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a788/Desktop/thesis_karoblis/"/>
    </mc:Choice>
  </mc:AlternateContent>
  <xr:revisionPtr revIDLastSave="0" documentId="8_{02D177DC-6357-B74B-A319-B8635D7B0266}" xr6:coauthVersionLast="47" xr6:coauthVersionMax="47" xr10:uidLastSave="{00000000-0000-0000-0000-000000000000}"/>
  <bookViews>
    <workbookView xWindow="520" yWindow="980" windowWidth="27640" windowHeight="15320" xr2:uid="{CC4499D3-0B89-5C4C-9811-B7DB31718C13}"/>
  </bookViews>
  <sheets>
    <sheet name="general_labeled" sheetId="1" r:id="rId1"/>
  </sheets>
  <externalReferences>
    <externalReference r:id="rId2"/>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A802" i="1" l="1"/>
  <c r="AZ802" i="1"/>
  <c r="AV802" i="1"/>
  <c r="AW802" i="1" s="1"/>
  <c r="AR802" i="1"/>
  <c r="AJ802" i="1"/>
  <c r="AD802" i="1" a="1"/>
  <c r="AD802" i="1" s="1"/>
  <c r="AC802" i="1" s="1" a="1"/>
  <c r="AC802" i="1" s="1"/>
  <c r="AB802" i="1" a="1"/>
  <c r="AB802" i="1" s="1"/>
  <c r="AA802" i="1" s="1" a="1"/>
  <c r="AA802" i="1" s="1"/>
  <c r="Z802" i="1" a="1"/>
  <c r="Z802" i="1" s="1"/>
  <c r="BA801" i="1"/>
  <c r="AZ801" i="1"/>
  <c r="AW801" i="1"/>
  <c r="AV801" i="1"/>
  <c r="AR801" i="1"/>
  <c r="AJ801" i="1"/>
  <c r="AF801" i="1"/>
  <c r="AD801" i="1" a="1"/>
  <c r="AD801" i="1" s="1"/>
  <c r="AC801" i="1" s="1" a="1"/>
  <c r="AC801" i="1" s="1"/>
  <c r="AB801" i="1" a="1"/>
  <c r="AB801" i="1" s="1"/>
  <c r="AA801" i="1" s="1" a="1"/>
  <c r="AA801" i="1"/>
  <c r="Z801" i="1" a="1"/>
  <c r="Z801" i="1" s="1"/>
  <c r="BA800" i="1"/>
  <c r="AZ800" i="1"/>
  <c r="AW800" i="1"/>
  <c r="AV800" i="1"/>
  <c r="AR800" i="1"/>
  <c r="AJ800" i="1"/>
  <c r="AD800" i="1" a="1"/>
  <c r="AD800" i="1" s="1"/>
  <c r="AC800" i="1" s="1" a="1"/>
  <c r="AC800" i="1" s="1"/>
  <c r="AB800" i="1" a="1"/>
  <c r="AB800" i="1" s="1"/>
  <c r="AA800" i="1" a="1"/>
  <c r="AA800" i="1" s="1"/>
  <c r="Z800" i="1" a="1"/>
  <c r="Z800" i="1" s="1"/>
  <c r="BA799" i="1"/>
  <c r="AZ799" i="1"/>
  <c r="AV799" i="1"/>
  <c r="AW799" i="1" s="1"/>
  <c r="AR799" i="1"/>
  <c r="AJ799" i="1"/>
  <c r="AD799" i="1"/>
  <c r="AC799" i="1" s="1" a="1"/>
  <c r="AC799" i="1" s="1"/>
  <c r="AD799" i="1" a="1"/>
  <c r="AB799" i="1" a="1"/>
  <c r="AB799" i="1" s="1"/>
  <c r="AA799" i="1" s="1" a="1"/>
  <c r="AA799" i="1" s="1"/>
  <c r="Z799" i="1"/>
  <c r="Z799" i="1" a="1"/>
  <c r="BA798" i="1"/>
  <c r="AZ798" i="1"/>
  <c r="AW798" i="1"/>
  <c r="AV798" i="1"/>
  <c r="AR798" i="1"/>
  <c r="AJ798" i="1"/>
  <c r="AF798" i="1"/>
  <c r="AD798" i="1" a="1"/>
  <c r="AD798" i="1" s="1"/>
  <c r="AC798" i="1" s="1" a="1"/>
  <c r="AC798" i="1" s="1"/>
  <c r="AB798" i="1" a="1"/>
  <c r="AB798" i="1" s="1"/>
  <c r="AA798" i="1" s="1" a="1"/>
  <c r="AA798" i="1" s="1"/>
  <c r="Z798" i="1" a="1"/>
  <c r="Z798" i="1" s="1"/>
  <c r="BA797" i="1"/>
  <c r="AZ797" i="1"/>
  <c r="AW797" i="1"/>
  <c r="AV797" i="1"/>
  <c r="AR797" i="1"/>
  <c r="AJ797" i="1"/>
  <c r="AD797" i="1"/>
  <c r="AD797" i="1" a="1"/>
  <c r="AC797" i="1"/>
  <c r="AC797" i="1" a="1"/>
  <c r="AB797" i="1"/>
  <c r="AB797" i="1" a="1"/>
  <c r="AA797" i="1" a="1"/>
  <c r="AA797" i="1" s="1"/>
  <c r="Z797" i="1" a="1"/>
  <c r="Z797" i="1" s="1"/>
  <c r="BA796" i="1"/>
  <c r="AZ796" i="1"/>
  <c r="AV796" i="1"/>
  <c r="AW796" i="1" s="1"/>
  <c r="AR796" i="1"/>
  <c r="AJ796" i="1"/>
  <c r="AD796" i="1"/>
  <c r="AD796" i="1" a="1"/>
  <c r="AC796" i="1" a="1"/>
  <c r="AC796" i="1" s="1"/>
  <c r="AB796" i="1" a="1"/>
  <c r="AB796" i="1" s="1"/>
  <c r="AA796" i="1" s="1" a="1"/>
  <c r="AA796" i="1" s="1"/>
  <c r="Z796" i="1"/>
  <c r="Z796" i="1" a="1"/>
  <c r="BA795" i="1"/>
  <c r="AZ795" i="1"/>
  <c r="AV795" i="1"/>
  <c r="AW795" i="1" s="1"/>
  <c r="AR795" i="1"/>
  <c r="AJ795" i="1"/>
  <c r="AH795" i="1"/>
  <c r="AF795" i="1"/>
  <c r="AD795" i="1" a="1"/>
  <c r="AD795" i="1" s="1"/>
  <c r="AC795" i="1" s="1" a="1"/>
  <c r="AC795" i="1" s="1"/>
  <c r="AB795" i="1"/>
  <c r="AA795" i="1" s="1" a="1"/>
  <c r="AB795" i="1" a="1"/>
  <c r="AA795" i="1"/>
  <c r="Z795" i="1" a="1"/>
  <c r="Z795" i="1" s="1"/>
  <c r="BA794" i="1"/>
  <c r="AZ794" i="1"/>
  <c r="AW794" i="1"/>
  <c r="AV794" i="1"/>
  <c r="AR794" i="1"/>
  <c r="AJ794" i="1"/>
  <c r="AD794" i="1" a="1"/>
  <c r="AD794" i="1" s="1"/>
  <c r="AC794" i="1" s="1" a="1"/>
  <c r="AC794" i="1"/>
  <c r="AB794" i="1" a="1"/>
  <c r="AB794" i="1" s="1"/>
  <c r="Z794" i="1" a="1"/>
  <c r="Z794" i="1" s="1"/>
  <c r="W794" i="1"/>
  <c r="BA793" i="1"/>
  <c r="AZ793" i="1"/>
  <c r="AW793" i="1"/>
  <c r="AV793" i="1"/>
  <c r="AR793" i="1"/>
  <c r="AJ793" i="1"/>
  <c r="AD793" i="1" a="1"/>
  <c r="AD793" i="1" s="1"/>
  <c r="AC793" i="1" s="1" a="1"/>
  <c r="AC793" i="1"/>
  <c r="AB793" i="1" a="1"/>
  <c r="AB793" i="1" s="1"/>
  <c r="AA793" i="1" s="1" a="1"/>
  <c r="AA793" i="1" s="1"/>
  <c r="Z793" i="1" a="1"/>
  <c r="Z793" i="1" s="1"/>
  <c r="W793" i="1"/>
  <c r="BA792" i="1"/>
  <c r="AZ792" i="1"/>
  <c r="AW792" i="1"/>
  <c r="AV792" i="1"/>
  <c r="AR792" i="1"/>
  <c r="AJ792" i="1"/>
  <c r="AD792" i="1" a="1"/>
  <c r="AD792" i="1" s="1"/>
  <c r="AC792" i="1" s="1" a="1"/>
  <c r="AC792" i="1"/>
  <c r="AB792" i="1" a="1"/>
  <c r="AB792" i="1" s="1"/>
  <c r="AA792" i="1" a="1"/>
  <c r="AA792" i="1" s="1"/>
  <c r="Z792" i="1" a="1"/>
  <c r="Z792" i="1" s="1"/>
  <c r="BA791" i="1"/>
  <c r="AZ791" i="1"/>
  <c r="AV791" i="1"/>
  <c r="AW791" i="1" s="1"/>
  <c r="AR791" i="1"/>
  <c r="AJ791" i="1"/>
  <c r="AI791" i="1"/>
  <c r="AF791" i="1"/>
  <c r="AD791" i="1"/>
  <c r="AC791" i="1" s="1" a="1"/>
  <c r="AC791" i="1" s="1"/>
  <c r="AD791" i="1" a="1"/>
  <c r="AB791" i="1" a="1"/>
  <c r="AB791" i="1" s="1"/>
  <c r="AA791" i="1" s="1" a="1"/>
  <c r="AA791" i="1"/>
  <c r="Z791" i="1"/>
  <c r="Z791" i="1" a="1"/>
  <c r="Y791" i="1" a="1"/>
  <c r="Y791" i="1" s="1"/>
  <c r="W791" i="1"/>
  <c r="BA790" i="1"/>
  <c r="AZ790" i="1"/>
  <c r="AV790" i="1"/>
  <c r="AW790" i="1" s="1"/>
  <c r="AR790" i="1"/>
  <c r="AJ790" i="1"/>
  <c r="AI790" i="1"/>
  <c r="AF790" i="1"/>
  <c r="AD790" i="1"/>
  <c r="AC790" i="1" s="1" a="1"/>
  <c r="AC790" i="1" s="1"/>
  <c r="AD790" i="1" a="1"/>
  <c r="AB790" i="1" a="1"/>
  <c r="AB790" i="1" s="1"/>
  <c r="AA790" i="1" s="1" a="1"/>
  <c r="AA790" i="1"/>
  <c r="Z790" i="1"/>
  <c r="Z790" i="1" a="1"/>
  <c r="Y790" i="1" a="1"/>
  <c r="Y790" i="1" s="1"/>
  <c r="BA789" i="1"/>
  <c r="AZ789" i="1"/>
  <c r="AW789" i="1"/>
  <c r="AV789" i="1"/>
  <c r="AR789" i="1"/>
  <c r="AJ789" i="1"/>
  <c r="AH789" i="1"/>
  <c r="AE789" i="1"/>
  <c r="AD789" i="1" a="1"/>
  <c r="AD789" i="1" s="1"/>
  <c r="AC789" i="1" s="1" a="1"/>
  <c r="AC789" i="1" s="1"/>
  <c r="AB789" i="1"/>
  <c r="AB789" i="1" a="1"/>
  <c r="AA789" i="1" a="1"/>
  <c r="AA789" i="1" s="1"/>
  <c r="Z789" i="1" a="1"/>
  <c r="Z789" i="1" s="1"/>
  <c r="W789" i="1"/>
  <c r="BA788" i="1"/>
  <c r="AZ788" i="1"/>
  <c r="AW788" i="1"/>
  <c r="AV788" i="1"/>
  <c r="AR788" i="1"/>
  <c r="AJ788" i="1"/>
  <c r="AD788" i="1" a="1"/>
  <c r="AD788" i="1" s="1"/>
  <c r="AC788" i="1" s="1" a="1"/>
  <c r="AC788" i="1" s="1"/>
  <c r="AB788" i="1"/>
  <c r="AA788" i="1" s="1" a="1"/>
  <c r="AA788" i="1" s="1"/>
  <c r="AB788" i="1" a="1"/>
  <c r="Z788" i="1" a="1"/>
  <c r="Z788" i="1" s="1"/>
  <c r="W788" i="1"/>
  <c r="BA787" i="1"/>
  <c r="AZ787" i="1"/>
  <c r="AW787" i="1"/>
  <c r="AV787" i="1"/>
  <c r="AR787" i="1"/>
  <c r="AJ787" i="1"/>
  <c r="AE787" i="1"/>
  <c r="AD787" i="1"/>
  <c r="AC787" i="1" s="1" a="1"/>
  <c r="AC787" i="1" s="1"/>
  <c r="AD787" i="1" a="1"/>
  <c r="AB787" i="1"/>
  <c r="AA787" i="1" s="1" a="1"/>
  <c r="AA787" i="1" s="1"/>
  <c r="AB787" i="1" a="1"/>
  <c r="Z787" i="1" a="1"/>
  <c r="Z787" i="1" s="1"/>
  <c r="BA786" i="1"/>
  <c r="AZ786" i="1"/>
  <c r="AV786" i="1"/>
  <c r="AW786" i="1" s="1"/>
  <c r="AR786" i="1"/>
  <c r="AJ786" i="1"/>
  <c r="AD786" i="1" a="1"/>
  <c r="AD786" i="1" s="1"/>
  <c r="AC786" i="1" s="1" a="1"/>
  <c r="AC786" i="1" s="1"/>
  <c r="AB786" i="1" a="1"/>
  <c r="AB786" i="1" s="1"/>
  <c r="AA786" i="1" s="1" a="1"/>
  <c r="AA786" i="1" s="1"/>
  <c r="Z786" i="1" a="1"/>
  <c r="Z786" i="1" s="1"/>
  <c r="W786" i="1"/>
  <c r="BA785" i="1"/>
  <c r="AZ785" i="1"/>
  <c r="AV785" i="1"/>
  <c r="AW785" i="1" s="1"/>
  <c r="AR785" i="1"/>
  <c r="AJ785" i="1"/>
  <c r="AD785" i="1"/>
  <c r="AC785" i="1" s="1" a="1"/>
  <c r="AC785" i="1" s="1"/>
  <c r="AD785" i="1" a="1"/>
  <c r="AB785" i="1" a="1"/>
  <c r="AB785" i="1" s="1"/>
  <c r="AA785" i="1" s="1" a="1"/>
  <c r="AA785" i="1" s="1"/>
  <c r="Z785" i="1" a="1"/>
  <c r="Z785" i="1" s="1"/>
  <c r="BA784" i="1"/>
  <c r="AZ784" i="1"/>
  <c r="AW784" i="1"/>
  <c r="AV784" i="1"/>
  <c r="AR784" i="1"/>
  <c r="AJ784" i="1"/>
  <c r="AD784" i="1" a="1"/>
  <c r="AD784" i="1" s="1"/>
  <c r="AC784" i="1" s="1" a="1"/>
  <c r="AC784" i="1" s="1"/>
  <c r="AB784" i="1" a="1"/>
  <c r="AB784" i="1" s="1"/>
  <c r="AA784" i="1" s="1" a="1"/>
  <c r="AA784" i="1"/>
  <c r="Z784" i="1" a="1"/>
  <c r="Z784" i="1" s="1"/>
  <c r="BA783" i="1"/>
  <c r="AZ783" i="1"/>
  <c r="AW783" i="1"/>
  <c r="AV783" i="1"/>
  <c r="AR783" i="1"/>
  <c r="AJ783" i="1"/>
  <c r="AD783" i="1"/>
  <c r="AD783" i="1" a="1"/>
  <c r="AC783" i="1" a="1"/>
  <c r="AC783" i="1" s="1"/>
  <c r="AB783" i="1"/>
  <c r="AF783" i="1" s="1"/>
  <c r="AB783" i="1" a="1"/>
  <c r="Z783" i="1"/>
  <c r="Z783" i="1" a="1"/>
  <c r="Y783" i="1"/>
  <c r="Y783" i="1" a="1"/>
  <c r="BA782" i="1"/>
  <c r="AZ782" i="1"/>
  <c r="AV782" i="1"/>
  <c r="AW782" i="1" s="1"/>
  <c r="AR782" i="1"/>
  <c r="AJ782" i="1"/>
  <c r="AD782" i="1"/>
  <c r="AD782" i="1" a="1"/>
  <c r="AC782" i="1" a="1"/>
  <c r="AC782" i="1" s="1"/>
  <c r="AB782" i="1" a="1"/>
  <c r="AB782" i="1" s="1"/>
  <c r="AA782" i="1" s="1" a="1"/>
  <c r="AA782" i="1" s="1"/>
  <c r="Z782" i="1"/>
  <c r="Z782" i="1" a="1"/>
  <c r="BA781" i="1"/>
  <c r="AZ781" i="1"/>
  <c r="AV781" i="1"/>
  <c r="AW781" i="1" s="1"/>
  <c r="AR781" i="1"/>
  <c r="AJ781" i="1"/>
  <c r="AD781" i="1" a="1"/>
  <c r="AD781" i="1" s="1"/>
  <c r="AC781" i="1" s="1" a="1"/>
  <c r="AC781" i="1" s="1"/>
  <c r="AB781" i="1"/>
  <c r="AA781" i="1" s="1" a="1"/>
  <c r="AA781" i="1" s="1"/>
  <c r="AB781" i="1" a="1"/>
  <c r="Z781" i="1" a="1"/>
  <c r="Z781" i="1" s="1"/>
  <c r="BA780" i="1"/>
  <c r="AZ780" i="1"/>
  <c r="AW780" i="1"/>
  <c r="AV780" i="1"/>
  <c r="AR780" i="1"/>
  <c r="AJ780" i="1"/>
  <c r="AD780" i="1" a="1"/>
  <c r="AD780" i="1" s="1"/>
  <c r="AC780" i="1" s="1" a="1"/>
  <c r="AC780" i="1" s="1"/>
  <c r="AB780" i="1" a="1"/>
  <c r="AB780" i="1" s="1"/>
  <c r="AA780" i="1" a="1"/>
  <c r="AA780" i="1" s="1"/>
  <c r="Z780" i="1" a="1"/>
  <c r="Z780" i="1" s="1"/>
  <c r="BA779" i="1"/>
  <c r="AZ779" i="1"/>
  <c r="AV779" i="1"/>
  <c r="AW779" i="1" s="1"/>
  <c r="AR779" i="1"/>
  <c r="AJ779" i="1"/>
  <c r="AI779" i="1"/>
  <c r="AF779" i="1"/>
  <c r="AD779" i="1"/>
  <c r="AD779" i="1" a="1"/>
  <c r="AC779" i="1" a="1"/>
  <c r="AC779" i="1" s="1"/>
  <c r="AB779" i="1"/>
  <c r="AB779" i="1" a="1"/>
  <c r="AA779" i="1" a="1"/>
  <c r="AA779" i="1" s="1"/>
  <c r="Z779" i="1"/>
  <c r="Z779" i="1" a="1"/>
  <c r="BA778" i="1"/>
  <c r="AZ778" i="1"/>
  <c r="AV778" i="1"/>
  <c r="AW778" i="1" s="1"/>
  <c r="AR778" i="1"/>
  <c r="AJ778" i="1"/>
  <c r="AD778" i="1" a="1"/>
  <c r="AD778" i="1" s="1"/>
  <c r="AC778" i="1" s="1" a="1"/>
  <c r="AC778" i="1" s="1"/>
  <c r="AB778" i="1"/>
  <c r="AA778" i="1" s="1" a="1"/>
  <c r="AA778" i="1" s="1"/>
  <c r="AB778" i="1" a="1"/>
  <c r="Z778" i="1"/>
  <c r="Z778" i="1" a="1"/>
  <c r="BA777" i="1"/>
  <c r="AZ777" i="1"/>
  <c r="AV777" i="1"/>
  <c r="AW777" i="1" s="1"/>
  <c r="AR777" i="1"/>
  <c r="AJ777" i="1"/>
  <c r="AD777" i="1"/>
  <c r="AC777" i="1" s="1" a="1"/>
  <c r="AC777" i="1" s="1"/>
  <c r="AD777" i="1" a="1"/>
  <c r="AB777" i="1" a="1"/>
  <c r="AB777" i="1" s="1"/>
  <c r="AA777" i="1" s="1" a="1"/>
  <c r="AA777" i="1" s="1"/>
  <c r="Z777" i="1" a="1"/>
  <c r="Z777" i="1" s="1"/>
  <c r="BA776" i="1"/>
  <c r="AZ776" i="1"/>
  <c r="AW776" i="1"/>
  <c r="AV776" i="1"/>
  <c r="AR776" i="1"/>
  <c r="AJ776" i="1"/>
  <c r="AI776" i="1"/>
  <c r="AF776" i="1"/>
  <c r="AD776" i="1" a="1"/>
  <c r="AD776" i="1" s="1"/>
  <c r="AC776" i="1" s="1" a="1"/>
  <c r="AC776" i="1" s="1"/>
  <c r="AB776" i="1" a="1"/>
  <c r="AB776" i="1" s="1"/>
  <c r="AA776" i="1" s="1" a="1"/>
  <c r="AA776" i="1"/>
  <c r="Z776" i="1" a="1"/>
  <c r="Z776" i="1" s="1"/>
  <c r="Y776" i="1" a="1"/>
  <c r="Y776" i="1" s="1"/>
  <c r="BA775" i="1"/>
  <c r="AZ775" i="1"/>
  <c r="AW775" i="1"/>
  <c r="AV775" i="1"/>
  <c r="AR775" i="1"/>
  <c r="AJ775" i="1"/>
  <c r="AI775" i="1"/>
  <c r="AH775" i="1"/>
  <c r="AE775" i="1"/>
  <c r="AD775" i="1"/>
  <c r="AD775" i="1" a="1"/>
  <c r="AC775" i="1" a="1"/>
  <c r="AC775" i="1" s="1"/>
  <c r="Z775" i="1"/>
  <c r="Z775" i="1" a="1"/>
  <c r="Y775" i="1" a="1"/>
  <c r="Y775" i="1" s="1"/>
  <c r="W775" i="1"/>
  <c r="BA774" i="1"/>
  <c r="AZ774" i="1"/>
  <c r="AV774" i="1"/>
  <c r="AW774" i="1" s="1"/>
  <c r="AR774" i="1"/>
  <c r="AJ774" i="1"/>
  <c r="AI774" i="1"/>
  <c r="AF774" i="1"/>
  <c r="AB774" i="1"/>
  <c r="AB774" i="1" a="1"/>
  <c r="AA774" i="1" a="1"/>
  <c r="AA774" i="1" s="1"/>
  <c r="Z774" i="1" a="1"/>
  <c r="Z774" i="1" s="1"/>
  <c r="Y774" i="1" s="1" a="1"/>
  <c r="Y774" i="1" s="1"/>
  <c r="W774" i="1"/>
  <c r="BA773" i="1"/>
  <c r="AZ773" i="1"/>
  <c r="AW773" i="1"/>
  <c r="AV773" i="1"/>
  <c r="AR773" i="1"/>
  <c r="AJ773" i="1"/>
  <c r="AD773" i="1" a="1"/>
  <c r="AD773" i="1" s="1"/>
  <c r="AC773" i="1" a="1"/>
  <c r="AC773" i="1" s="1"/>
  <c r="AB773" i="1"/>
  <c r="AB773" i="1" a="1"/>
  <c r="Z773" i="1" a="1"/>
  <c r="Z773" i="1" s="1"/>
  <c r="AI773" i="1" s="1"/>
  <c r="W773" i="1"/>
  <c r="BA772" i="1"/>
  <c r="AZ772" i="1"/>
  <c r="AW772" i="1"/>
  <c r="AV772" i="1"/>
  <c r="AR772" i="1"/>
  <c r="AJ772" i="1"/>
  <c r="AD772" i="1" a="1"/>
  <c r="AD772" i="1" s="1"/>
  <c r="AC772" i="1" a="1"/>
  <c r="AC772" i="1" s="1"/>
  <c r="AB772" i="1"/>
  <c r="AB772" i="1" a="1"/>
  <c r="Z772" i="1" a="1"/>
  <c r="Z772" i="1" s="1"/>
  <c r="Y772" i="1" a="1"/>
  <c r="Y772" i="1" s="1"/>
  <c r="BA771" i="1"/>
  <c r="AZ771" i="1"/>
  <c r="AV771" i="1"/>
  <c r="AW771" i="1" s="1"/>
  <c r="AR771" i="1"/>
  <c r="AJ771" i="1"/>
  <c r="AD771" i="1"/>
  <c r="AD771" i="1" a="1"/>
  <c r="AB771" i="1"/>
  <c r="AA771" i="1" s="1" a="1"/>
  <c r="AA771" i="1" s="1"/>
  <c r="AB771" i="1" a="1"/>
  <c r="Z771" i="1"/>
  <c r="Z771" i="1" a="1"/>
  <c r="Y771" i="1" a="1"/>
  <c r="Y771" i="1" s="1"/>
  <c r="W771" i="1"/>
  <c r="BA770" i="1"/>
  <c r="AZ770" i="1"/>
  <c r="AV770" i="1"/>
  <c r="AW770" i="1" s="1"/>
  <c r="AR770" i="1"/>
  <c r="AJ770" i="1"/>
  <c r="AG770" i="1"/>
  <c r="AD770" i="1"/>
  <c r="AC770" i="1" s="1" a="1"/>
  <c r="AC770" i="1" s="1"/>
  <c r="AD770" i="1" a="1"/>
  <c r="AB770" i="1"/>
  <c r="AA770" i="1" s="1" a="1"/>
  <c r="AA770" i="1" s="1"/>
  <c r="AB770" i="1" a="1"/>
  <c r="Z770" i="1"/>
  <c r="Z770" i="1" a="1"/>
  <c r="Y770" i="1" a="1"/>
  <c r="Y770" i="1" s="1"/>
  <c r="BA769" i="1"/>
  <c r="AZ769" i="1"/>
  <c r="AW769" i="1"/>
  <c r="AV769" i="1"/>
  <c r="AR769" i="1"/>
  <c r="AJ769" i="1"/>
  <c r="AD769" i="1" a="1"/>
  <c r="AD769" i="1" s="1"/>
  <c r="AB769" i="1"/>
  <c r="AA769" i="1" s="1" a="1"/>
  <c r="AA769" i="1" s="1"/>
  <c r="AB769" i="1" a="1"/>
  <c r="Z769" i="1" a="1"/>
  <c r="Z769" i="1" s="1"/>
  <c r="W769" i="1"/>
  <c r="BA768" i="1"/>
  <c r="AZ768" i="1"/>
  <c r="AW768" i="1"/>
  <c r="AV768" i="1"/>
  <c r="AR768" i="1"/>
  <c r="AJ768" i="1"/>
  <c r="AD768" i="1" a="1"/>
  <c r="AD768" i="1" s="1"/>
  <c r="AC768" i="1" s="1" a="1"/>
  <c r="AC768" i="1" s="1"/>
  <c r="AB768" i="1"/>
  <c r="AB768" i="1" a="1"/>
  <c r="Z768" i="1" a="1"/>
  <c r="Z768" i="1" s="1"/>
  <c r="BA767" i="1"/>
  <c r="AZ767" i="1"/>
  <c r="AW767" i="1"/>
  <c r="AV767" i="1"/>
  <c r="AR767" i="1"/>
  <c r="AJ767" i="1"/>
  <c r="AD767" i="1"/>
  <c r="AD767" i="1" a="1"/>
  <c r="AC767" i="1"/>
  <c r="AC767" i="1" a="1"/>
  <c r="AB767" i="1" a="1"/>
  <c r="AB767" i="1" s="1"/>
  <c r="AA767" i="1" s="1" a="1"/>
  <c r="AA767" i="1" s="1"/>
  <c r="Z767" i="1" a="1"/>
  <c r="Z767" i="1" s="1"/>
  <c r="BA766" i="1"/>
  <c r="AZ766" i="1"/>
  <c r="AW766" i="1"/>
  <c r="AV766" i="1"/>
  <c r="AR766" i="1"/>
  <c r="AJ766" i="1"/>
  <c r="AD766" i="1"/>
  <c r="AD766" i="1" a="1"/>
  <c r="AB766" i="1" a="1"/>
  <c r="AB766" i="1" s="1"/>
  <c r="AA766" i="1" a="1"/>
  <c r="AA766" i="1" s="1"/>
  <c r="Z766" i="1"/>
  <c r="Z766" i="1" a="1"/>
  <c r="BA765" i="1"/>
  <c r="AZ765" i="1"/>
  <c r="AW765" i="1"/>
  <c r="AV765" i="1"/>
  <c r="AR765" i="1"/>
  <c r="AJ765" i="1"/>
  <c r="AD765" i="1"/>
  <c r="AC765" i="1" s="1" a="1"/>
  <c r="AC765" i="1" s="1"/>
  <c r="AD765" i="1" a="1"/>
  <c r="AB765" i="1"/>
  <c r="AB765" i="1" a="1"/>
  <c r="AA765" i="1" a="1"/>
  <c r="AA765" i="1" s="1"/>
  <c r="Z765" i="1" a="1"/>
  <c r="Z765" i="1" s="1"/>
  <c r="W765" i="1"/>
  <c r="BA764" i="1"/>
  <c r="AZ764" i="1"/>
  <c r="AW764" i="1"/>
  <c r="AV764" i="1"/>
  <c r="AR764" i="1"/>
  <c r="AJ764" i="1"/>
  <c r="AD764" i="1"/>
  <c r="AC764" i="1" s="1" a="1"/>
  <c r="AC764" i="1" s="1"/>
  <c r="AD764" i="1" a="1"/>
  <c r="AB764" i="1"/>
  <c r="AB764" i="1" a="1"/>
  <c r="AA764" i="1" a="1"/>
  <c r="AA764" i="1" s="1"/>
  <c r="BA763" i="1"/>
  <c r="AZ763" i="1"/>
  <c r="AW763" i="1"/>
  <c r="AV763" i="1"/>
  <c r="AR763" i="1"/>
  <c r="AJ763" i="1"/>
  <c r="AD763" i="1" a="1"/>
  <c r="AD763" i="1" s="1"/>
  <c r="AC763" i="1" s="1" a="1"/>
  <c r="AC763" i="1" s="1"/>
  <c r="AB763" i="1" a="1"/>
  <c r="AB763" i="1" s="1"/>
  <c r="Z763" i="1" a="1"/>
  <c r="Z763" i="1" s="1"/>
  <c r="W763" i="1"/>
  <c r="BA762" i="1"/>
  <c r="AZ762" i="1"/>
  <c r="AW762" i="1"/>
  <c r="AV762" i="1"/>
  <c r="AR762" i="1"/>
  <c r="AJ762" i="1"/>
  <c r="AB762" i="1" a="1"/>
  <c r="AB762" i="1" s="1"/>
  <c r="AA762" i="1" s="1" a="1"/>
  <c r="AA762" i="1"/>
  <c r="Z762" i="1"/>
  <c r="Z762" i="1" a="1"/>
  <c r="W762" i="1"/>
  <c r="BA761" i="1"/>
  <c r="AZ761" i="1"/>
  <c r="AV761" i="1"/>
  <c r="AW761" i="1" s="1"/>
  <c r="AR761" i="1"/>
  <c r="AJ761" i="1"/>
  <c r="AD761" i="1" a="1"/>
  <c r="AD761" i="1" s="1"/>
  <c r="AC761" i="1" s="1" a="1"/>
  <c r="AC761" i="1" s="1"/>
  <c r="AB761" i="1" a="1"/>
  <c r="AB761" i="1" s="1"/>
  <c r="AA761" i="1" s="1" a="1"/>
  <c r="AA761" i="1" s="1"/>
  <c r="Z761" i="1"/>
  <c r="Z761" i="1" a="1"/>
  <c r="BA760" i="1"/>
  <c r="AZ760" i="1"/>
  <c r="AW760" i="1"/>
  <c r="AV760" i="1"/>
  <c r="AR760" i="1"/>
  <c r="AJ760" i="1"/>
  <c r="AD760" i="1" a="1"/>
  <c r="AD760" i="1" s="1"/>
  <c r="AF760" i="1" s="1"/>
  <c r="AC760" i="1" a="1"/>
  <c r="AC760" i="1" s="1"/>
  <c r="AB760" i="1"/>
  <c r="AB760" i="1" a="1"/>
  <c r="AA760" i="1"/>
  <c r="AA760" i="1" a="1"/>
  <c r="Z760" i="1" a="1"/>
  <c r="Z760" i="1" s="1"/>
  <c r="Y760" i="1" a="1"/>
  <c r="Y760" i="1" s="1"/>
  <c r="W760" i="1"/>
  <c r="BA759" i="1"/>
  <c r="AZ759" i="1"/>
  <c r="AW759" i="1"/>
  <c r="AV759" i="1"/>
  <c r="AR759" i="1"/>
  <c r="AJ759" i="1"/>
  <c r="AD759" i="1" a="1"/>
  <c r="AD759" i="1" s="1"/>
  <c r="AC759" i="1" s="1" a="1"/>
  <c r="AC759" i="1" s="1"/>
  <c r="AB759" i="1" a="1"/>
  <c r="AB759" i="1" s="1"/>
  <c r="AA759" i="1" a="1"/>
  <c r="AA759" i="1" s="1"/>
  <c r="Z759" i="1" a="1"/>
  <c r="Z759" i="1" s="1"/>
  <c r="W759" i="1"/>
  <c r="BA758" i="1"/>
  <c r="AZ758" i="1"/>
  <c r="AW758" i="1"/>
  <c r="AV758" i="1"/>
  <c r="AR758" i="1"/>
  <c r="AJ758" i="1"/>
  <c r="AD758" i="1" a="1"/>
  <c r="AD758" i="1" s="1"/>
  <c r="AC758" i="1" a="1"/>
  <c r="AC758" i="1" s="1"/>
  <c r="AB758" i="1"/>
  <c r="AB758" i="1" a="1"/>
  <c r="Z758" i="1" a="1"/>
  <c r="Z758" i="1" s="1"/>
  <c r="Y758" i="1" a="1"/>
  <c r="Y758" i="1" s="1"/>
  <c r="W758" i="1"/>
  <c r="BA757" i="1"/>
  <c r="AZ757" i="1"/>
  <c r="AW757" i="1"/>
  <c r="AV757" i="1"/>
  <c r="AR757" i="1"/>
  <c r="AJ757" i="1"/>
  <c r="AD757" i="1" a="1"/>
  <c r="AD757" i="1" s="1"/>
  <c r="AC757" i="1" a="1"/>
  <c r="AC757" i="1" s="1"/>
  <c r="AB757" i="1" a="1"/>
  <c r="AB757" i="1" s="1"/>
  <c r="Z757" i="1"/>
  <c r="Z757" i="1" a="1"/>
  <c r="Y757" i="1" a="1"/>
  <c r="Y757" i="1" s="1"/>
  <c r="BA756" i="1"/>
  <c r="AZ756" i="1"/>
  <c r="AW756" i="1"/>
  <c r="AV756" i="1"/>
  <c r="AR756" i="1"/>
  <c r="AJ756" i="1"/>
  <c r="AG756" i="1"/>
  <c r="AF756" i="1"/>
  <c r="AE756" i="1"/>
  <c r="AD756" i="1"/>
  <c r="AD756" i="1" a="1"/>
  <c r="AC756" i="1" a="1"/>
  <c r="AC756" i="1" s="1"/>
  <c r="AB756" i="1"/>
  <c r="AI756" i="1" s="1"/>
  <c r="AB756" i="1" a="1"/>
  <c r="AA756" i="1" a="1"/>
  <c r="AA756" i="1" s="1"/>
  <c r="Z756" i="1"/>
  <c r="Z756" i="1" a="1"/>
  <c r="Y756" i="1" a="1"/>
  <c r="Y756" i="1" s="1"/>
  <c r="BA755" i="1"/>
  <c r="AZ755" i="1"/>
  <c r="AV755" i="1"/>
  <c r="AW755" i="1" s="1"/>
  <c r="AR755" i="1"/>
  <c r="AJ755" i="1"/>
  <c r="AD755" i="1"/>
  <c r="AC755" i="1" s="1" a="1"/>
  <c r="AC755" i="1" s="1"/>
  <c r="AD755" i="1" a="1"/>
  <c r="AB755" i="1" a="1"/>
  <c r="AB755" i="1" s="1"/>
  <c r="AA755" i="1" a="1"/>
  <c r="AA755" i="1" s="1"/>
  <c r="Z755" i="1"/>
  <c r="AG755" i="1" s="1"/>
  <c r="Z755" i="1" a="1"/>
  <c r="BA754" i="1"/>
  <c r="AZ754" i="1"/>
  <c r="AV754" i="1"/>
  <c r="AW754" i="1" s="1"/>
  <c r="AR754" i="1"/>
  <c r="AJ754" i="1"/>
  <c r="AD754" i="1" a="1"/>
  <c r="AD754" i="1" s="1"/>
  <c r="AC754" i="1" s="1" a="1"/>
  <c r="AC754" i="1" s="1"/>
  <c r="AB754" i="1" a="1"/>
  <c r="AB754" i="1" s="1"/>
  <c r="AA754" i="1" a="1"/>
  <c r="AA754" i="1" s="1"/>
  <c r="Z754" i="1" a="1"/>
  <c r="Z754" i="1" s="1"/>
  <c r="BA753" i="1"/>
  <c r="AZ753" i="1"/>
  <c r="AW753" i="1"/>
  <c r="AV753" i="1"/>
  <c r="AR753" i="1"/>
  <c r="AJ753" i="1"/>
  <c r="AD753" i="1" a="1"/>
  <c r="AD753" i="1" s="1"/>
  <c r="Z753" i="1"/>
  <c r="Z753" i="1" a="1"/>
  <c r="Y753" i="1" a="1"/>
  <c r="Y753" i="1" s="1"/>
  <c r="W753" i="1"/>
  <c r="BA752" i="1"/>
  <c r="AZ752" i="1"/>
  <c r="AW752" i="1"/>
  <c r="AV752" i="1"/>
  <c r="AR752" i="1"/>
  <c r="AJ752" i="1"/>
  <c r="AD752" i="1"/>
  <c r="AD752" i="1" a="1"/>
  <c r="AC752" i="1" a="1"/>
  <c r="AC752" i="1" s="1"/>
  <c r="AB752" i="1" a="1"/>
  <c r="AB752" i="1" s="1"/>
  <c r="AH752" i="1" s="1"/>
  <c r="Z752" i="1"/>
  <c r="Z752" i="1" a="1"/>
  <c r="Y752" i="1" a="1"/>
  <c r="Y752" i="1" s="1"/>
  <c r="W752" i="1"/>
  <c r="BA751" i="1"/>
  <c r="AZ751" i="1"/>
  <c r="AW751" i="1"/>
  <c r="AV751" i="1"/>
  <c r="AR751" i="1"/>
  <c r="AJ751" i="1"/>
  <c r="AD751" i="1"/>
  <c r="AD751" i="1" a="1"/>
  <c r="AC751" i="1" a="1"/>
  <c r="AC751" i="1" s="1"/>
  <c r="AB751" i="1" a="1"/>
  <c r="AB751" i="1" s="1"/>
  <c r="Z751" i="1" a="1"/>
  <c r="Z751" i="1" s="1"/>
  <c r="W751" i="1"/>
  <c r="BA750" i="1"/>
  <c r="AZ750" i="1"/>
  <c r="AW750" i="1"/>
  <c r="AV750" i="1"/>
  <c r="AR750" i="1"/>
  <c r="AJ750" i="1"/>
  <c r="AG750" i="1"/>
  <c r="AF750" i="1"/>
  <c r="AD750" i="1" a="1"/>
  <c r="AD750" i="1" s="1"/>
  <c r="AC750" i="1" s="1" a="1"/>
  <c r="AC750" i="1" s="1"/>
  <c r="AB750" i="1" a="1"/>
  <c r="AB750" i="1" s="1"/>
  <c r="AA750" i="1" s="1" a="1"/>
  <c r="AA750" i="1" s="1"/>
  <c r="Z750" i="1" a="1"/>
  <c r="Z750" i="1" s="1"/>
  <c r="Y750" i="1" a="1"/>
  <c r="Y750" i="1" s="1"/>
  <c r="W750" i="1"/>
  <c r="BA749" i="1"/>
  <c r="AZ749" i="1"/>
  <c r="AW749" i="1"/>
  <c r="AV749" i="1"/>
  <c r="AR749" i="1"/>
  <c r="AJ749" i="1"/>
  <c r="AH749" i="1"/>
  <c r="AD749" i="1" a="1"/>
  <c r="AD749" i="1" s="1"/>
  <c r="AC749" i="1" a="1"/>
  <c r="AC749" i="1" s="1"/>
  <c r="AB749" i="1" a="1"/>
  <c r="AB749" i="1" s="1"/>
  <c r="AA749" i="1" s="1" a="1"/>
  <c r="AA749" i="1"/>
  <c r="Z749" i="1" a="1"/>
  <c r="Z749" i="1" s="1"/>
  <c r="Y749" i="1" s="1" a="1"/>
  <c r="Y749" i="1" s="1"/>
  <c r="BA748" i="1"/>
  <c r="AZ748" i="1"/>
  <c r="AW748" i="1"/>
  <c r="AV748" i="1"/>
  <c r="AR748" i="1"/>
  <c r="AJ748" i="1"/>
  <c r="AD748" i="1"/>
  <c r="AD748" i="1" a="1"/>
  <c r="AC748" i="1" a="1"/>
  <c r="AC748" i="1" s="1"/>
  <c r="AB748" i="1" a="1"/>
  <c r="AB748" i="1" s="1"/>
  <c r="Z748" i="1"/>
  <c r="Z748" i="1" a="1"/>
  <c r="Y748" i="1" a="1"/>
  <c r="Y748" i="1" s="1"/>
  <c r="W748" i="1"/>
  <c r="BA747" i="1"/>
  <c r="AZ747" i="1"/>
  <c r="AW747" i="1"/>
  <c r="AV747" i="1"/>
  <c r="AR747" i="1"/>
  <c r="AJ747" i="1"/>
  <c r="AG747" i="1"/>
  <c r="AF747" i="1"/>
  <c r="AE747" i="1"/>
  <c r="AD747" i="1"/>
  <c r="AD747" i="1" a="1"/>
  <c r="AC747" i="1" a="1"/>
  <c r="AC747" i="1" s="1"/>
  <c r="AB747" i="1"/>
  <c r="AI747" i="1" s="1"/>
  <c r="AB747" i="1" a="1"/>
  <c r="AA747" i="1" a="1"/>
  <c r="AA747" i="1" s="1"/>
  <c r="Z747" i="1"/>
  <c r="Z747" i="1" a="1"/>
  <c r="Y747" i="1" a="1"/>
  <c r="Y747" i="1" s="1"/>
  <c r="BA746" i="1"/>
  <c r="AZ746" i="1"/>
  <c r="AV746" i="1"/>
  <c r="AW746" i="1" s="1"/>
  <c r="AR746" i="1"/>
  <c r="AJ746" i="1"/>
  <c r="AF746" i="1"/>
  <c r="AD746" i="1"/>
  <c r="AC746" i="1" s="1" a="1"/>
  <c r="AC746" i="1" s="1"/>
  <c r="AD746" i="1" a="1"/>
  <c r="AB746" i="1" a="1"/>
  <c r="AB746" i="1" s="1"/>
  <c r="AA746" i="1"/>
  <c r="AA746" i="1" a="1"/>
  <c r="Z746" i="1"/>
  <c r="AG746" i="1" s="1"/>
  <c r="Z746" i="1" a="1"/>
  <c r="W746" i="1"/>
  <c r="BA745" i="1"/>
  <c r="AZ745" i="1"/>
  <c r="AV745" i="1"/>
  <c r="AW745" i="1" s="1"/>
  <c r="AR745" i="1"/>
  <c r="AJ745" i="1"/>
  <c r="AD745" i="1"/>
  <c r="AC745" i="1" s="1" a="1"/>
  <c r="AC745" i="1" s="1"/>
  <c r="AD745" i="1" a="1"/>
  <c r="AB745" i="1" a="1"/>
  <c r="AB745" i="1" s="1"/>
  <c r="AA745" i="1" s="1" a="1"/>
  <c r="AA745" i="1" s="1"/>
  <c r="Z745" i="1"/>
  <c r="Z745" i="1" a="1"/>
  <c r="BA744" i="1"/>
  <c r="AZ744" i="1"/>
  <c r="AV744" i="1"/>
  <c r="AW744" i="1" s="1"/>
  <c r="AR744" i="1"/>
  <c r="AJ744" i="1"/>
  <c r="AD744" i="1"/>
  <c r="AC744" i="1" s="1" a="1"/>
  <c r="AC744" i="1" s="1"/>
  <c r="AD744" i="1" a="1"/>
  <c r="AB744" i="1" a="1"/>
  <c r="AB744" i="1" s="1"/>
  <c r="AA744" i="1" a="1"/>
  <c r="AA744" i="1" s="1"/>
  <c r="Z744" i="1" a="1"/>
  <c r="Z744" i="1" s="1"/>
  <c r="BA743" i="1"/>
  <c r="AZ743" i="1"/>
  <c r="AV743" i="1"/>
  <c r="AW743" i="1" s="1"/>
  <c r="AR743" i="1"/>
  <c r="AJ743" i="1"/>
  <c r="AD743" i="1" a="1"/>
  <c r="AD743" i="1" s="1"/>
  <c r="AB743" i="1" a="1"/>
  <c r="AB743" i="1" s="1"/>
  <c r="AA743" i="1"/>
  <c r="AA743" i="1" a="1"/>
  <c r="Z743" i="1"/>
  <c r="Z743" i="1" a="1"/>
  <c r="W743" i="1"/>
  <c r="BA742" i="1"/>
  <c r="AZ742" i="1"/>
  <c r="AW742" i="1"/>
  <c r="AV742" i="1"/>
  <c r="AR742" i="1"/>
  <c r="AJ742" i="1"/>
  <c r="AD742" i="1" a="1"/>
  <c r="AD742" i="1" s="1"/>
  <c r="AC742" i="1" s="1" a="1"/>
  <c r="AC742" i="1"/>
  <c r="AB742" i="1" a="1"/>
  <c r="AB742" i="1" s="1"/>
  <c r="AA742" i="1" a="1"/>
  <c r="AA742" i="1" s="1"/>
  <c r="Z742" i="1" a="1"/>
  <c r="Z742" i="1" s="1"/>
  <c r="BA741" i="1"/>
  <c r="AZ741" i="1"/>
  <c r="AV741" i="1"/>
  <c r="AW741" i="1" s="1"/>
  <c r="AR741" i="1"/>
  <c r="AJ741" i="1"/>
  <c r="AD741" i="1" a="1"/>
  <c r="AD741" i="1" s="1"/>
  <c r="AC741" i="1" s="1" a="1"/>
  <c r="AC741" i="1" s="1"/>
  <c r="AB741" i="1"/>
  <c r="AB741" i="1" a="1"/>
  <c r="AA741" i="1" a="1"/>
  <c r="AA741" i="1" s="1"/>
  <c r="Z741" i="1" a="1"/>
  <c r="Z741" i="1" s="1"/>
  <c r="Y741" i="1" s="1" a="1"/>
  <c r="Y741" i="1" s="1"/>
  <c r="BA740" i="1"/>
  <c r="AZ740" i="1"/>
  <c r="AV740" i="1"/>
  <c r="AW740" i="1" s="1"/>
  <c r="AR740" i="1"/>
  <c r="AJ740" i="1"/>
  <c r="AD740" i="1"/>
  <c r="AC740" i="1" s="1" a="1"/>
  <c r="AC740" i="1" s="1"/>
  <c r="AD740" i="1" a="1"/>
  <c r="AB740" i="1"/>
  <c r="AA740" i="1" s="1" a="1"/>
  <c r="AA740" i="1" s="1"/>
  <c r="AB740" i="1" a="1"/>
  <c r="Z740" i="1"/>
  <c r="Z740" i="1" a="1"/>
  <c r="BA739" i="1"/>
  <c r="AZ739" i="1"/>
  <c r="AV739" i="1"/>
  <c r="AW739" i="1" s="1"/>
  <c r="AR739" i="1"/>
  <c r="AJ739" i="1"/>
  <c r="AI739" i="1"/>
  <c r="AH739" i="1"/>
  <c r="AG739" i="1"/>
  <c r="AD739" i="1" a="1"/>
  <c r="AD739" i="1" s="1"/>
  <c r="AC739" i="1" s="1" a="1"/>
  <c r="AC739" i="1" s="1"/>
  <c r="AB739" i="1" a="1"/>
  <c r="AB739" i="1" s="1"/>
  <c r="AA739" i="1" s="1" a="1"/>
  <c r="AA739" i="1" s="1"/>
  <c r="Z739" i="1" a="1"/>
  <c r="Z739" i="1" s="1"/>
  <c r="Y739" i="1" a="1"/>
  <c r="Y739" i="1" s="1"/>
  <c r="W739" i="1"/>
  <c r="BA738" i="1"/>
  <c r="AZ738" i="1"/>
  <c r="AV738" i="1"/>
  <c r="AW738" i="1" s="1"/>
  <c r="AR738" i="1"/>
  <c r="AJ738" i="1"/>
  <c r="AH738" i="1"/>
  <c r="AG738" i="1"/>
  <c r="AD738" i="1" a="1"/>
  <c r="AD738" i="1" s="1"/>
  <c r="AC738" i="1"/>
  <c r="AC738" i="1" a="1"/>
  <c r="AB738" i="1"/>
  <c r="AA738" i="1" s="1" a="1"/>
  <c r="AA738" i="1" s="1"/>
  <c r="AB738" i="1" a="1"/>
  <c r="Z738" i="1" a="1"/>
  <c r="Z738" i="1" s="1"/>
  <c r="Y738" i="1"/>
  <c r="Y738" i="1" a="1"/>
  <c r="W738" i="1"/>
  <c r="BA737" i="1"/>
  <c r="AZ737" i="1"/>
  <c r="AV737" i="1"/>
  <c r="AW737" i="1" s="1"/>
  <c r="AR737" i="1"/>
  <c r="AJ737" i="1"/>
  <c r="AI737" i="1"/>
  <c r="AH737" i="1"/>
  <c r="AD737" i="1" a="1"/>
  <c r="AD737" i="1" s="1"/>
  <c r="AC737" i="1" a="1"/>
  <c r="AC737" i="1" s="1"/>
  <c r="AB737" i="1"/>
  <c r="AA737" i="1" s="1" a="1"/>
  <c r="AA737" i="1" s="1"/>
  <c r="AB737" i="1" a="1"/>
  <c r="Z737" i="1" a="1"/>
  <c r="Z737" i="1" s="1"/>
  <c r="W737" i="1"/>
  <c r="BA736" i="1"/>
  <c r="AZ736" i="1"/>
  <c r="AV736" i="1"/>
  <c r="AW736" i="1" s="1"/>
  <c r="AR736" i="1"/>
  <c r="AJ736" i="1"/>
  <c r="AD736" i="1" a="1"/>
  <c r="AD736" i="1" s="1"/>
  <c r="AC736" i="1" a="1"/>
  <c r="AC736" i="1" s="1"/>
  <c r="AB736" i="1"/>
  <c r="AB736" i="1" a="1"/>
  <c r="Z736" i="1" a="1"/>
  <c r="Z736" i="1" s="1"/>
  <c r="Y736" i="1"/>
  <c r="Y736" i="1" a="1"/>
  <c r="W736" i="1"/>
  <c r="BA735" i="1"/>
  <c r="AZ735" i="1"/>
  <c r="AV735" i="1"/>
  <c r="AW735" i="1" s="1"/>
  <c r="AR735" i="1"/>
  <c r="AJ735" i="1"/>
  <c r="AF735" i="1"/>
  <c r="AD735" i="1" a="1"/>
  <c r="AD735" i="1" s="1"/>
  <c r="AC735" i="1" s="1" a="1"/>
  <c r="AC735" i="1" s="1"/>
  <c r="AB735" i="1" a="1"/>
  <c r="AB735" i="1" s="1"/>
  <c r="AA735" i="1" s="1" a="1"/>
  <c r="AA735" i="1" s="1"/>
  <c r="Z735" i="1" a="1"/>
  <c r="Z735" i="1" s="1"/>
  <c r="W735" i="1"/>
  <c r="BA734" i="1"/>
  <c r="AZ734" i="1"/>
  <c r="AV734" i="1"/>
  <c r="AW734" i="1" s="1"/>
  <c r="AR734" i="1"/>
  <c r="AJ734" i="1"/>
  <c r="AD734" i="1" a="1"/>
  <c r="AD734" i="1" s="1"/>
  <c r="AC734" i="1" a="1"/>
  <c r="AC734" i="1" s="1"/>
  <c r="AB734" i="1" a="1"/>
  <c r="AB734" i="1" s="1"/>
  <c r="Z734" i="1" a="1"/>
  <c r="Z734" i="1" s="1"/>
  <c r="Y734" i="1"/>
  <c r="Y734" i="1" a="1"/>
  <c r="W734" i="1"/>
  <c r="BA733" i="1"/>
  <c r="AZ733" i="1"/>
  <c r="AW733" i="1"/>
  <c r="AV733" i="1"/>
  <c r="AR733" i="1"/>
  <c r="AJ733" i="1"/>
  <c r="AD733" i="1" a="1"/>
  <c r="AD733" i="1" s="1"/>
  <c r="AC733" i="1" s="1" a="1"/>
  <c r="AC733" i="1"/>
  <c r="AB733" i="1"/>
  <c r="AA733" i="1" s="1" a="1"/>
  <c r="AB733" i="1" a="1"/>
  <c r="AA733" i="1"/>
  <c r="Z733" i="1" a="1"/>
  <c r="Z733" i="1" s="1"/>
  <c r="Y733" i="1" a="1"/>
  <c r="Y733" i="1" s="1"/>
  <c r="W733" i="1"/>
  <c r="BA732" i="1"/>
  <c r="AZ732" i="1"/>
  <c r="AW732" i="1"/>
  <c r="AV732" i="1"/>
  <c r="AR732" i="1"/>
  <c r="AJ732" i="1"/>
  <c r="AH732" i="1"/>
  <c r="AD732" i="1" a="1"/>
  <c r="AD732" i="1" s="1"/>
  <c r="AC732" i="1"/>
  <c r="AC732" i="1" a="1"/>
  <c r="AB732" i="1" a="1"/>
  <c r="AB732" i="1" s="1"/>
  <c r="Z732" i="1" a="1"/>
  <c r="Z732" i="1" s="1"/>
  <c r="Y732" i="1"/>
  <c r="Y732" i="1" a="1"/>
  <c r="W732" i="1"/>
  <c r="BA731" i="1"/>
  <c r="AZ731" i="1"/>
  <c r="AW731" i="1"/>
  <c r="AV731" i="1"/>
  <c r="AR731" i="1"/>
  <c r="AJ731" i="1"/>
  <c r="AH731" i="1"/>
  <c r="AD731" i="1" a="1"/>
  <c r="AD731" i="1" s="1"/>
  <c r="AC731" i="1" s="1" a="1"/>
  <c r="AC731" i="1"/>
  <c r="AB731" i="1"/>
  <c r="AA731" i="1" s="1" a="1"/>
  <c r="AB731" i="1" a="1"/>
  <c r="AA731" i="1"/>
  <c r="Z731" i="1" a="1"/>
  <c r="Z731" i="1" s="1"/>
  <c r="BA730" i="1"/>
  <c r="AZ730" i="1"/>
  <c r="AW730" i="1"/>
  <c r="AV730" i="1"/>
  <c r="AR730" i="1"/>
  <c r="AJ730" i="1"/>
  <c r="AD730" i="1"/>
  <c r="AD730" i="1" a="1"/>
  <c r="AC730" i="1" a="1"/>
  <c r="AC730" i="1" s="1"/>
  <c r="AB730" i="1"/>
  <c r="AB730" i="1" a="1"/>
  <c r="Z730" i="1" a="1"/>
  <c r="Z730" i="1" s="1"/>
  <c r="Y730" i="1" a="1"/>
  <c r="Y730" i="1" s="1"/>
  <c r="W730" i="1"/>
  <c r="BA729" i="1"/>
  <c r="AZ729" i="1"/>
  <c r="AW729" i="1"/>
  <c r="AV729" i="1"/>
  <c r="AR729" i="1"/>
  <c r="AJ729" i="1"/>
  <c r="AI729" i="1"/>
  <c r="AH729" i="1"/>
  <c r="AG729" i="1"/>
  <c r="AF729" i="1"/>
  <c r="AD729" i="1" a="1"/>
  <c r="AD729" i="1" s="1"/>
  <c r="AC729" i="1" a="1"/>
  <c r="AC729" i="1" s="1"/>
  <c r="AB729" i="1"/>
  <c r="AB729" i="1" a="1"/>
  <c r="AA729" i="1" a="1"/>
  <c r="AA729" i="1" s="1"/>
  <c r="Z729" i="1" a="1"/>
  <c r="Z729" i="1" s="1"/>
  <c r="AE729" i="1" s="1"/>
  <c r="Y729" i="1"/>
  <c r="Y729" i="1" a="1"/>
  <c r="BA728" i="1"/>
  <c r="AZ728" i="1"/>
  <c r="AV728" i="1"/>
  <c r="AW728" i="1" s="1"/>
  <c r="AR728" i="1"/>
  <c r="AJ728" i="1"/>
  <c r="AD728" i="1"/>
  <c r="AC728" i="1" s="1" a="1"/>
  <c r="AC728" i="1" s="1"/>
  <c r="AD728" i="1" a="1"/>
  <c r="AB728" i="1"/>
  <c r="AB728" i="1" a="1"/>
  <c r="AA728" i="1"/>
  <c r="AA728" i="1" a="1"/>
  <c r="Z728" i="1"/>
  <c r="AF728" i="1" s="1"/>
  <c r="Z728" i="1" a="1"/>
  <c r="W728" i="1"/>
  <c r="BA727" i="1"/>
  <c r="AZ727" i="1"/>
  <c r="AV727" i="1"/>
  <c r="AW727" i="1" s="1"/>
  <c r="AR727" i="1"/>
  <c r="AJ727" i="1"/>
  <c r="AD727" i="1"/>
  <c r="AC727" i="1" s="1" a="1"/>
  <c r="AD727" i="1" a="1"/>
  <c r="AC727" i="1"/>
  <c r="AB727" i="1"/>
  <c r="AB727" i="1" a="1"/>
  <c r="AA727" i="1"/>
  <c r="AA727" i="1" a="1"/>
  <c r="Z727" i="1" a="1"/>
  <c r="Z727" i="1" s="1"/>
  <c r="BA726" i="1"/>
  <c r="AZ726" i="1"/>
  <c r="AW726" i="1"/>
  <c r="AV726" i="1"/>
  <c r="AR726" i="1"/>
  <c r="AJ726" i="1"/>
  <c r="AD726" i="1"/>
  <c r="AC726" i="1" s="1" a="1"/>
  <c r="AD726" i="1" a="1"/>
  <c r="AC726" i="1"/>
  <c r="AB726" i="1" a="1"/>
  <c r="AB726" i="1" s="1"/>
  <c r="AA726" i="1" s="1" a="1"/>
  <c r="AA726" i="1" s="1"/>
  <c r="Z726" i="1" a="1"/>
  <c r="Z726" i="1" s="1"/>
  <c r="Y726" i="1" s="1" a="1"/>
  <c r="Y726" i="1" s="1"/>
  <c r="W726" i="1"/>
  <c r="BA725" i="1"/>
  <c r="AZ725" i="1"/>
  <c r="AV725" i="1"/>
  <c r="AW725" i="1" s="1"/>
  <c r="AR725" i="1"/>
  <c r="AJ725" i="1"/>
  <c r="AD725" i="1"/>
  <c r="AD725" i="1" a="1"/>
  <c r="AC725" i="1" a="1"/>
  <c r="AC725" i="1" s="1"/>
  <c r="AB725" i="1" a="1"/>
  <c r="AB725" i="1" s="1"/>
  <c r="AA725" i="1" a="1"/>
  <c r="AA725" i="1" s="1"/>
  <c r="Z725" i="1"/>
  <c r="AI725" i="1" s="1"/>
  <c r="Z725" i="1" a="1"/>
  <c r="W725" i="1"/>
  <c r="BA724" i="1"/>
  <c r="AZ724" i="1"/>
  <c r="AV724" i="1"/>
  <c r="AW724" i="1" s="1"/>
  <c r="AR724" i="1"/>
  <c r="AJ724" i="1"/>
  <c r="AD724" i="1"/>
  <c r="AC724" i="1" s="1" a="1"/>
  <c r="AC724" i="1" s="1"/>
  <c r="AD724" i="1" a="1"/>
  <c r="AB724" i="1" a="1"/>
  <c r="AB724" i="1" s="1"/>
  <c r="AA724" i="1" s="1" a="1"/>
  <c r="AA724" i="1" s="1"/>
  <c r="Z724" i="1" a="1"/>
  <c r="Z724" i="1" s="1"/>
  <c r="Y724" i="1" s="1" a="1"/>
  <c r="Y724" i="1" s="1"/>
  <c r="W724" i="1"/>
  <c r="BA723" i="1"/>
  <c r="AZ723" i="1"/>
  <c r="AV723" i="1"/>
  <c r="AW723" i="1" s="1"/>
  <c r="AR723" i="1"/>
  <c r="AJ723" i="1"/>
  <c r="AI723" i="1"/>
  <c r="AD723" i="1"/>
  <c r="AD723" i="1" a="1"/>
  <c r="AC723" i="1" a="1"/>
  <c r="AC723" i="1" s="1"/>
  <c r="AB723" i="1" a="1"/>
  <c r="AB723" i="1" s="1"/>
  <c r="AA723" i="1" s="1" a="1"/>
  <c r="AA723" i="1" s="1"/>
  <c r="Z723" i="1"/>
  <c r="AG723" i="1" s="1"/>
  <c r="Z723" i="1" a="1"/>
  <c r="BA722" i="1"/>
  <c r="AZ722" i="1"/>
  <c r="AV722" i="1"/>
  <c r="AW722" i="1" s="1"/>
  <c r="AR722" i="1"/>
  <c r="AJ722" i="1"/>
  <c r="AD722" i="1" a="1"/>
  <c r="AD722" i="1" s="1"/>
  <c r="AC722" i="1" a="1"/>
  <c r="AC722" i="1" s="1"/>
  <c r="AB722" i="1"/>
  <c r="AA722" i="1" s="1" a="1"/>
  <c r="AA722" i="1" s="1"/>
  <c r="AB722" i="1" a="1"/>
  <c r="Z722" i="1" a="1"/>
  <c r="Z722" i="1" s="1"/>
  <c r="BA721" i="1"/>
  <c r="AZ721" i="1"/>
  <c r="AW721" i="1"/>
  <c r="AV721" i="1"/>
  <c r="AR721" i="1"/>
  <c r="AJ721" i="1"/>
  <c r="AE721" i="1"/>
  <c r="AD721" i="1" a="1"/>
  <c r="AD721" i="1" s="1"/>
  <c r="AC721" i="1" s="1" a="1"/>
  <c r="AC721" i="1" s="1"/>
  <c r="AB721" i="1" a="1"/>
  <c r="AB721" i="1" s="1"/>
  <c r="AA721" i="1" s="1" a="1"/>
  <c r="AA721" i="1" s="1"/>
  <c r="Z721" i="1" a="1"/>
  <c r="Z721" i="1" s="1"/>
  <c r="BA720" i="1"/>
  <c r="AZ720" i="1"/>
  <c r="AV720" i="1"/>
  <c r="AW720" i="1" s="1"/>
  <c r="AR720" i="1"/>
  <c r="AJ720" i="1"/>
  <c r="AD720" i="1"/>
  <c r="AD720" i="1" a="1"/>
  <c r="AC720" i="1" a="1"/>
  <c r="AC720" i="1" s="1"/>
  <c r="AB720" i="1"/>
  <c r="AI720" i="1" s="1"/>
  <c r="AB720" i="1" a="1"/>
  <c r="Z720" i="1"/>
  <c r="Z720" i="1" a="1"/>
  <c r="Y720" i="1" a="1"/>
  <c r="Y720" i="1" s="1"/>
  <c r="W720" i="1"/>
  <c r="BA719" i="1"/>
  <c r="AZ719" i="1"/>
  <c r="AV719" i="1"/>
  <c r="AW719" i="1" s="1"/>
  <c r="AR719" i="1"/>
  <c r="AJ719" i="1"/>
  <c r="AD719" i="1"/>
  <c r="AC719" i="1" s="1" a="1"/>
  <c r="AC719" i="1" s="1"/>
  <c r="AD719" i="1" a="1"/>
  <c r="AB719" i="1" a="1"/>
  <c r="AB719" i="1" s="1"/>
  <c r="AA719" i="1" s="1" a="1"/>
  <c r="AA719" i="1" s="1"/>
  <c r="Z719" i="1"/>
  <c r="AH719" i="1" s="1"/>
  <c r="Z719" i="1" a="1"/>
  <c r="BA718" i="1"/>
  <c r="AZ718" i="1"/>
  <c r="AW718" i="1"/>
  <c r="AV718" i="1"/>
  <c r="AR718" i="1"/>
  <c r="AJ718" i="1"/>
  <c r="AE718" i="1"/>
  <c r="AD718" i="1" a="1"/>
  <c r="AD718" i="1" s="1"/>
  <c r="AC718" i="1" s="1" a="1"/>
  <c r="AC718" i="1" s="1"/>
  <c r="AB718" i="1"/>
  <c r="AB718" i="1" a="1"/>
  <c r="Z718" i="1" a="1"/>
  <c r="Z718" i="1" s="1"/>
  <c r="AH718" i="1" s="1"/>
  <c r="Y718" i="1" a="1"/>
  <c r="Y718" i="1" s="1"/>
  <c r="W718" i="1"/>
  <c r="BA717" i="1"/>
  <c r="AZ717" i="1"/>
  <c r="AW717" i="1"/>
  <c r="AV717" i="1"/>
  <c r="AR717" i="1"/>
  <c r="AJ717" i="1"/>
  <c r="AD717" i="1" a="1"/>
  <c r="AD717" i="1" s="1"/>
  <c r="AC717" i="1" s="1" a="1"/>
  <c r="AC717" i="1" s="1"/>
  <c r="AB717" i="1" a="1"/>
  <c r="AB717" i="1" s="1"/>
  <c r="AA717" i="1" a="1"/>
  <c r="AA717" i="1" s="1"/>
  <c r="Z717" i="1" a="1"/>
  <c r="Z717" i="1" s="1"/>
  <c r="AH717" i="1" s="1"/>
  <c r="BA716" i="1"/>
  <c r="AZ716" i="1"/>
  <c r="AV716" i="1"/>
  <c r="AW716" i="1" s="1"/>
  <c r="AR716" i="1"/>
  <c r="AJ716" i="1"/>
  <c r="AD716" i="1"/>
  <c r="AC716" i="1" s="1" a="1"/>
  <c r="AD716" i="1" a="1"/>
  <c r="AC716" i="1"/>
  <c r="AB716" i="1"/>
  <c r="AB716" i="1" a="1"/>
  <c r="Z716" i="1"/>
  <c r="Z716" i="1" a="1"/>
  <c r="W716" i="1"/>
  <c r="BA715" i="1"/>
  <c r="AZ715" i="1"/>
  <c r="AW715" i="1"/>
  <c r="AV715" i="1"/>
  <c r="AR715" i="1"/>
  <c r="AJ715" i="1"/>
  <c r="AF715" i="1"/>
  <c r="AD715" i="1"/>
  <c r="AC715" i="1" s="1" a="1"/>
  <c r="AC715" i="1" s="1"/>
  <c r="AD715" i="1" a="1"/>
  <c r="AB715" i="1" a="1"/>
  <c r="AB715" i="1" s="1"/>
  <c r="AA715" i="1" s="1" a="1"/>
  <c r="AA715" i="1" s="1"/>
  <c r="Z715" i="1"/>
  <c r="AE715" i="1" s="1"/>
  <c r="Z715" i="1" a="1"/>
  <c r="BA714" i="1"/>
  <c r="AZ714" i="1"/>
  <c r="AW714" i="1"/>
  <c r="AV714" i="1"/>
  <c r="AR714" i="1"/>
  <c r="AJ714" i="1"/>
  <c r="AD714" i="1"/>
  <c r="AC714" i="1" s="1" a="1"/>
  <c r="AC714" i="1" s="1"/>
  <c r="AD714" i="1" a="1"/>
  <c r="AB714" i="1"/>
  <c r="AA714" i="1" s="1" a="1"/>
  <c r="AA714" i="1" s="1"/>
  <c r="AB714" i="1" a="1"/>
  <c r="Z714" i="1" a="1"/>
  <c r="Z714" i="1" s="1"/>
  <c r="W714" i="1"/>
  <c r="BA713" i="1"/>
  <c r="AZ713" i="1"/>
  <c r="AV713" i="1"/>
  <c r="AW713" i="1" s="1"/>
  <c r="AR713" i="1"/>
  <c r="AJ713" i="1"/>
  <c r="AD713" i="1" a="1"/>
  <c r="AD713" i="1" s="1"/>
  <c r="AH713" i="1" s="1"/>
  <c r="AB713" i="1"/>
  <c r="AA713" i="1" s="1" a="1"/>
  <c r="AA713" i="1" s="1"/>
  <c r="AB713" i="1" a="1"/>
  <c r="Z713" i="1" a="1"/>
  <c r="Z713" i="1" s="1"/>
  <c r="Y713" i="1" s="1" a="1"/>
  <c r="Y713" i="1" s="1"/>
  <c r="W713" i="1"/>
  <c r="BA712" i="1"/>
  <c r="AZ712" i="1"/>
  <c r="AW712" i="1"/>
  <c r="AV712" i="1"/>
  <c r="AR712" i="1"/>
  <c r="AJ712" i="1"/>
  <c r="AH712" i="1"/>
  <c r="AG712" i="1"/>
  <c r="AF712" i="1"/>
  <c r="AD712" i="1"/>
  <c r="AD712" i="1" a="1"/>
  <c r="AC712" i="1" a="1"/>
  <c r="AC712" i="1" s="1"/>
  <c r="AB712" i="1"/>
  <c r="AI712" i="1" s="1"/>
  <c r="AB712" i="1" a="1"/>
  <c r="AA712" i="1" a="1"/>
  <c r="AA712" i="1" s="1"/>
  <c r="Z712" i="1"/>
  <c r="Y712" i="1" s="1" a="1"/>
  <c r="Y712" i="1" s="1"/>
  <c r="Z712" i="1" a="1"/>
  <c r="W712" i="1"/>
  <c r="BA711" i="1"/>
  <c r="AZ711" i="1"/>
  <c r="AV711" i="1"/>
  <c r="AW711" i="1" s="1"/>
  <c r="AR711" i="1"/>
  <c r="AJ711" i="1"/>
  <c r="AD711" i="1"/>
  <c r="AC711" i="1" s="1" a="1"/>
  <c r="AC711" i="1" s="1"/>
  <c r="AD711" i="1" a="1"/>
  <c r="AB711" i="1" a="1"/>
  <c r="AB711" i="1" s="1"/>
  <c r="AA711" i="1" a="1"/>
  <c r="AA711" i="1" s="1"/>
  <c r="Z711" i="1"/>
  <c r="AF711" i="1" s="1"/>
  <c r="Z711" i="1" a="1"/>
  <c r="BA710" i="1"/>
  <c r="AZ710" i="1"/>
  <c r="AV710" i="1"/>
  <c r="AW710" i="1" s="1"/>
  <c r="AR710" i="1"/>
  <c r="AJ710" i="1"/>
  <c r="AH710" i="1"/>
  <c r="AB710" i="1" a="1"/>
  <c r="AB710" i="1" s="1"/>
  <c r="AA710" i="1" s="1" a="1"/>
  <c r="AA710" i="1" s="1"/>
  <c r="Z710" i="1"/>
  <c r="Z710" i="1" a="1"/>
  <c r="W710" i="1"/>
  <c r="BA709" i="1"/>
  <c r="AZ709" i="1"/>
  <c r="AV709" i="1"/>
  <c r="AW709" i="1" s="1"/>
  <c r="AR709" i="1"/>
  <c r="AJ709" i="1"/>
  <c r="AD709" i="1"/>
  <c r="AC709" i="1" s="1" a="1"/>
  <c r="AC709" i="1" s="1"/>
  <c r="AD709" i="1" a="1"/>
  <c r="AB709" i="1"/>
  <c r="AA709" i="1" s="1" a="1"/>
  <c r="AA709" i="1" s="1"/>
  <c r="AB709" i="1" a="1"/>
  <c r="Z709" i="1" a="1"/>
  <c r="Z709" i="1" s="1"/>
  <c r="Y709" i="1" s="1" a="1"/>
  <c r="Y709" i="1" s="1"/>
  <c r="BA708" i="1"/>
  <c r="AZ708" i="1"/>
  <c r="AW708" i="1"/>
  <c r="AV708" i="1"/>
  <c r="AR708" i="1"/>
  <c r="AJ708" i="1"/>
  <c r="AD708" i="1" a="1"/>
  <c r="AD708" i="1" s="1"/>
  <c r="AC708" i="1" a="1"/>
  <c r="AC708" i="1" s="1"/>
  <c r="AB708" i="1" a="1"/>
  <c r="AB708" i="1" s="1"/>
  <c r="Z708" i="1" a="1"/>
  <c r="Z708" i="1" s="1"/>
  <c r="BA707" i="1"/>
  <c r="AZ707" i="1"/>
  <c r="AV707" i="1"/>
  <c r="AW707" i="1" s="1"/>
  <c r="AR707" i="1"/>
  <c r="AJ707" i="1"/>
  <c r="AD707" i="1"/>
  <c r="AC707" i="1" s="1" a="1"/>
  <c r="AC707" i="1" s="1"/>
  <c r="AD707" i="1" a="1"/>
  <c r="AB707" i="1" a="1"/>
  <c r="AB707" i="1" s="1"/>
  <c r="AA707" i="1" a="1"/>
  <c r="AA707" i="1" s="1"/>
  <c r="Z707" i="1"/>
  <c r="AF707" i="1" s="1"/>
  <c r="Z707" i="1" a="1"/>
  <c r="W707" i="1"/>
  <c r="BA706" i="1"/>
  <c r="AZ706" i="1"/>
  <c r="AV706" i="1"/>
  <c r="AW706" i="1" s="1"/>
  <c r="AR706" i="1"/>
  <c r="AJ706" i="1"/>
  <c r="AD706" i="1"/>
  <c r="AC706" i="1" s="1" a="1"/>
  <c r="AC706" i="1" s="1"/>
  <c r="AD706" i="1" a="1"/>
  <c r="AB706" i="1" a="1"/>
  <c r="AB706" i="1" s="1"/>
  <c r="AA706" i="1"/>
  <c r="AA706" i="1" a="1"/>
  <c r="Z706" i="1"/>
  <c r="AF706" i="1" s="1"/>
  <c r="Z706" i="1" a="1"/>
  <c r="W706" i="1"/>
  <c r="BA705" i="1"/>
  <c r="AZ705" i="1"/>
  <c r="AV705" i="1"/>
  <c r="AW705" i="1" s="1"/>
  <c r="AR705" i="1"/>
  <c r="AJ705" i="1"/>
  <c r="AD705" i="1"/>
  <c r="AC705" i="1" s="1" a="1"/>
  <c r="AC705" i="1" s="1"/>
  <c r="AD705" i="1" a="1"/>
  <c r="AB705" i="1" a="1"/>
  <c r="AB705" i="1" s="1"/>
  <c r="AA705" i="1" s="1" a="1"/>
  <c r="AA705" i="1" s="1"/>
  <c r="Z705" i="1"/>
  <c r="Z705" i="1" a="1"/>
  <c r="W705" i="1"/>
  <c r="BA704" i="1"/>
  <c r="AZ704" i="1"/>
  <c r="AW704" i="1"/>
  <c r="AV704" i="1"/>
  <c r="AR704" i="1"/>
  <c r="AJ704" i="1"/>
  <c r="AD704" i="1"/>
  <c r="AC704" i="1" s="1" a="1"/>
  <c r="AC704" i="1" s="1"/>
  <c r="AD704" i="1" a="1"/>
  <c r="AB704" i="1" a="1"/>
  <c r="AB704" i="1" s="1"/>
  <c r="AE704" i="1" s="1"/>
  <c r="Z704" i="1"/>
  <c r="AF704" i="1" s="1"/>
  <c r="Z704" i="1" a="1"/>
  <c r="BA703" i="1"/>
  <c r="AZ703" i="1"/>
  <c r="AW703" i="1"/>
  <c r="AV703" i="1"/>
  <c r="AR703" i="1"/>
  <c r="AJ703" i="1"/>
  <c r="AD703" i="1" a="1"/>
  <c r="AD703" i="1" s="1"/>
  <c r="AC703" i="1" s="1" a="1"/>
  <c r="AC703" i="1"/>
  <c r="AB703" i="1" a="1"/>
  <c r="AB703" i="1" s="1"/>
  <c r="AA703" i="1" s="1" a="1"/>
  <c r="AA703" i="1" s="1"/>
  <c r="Z703" i="1"/>
  <c r="AE703" i="1" s="1"/>
  <c r="Z703" i="1" a="1"/>
  <c r="BA702" i="1"/>
  <c r="AZ702" i="1"/>
  <c r="AW702" i="1"/>
  <c r="AV702" i="1"/>
  <c r="AR702" i="1"/>
  <c r="AJ702" i="1"/>
  <c r="AD702" i="1" a="1"/>
  <c r="AD702" i="1" s="1"/>
  <c r="AC702" i="1" s="1" a="1"/>
  <c r="AC702" i="1" s="1"/>
  <c r="AB702" i="1"/>
  <c r="AB702" i="1" a="1"/>
  <c r="AA702" i="1" a="1"/>
  <c r="AA702" i="1" s="1"/>
  <c r="Z702" i="1" a="1"/>
  <c r="Z702" i="1" s="1"/>
  <c r="Y702" i="1"/>
  <c r="Y702" i="1" a="1"/>
  <c r="BA701" i="1"/>
  <c r="AZ701" i="1"/>
  <c r="AV701" i="1"/>
  <c r="AW701" i="1" s="1"/>
  <c r="AR701" i="1"/>
  <c r="AJ701" i="1"/>
  <c r="AD701" i="1"/>
  <c r="AC701" i="1" s="1" a="1"/>
  <c r="AC701" i="1" s="1"/>
  <c r="AD701" i="1" a="1"/>
  <c r="AB701" i="1"/>
  <c r="AA701" i="1" s="1" a="1"/>
  <c r="AA701" i="1" s="1"/>
  <c r="AB701" i="1" a="1"/>
  <c r="Z701" i="1" a="1"/>
  <c r="Z701" i="1" s="1"/>
  <c r="BA700" i="1"/>
  <c r="AZ700" i="1"/>
  <c r="AV700" i="1"/>
  <c r="AW700" i="1" s="1"/>
  <c r="AR700" i="1"/>
  <c r="AJ700" i="1"/>
  <c r="AD700" i="1" a="1"/>
  <c r="AD700" i="1" s="1"/>
  <c r="AC700" i="1" s="1" a="1"/>
  <c r="AC700" i="1" s="1"/>
  <c r="AB700" i="1" a="1"/>
  <c r="AB700" i="1" s="1"/>
  <c r="AA700" i="1" s="1" a="1"/>
  <c r="AA700" i="1" s="1"/>
  <c r="Z700" i="1" a="1"/>
  <c r="Z700" i="1" s="1"/>
  <c r="W700" i="1"/>
  <c r="BA699" i="1"/>
  <c r="AZ699" i="1"/>
  <c r="AV699" i="1"/>
  <c r="AW699" i="1" s="1"/>
  <c r="AR699" i="1"/>
  <c r="AJ699" i="1"/>
  <c r="AI699" i="1"/>
  <c r="AD699" i="1" a="1"/>
  <c r="AD699" i="1" s="1"/>
  <c r="AC699" i="1" s="1" a="1"/>
  <c r="AC699" i="1" s="1"/>
  <c r="AB699" i="1"/>
  <c r="AA699" i="1" s="1" a="1"/>
  <c r="AA699" i="1" s="1"/>
  <c r="AB699" i="1" a="1"/>
  <c r="Z699" i="1" a="1"/>
  <c r="Z699" i="1" s="1"/>
  <c r="BA698" i="1"/>
  <c r="AZ698" i="1"/>
  <c r="AW698" i="1"/>
  <c r="AV698" i="1"/>
  <c r="AR698" i="1"/>
  <c r="AJ698" i="1"/>
  <c r="AD698" i="1" a="1"/>
  <c r="AD698" i="1" s="1"/>
  <c r="AC698" i="1" a="1"/>
  <c r="AC698" i="1" s="1"/>
  <c r="AB698" i="1"/>
  <c r="AB698" i="1" a="1"/>
  <c r="Z698" i="1" a="1"/>
  <c r="Z698" i="1" s="1"/>
  <c r="AF698" i="1" s="1"/>
  <c r="BA697" i="1"/>
  <c r="AZ697" i="1"/>
  <c r="AW697" i="1"/>
  <c r="AV697" i="1"/>
  <c r="AR697" i="1"/>
  <c r="AJ697" i="1"/>
  <c r="AG697" i="1"/>
  <c r="AF697" i="1"/>
  <c r="AE697" i="1"/>
  <c r="AD697" i="1"/>
  <c r="AD697" i="1" a="1"/>
  <c r="AC697" i="1" a="1"/>
  <c r="AC697" i="1" s="1"/>
  <c r="AB697" i="1" a="1"/>
  <c r="AB697" i="1" s="1"/>
  <c r="AA697" i="1" a="1"/>
  <c r="AA697" i="1" s="1"/>
  <c r="Z697" i="1"/>
  <c r="Z697" i="1" a="1"/>
  <c r="Y697" i="1" a="1"/>
  <c r="Y697" i="1" s="1"/>
  <c r="W697" i="1"/>
  <c r="BA696" i="1"/>
  <c r="AZ696" i="1"/>
  <c r="AW696" i="1"/>
  <c r="AV696" i="1"/>
  <c r="AR696" i="1"/>
  <c r="AJ696" i="1"/>
  <c r="AE696" i="1"/>
  <c r="AD696" i="1"/>
  <c r="AD696" i="1" a="1"/>
  <c r="AC696" i="1" a="1"/>
  <c r="AC696" i="1" s="1"/>
  <c r="AB696" i="1"/>
  <c r="AH696" i="1" s="1"/>
  <c r="AB696" i="1" a="1"/>
  <c r="Z696" i="1"/>
  <c r="Z696" i="1" a="1"/>
  <c r="Y696" i="1" a="1"/>
  <c r="Y696" i="1" s="1"/>
  <c r="W696" i="1"/>
  <c r="BA695" i="1"/>
  <c r="AZ695" i="1"/>
  <c r="AW695" i="1"/>
  <c r="AV695" i="1"/>
  <c r="AR695" i="1"/>
  <c r="AJ695" i="1"/>
  <c r="AI695" i="1"/>
  <c r="AD695" i="1"/>
  <c r="AD695" i="1" a="1"/>
  <c r="AC695" i="1" a="1"/>
  <c r="AC695" i="1" s="1"/>
  <c r="AB695" i="1"/>
  <c r="AB695" i="1" a="1"/>
  <c r="Z695" i="1" a="1"/>
  <c r="Z695" i="1" s="1"/>
  <c r="AE695" i="1" s="1"/>
  <c r="Y695" i="1" a="1"/>
  <c r="Y695" i="1" s="1"/>
  <c r="W695" i="1"/>
  <c r="BA694" i="1"/>
  <c r="AZ694" i="1"/>
  <c r="AW694" i="1"/>
  <c r="AV694" i="1"/>
  <c r="AR694" i="1"/>
  <c r="AJ694" i="1"/>
  <c r="AD694" i="1" a="1"/>
  <c r="AD694" i="1" s="1"/>
  <c r="AC694" i="1" s="1" a="1"/>
  <c r="AC694" i="1" s="1"/>
  <c r="AB694" i="1" a="1"/>
  <c r="AB694" i="1" s="1"/>
  <c r="AA694" i="1"/>
  <c r="AA694" i="1" a="1"/>
  <c r="Z694" i="1" a="1"/>
  <c r="Z694" i="1" s="1"/>
  <c r="AI694" i="1" s="1"/>
  <c r="W694" i="1"/>
  <c r="BA693" i="1"/>
  <c r="AZ693" i="1"/>
  <c r="AW693" i="1"/>
  <c r="AV693" i="1"/>
  <c r="AR693" i="1"/>
  <c r="AJ693" i="1"/>
  <c r="AD693" i="1" a="1"/>
  <c r="AD693" i="1" s="1"/>
  <c r="AC693" i="1" s="1" a="1"/>
  <c r="AC693" i="1" s="1"/>
  <c r="AB693" i="1" a="1"/>
  <c r="AB693" i="1" s="1"/>
  <c r="Z693" i="1" a="1"/>
  <c r="Z693" i="1" s="1"/>
  <c r="Y693" i="1" a="1"/>
  <c r="Y693" i="1" s="1"/>
  <c r="W693" i="1"/>
  <c r="BA692" i="1"/>
  <c r="AZ692" i="1"/>
  <c r="AW692" i="1"/>
  <c r="AV692" i="1"/>
  <c r="AR692" i="1"/>
  <c r="AJ692" i="1"/>
  <c r="AD692" i="1" a="1"/>
  <c r="AD692" i="1" s="1"/>
  <c r="AC692" i="1" s="1" a="1"/>
  <c r="AC692" i="1" s="1"/>
  <c r="AB692" i="1" a="1"/>
  <c r="AB692" i="1" s="1"/>
  <c r="AA692" i="1" a="1"/>
  <c r="AA692" i="1" s="1"/>
  <c r="Z692" i="1" a="1"/>
  <c r="Z692" i="1" s="1"/>
  <c r="AI692" i="1" s="1"/>
  <c r="BA691" i="1"/>
  <c r="AZ691" i="1"/>
  <c r="AV691" i="1"/>
  <c r="AW691" i="1" s="1"/>
  <c r="AR691" i="1"/>
  <c r="AJ691" i="1"/>
  <c r="AD691" i="1"/>
  <c r="AC691" i="1" s="1" a="1"/>
  <c r="AD691" i="1" a="1"/>
  <c r="AC691" i="1"/>
  <c r="AB691" i="1" a="1"/>
  <c r="AB691" i="1" s="1"/>
  <c r="Z691" i="1"/>
  <c r="Z691" i="1" a="1"/>
  <c r="W691" i="1"/>
  <c r="BA690" i="1"/>
  <c r="AZ690" i="1"/>
  <c r="AW690" i="1"/>
  <c r="AV690" i="1"/>
  <c r="AR690" i="1"/>
  <c r="AJ690" i="1"/>
  <c r="AD690" i="1"/>
  <c r="AC690" i="1" s="1" a="1"/>
  <c r="AC690" i="1" s="1"/>
  <c r="AD690" i="1" a="1"/>
  <c r="AB690" i="1" a="1"/>
  <c r="AB690" i="1" s="1"/>
  <c r="AA690" i="1" a="1"/>
  <c r="AA690" i="1" s="1"/>
  <c r="Z690" i="1"/>
  <c r="AF690" i="1" s="1"/>
  <c r="Z690" i="1" a="1"/>
  <c r="W690" i="1"/>
  <c r="BA689" i="1"/>
  <c r="AZ689" i="1"/>
  <c r="AV689" i="1"/>
  <c r="AW689" i="1" s="1"/>
  <c r="AR689" i="1"/>
  <c r="AJ689" i="1"/>
  <c r="AD689" i="1"/>
  <c r="AC689" i="1" s="1" a="1"/>
  <c r="AC689" i="1" s="1"/>
  <c r="AD689" i="1" a="1"/>
  <c r="AB689" i="1"/>
  <c r="AA689" i="1" s="1" a="1"/>
  <c r="AA689" i="1" s="1"/>
  <c r="AB689" i="1" a="1"/>
  <c r="Z689" i="1" a="1"/>
  <c r="Z689" i="1" s="1"/>
  <c r="BA688" i="1"/>
  <c r="AZ688" i="1"/>
  <c r="AW688" i="1"/>
  <c r="AV688" i="1"/>
  <c r="AR688" i="1"/>
  <c r="AJ688" i="1"/>
  <c r="AG688" i="1"/>
  <c r="AD688" i="1"/>
  <c r="AD688" i="1" a="1"/>
  <c r="AC688" i="1" a="1"/>
  <c r="AC688" i="1" s="1"/>
  <c r="AB688" i="1" a="1"/>
  <c r="AB688" i="1" s="1"/>
  <c r="AA688" i="1" a="1"/>
  <c r="AA688" i="1" s="1"/>
  <c r="Z688" i="1"/>
  <c r="AE688" i="1" s="1"/>
  <c r="Z688" i="1" a="1"/>
  <c r="W688" i="1"/>
  <c r="BA687" i="1"/>
  <c r="AZ687" i="1"/>
  <c r="AV687" i="1"/>
  <c r="AW687" i="1" s="1"/>
  <c r="AR687" i="1"/>
  <c r="AJ687" i="1"/>
  <c r="AD687" i="1"/>
  <c r="AC687" i="1" s="1" a="1"/>
  <c r="AC687" i="1" s="1"/>
  <c r="AD687" i="1" a="1"/>
  <c r="AB687" i="1" a="1"/>
  <c r="AB687" i="1" s="1"/>
  <c r="AA687" i="1" a="1"/>
  <c r="AA687" i="1" s="1"/>
  <c r="Z687" i="1"/>
  <c r="AF687" i="1" s="1"/>
  <c r="Z687" i="1" a="1"/>
  <c r="W687" i="1"/>
  <c r="BA686" i="1"/>
  <c r="AZ686" i="1"/>
  <c r="AV686" i="1"/>
  <c r="AW686" i="1" s="1"/>
  <c r="AR686" i="1"/>
  <c r="AJ686" i="1"/>
  <c r="AD686" i="1"/>
  <c r="AC686" i="1" s="1" a="1"/>
  <c r="AC686" i="1" s="1"/>
  <c r="AD686" i="1" a="1"/>
  <c r="AB686" i="1" a="1"/>
  <c r="AB686" i="1" s="1"/>
  <c r="AA686" i="1" s="1" a="1"/>
  <c r="AA686" i="1" s="1"/>
  <c r="Z686" i="1" a="1"/>
  <c r="Z686" i="1" s="1"/>
  <c r="Y686" i="1" a="1"/>
  <c r="Y686" i="1" s="1"/>
  <c r="W686" i="1"/>
  <c r="BA685" i="1"/>
  <c r="AZ685" i="1"/>
  <c r="AV685" i="1"/>
  <c r="AW685" i="1" s="1"/>
  <c r="AR685" i="1"/>
  <c r="AJ685" i="1"/>
  <c r="AI685" i="1"/>
  <c r="AG685" i="1"/>
  <c r="AD685" i="1" a="1"/>
  <c r="AD685" i="1" s="1"/>
  <c r="AC685" i="1" s="1" a="1"/>
  <c r="AC685" i="1" s="1"/>
  <c r="AB685" i="1" a="1"/>
  <c r="AB685" i="1" s="1"/>
  <c r="Z685" i="1"/>
  <c r="Z685" i="1" a="1"/>
  <c r="Y685" i="1" a="1"/>
  <c r="Y685" i="1" s="1"/>
  <c r="W685" i="1"/>
  <c r="BA684" i="1"/>
  <c r="AZ684" i="1"/>
  <c r="AW684" i="1"/>
  <c r="AV684" i="1"/>
  <c r="AR684" i="1"/>
  <c r="AJ684" i="1"/>
  <c r="AD684" i="1"/>
  <c r="AC684" i="1" s="1" a="1"/>
  <c r="AC684" i="1" s="1"/>
  <c r="AD684" i="1" a="1"/>
  <c r="AB684" i="1" a="1"/>
  <c r="AB684" i="1" s="1"/>
  <c r="Z684" i="1"/>
  <c r="Z684" i="1" a="1"/>
  <c r="BA683" i="1"/>
  <c r="AZ683" i="1"/>
  <c r="AV683" i="1"/>
  <c r="AW683" i="1" s="1"/>
  <c r="AR683" i="1"/>
  <c r="AJ683" i="1"/>
  <c r="AD683" i="1"/>
  <c r="AC683" i="1" s="1" a="1"/>
  <c r="AC683" i="1" s="1"/>
  <c r="AD683" i="1" a="1"/>
  <c r="AB683" i="1" a="1"/>
  <c r="AB683" i="1" s="1"/>
  <c r="AA683" i="1" s="1" a="1"/>
  <c r="AA683" i="1" s="1"/>
  <c r="Z683" i="1"/>
  <c r="AF683" i="1" s="1"/>
  <c r="Z683" i="1" a="1"/>
  <c r="W683" i="1"/>
  <c r="BA682" i="1"/>
  <c r="AZ682" i="1"/>
  <c r="AW682" i="1"/>
  <c r="AV682" i="1"/>
  <c r="AR682" i="1"/>
  <c r="AJ682" i="1"/>
  <c r="AD682" i="1"/>
  <c r="AC682" i="1" s="1" a="1"/>
  <c r="AC682" i="1" s="1"/>
  <c r="AD682" i="1" a="1"/>
  <c r="AB682" i="1" a="1"/>
  <c r="AB682" i="1" s="1"/>
  <c r="AF682" i="1" s="1"/>
  <c r="Z682" i="1"/>
  <c r="Z682" i="1" a="1"/>
  <c r="W682" i="1"/>
  <c r="BA681" i="1"/>
  <c r="AZ681" i="1"/>
  <c r="AW681" i="1"/>
  <c r="AV681" i="1"/>
  <c r="AR681" i="1"/>
  <c r="AJ681" i="1"/>
  <c r="AD681" i="1"/>
  <c r="AC681" i="1" s="1" a="1"/>
  <c r="AC681" i="1" s="1"/>
  <c r="AD681" i="1" a="1"/>
  <c r="AB681" i="1" a="1"/>
  <c r="AB681" i="1" s="1"/>
  <c r="AF681" i="1" s="1"/>
  <c r="Z681" i="1"/>
  <c r="Z681" i="1" a="1"/>
  <c r="BA680" i="1"/>
  <c r="AZ680" i="1"/>
  <c r="AW680" i="1"/>
  <c r="AV680" i="1"/>
  <c r="AR680" i="1"/>
  <c r="AJ680" i="1"/>
  <c r="AD680" i="1" a="1"/>
  <c r="AD680" i="1" s="1"/>
  <c r="AC680" i="1" s="1" a="1"/>
  <c r="AC680" i="1" s="1"/>
  <c r="AB680" i="1" a="1"/>
  <c r="AB680" i="1" s="1"/>
  <c r="AA680" i="1" s="1" a="1"/>
  <c r="AA680" i="1" s="1"/>
  <c r="Z680" i="1" a="1"/>
  <c r="Z680" i="1" s="1"/>
  <c r="BA679" i="1"/>
  <c r="AZ679" i="1"/>
  <c r="AW679" i="1"/>
  <c r="AV679" i="1"/>
  <c r="AR679" i="1"/>
  <c r="AJ679" i="1"/>
  <c r="AD679" i="1" a="1"/>
  <c r="AD679" i="1" s="1"/>
  <c r="AC679" i="1" s="1" a="1"/>
  <c r="AC679" i="1" s="1"/>
  <c r="AB679" i="1"/>
  <c r="AB679" i="1" a="1"/>
  <c r="AA679" i="1" a="1"/>
  <c r="AA679" i="1" s="1"/>
  <c r="Z679" i="1"/>
  <c r="AE679" i="1" s="1"/>
  <c r="Z679" i="1" a="1"/>
  <c r="W679" i="1"/>
  <c r="BA678" i="1"/>
  <c r="AZ678" i="1"/>
  <c r="AW678" i="1"/>
  <c r="AV678" i="1"/>
  <c r="AR678" i="1"/>
  <c r="AJ678" i="1"/>
  <c r="AD678" i="1" a="1"/>
  <c r="AD678" i="1" s="1"/>
  <c r="AC678" i="1" s="1" a="1"/>
  <c r="AC678" i="1" s="1"/>
  <c r="AB678" i="1"/>
  <c r="AB678" i="1" a="1"/>
  <c r="AA678" i="1" a="1"/>
  <c r="AA678" i="1" s="1"/>
  <c r="Z678" i="1" a="1"/>
  <c r="Z678" i="1" s="1"/>
  <c r="W678" i="1"/>
  <c r="BA677" i="1"/>
  <c r="AZ677" i="1"/>
  <c r="AW677" i="1"/>
  <c r="AV677" i="1"/>
  <c r="AR677" i="1"/>
  <c r="AJ677" i="1"/>
  <c r="AD677" i="1" a="1"/>
  <c r="AD677" i="1" s="1"/>
  <c r="AC677" i="1" s="1" a="1"/>
  <c r="AC677" i="1" s="1"/>
  <c r="AB677" i="1" a="1"/>
  <c r="AB677" i="1" s="1"/>
  <c r="AA677" i="1" s="1" a="1"/>
  <c r="AA677" i="1" s="1"/>
  <c r="Z677" i="1" a="1"/>
  <c r="Z677" i="1" s="1"/>
  <c r="BA676" i="1"/>
  <c r="AZ676" i="1"/>
  <c r="AV676" i="1"/>
  <c r="AW676" i="1" s="1"/>
  <c r="AR676" i="1"/>
  <c r="AJ676" i="1"/>
  <c r="AD676" i="1"/>
  <c r="AD676" i="1" a="1"/>
  <c r="AC676" i="1" a="1"/>
  <c r="AC676" i="1" s="1"/>
  <c r="AB676" i="1"/>
  <c r="AA676" i="1" s="1" a="1"/>
  <c r="AA676" i="1" s="1"/>
  <c r="AB676" i="1" a="1"/>
  <c r="Z676" i="1"/>
  <c r="AI676" i="1" s="1"/>
  <c r="Z676" i="1" a="1"/>
  <c r="BA675" i="1"/>
  <c r="AZ675" i="1"/>
  <c r="AV675" i="1"/>
  <c r="AW675" i="1" s="1"/>
  <c r="AR675" i="1"/>
  <c r="AJ675" i="1"/>
  <c r="AD675" i="1" a="1"/>
  <c r="AD675" i="1" s="1"/>
  <c r="AC675" i="1" a="1"/>
  <c r="AC675" i="1" s="1"/>
  <c r="AB675" i="1"/>
  <c r="AA675" i="1" s="1" a="1"/>
  <c r="AA675" i="1" s="1"/>
  <c r="AB675" i="1" a="1"/>
  <c r="Z675" i="1" a="1"/>
  <c r="Z675" i="1" s="1"/>
  <c r="AI675" i="1" s="1"/>
  <c r="BA674" i="1"/>
  <c r="AZ674" i="1"/>
  <c r="AW674" i="1"/>
  <c r="AV674" i="1"/>
  <c r="AR674" i="1"/>
  <c r="AJ674" i="1"/>
  <c r="AD674" i="1" a="1"/>
  <c r="AD674" i="1" s="1"/>
  <c r="AC674" i="1"/>
  <c r="AC674" i="1" a="1"/>
  <c r="AB674" i="1" a="1"/>
  <c r="AB674" i="1" s="1"/>
  <c r="Z674" i="1" a="1"/>
  <c r="Z674" i="1" s="1"/>
  <c r="Y674" i="1" a="1"/>
  <c r="Y674" i="1" s="1"/>
  <c r="W674" i="1"/>
  <c r="BA673" i="1"/>
  <c r="AZ673" i="1"/>
  <c r="AW673" i="1"/>
  <c r="AV673" i="1"/>
  <c r="AR673" i="1"/>
  <c r="AJ673" i="1"/>
  <c r="AD673" i="1" a="1"/>
  <c r="AD673" i="1" s="1"/>
  <c r="AC673" i="1" s="1" a="1"/>
  <c r="AC673" i="1" s="1"/>
  <c r="AB673" i="1" a="1"/>
  <c r="AB673" i="1" s="1"/>
  <c r="Z673" i="1" a="1"/>
  <c r="Z673" i="1" s="1"/>
  <c r="Y673" i="1" a="1"/>
  <c r="Y673" i="1" s="1"/>
  <c r="BA672" i="1"/>
  <c r="AZ672" i="1"/>
  <c r="AW672" i="1"/>
  <c r="AV672" i="1"/>
  <c r="AR672" i="1"/>
  <c r="AJ672" i="1"/>
  <c r="AD672" i="1"/>
  <c r="AD672" i="1" a="1"/>
  <c r="AC672" i="1" a="1"/>
  <c r="AC672" i="1" s="1"/>
  <c r="AB672" i="1" a="1"/>
  <c r="AB672" i="1" s="1"/>
  <c r="Z672" i="1" a="1"/>
  <c r="Z672" i="1" s="1"/>
  <c r="AF672" i="1" s="1"/>
  <c r="W672" i="1"/>
  <c r="BA671" i="1"/>
  <c r="AZ671" i="1"/>
  <c r="AW671" i="1"/>
  <c r="AV671" i="1"/>
  <c r="AR671" i="1"/>
  <c r="AJ671" i="1"/>
  <c r="AD671" i="1" a="1"/>
  <c r="AD671" i="1" s="1"/>
  <c r="AC671" i="1" a="1"/>
  <c r="AC671" i="1" s="1"/>
  <c r="AB671" i="1"/>
  <c r="AA671" i="1" s="1" a="1"/>
  <c r="AA671" i="1" s="1"/>
  <c r="AB671" i="1" a="1"/>
  <c r="Z671" i="1" a="1"/>
  <c r="Z671" i="1" s="1"/>
  <c r="W671" i="1"/>
  <c r="BA670" i="1"/>
  <c r="AZ670" i="1"/>
  <c r="AW670" i="1"/>
  <c r="AV670" i="1"/>
  <c r="AR670" i="1"/>
  <c r="AJ670" i="1"/>
  <c r="AD670" i="1" a="1"/>
  <c r="AD670" i="1" s="1"/>
  <c r="AC670" i="1" s="1" a="1"/>
  <c r="AC670" i="1" s="1"/>
  <c r="AB670" i="1" a="1"/>
  <c r="AB670" i="1" s="1"/>
  <c r="Z670" i="1" a="1"/>
  <c r="Z670" i="1" s="1"/>
  <c r="BA669" i="1"/>
  <c r="AZ669" i="1"/>
  <c r="AW669" i="1"/>
  <c r="AV669" i="1"/>
  <c r="AR669" i="1"/>
  <c r="AJ669" i="1"/>
  <c r="AE669" i="1"/>
  <c r="AD669" i="1"/>
  <c r="AC669" i="1" s="1" a="1"/>
  <c r="AC669" i="1" s="1"/>
  <c r="AD669" i="1" a="1"/>
  <c r="AB669" i="1"/>
  <c r="AH669" i="1" s="1"/>
  <c r="AB669" i="1" a="1"/>
  <c r="Z669" i="1"/>
  <c r="Z669" i="1" a="1"/>
  <c r="W669" i="1"/>
  <c r="BA668" i="1"/>
  <c r="AZ668" i="1"/>
  <c r="AW668" i="1"/>
  <c r="AV668" i="1"/>
  <c r="AR668" i="1"/>
  <c r="AJ668" i="1"/>
  <c r="AD668" i="1"/>
  <c r="AC668" i="1" s="1" a="1"/>
  <c r="AC668" i="1" s="1"/>
  <c r="AD668" i="1" a="1"/>
  <c r="AB668" i="1" a="1"/>
  <c r="AB668" i="1" s="1"/>
  <c r="AH668" i="1" s="1"/>
  <c r="AA668" i="1" a="1"/>
  <c r="AA668" i="1" s="1"/>
  <c r="Z668" i="1"/>
  <c r="Z668" i="1" a="1"/>
  <c r="BA667" i="1"/>
  <c r="AZ667" i="1"/>
  <c r="AV667" i="1"/>
  <c r="AW667" i="1" s="1"/>
  <c r="AR667" i="1"/>
  <c r="AJ667" i="1"/>
  <c r="AF667" i="1"/>
  <c r="AD667" i="1"/>
  <c r="AC667" i="1" s="1" a="1"/>
  <c r="AC667" i="1" s="1"/>
  <c r="AD667" i="1" a="1"/>
  <c r="AB667" i="1" a="1"/>
  <c r="AB667" i="1" s="1"/>
  <c r="AA667" i="1"/>
  <c r="AA667" i="1" a="1"/>
  <c r="Z667" i="1"/>
  <c r="AE667" i="1" s="1"/>
  <c r="Z667" i="1" a="1"/>
  <c r="BA666" i="1"/>
  <c r="AZ666" i="1"/>
  <c r="AV666" i="1"/>
  <c r="AW666" i="1" s="1"/>
  <c r="AR666" i="1"/>
  <c r="AJ666" i="1"/>
  <c r="AD666" i="1" a="1"/>
  <c r="AD666" i="1" s="1"/>
  <c r="AC666" i="1" s="1" a="1"/>
  <c r="AC666" i="1" s="1"/>
  <c r="AB666" i="1"/>
  <c r="AB666" i="1" a="1"/>
  <c r="AA666" i="1" a="1"/>
  <c r="AA666" i="1" s="1"/>
  <c r="Z666" i="1" a="1"/>
  <c r="Z666" i="1" s="1"/>
  <c r="BA665" i="1"/>
  <c r="AZ665" i="1"/>
  <c r="AV665" i="1"/>
  <c r="AW665" i="1" s="1"/>
  <c r="AR665" i="1"/>
  <c r="AJ665" i="1"/>
  <c r="AD665" i="1"/>
  <c r="AC665" i="1" s="1" a="1"/>
  <c r="AC665" i="1" s="1"/>
  <c r="AD665" i="1" a="1"/>
  <c r="AB665" i="1" a="1"/>
  <c r="AB665" i="1" s="1"/>
  <c r="AA665" i="1" a="1"/>
  <c r="AA665" i="1" s="1"/>
  <c r="Z665" i="1" a="1"/>
  <c r="Z665" i="1" s="1"/>
  <c r="W665" i="1"/>
  <c r="BA664" i="1"/>
  <c r="AZ664" i="1"/>
  <c r="AV664" i="1"/>
  <c r="AW664" i="1" s="1"/>
  <c r="AR664" i="1"/>
  <c r="AJ664" i="1"/>
  <c r="AD664" i="1"/>
  <c r="AC664" i="1" s="1" a="1"/>
  <c r="AC664" i="1" s="1"/>
  <c r="AD664" i="1" a="1"/>
  <c r="AB664" i="1" a="1"/>
  <c r="AB664" i="1" s="1"/>
  <c r="AA664" i="1" a="1"/>
  <c r="AA664" i="1" s="1"/>
  <c r="Z664" i="1" a="1"/>
  <c r="Z664" i="1" s="1"/>
  <c r="W664" i="1"/>
  <c r="BA663" i="1"/>
  <c r="AZ663" i="1"/>
  <c r="AV663" i="1"/>
  <c r="AW663" i="1" s="1"/>
  <c r="AR663" i="1"/>
  <c r="AJ663" i="1"/>
  <c r="AD663" i="1"/>
  <c r="AC663" i="1" s="1" a="1"/>
  <c r="AC663" i="1" s="1"/>
  <c r="AD663" i="1" a="1"/>
  <c r="AB663" i="1" a="1"/>
  <c r="AB663" i="1" s="1"/>
  <c r="AA663" i="1" a="1"/>
  <c r="AA663" i="1" s="1"/>
  <c r="Z663" i="1" a="1"/>
  <c r="Z663" i="1" s="1"/>
  <c r="W663" i="1"/>
  <c r="BA662" i="1"/>
  <c r="AZ662" i="1"/>
  <c r="AV662" i="1"/>
  <c r="AW662" i="1" s="1"/>
  <c r="AR662" i="1"/>
  <c r="AJ662" i="1"/>
  <c r="AD662" i="1"/>
  <c r="AC662" i="1" s="1" a="1"/>
  <c r="AC662" i="1" s="1"/>
  <c r="AD662" i="1" a="1"/>
  <c r="AB662" i="1" a="1"/>
  <c r="AB662" i="1" s="1"/>
  <c r="AA662" i="1" a="1"/>
  <c r="AA662" i="1" s="1"/>
  <c r="Z662" i="1" a="1"/>
  <c r="Z662" i="1" s="1"/>
  <c r="W662" i="1"/>
  <c r="BA661" i="1"/>
  <c r="AZ661" i="1"/>
  <c r="AV661" i="1"/>
  <c r="AW661" i="1" s="1"/>
  <c r="AR661" i="1"/>
  <c r="AJ661" i="1"/>
  <c r="AD661" i="1"/>
  <c r="AC661" i="1" s="1" a="1"/>
  <c r="AC661" i="1" s="1"/>
  <c r="AD661" i="1" a="1"/>
  <c r="AB661" i="1" a="1"/>
  <c r="AB661" i="1" s="1"/>
  <c r="AA661" i="1" a="1"/>
  <c r="AA661" i="1" s="1"/>
  <c r="Z661" i="1" a="1"/>
  <c r="Z661" i="1" s="1"/>
  <c r="W661" i="1"/>
  <c r="BA660" i="1"/>
  <c r="AZ660" i="1"/>
  <c r="AV660" i="1"/>
  <c r="AW660" i="1" s="1"/>
  <c r="AR660" i="1"/>
  <c r="AJ660" i="1"/>
  <c r="AD660" i="1"/>
  <c r="AC660" i="1" s="1" a="1"/>
  <c r="AC660" i="1" s="1"/>
  <c r="AD660" i="1" a="1"/>
  <c r="AB660" i="1" a="1"/>
  <c r="AB660" i="1" s="1"/>
  <c r="AA660" i="1" a="1"/>
  <c r="AA660" i="1" s="1"/>
  <c r="Z660" i="1" a="1"/>
  <c r="Z660" i="1" s="1"/>
  <c r="W660" i="1"/>
  <c r="BA659" i="1"/>
  <c r="AZ659" i="1"/>
  <c r="AV659" i="1"/>
  <c r="AW659" i="1" s="1"/>
  <c r="AR659" i="1"/>
  <c r="AJ659" i="1"/>
  <c r="AD659" i="1"/>
  <c r="AC659" i="1" s="1" a="1"/>
  <c r="AC659" i="1" s="1"/>
  <c r="AD659" i="1" a="1"/>
  <c r="AB659" i="1" a="1"/>
  <c r="AB659" i="1" s="1"/>
  <c r="AA659" i="1" a="1"/>
  <c r="AA659" i="1" s="1"/>
  <c r="Z659" i="1" a="1"/>
  <c r="Z659" i="1" s="1"/>
  <c r="BA658" i="1"/>
  <c r="AZ658" i="1"/>
  <c r="AV658" i="1"/>
  <c r="AW658" i="1" s="1"/>
  <c r="AR658" i="1"/>
  <c r="AJ658" i="1"/>
  <c r="AD658" i="1"/>
  <c r="AC658" i="1" s="1" a="1"/>
  <c r="AD658" i="1" a="1"/>
  <c r="AC658" i="1"/>
  <c r="AB658" i="1"/>
  <c r="AA658" i="1" s="1" a="1"/>
  <c r="AA658" i="1" s="1"/>
  <c r="AB658" i="1" a="1"/>
  <c r="Z658" i="1" a="1"/>
  <c r="Z658" i="1" s="1"/>
  <c r="BA657" i="1"/>
  <c r="AZ657" i="1"/>
  <c r="AW657" i="1"/>
  <c r="AV657" i="1"/>
  <c r="AR657" i="1"/>
  <c r="AJ657" i="1"/>
  <c r="AI657" i="1"/>
  <c r="AD657" i="1" a="1"/>
  <c r="AD657" i="1" s="1"/>
  <c r="AC657" i="1" s="1" a="1"/>
  <c r="AC657" i="1" s="1"/>
  <c r="AB657" i="1"/>
  <c r="AA657" i="1" s="1" a="1"/>
  <c r="AA657" i="1" s="1"/>
  <c r="AB657" i="1" a="1"/>
  <c r="Z657" i="1" a="1"/>
  <c r="Z657" i="1" s="1"/>
  <c r="W657" i="1"/>
  <c r="BA656" i="1"/>
  <c r="AZ656" i="1"/>
  <c r="AW656" i="1"/>
  <c r="AV656" i="1"/>
  <c r="AR656" i="1"/>
  <c r="AJ656" i="1"/>
  <c r="AH656" i="1"/>
  <c r="AD656" i="1" a="1"/>
  <c r="AD656" i="1" s="1"/>
  <c r="AC656" i="1" s="1" a="1"/>
  <c r="AC656" i="1" s="1"/>
  <c r="AB656" i="1"/>
  <c r="AA656" i="1" s="1" a="1"/>
  <c r="AA656" i="1" s="1"/>
  <c r="AB656" i="1" a="1"/>
  <c r="Z656" i="1" a="1"/>
  <c r="Z656" i="1" s="1"/>
  <c r="BA655" i="1"/>
  <c r="AZ655" i="1"/>
  <c r="AV655" i="1"/>
  <c r="AW655" i="1" s="1"/>
  <c r="AR655" i="1"/>
  <c r="AJ655" i="1"/>
  <c r="AD655" i="1"/>
  <c r="AD655" i="1" a="1"/>
  <c r="AC655" i="1" a="1"/>
  <c r="AC655" i="1" s="1"/>
  <c r="AB655" i="1" a="1"/>
  <c r="AB655" i="1" s="1"/>
  <c r="Z655" i="1"/>
  <c r="Z655" i="1" a="1"/>
  <c r="Y655" i="1"/>
  <c r="Y655" i="1" a="1"/>
  <c r="W655" i="1"/>
  <c r="BA654" i="1"/>
  <c r="AZ654" i="1"/>
  <c r="AV654" i="1"/>
  <c r="AW654" i="1" s="1"/>
  <c r="AR654" i="1"/>
  <c r="AJ654" i="1"/>
  <c r="AD654" i="1"/>
  <c r="AD654" i="1" a="1"/>
  <c r="AC654" i="1"/>
  <c r="AC654" i="1" a="1"/>
  <c r="AB654" i="1"/>
  <c r="AB654" i="1" a="1"/>
  <c r="Z654" i="1"/>
  <c r="Z654" i="1" a="1"/>
  <c r="Y654" i="1" a="1"/>
  <c r="Y654" i="1" s="1"/>
  <c r="W654" i="1"/>
  <c r="BA653" i="1"/>
  <c r="AZ653" i="1"/>
  <c r="AV653" i="1"/>
  <c r="AW653" i="1" s="1"/>
  <c r="AR653" i="1"/>
  <c r="AJ653" i="1"/>
  <c r="AH653" i="1"/>
  <c r="AD653" i="1"/>
  <c r="AD653" i="1" a="1"/>
  <c r="AC653" i="1"/>
  <c r="AC653" i="1" a="1"/>
  <c r="AB653" i="1" a="1"/>
  <c r="AB653" i="1" s="1"/>
  <c r="AG653" i="1" s="1"/>
  <c r="Z653" i="1"/>
  <c r="Z653" i="1" a="1"/>
  <c r="Y653" i="1" a="1"/>
  <c r="Y653" i="1" s="1"/>
  <c r="W653" i="1"/>
  <c r="BA652" i="1"/>
  <c r="AZ652" i="1"/>
  <c r="AV652" i="1"/>
  <c r="AW652" i="1" s="1"/>
  <c r="AR652" i="1"/>
  <c r="AJ652" i="1"/>
  <c r="AH652" i="1"/>
  <c r="AD652" i="1"/>
  <c r="AD652" i="1" a="1"/>
  <c r="AC652" i="1" a="1"/>
  <c r="AC652" i="1" s="1"/>
  <c r="AB652" i="1"/>
  <c r="AA652" i="1" s="1" a="1"/>
  <c r="AA652" i="1" s="1"/>
  <c r="AB652" i="1" a="1"/>
  <c r="Z652" i="1" a="1"/>
  <c r="Z652" i="1" s="1"/>
  <c r="W652" i="1"/>
  <c r="BA651" i="1"/>
  <c r="AZ651" i="1"/>
  <c r="AV651" i="1"/>
  <c r="AW651" i="1" s="1"/>
  <c r="AR651" i="1"/>
  <c r="AJ651" i="1"/>
  <c r="AD651" i="1" a="1"/>
  <c r="AD651" i="1" s="1"/>
  <c r="AC651" i="1"/>
  <c r="AC651" i="1" a="1"/>
  <c r="AB651" i="1"/>
  <c r="AA651" i="1" s="1" a="1"/>
  <c r="AA651" i="1" s="1"/>
  <c r="AB651" i="1" a="1"/>
  <c r="Z651" i="1" a="1"/>
  <c r="Z651" i="1" s="1"/>
  <c r="W651" i="1"/>
  <c r="BA650" i="1"/>
  <c r="AZ650" i="1"/>
  <c r="AV650" i="1"/>
  <c r="AW650" i="1" s="1"/>
  <c r="AR650" i="1"/>
  <c r="AJ650" i="1"/>
  <c r="AD650" i="1" a="1"/>
  <c r="AD650" i="1" s="1"/>
  <c r="AC650" i="1" s="1" a="1"/>
  <c r="AC650" i="1" s="1"/>
  <c r="AB650" i="1"/>
  <c r="AB650" i="1" a="1"/>
  <c r="Z650" i="1" a="1"/>
  <c r="Z650" i="1" s="1"/>
  <c r="AH650" i="1" s="1"/>
  <c r="Y650" i="1" a="1"/>
  <c r="Y650" i="1" s="1"/>
  <c r="W650" i="1"/>
  <c r="BA649" i="1"/>
  <c r="AZ649" i="1"/>
  <c r="AV649" i="1"/>
  <c r="AW649" i="1" s="1"/>
  <c r="AR649" i="1"/>
  <c r="AJ649" i="1"/>
  <c r="AG649" i="1"/>
  <c r="AD649" i="1" a="1"/>
  <c r="AD649" i="1" s="1"/>
  <c r="AH649" i="1" s="1"/>
  <c r="AB649" i="1"/>
  <c r="AA649" i="1" s="1" a="1"/>
  <c r="AA649" i="1" s="1"/>
  <c r="AB649" i="1" a="1"/>
  <c r="Z649" i="1" a="1"/>
  <c r="Z649" i="1" s="1"/>
  <c r="Y649" i="1" a="1"/>
  <c r="Y649" i="1" s="1"/>
  <c r="W649" i="1"/>
  <c r="BA648" i="1"/>
  <c r="AZ648" i="1"/>
  <c r="AV648" i="1"/>
  <c r="AW648" i="1" s="1"/>
  <c r="AR648" i="1"/>
  <c r="AJ648" i="1"/>
  <c r="AD648" i="1" a="1"/>
  <c r="AD648" i="1" s="1"/>
  <c r="AC648" i="1" s="1" a="1"/>
  <c r="AC648" i="1" s="1"/>
  <c r="AB648" i="1"/>
  <c r="AA648" i="1" s="1" a="1"/>
  <c r="AA648" i="1" s="1"/>
  <c r="AB648" i="1" a="1"/>
  <c r="Z648" i="1" a="1"/>
  <c r="Z648" i="1" s="1"/>
  <c r="Y648" i="1" a="1"/>
  <c r="Y648" i="1" s="1"/>
  <c r="BA647" i="1"/>
  <c r="AZ647" i="1"/>
  <c r="AW647" i="1"/>
  <c r="AV647" i="1"/>
  <c r="AR647" i="1"/>
  <c r="AJ647" i="1"/>
  <c r="AD647" i="1" a="1"/>
  <c r="AD647" i="1" s="1"/>
  <c r="AC647" i="1" s="1" a="1"/>
  <c r="AC647" i="1" s="1"/>
  <c r="AB647" i="1" a="1"/>
  <c r="AB647" i="1" s="1"/>
  <c r="AA647" i="1" s="1" a="1"/>
  <c r="AA647" i="1" s="1"/>
  <c r="Z647" i="1" a="1"/>
  <c r="Z647" i="1" s="1"/>
  <c r="Y647" i="1" a="1"/>
  <c r="Y647" i="1" s="1"/>
  <c r="BA646" i="1"/>
  <c r="AZ646" i="1"/>
  <c r="AW646" i="1"/>
  <c r="AV646" i="1"/>
  <c r="AR646" i="1"/>
  <c r="AJ646" i="1"/>
  <c r="AD646" i="1"/>
  <c r="AD646" i="1" a="1"/>
  <c r="AC646" i="1" a="1"/>
  <c r="AC646" i="1" s="1"/>
  <c r="AB646" i="1"/>
  <c r="AB646" i="1" a="1"/>
  <c r="Z646" i="1"/>
  <c r="Z646" i="1" a="1"/>
  <c r="Y646" i="1" a="1"/>
  <c r="Y646" i="1" s="1"/>
  <c r="BA645" i="1"/>
  <c r="AZ645" i="1"/>
  <c r="AW645" i="1"/>
  <c r="AV645" i="1"/>
  <c r="AR645" i="1"/>
  <c r="AJ645" i="1"/>
  <c r="AD645" i="1"/>
  <c r="AC645" i="1" s="1" a="1"/>
  <c r="AC645" i="1" s="1"/>
  <c r="AD645" i="1" a="1"/>
  <c r="AB645" i="1" a="1"/>
  <c r="AB645" i="1" s="1"/>
  <c r="Z645" i="1"/>
  <c r="Z645" i="1" a="1"/>
  <c r="W645" i="1"/>
  <c r="BA644" i="1"/>
  <c r="AZ644" i="1"/>
  <c r="AV644" i="1"/>
  <c r="AW644" i="1" s="1"/>
  <c r="AR644" i="1"/>
  <c r="AJ644" i="1"/>
  <c r="AD644" i="1"/>
  <c r="AC644" i="1" s="1" a="1"/>
  <c r="AC644" i="1" s="1"/>
  <c r="AD644" i="1" a="1"/>
  <c r="AB644" i="1" a="1"/>
  <c r="AB644" i="1" s="1"/>
  <c r="Z644" i="1"/>
  <c r="Z644" i="1" a="1"/>
  <c r="BA643" i="1"/>
  <c r="AZ643" i="1"/>
  <c r="AV643" i="1"/>
  <c r="AW643" i="1" s="1"/>
  <c r="AR643" i="1"/>
  <c r="AJ643" i="1"/>
  <c r="AD643" i="1" a="1"/>
  <c r="AD643" i="1" s="1"/>
  <c r="AC643" i="1" s="1" a="1"/>
  <c r="AC643" i="1" s="1"/>
  <c r="AB643" i="1" a="1"/>
  <c r="AB643" i="1" s="1"/>
  <c r="Z643" i="1"/>
  <c r="Z643" i="1" a="1"/>
  <c r="W643" i="1"/>
  <c r="BA642" i="1"/>
  <c r="AZ642" i="1"/>
  <c r="AV642" i="1"/>
  <c r="AW642" i="1" s="1"/>
  <c r="AR642" i="1"/>
  <c r="AJ642" i="1"/>
  <c r="AD642" i="1" a="1"/>
  <c r="AD642" i="1" s="1"/>
  <c r="AC642" i="1" s="1" a="1"/>
  <c r="AC642" i="1" s="1"/>
  <c r="AB642" i="1" a="1"/>
  <c r="AB642" i="1" s="1"/>
  <c r="AA642" i="1" s="1" a="1"/>
  <c r="AA642" i="1" s="1"/>
  <c r="Z642" i="1" a="1"/>
  <c r="Z642" i="1" s="1"/>
  <c r="BA641" i="1"/>
  <c r="AZ641" i="1"/>
  <c r="AV641" i="1"/>
  <c r="AW641" i="1" s="1"/>
  <c r="AR641" i="1"/>
  <c r="AJ641" i="1"/>
  <c r="AD641" i="1" a="1"/>
  <c r="AD641" i="1" s="1"/>
  <c r="AC641" i="1" s="1" a="1"/>
  <c r="AC641" i="1" s="1"/>
  <c r="AB641" i="1" a="1"/>
  <c r="AB641" i="1" s="1"/>
  <c r="AA641" i="1" s="1" a="1"/>
  <c r="AA641" i="1" s="1"/>
  <c r="Z641" i="1" a="1"/>
  <c r="Z641" i="1" s="1"/>
  <c r="BA640" i="1"/>
  <c r="AZ640" i="1"/>
  <c r="AW640" i="1"/>
  <c r="AV640" i="1"/>
  <c r="AR640" i="1"/>
  <c r="AJ640" i="1"/>
  <c r="AD640" i="1" a="1"/>
  <c r="AD640" i="1" s="1"/>
  <c r="AC640" i="1" s="1" a="1"/>
  <c r="AC640" i="1" s="1"/>
  <c r="AB640" i="1"/>
  <c r="AB640" i="1" a="1"/>
  <c r="AA640" i="1" a="1"/>
  <c r="AA640" i="1" s="1"/>
  <c r="Z640" i="1"/>
  <c r="Z640" i="1" a="1"/>
  <c r="Y640" i="1" a="1"/>
  <c r="Y640" i="1" s="1"/>
  <c r="W640" i="1"/>
  <c r="BA639" i="1"/>
  <c r="AZ639" i="1"/>
  <c r="AV639" i="1"/>
  <c r="AW639" i="1" s="1"/>
  <c r="AR639" i="1"/>
  <c r="AJ639" i="1"/>
  <c r="AI639" i="1"/>
  <c r="AD639" i="1"/>
  <c r="AD639" i="1" a="1"/>
  <c r="AC639" i="1" a="1"/>
  <c r="AC639" i="1" s="1"/>
  <c r="AB639" i="1"/>
  <c r="AB639" i="1" a="1"/>
  <c r="AA639" i="1" a="1"/>
  <c r="AA639" i="1" s="1"/>
  <c r="Z639" i="1"/>
  <c r="Z639" i="1" a="1"/>
  <c r="Y639" i="1" a="1"/>
  <c r="Y639" i="1" s="1"/>
  <c r="BA638" i="1"/>
  <c r="AZ638" i="1"/>
  <c r="AV638" i="1"/>
  <c r="AW638" i="1" s="1"/>
  <c r="AR638" i="1"/>
  <c r="AJ638" i="1"/>
  <c r="AB638" i="1" a="1"/>
  <c r="AB638" i="1" s="1"/>
  <c r="AA638" i="1" a="1"/>
  <c r="AA638" i="1" s="1"/>
  <c r="Z638" i="1"/>
  <c r="Z638" i="1" a="1"/>
  <c r="W638" i="1"/>
  <c r="BA637" i="1"/>
  <c r="AZ637" i="1"/>
  <c r="AV637" i="1"/>
  <c r="AW637" i="1" s="1"/>
  <c r="AR637" i="1"/>
  <c r="AJ637" i="1"/>
  <c r="AD637" i="1"/>
  <c r="AC637" i="1" s="1" a="1"/>
  <c r="AC637" i="1" s="1"/>
  <c r="AD637" i="1" a="1"/>
  <c r="AB637" i="1"/>
  <c r="AB637" i="1" a="1"/>
  <c r="Z637" i="1"/>
  <c r="Z637" i="1" a="1"/>
  <c r="BA636" i="1"/>
  <c r="AZ636" i="1"/>
  <c r="AV636" i="1"/>
  <c r="AW636" i="1" s="1"/>
  <c r="AR636" i="1"/>
  <c r="AJ636" i="1"/>
  <c r="AD636" i="1" a="1"/>
  <c r="AD636" i="1" s="1"/>
  <c r="AC636" i="1" s="1" a="1"/>
  <c r="AC636" i="1" s="1"/>
  <c r="AB636" i="1" a="1"/>
  <c r="AB636" i="1" s="1"/>
  <c r="AA636" i="1" s="1" a="1"/>
  <c r="AA636" i="1" s="1"/>
  <c r="Z636" i="1" a="1"/>
  <c r="Z636" i="1" s="1"/>
  <c r="BA635" i="1"/>
  <c r="AZ635" i="1"/>
  <c r="AW635" i="1"/>
  <c r="AV635" i="1"/>
  <c r="AR635" i="1"/>
  <c r="AJ635" i="1"/>
  <c r="AD635" i="1" a="1"/>
  <c r="AD635" i="1" s="1"/>
  <c r="AC635" i="1" s="1" a="1"/>
  <c r="AC635" i="1" s="1"/>
  <c r="AB635" i="1" a="1"/>
  <c r="AB635" i="1" s="1"/>
  <c r="AA635" i="1" s="1" a="1"/>
  <c r="AA635" i="1" s="1"/>
  <c r="Z635" i="1" a="1"/>
  <c r="Z635" i="1" s="1"/>
  <c r="BA634" i="1"/>
  <c r="AZ634" i="1"/>
  <c r="AW634" i="1"/>
  <c r="AV634" i="1"/>
  <c r="AR634" i="1"/>
  <c r="AJ634" i="1"/>
  <c r="AD634" i="1" a="1"/>
  <c r="AD634" i="1" s="1"/>
  <c r="AC634" i="1" s="1" a="1"/>
  <c r="AC634" i="1" s="1"/>
  <c r="AB634" i="1"/>
  <c r="AB634" i="1" a="1"/>
  <c r="AA634" i="1" a="1"/>
  <c r="AA634" i="1" s="1"/>
  <c r="Z634" i="1"/>
  <c r="AE634" i="1" s="1"/>
  <c r="Z634" i="1" a="1"/>
  <c r="BA633" i="1"/>
  <c r="AZ633" i="1"/>
  <c r="AV633" i="1"/>
  <c r="AW633" i="1" s="1"/>
  <c r="AR633" i="1"/>
  <c r="AJ633" i="1"/>
  <c r="AD633" i="1"/>
  <c r="AC633" i="1" s="1" a="1"/>
  <c r="AC633" i="1" s="1"/>
  <c r="AD633" i="1" a="1"/>
  <c r="AB633" i="1"/>
  <c r="AA633" i="1" s="1" a="1"/>
  <c r="AA633" i="1" s="1"/>
  <c r="AB633" i="1" a="1"/>
  <c r="Z633" i="1" a="1"/>
  <c r="Z633" i="1" s="1"/>
  <c r="W633" i="1"/>
  <c r="BA632" i="1"/>
  <c r="AZ632" i="1"/>
  <c r="AV632" i="1"/>
  <c r="AW632" i="1" s="1"/>
  <c r="AR632" i="1"/>
  <c r="AJ632" i="1"/>
  <c r="AI632" i="1"/>
  <c r="AD632" i="1"/>
  <c r="AD632" i="1" a="1"/>
  <c r="AC632" i="1" a="1"/>
  <c r="AC632" i="1" s="1"/>
  <c r="AB632" i="1"/>
  <c r="AA632" i="1" s="1" a="1"/>
  <c r="AA632" i="1" s="1"/>
  <c r="AB632" i="1" a="1"/>
  <c r="Z632" i="1"/>
  <c r="Z632" i="1" a="1"/>
  <c r="W632" i="1"/>
  <c r="BA631" i="1"/>
  <c r="AZ631" i="1"/>
  <c r="AV631" i="1"/>
  <c r="AW631" i="1" s="1"/>
  <c r="AR631" i="1"/>
  <c r="AJ631" i="1"/>
  <c r="AD631" i="1" a="1"/>
  <c r="AD631" i="1" s="1"/>
  <c r="AC631" i="1" s="1" a="1"/>
  <c r="AC631" i="1" s="1"/>
  <c r="AB631" i="1"/>
  <c r="AA631" i="1" s="1" a="1"/>
  <c r="AA631" i="1" s="1"/>
  <c r="AB631" i="1" a="1"/>
  <c r="Z631" i="1" a="1"/>
  <c r="Z631" i="1" s="1"/>
  <c r="Y631" i="1" a="1"/>
  <c r="Y631" i="1" s="1"/>
  <c r="W631" i="1"/>
  <c r="BA630" i="1"/>
  <c r="AZ630" i="1"/>
  <c r="AV630" i="1"/>
  <c r="AW630" i="1" s="1"/>
  <c r="AR630" i="1"/>
  <c r="AJ630" i="1"/>
  <c r="AD630" i="1"/>
  <c r="AC630" i="1" s="1" a="1"/>
  <c r="AC630" i="1" s="1"/>
  <c r="AD630" i="1" a="1"/>
  <c r="AB630" i="1" a="1"/>
  <c r="AB630" i="1" s="1"/>
  <c r="AA630" i="1" s="1" a="1"/>
  <c r="AA630" i="1" s="1"/>
  <c r="Z630" i="1" a="1"/>
  <c r="Z630" i="1" s="1"/>
  <c r="W630" i="1"/>
  <c r="BA629" i="1"/>
  <c r="AZ629" i="1"/>
  <c r="AV629" i="1"/>
  <c r="AW629" i="1" s="1"/>
  <c r="AR629" i="1"/>
  <c r="AJ629" i="1"/>
  <c r="AD629" i="1" a="1"/>
  <c r="AD629" i="1" s="1"/>
  <c r="AC629" i="1" a="1"/>
  <c r="AC629" i="1" s="1"/>
  <c r="AB629" i="1"/>
  <c r="AA629" i="1" s="1" a="1"/>
  <c r="AA629" i="1" s="1"/>
  <c r="AB629" i="1" a="1"/>
  <c r="Z629" i="1"/>
  <c r="Z629" i="1" a="1"/>
  <c r="Y629" i="1" a="1"/>
  <c r="Y629" i="1" s="1"/>
  <c r="W629" i="1"/>
  <c r="BA628" i="1"/>
  <c r="AZ628" i="1"/>
  <c r="AV628" i="1"/>
  <c r="AW628" i="1" s="1"/>
  <c r="AR628" i="1"/>
  <c r="AJ628" i="1"/>
  <c r="AD628" i="1" a="1"/>
  <c r="AD628" i="1" s="1"/>
  <c r="AC628" i="1" s="1" a="1"/>
  <c r="AC628" i="1" s="1"/>
  <c r="AB628" i="1"/>
  <c r="AA628" i="1" s="1" a="1"/>
  <c r="AA628" i="1" s="1"/>
  <c r="AB628" i="1" a="1"/>
  <c r="Z628" i="1" a="1"/>
  <c r="Z628" i="1" s="1"/>
  <c r="W628" i="1"/>
  <c r="BA627" i="1"/>
  <c r="AZ627" i="1"/>
  <c r="AV627" i="1"/>
  <c r="AW627" i="1" s="1"/>
  <c r="AR627" i="1"/>
  <c r="AJ627" i="1"/>
  <c r="AD627" i="1"/>
  <c r="AD627" i="1" a="1"/>
  <c r="AC627" i="1" a="1"/>
  <c r="AC627" i="1" s="1"/>
  <c r="AB627" i="1"/>
  <c r="AA627" i="1" s="1" a="1"/>
  <c r="AA627" i="1" s="1"/>
  <c r="AB627" i="1" a="1"/>
  <c r="Z627" i="1" a="1"/>
  <c r="Z627" i="1" s="1"/>
  <c r="BA626" i="1"/>
  <c r="AZ626" i="1"/>
  <c r="AV626" i="1"/>
  <c r="AW626" i="1" s="1"/>
  <c r="AR626" i="1"/>
  <c r="AJ626" i="1"/>
  <c r="AD626" i="1" a="1"/>
  <c r="AD626" i="1" s="1"/>
  <c r="AC626" i="1" a="1"/>
  <c r="AC626" i="1" s="1"/>
  <c r="AB626" i="1" a="1"/>
  <c r="AB626" i="1" s="1"/>
  <c r="Z626" i="1" a="1"/>
  <c r="Z626" i="1" s="1"/>
  <c r="Y626" i="1" a="1"/>
  <c r="Y626" i="1" s="1"/>
  <c r="BA625" i="1"/>
  <c r="AZ625" i="1"/>
  <c r="AW625" i="1"/>
  <c r="AV625" i="1"/>
  <c r="AR625" i="1"/>
  <c r="AJ625" i="1"/>
  <c r="AF625" i="1"/>
  <c r="AD625" i="1" a="1"/>
  <c r="AD625" i="1" s="1"/>
  <c r="AC625" i="1" s="1" a="1"/>
  <c r="AC625" i="1" s="1"/>
  <c r="AB625" i="1" a="1"/>
  <c r="AB625" i="1" s="1"/>
  <c r="AA625" i="1" a="1"/>
  <c r="AA625" i="1" s="1"/>
  <c r="Z625" i="1" a="1"/>
  <c r="Z625" i="1" s="1"/>
  <c r="AG625" i="1" s="1"/>
  <c r="BA624" i="1"/>
  <c r="AZ624" i="1"/>
  <c r="AV624" i="1"/>
  <c r="AW624" i="1" s="1"/>
  <c r="AR624" i="1"/>
  <c r="AJ624" i="1"/>
  <c r="AD624" i="1"/>
  <c r="AI624" i="1" s="1"/>
  <c r="AD624" i="1" a="1"/>
  <c r="AB624" i="1" a="1"/>
  <c r="AB624" i="1" s="1"/>
  <c r="AA624" i="1" s="1" a="1"/>
  <c r="AA624" i="1" s="1"/>
  <c r="Z624" i="1"/>
  <c r="Z624" i="1" a="1"/>
  <c r="Y624" i="1" a="1"/>
  <c r="Y624" i="1" s="1"/>
  <c r="BA623" i="1"/>
  <c r="AZ623" i="1"/>
  <c r="AV623" i="1"/>
  <c r="AW623" i="1" s="1"/>
  <c r="AR623" i="1"/>
  <c r="AJ623" i="1"/>
  <c r="AD623" i="1" a="1"/>
  <c r="AD623" i="1" s="1"/>
  <c r="AC623" i="1" s="1" a="1"/>
  <c r="AC623" i="1" s="1"/>
  <c r="AB623" i="1"/>
  <c r="AA623" i="1" s="1" a="1"/>
  <c r="AA623" i="1" s="1"/>
  <c r="AB623" i="1" a="1"/>
  <c r="Z623" i="1" a="1"/>
  <c r="Z623" i="1" s="1"/>
  <c r="Y623" i="1" a="1"/>
  <c r="Y623" i="1" s="1"/>
  <c r="BA622" i="1"/>
  <c r="AZ622" i="1"/>
  <c r="AW622" i="1"/>
  <c r="AV622" i="1"/>
  <c r="AR622" i="1"/>
  <c r="AJ622" i="1"/>
  <c r="AD622" i="1"/>
  <c r="AC622" i="1" s="1" a="1"/>
  <c r="AC622" i="1" s="1"/>
  <c r="AD622" i="1" a="1"/>
  <c r="AB622" i="1" a="1"/>
  <c r="AB622" i="1" s="1"/>
  <c r="AA622" i="1" s="1" a="1"/>
  <c r="AA622" i="1" s="1"/>
  <c r="Z622" i="1" a="1"/>
  <c r="Z622" i="1" s="1"/>
  <c r="W622" i="1"/>
  <c r="BA621" i="1"/>
  <c r="AZ621" i="1"/>
  <c r="AV621" i="1"/>
  <c r="AW621" i="1" s="1"/>
  <c r="AR621" i="1"/>
  <c r="AJ621" i="1"/>
  <c r="AD621" i="1" a="1"/>
  <c r="AD621" i="1" s="1"/>
  <c r="AC621" i="1" s="1" a="1"/>
  <c r="AC621" i="1" s="1"/>
  <c r="AB621" i="1"/>
  <c r="AA621" i="1" s="1" a="1"/>
  <c r="AA621" i="1" s="1"/>
  <c r="AB621" i="1" a="1"/>
  <c r="Z621" i="1" a="1"/>
  <c r="Z621" i="1" s="1"/>
  <c r="BA620" i="1"/>
  <c r="AZ620" i="1"/>
  <c r="AW620" i="1"/>
  <c r="AV620" i="1"/>
  <c r="AR620" i="1"/>
  <c r="AJ620" i="1"/>
  <c r="AD620" i="1" a="1"/>
  <c r="AD620" i="1" s="1"/>
  <c r="AC620" i="1" s="1" a="1"/>
  <c r="AC620" i="1" s="1"/>
  <c r="AB620" i="1" a="1"/>
  <c r="AB620" i="1" s="1"/>
  <c r="AA620" i="1" s="1" a="1"/>
  <c r="AA620" i="1" s="1"/>
  <c r="Z620" i="1"/>
  <c r="AG620" i="1" s="1"/>
  <c r="Z620" i="1" a="1"/>
  <c r="BA619" i="1"/>
  <c r="AZ619" i="1"/>
  <c r="AV619" i="1"/>
  <c r="AW619" i="1" s="1"/>
  <c r="AR619" i="1"/>
  <c r="AJ619" i="1"/>
  <c r="AD619" i="1"/>
  <c r="AC619" i="1" s="1" a="1"/>
  <c r="AC619" i="1" s="1"/>
  <c r="AD619" i="1" a="1"/>
  <c r="AB619" i="1"/>
  <c r="AB619" i="1" a="1"/>
  <c r="AA619" i="1" a="1"/>
  <c r="AA619" i="1" s="1"/>
  <c r="Z619" i="1" a="1"/>
  <c r="Z619" i="1" s="1"/>
  <c r="W619" i="1"/>
  <c r="BA618" i="1"/>
  <c r="AZ618" i="1"/>
  <c r="AV618" i="1"/>
  <c r="AW618" i="1" s="1"/>
  <c r="AR618" i="1"/>
  <c r="AJ618" i="1"/>
  <c r="AD618" i="1"/>
  <c r="AC618" i="1" s="1" a="1"/>
  <c r="AC618" i="1" s="1"/>
  <c r="AD618" i="1" a="1"/>
  <c r="AB618" i="1" a="1"/>
  <c r="AB618" i="1" s="1"/>
  <c r="AA618" i="1" s="1" a="1"/>
  <c r="AA618" i="1" s="1"/>
  <c r="Z618" i="1"/>
  <c r="Y618" i="1" s="1" a="1"/>
  <c r="Z618" i="1" a="1"/>
  <c r="Y618" i="1"/>
  <c r="W618" i="1"/>
  <c r="BA617" i="1"/>
  <c r="AZ617" i="1"/>
  <c r="AV617" i="1"/>
  <c r="AW617" i="1" s="1"/>
  <c r="AR617" i="1"/>
  <c r="AJ617" i="1"/>
  <c r="AI617" i="1"/>
  <c r="AD617" i="1"/>
  <c r="AC617" i="1" s="1" a="1"/>
  <c r="AC617" i="1" s="1"/>
  <c r="AD617" i="1" a="1"/>
  <c r="AB617" i="1" a="1"/>
  <c r="AB617" i="1" s="1"/>
  <c r="AA617" i="1" s="1" a="1"/>
  <c r="AA617" i="1" s="1"/>
  <c r="Z617" i="1"/>
  <c r="Y617" i="1" s="1" a="1"/>
  <c r="Y617" i="1" s="1"/>
  <c r="Z617" i="1" a="1"/>
  <c r="W617" i="1"/>
  <c r="BA616" i="1"/>
  <c r="AZ616" i="1"/>
  <c r="AV616" i="1"/>
  <c r="AW616" i="1" s="1"/>
  <c r="AR616" i="1"/>
  <c r="AJ616" i="1"/>
  <c r="AD616" i="1"/>
  <c r="AC616" i="1" s="1" a="1"/>
  <c r="AC616" i="1" s="1"/>
  <c r="AD616" i="1" a="1"/>
  <c r="AB616" i="1" a="1"/>
  <c r="AB616" i="1" s="1"/>
  <c r="AA616" i="1" s="1" a="1"/>
  <c r="AA616" i="1" s="1"/>
  <c r="Z616" i="1" a="1"/>
  <c r="Z616" i="1" s="1"/>
  <c r="W616" i="1"/>
  <c r="BA615" i="1"/>
  <c r="AZ615" i="1"/>
  <c r="AV615" i="1"/>
  <c r="AW615" i="1" s="1"/>
  <c r="AR615" i="1"/>
  <c r="AJ615" i="1"/>
  <c r="AI615" i="1"/>
  <c r="AD615" i="1"/>
  <c r="AC615" i="1" s="1" a="1"/>
  <c r="AC615" i="1" s="1"/>
  <c r="AD615" i="1" a="1"/>
  <c r="AB615" i="1" a="1"/>
  <c r="AB615" i="1" s="1"/>
  <c r="AA615" i="1" s="1" a="1"/>
  <c r="AA615" i="1" s="1"/>
  <c r="Z615" i="1" a="1"/>
  <c r="Z615" i="1" s="1"/>
  <c r="BA614" i="1"/>
  <c r="AZ614" i="1"/>
  <c r="AV614" i="1"/>
  <c r="AW614" i="1" s="1"/>
  <c r="AR614" i="1"/>
  <c r="AJ614" i="1"/>
  <c r="AH614" i="1"/>
  <c r="AD614" i="1" a="1"/>
  <c r="AD614" i="1" s="1"/>
  <c r="AC614" i="1" s="1" a="1"/>
  <c r="AC614" i="1" s="1"/>
  <c r="AB614" i="1"/>
  <c r="AA614" i="1" s="1" a="1"/>
  <c r="AA614" i="1" s="1"/>
  <c r="AB614" i="1" a="1"/>
  <c r="Z614" i="1" a="1"/>
  <c r="Z614" i="1" s="1"/>
  <c r="AI614" i="1" s="1"/>
  <c r="Y614" i="1" a="1"/>
  <c r="Y614" i="1" s="1"/>
  <c r="W614" i="1"/>
  <c r="BA613" i="1"/>
  <c r="AZ613" i="1"/>
  <c r="AV613" i="1"/>
  <c r="AW613" i="1" s="1"/>
  <c r="AR613" i="1"/>
  <c r="AJ613" i="1"/>
  <c r="AH613" i="1"/>
  <c r="AD613" i="1" a="1"/>
  <c r="AD613" i="1" s="1"/>
  <c r="AC613" i="1" s="1" a="1"/>
  <c r="AC613" i="1" s="1"/>
  <c r="AB613" i="1"/>
  <c r="AA613" i="1" s="1" a="1"/>
  <c r="AA613" i="1" s="1"/>
  <c r="AB613" i="1" a="1"/>
  <c r="Z613" i="1" a="1"/>
  <c r="Z613" i="1" s="1"/>
  <c r="AI613" i="1" s="1"/>
  <c r="Y613" i="1" a="1"/>
  <c r="Y613" i="1" s="1"/>
  <c r="W613" i="1"/>
  <c r="BA612" i="1"/>
  <c r="AZ612" i="1"/>
  <c r="AV612" i="1"/>
  <c r="AW612" i="1" s="1"/>
  <c r="AR612" i="1"/>
  <c r="AJ612" i="1"/>
  <c r="AD612" i="1" a="1"/>
  <c r="AD612" i="1" s="1"/>
  <c r="AC612" i="1" s="1" a="1"/>
  <c r="AC612" i="1" s="1"/>
  <c r="AB612" i="1"/>
  <c r="AA612" i="1" s="1" a="1"/>
  <c r="AA612" i="1" s="1"/>
  <c r="AB612" i="1" a="1"/>
  <c r="Z612" i="1" a="1"/>
  <c r="Z612" i="1" s="1"/>
  <c r="AH612" i="1" s="1"/>
  <c r="Y612" i="1" a="1"/>
  <c r="Y612" i="1" s="1"/>
  <c r="BA611" i="1"/>
  <c r="AZ611" i="1"/>
  <c r="AW611" i="1"/>
  <c r="AV611" i="1"/>
  <c r="AR611" i="1"/>
  <c r="AJ611" i="1"/>
  <c r="AD611" i="1" a="1"/>
  <c r="AD611" i="1" s="1"/>
  <c r="AC611" i="1" a="1"/>
  <c r="AC611" i="1" s="1"/>
  <c r="AB611" i="1" a="1"/>
  <c r="AB611" i="1" s="1"/>
  <c r="AA611" i="1" s="1" a="1"/>
  <c r="AA611" i="1" s="1"/>
  <c r="Z611" i="1" a="1"/>
  <c r="Z611" i="1" s="1"/>
  <c r="W611" i="1"/>
  <c r="BA610" i="1"/>
  <c r="AZ610" i="1"/>
  <c r="AW610" i="1"/>
  <c r="AV610" i="1"/>
  <c r="AR610" i="1"/>
  <c r="AJ610" i="1"/>
  <c r="AD610" i="1" a="1"/>
  <c r="AD610" i="1" s="1"/>
  <c r="AC610" i="1" a="1"/>
  <c r="AC610" i="1" s="1"/>
  <c r="AB610" i="1" a="1"/>
  <c r="AB610" i="1" s="1"/>
  <c r="AA610" i="1" s="1" a="1"/>
  <c r="AA610" i="1" s="1"/>
  <c r="Z610" i="1" a="1"/>
  <c r="Z610" i="1" s="1"/>
  <c r="W610" i="1"/>
  <c r="BA609" i="1"/>
  <c r="AZ609" i="1"/>
  <c r="AW609" i="1"/>
  <c r="AV609" i="1"/>
  <c r="AR609" i="1"/>
  <c r="AJ609" i="1"/>
  <c r="AD609" i="1" a="1"/>
  <c r="AD609" i="1" s="1"/>
  <c r="AG609" i="1" s="1"/>
  <c r="AC609" i="1" a="1"/>
  <c r="AC609" i="1" s="1"/>
  <c r="AB609" i="1"/>
  <c r="AA609" i="1" s="1" a="1"/>
  <c r="AA609" i="1" s="1"/>
  <c r="AB609" i="1" a="1"/>
  <c r="Z609" i="1" a="1"/>
  <c r="Z609" i="1" s="1"/>
  <c r="Y609" i="1" a="1"/>
  <c r="Y609" i="1" s="1"/>
  <c r="BA608" i="1"/>
  <c r="AZ608" i="1"/>
  <c r="AV608" i="1"/>
  <c r="AW608" i="1" s="1"/>
  <c r="AR608" i="1"/>
  <c r="AJ608" i="1"/>
  <c r="AH608" i="1"/>
  <c r="AG608" i="1"/>
  <c r="AF608" i="1"/>
  <c r="AD608" i="1"/>
  <c r="AD608" i="1" a="1"/>
  <c r="AC608" i="1" a="1"/>
  <c r="AC608" i="1" s="1"/>
  <c r="AB608" i="1"/>
  <c r="AA608" i="1" s="1" a="1"/>
  <c r="AB608" i="1" a="1"/>
  <c r="AA608" i="1"/>
  <c r="Z608" i="1"/>
  <c r="AE608" i="1" s="1"/>
  <c r="Z608" i="1" a="1"/>
  <c r="Y608" i="1" a="1"/>
  <c r="Y608" i="1" s="1"/>
  <c r="W608" i="1"/>
  <c r="BA607" i="1"/>
  <c r="AZ607" i="1"/>
  <c r="AV607" i="1"/>
  <c r="AW607" i="1" s="1"/>
  <c r="AR607" i="1"/>
  <c r="AJ607" i="1"/>
  <c r="AD607" i="1"/>
  <c r="AD607" i="1" a="1"/>
  <c r="AC607" i="1" a="1"/>
  <c r="AC607" i="1" s="1"/>
  <c r="AB607" i="1" a="1"/>
  <c r="AB607" i="1" s="1"/>
  <c r="Z607" i="1"/>
  <c r="Z607" i="1" a="1"/>
  <c r="Y607" i="1" a="1"/>
  <c r="Y607" i="1" s="1"/>
  <c r="W607" i="1"/>
  <c r="BA606" i="1"/>
  <c r="AZ606" i="1"/>
  <c r="AV606" i="1"/>
  <c r="AW606" i="1" s="1"/>
  <c r="AR606" i="1"/>
  <c r="AJ606" i="1"/>
  <c r="AD606" i="1"/>
  <c r="AD606" i="1" a="1"/>
  <c r="AC606" i="1" a="1"/>
  <c r="AC606" i="1" s="1"/>
  <c r="AB606" i="1"/>
  <c r="AB606" i="1" a="1"/>
  <c r="Z606" i="1"/>
  <c r="Z606" i="1" a="1"/>
  <c r="Y606" i="1" a="1"/>
  <c r="Y606" i="1" s="1"/>
  <c r="BA605" i="1"/>
  <c r="AZ605" i="1"/>
  <c r="AW605" i="1"/>
  <c r="AV605" i="1"/>
  <c r="AR605" i="1"/>
  <c r="AJ605" i="1"/>
  <c r="AG605" i="1"/>
  <c r="AD605" i="1" a="1"/>
  <c r="AD605" i="1" s="1"/>
  <c r="AC605" i="1" s="1" a="1"/>
  <c r="AC605" i="1" s="1"/>
  <c r="AB605" i="1"/>
  <c r="AA605" i="1" s="1" a="1"/>
  <c r="AA605" i="1" s="1"/>
  <c r="AB605" i="1" a="1"/>
  <c r="Z605" i="1" a="1"/>
  <c r="Z605" i="1" s="1"/>
  <c r="AF605" i="1" s="1"/>
  <c r="BA604" i="1"/>
  <c r="AZ604" i="1"/>
  <c r="AW604" i="1"/>
  <c r="AV604" i="1"/>
  <c r="AR604" i="1"/>
  <c r="AJ604" i="1"/>
  <c r="AD604" i="1"/>
  <c r="AC604" i="1" s="1" a="1"/>
  <c r="AC604" i="1" s="1"/>
  <c r="AD604" i="1" a="1"/>
  <c r="AB604" i="1" a="1"/>
  <c r="AB604" i="1" s="1"/>
  <c r="BA603" i="1"/>
  <c r="AZ603" i="1"/>
  <c r="AW603" i="1"/>
  <c r="AV603" i="1"/>
  <c r="AR603" i="1"/>
  <c r="AJ603" i="1"/>
  <c r="AD603" i="1" a="1"/>
  <c r="AD603" i="1" s="1"/>
  <c r="AC603" i="1" s="1" a="1"/>
  <c r="AC603" i="1" s="1"/>
  <c r="AB603" i="1"/>
  <c r="AB603" i="1" a="1"/>
  <c r="Z603" i="1" a="1"/>
  <c r="Z603" i="1" s="1"/>
  <c r="Y603" i="1" a="1"/>
  <c r="Y603" i="1" s="1"/>
  <c r="BA602" i="1"/>
  <c r="AZ602" i="1"/>
  <c r="AV602" i="1"/>
  <c r="AW602" i="1" s="1"/>
  <c r="AR602" i="1"/>
  <c r="AJ602" i="1"/>
  <c r="AF602" i="1"/>
  <c r="AD602" i="1"/>
  <c r="AD602" i="1" a="1"/>
  <c r="AC602" i="1" a="1"/>
  <c r="AC602" i="1" s="1"/>
  <c r="AB602" i="1"/>
  <c r="AA602" i="1" s="1" a="1"/>
  <c r="AA602" i="1" s="1"/>
  <c r="AB602" i="1" a="1"/>
  <c r="Z602" i="1"/>
  <c r="Z602" i="1" a="1"/>
  <c r="Y602" i="1" a="1"/>
  <c r="Y602" i="1" s="1"/>
  <c r="BA601" i="1"/>
  <c r="AZ601" i="1"/>
  <c r="AW601" i="1"/>
  <c r="AV601" i="1"/>
  <c r="AR601" i="1"/>
  <c r="AJ601" i="1"/>
  <c r="AF601" i="1"/>
  <c r="AE601" i="1"/>
  <c r="AD601" i="1" a="1"/>
  <c r="AD601" i="1" s="1"/>
  <c r="AC601" i="1" s="1" a="1"/>
  <c r="AC601" i="1" s="1"/>
  <c r="AB601" i="1"/>
  <c r="AB601" i="1" a="1"/>
  <c r="AA601" i="1" a="1"/>
  <c r="AA601" i="1" s="1"/>
  <c r="Z601" i="1" a="1"/>
  <c r="Z601" i="1" s="1"/>
  <c r="AG601" i="1" s="1"/>
  <c r="W601" i="1"/>
  <c r="BA600" i="1"/>
  <c r="AZ600" i="1"/>
  <c r="AW600" i="1"/>
  <c r="AV600" i="1"/>
  <c r="AR600" i="1"/>
  <c r="AJ600" i="1"/>
  <c r="AD600" i="1" a="1"/>
  <c r="AD600" i="1" s="1"/>
  <c r="AC600" i="1" s="1" a="1"/>
  <c r="AC600" i="1" s="1"/>
  <c r="AB600" i="1" a="1"/>
  <c r="AB600" i="1" s="1"/>
  <c r="AF600" i="1" s="1"/>
  <c r="Z600" i="1" a="1"/>
  <c r="Z600" i="1" s="1"/>
  <c r="BA599" i="1"/>
  <c r="AZ599" i="1"/>
  <c r="AW599" i="1"/>
  <c r="AV599" i="1"/>
  <c r="AR599" i="1"/>
  <c r="AJ599" i="1"/>
  <c r="AG599" i="1"/>
  <c r="AF599" i="1"/>
  <c r="AE599" i="1"/>
  <c r="AD599" i="1"/>
  <c r="AC599" i="1" s="1" a="1"/>
  <c r="AC599" i="1" s="1"/>
  <c r="AD599" i="1" a="1"/>
  <c r="Z599" i="1" a="1"/>
  <c r="Z599" i="1" s="1"/>
  <c r="Y599" i="1" a="1"/>
  <c r="Y599" i="1" s="1"/>
  <c r="W599" i="1"/>
  <c r="BA598" i="1"/>
  <c r="AZ598" i="1"/>
  <c r="AV598" i="1"/>
  <c r="AW598" i="1" s="1"/>
  <c r="AR598" i="1"/>
  <c r="AJ598" i="1"/>
  <c r="AD598" i="1" a="1"/>
  <c r="AD598" i="1" s="1"/>
  <c r="AH598" i="1" s="1"/>
  <c r="AB598" i="1"/>
  <c r="AA598" i="1" s="1" a="1"/>
  <c r="AA598" i="1" s="1"/>
  <c r="AB598" i="1" a="1"/>
  <c r="Z598" i="1" a="1"/>
  <c r="Z598" i="1" s="1"/>
  <c r="Y598" i="1" a="1"/>
  <c r="Y598" i="1" s="1"/>
  <c r="W598" i="1"/>
  <c r="BA597" i="1"/>
  <c r="AZ597" i="1"/>
  <c r="AV597" i="1"/>
  <c r="AW597" i="1" s="1"/>
  <c r="AR597" i="1"/>
  <c r="AJ597" i="1"/>
  <c r="AD597" i="1" a="1"/>
  <c r="AD597" i="1" s="1"/>
  <c r="AH597" i="1" s="1"/>
  <c r="AC597" i="1" a="1"/>
  <c r="AC597" i="1" s="1"/>
  <c r="AB597" i="1"/>
  <c r="AA597" i="1" s="1" a="1"/>
  <c r="AA597" i="1" s="1"/>
  <c r="AB597" i="1" a="1"/>
  <c r="Z597" i="1" a="1"/>
  <c r="Z597" i="1" s="1"/>
  <c r="Y597" i="1" a="1"/>
  <c r="Y597" i="1" s="1"/>
  <c r="W597" i="1"/>
  <c r="BA596" i="1"/>
  <c r="AZ596" i="1"/>
  <c r="AV596" i="1"/>
  <c r="AW596" i="1" s="1"/>
  <c r="AR596" i="1"/>
  <c r="AJ596" i="1"/>
  <c r="AD596" i="1" a="1"/>
  <c r="AD596" i="1" s="1"/>
  <c r="AH596" i="1" s="1"/>
  <c r="AC596" i="1" a="1"/>
  <c r="AC596" i="1" s="1"/>
  <c r="AB596" i="1"/>
  <c r="AA596" i="1" s="1" a="1"/>
  <c r="AA596" i="1" s="1"/>
  <c r="AB596" i="1" a="1"/>
  <c r="Z596" i="1" a="1"/>
  <c r="Z596" i="1" s="1"/>
  <c r="Y596" i="1" a="1"/>
  <c r="Y596" i="1" s="1"/>
  <c r="W596" i="1"/>
  <c r="BA595" i="1"/>
  <c r="AZ595" i="1"/>
  <c r="AV595" i="1"/>
  <c r="AW595" i="1" s="1"/>
  <c r="AR595" i="1"/>
  <c r="AJ595" i="1"/>
  <c r="AD595" i="1" a="1"/>
  <c r="AD595" i="1" s="1"/>
  <c r="AC595" i="1" s="1" a="1"/>
  <c r="AC595" i="1" s="1"/>
  <c r="AB595" i="1"/>
  <c r="AA595" i="1" s="1" a="1"/>
  <c r="AA595" i="1" s="1"/>
  <c r="AB595" i="1" a="1"/>
  <c r="Z595" i="1" a="1"/>
  <c r="Z595" i="1" s="1"/>
  <c r="Y595" i="1" a="1"/>
  <c r="Y595" i="1" s="1"/>
  <c r="BA594" i="1"/>
  <c r="AZ594" i="1"/>
  <c r="AW594" i="1"/>
  <c r="AV594" i="1"/>
  <c r="AR594" i="1"/>
  <c r="AJ594" i="1"/>
  <c r="AH594" i="1"/>
  <c r="AG594" i="1"/>
  <c r="AD594" i="1" a="1"/>
  <c r="AD594" i="1" s="1"/>
  <c r="AC594" i="1" s="1" a="1"/>
  <c r="AC594" i="1"/>
  <c r="Z594" i="1" a="1"/>
  <c r="Z594" i="1" s="1"/>
  <c r="W594" i="1"/>
  <c r="BA593" i="1"/>
  <c r="AZ593" i="1"/>
  <c r="AV593" i="1"/>
  <c r="AW593" i="1" s="1"/>
  <c r="AR593" i="1"/>
  <c r="AJ593" i="1"/>
  <c r="AD593" i="1"/>
  <c r="AC593" i="1" s="1" a="1"/>
  <c r="AC593" i="1" s="1"/>
  <c r="AD593" i="1" a="1"/>
  <c r="AB593" i="1" a="1"/>
  <c r="AB593" i="1" s="1"/>
  <c r="AA593" i="1" s="1" a="1"/>
  <c r="AA593" i="1" s="1"/>
  <c r="Z593" i="1" a="1"/>
  <c r="Z593" i="1" s="1"/>
  <c r="AE593" i="1" s="1"/>
  <c r="BA592" i="1"/>
  <c r="AZ592" i="1"/>
  <c r="AW592" i="1"/>
  <c r="AV592" i="1"/>
  <c r="AR592" i="1"/>
  <c r="AJ592" i="1"/>
  <c r="AD592" i="1" a="1"/>
  <c r="AD592" i="1" s="1"/>
  <c r="AC592" i="1" s="1" a="1"/>
  <c r="AC592" i="1" s="1"/>
  <c r="AB592" i="1"/>
  <c r="AB592" i="1" a="1"/>
  <c r="AA592" i="1" a="1"/>
  <c r="AA592" i="1" s="1"/>
  <c r="Z592" i="1" a="1"/>
  <c r="Z592" i="1" s="1"/>
  <c r="BA591" i="1"/>
  <c r="AZ591" i="1"/>
  <c r="AW591" i="1"/>
  <c r="AV591" i="1"/>
  <c r="AR591" i="1"/>
  <c r="AJ591" i="1"/>
  <c r="AD591" i="1" a="1"/>
  <c r="AD591" i="1" s="1"/>
  <c r="AC591" i="1" s="1" a="1"/>
  <c r="AC591" i="1" s="1"/>
  <c r="AB591" i="1" a="1"/>
  <c r="AB591" i="1" s="1"/>
  <c r="AA591" i="1" a="1"/>
  <c r="AA591" i="1" s="1"/>
  <c r="Z591" i="1"/>
  <c r="Z591" i="1" a="1"/>
  <c r="BA590" i="1"/>
  <c r="AZ590" i="1"/>
  <c r="AV590" i="1"/>
  <c r="AW590" i="1" s="1"/>
  <c r="AR590" i="1"/>
  <c r="AJ590" i="1"/>
  <c r="AD590" i="1"/>
  <c r="AC590" i="1" s="1" a="1"/>
  <c r="AC590" i="1" s="1"/>
  <c r="AD590" i="1" a="1"/>
  <c r="AB590" i="1"/>
  <c r="AA590" i="1" s="1" a="1"/>
  <c r="AA590" i="1" s="1"/>
  <c r="AB590" i="1" a="1"/>
  <c r="Z590" i="1" a="1"/>
  <c r="Z590" i="1" s="1"/>
  <c r="W590" i="1"/>
  <c r="BA589" i="1"/>
  <c r="AZ589" i="1"/>
  <c r="AV589" i="1"/>
  <c r="AW589" i="1" s="1"/>
  <c r="AR589" i="1"/>
  <c r="AJ589" i="1"/>
  <c r="AI589" i="1"/>
  <c r="AD589" i="1" a="1"/>
  <c r="AD589" i="1" s="1"/>
  <c r="AC589" i="1" a="1"/>
  <c r="AC589" i="1" s="1"/>
  <c r="Z589" i="1"/>
  <c r="Z589" i="1" a="1"/>
  <c r="W589" i="1"/>
  <c r="BA588" i="1"/>
  <c r="AZ588" i="1"/>
  <c r="AV588" i="1"/>
  <c r="AW588" i="1" s="1"/>
  <c r="AR588" i="1"/>
  <c r="AJ588" i="1"/>
  <c r="AD588" i="1"/>
  <c r="AC588" i="1" s="1" a="1"/>
  <c r="AC588" i="1" s="1"/>
  <c r="AD588" i="1" a="1"/>
  <c r="AB588" i="1" a="1"/>
  <c r="AB588" i="1" s="1"/>
  <c r="Z588" i="1"/>
  <c r="Z588" i="1" a="1"/>
  <c r="BA587" i="1"/>
  <c r="AZ587" i="1"/>
  <c r="AV587" i="1"/>
  <c r="AW587" i="1" s="1"/>
  <c r="AR587" i="1"/>
  <c r="AJ587" i="1"/>
  <c r="AD587" i="1" a="1"/>
  <c r="AD587" i="1" s="1"/>
  <c r="AC587" i="1" s="1" a="1"/>
  <c r="AC587" i="1" s="1"/>
  <c r="AB587" i="1" a="1"/>
  <c r="AB587" i="1" s="1"/>
  <c r="AA587" i="1" a="1"/>
  <c r="AA587" i="1" s="1"/>
  <c r="Z587" i="1"/>
  <c r="Z587" i="1" a="1"/>
  <c r="BA586" i="1"/>
  <c r="AZ586" i="1"/>
  <c r="AV586" i="1"/>
  <c r="AW586" i="1" s="1"/>
  <c r="AR586" i="1"/>
  <c r="AJ586" i="1"/>
  <c r="AD586" i="1" a="1"/>
  <c r="AD586" i="1" s="1"/>
  <c r="AC586" i="1" s="1" a="1"/>
  <c r="AC586" i="1"/>
  <c r="AB586" i="1"/>
  <c r="AB586" i="1" a="1"/>
  <c r="AA586" i="1"/>
  <c r="AA586" i="1" a="1"/>
  <c r="Z586" i="1" a="1"/>
  <c r="Z586" i="1" s="1"/>
  <c r="BA585" i="1"/>
  <c r="AZ585" i="1"/>
  <c r="AW585" i="1"/>
  <c r="AV585" i="1"/>
  <c r="AR585" i="1"/>
  <c r="AJ585" i="1"/>
  <c r="AD585" i="1" a="1"/>
  <c r="AD585" i="1" s="1"/>
  <c r="AC585" i="1" s="1" a="1"/>
  <c r="AC585" i="1" s="1"/>
  <c r="AB585" i="1"/>
  <c r="AB585" i="1" a="1"/>
  <c r="AA585" i="1" a="1"/>
  <c r="AA585" i="1" s="1"/>
  <c r="Z585" i="1" a="1"/>
  <c r="Z585" i="1" s="1"/>
  <c r="Y585" i="1" a="1"/>
  <c r="Y585" i="1" s="1"/>
  <c r="BA584" i="1"/>
  <c r="AZ584" i="1"/>
  <c r="AV584" i="1"/>
  <c r="AW584" i="1" s="1"/>
  <c r="AR584" i="1"/>
  <c r="AJ584" i="1"/>
  <c r="AD584" i="1" a="1"/>
  <c r="AD584" i="1" s="1"/>
  <c r="AC584" i="1" s="1" a="1"/>
  <c r="AC584" i="1" s="1"/>
  <c r="AB584" i="1"/>
  <c r="AA584" i="1" s="1" a="1"/>
  <c r="AA584" i="1" s="1"/>
  <c r="AB584" i="1" a="1"/>
  <c r="Z584" i="1" a="1"/>
  <c r="Z584" i="1" s="1"/>
  <c r="W584" i="1"/>
  <c r="BA583" i="1"/>
  <c r="AZ583" i="1"/>
  <c r="AV583" i="1"/>
  <c r="AW583" i="1" s="1"/>
  <c r="AR583" i="1"/>
  <c r="AJ583" i="1"/>
  <c r="AD583" i="1"/>
  <c r="AC583" i="1" s="1" a="1"/>
  <c r="AC583" i="1" s="1"/>
  <c r="AD583" i="1" a="1"/>
  <c r="AB583" i="1"/>
  <c r="AA583" i="1" s="1" a="1"/>
  <c r="AA583" i="1" s="1"/>
  <c r="AB583" i="1" a="1"/>
  <c r="Z583" i="1" a="1"/>
  <c r="Z583" i="1" s="1"/>
  <c r="BA582" i="1"/>
  <c r="AZ582" i="1"/>
  <c r="AW582" i="1"/>
  <c r="AV582" i="1"/>
  <c r="AR582" i="1"/>
  <c r="AJ582" i="1"/>
  <c r="AD582" i="1" a="1"/>
  <c r="AD582" i="1" s="1"/>
  <c r="AC582" i="1"/>
  <c r="AC582" i="1" a="1"/>
  <c r="AB582" i="1" a="1"/>
  <c r="AB582" i="1" s="1"/>
  <c r="AA582" i="1" s="1" a="1"/>
  <c r="AA582" i="1" s="1"/>
  <c r="Z582" i="1" a="1"/>
  <c r="Z582" i="1" s="1"/>
  <c r="BA581" i="1"/>
  <c r="AZ581" i="1"/>
  <c r="AW581" i="1"/>
  <c r="AV581" i="1"/>
  <c r="AR581" i="1"/>
  <c r="AJ581" i="1"/>
  <c r="AF581" i="1"/>
  <c r="AD581" i="1"/>
  <c r="AD581" i="1" a="1"/>
  <c r="AC581" i="1"/>
  <c r="AC581" i="1" a="1"/>
  <c r="AB581" i="1" a="1"/>
  <c r="AB581" i="1" s="1"/>
  <c r="Z581" i="1"/>
  <c r="Z581" i="1" a="1"/>
  <c r="Y581" i="1" a="1"/>
  <c r="Y581" i="1" s="1"/>
  <c r="W581" i="1"/>
  <c r="BA580" i="1"/>
  <c r="AZ580" i="1"/>
  <c r="AW580" i="1"/>
  <c r="AV580" i="1"/>
  <c r="AR580" i="1"/>
  <c r="AJ580" i="1"/>
  <c r="AI580" i="1"/>
  <c r="AD580" i="1"/>
  <c r="AD580" i="1" a="1"/>
  <c r="AC580" i="1" a="1"/>
  <c r="AC580" i="1" s="1"/>
  <c r="AB580" i="1"/>
  <c r="AG580" i="1" s="1"/>
  <c r="AB580" i="1" a="1"/>
  <c r="Z580" i="1"/>
  <c r="Z580" i="1" a="1"/>
  <c r="Y580" i="1" a="1"/>
  <c r="Y580" i="1" s="1"/>
  <c r="W580" i="1"/>
  <c r="BA579" i="1"/>
  <c r="AZ579" i="1"/>
  <c r="AW579" i="1"/>
  <c r="AV579" i="1"/>
  <c r="AR579" i="1"/>
  <c r="AJ579" i="1"/>
  <c r="AI579" i="1"/>
  <c r="AD579" i="1"/>
  <c r="AD579" i="1" a="1"/>
  <c r="AC579" i="1" a="1"/>
  <c r="AC579" i="1" s="1"/>
  <c r="AB579" i="1"/>
  <c r="AG579" i="1" s="1"/>
  <c r="AB579" i="1" a="1"/>
  <c r="Z579" i="1"/>
  <c r="Z579" i="1" a="1"/>
  <c r="Y579" i="1" a="1"/>
  <c r="Y579" i="1" s="1"/>
  <c r="W579" i="1"/>
  <c r="BA578" i="1"/>
  <c r="AZ578" i="1"/>
  <c r="AW578" i="1"/>
  <c r="AV578" i="1"/>
  <c r="AR578" i="1"/>
  <c r="AJ578" i="1"/>
  <c r="AI578" i="1"/>
  <c r="AD578" i="1"/>
  <c r="AD578" i="1" a="1"/>
  <c r="AC578" i="1" a="1"/>
  <c r="AC578" i="1" s="1"/>
  <c r="AB578" i="1"/>
  <c r="AG578" i="1" s="1"/>
  <c r="AB578" i="1" a="1"/>
  <c r="Z578" i="1"/>
  <c r="Z578" i="1" a="1"/>
  <c r="Y578" i="1" a="1"/>
  <c r="Y578" i="1" s="1"/>
  <c r="W578" i="1"/>
  <c r="BA577" i="1"/>
  <c r="AZ577" i="1"/>
  <c r="AW577" i="1"/>
  <c r="AV577" i="1"/>
  <c r="AR577" i="1"/>
  <c r="AJ577" i="1"/>
  <c r="AI577" i="1"/>
  <c r="AD577" i="1"/>
  <c r="AD577" i="1" a="1"/>
  <c r="AC577" i="1" a="1"/>
  <c r="AC577" i="1" s="1"/>
  <c r="AB577" i="1"/>
  <c r="AA577" i="1" s="1" a="1"/>
  <c r="AA577" i="1" s="1"/>
  <c r="AB577" i="1" a="1"/>
  <c r="Z577" i="1" a="1"/>
  <c r="Z577" i="1" s="1"/>
  <c r="Y577" i="1" a="1"/>
  <c r="Y577" i="1" s="1"/>
  <c r="BA576" i="1"/>
  <c r="AZ576" i="1"/>
  <c r="AV576" i="1"/>
  <c r="AW576" i="1" s="1"/>
  <c r="AR576" i="1"/>
  <c r="AJ576" i="1"/>
  <c r="AD576" i="1"/>
  <c r="AD576" i="1" a="1"/>
  <c r="AC576" i="1" a="1"/>
  <c r="AC576" i="1" s="1"/>
  <c r="AB576" i="1" a="1"/>
  <c r="AB576" i="1" s="1"/>
  <c r="Z576" i="1"/>
  <c r="Z576" i="1" a="1"/>
  <c r="Y576" i="1" a="1"/>
  <c r="Y576" i="1" s="1"/>
  <c r="W576" i="1"/>
  <c r="BA575" i="1"/>
  <c r="AZ575" i="1"/>
  <c r="AW575" i="1"/>
  <c r="AV575" i="1"/>
  <c r="AR575" i="1"/>
  <c r="AJ575" i="1"/>
  <c r="AH575" i="1"/>
  <c r="AF575" i="1"/>
  <c r="AD575" i="1"/>
  <c r="AC575" i="1" s="1" a="1"/>
  <c r="AC575" i="1" s="1"/>
  <c r="AD575" i="1" a="1"/>
  <c r="AB575" i="1" a="1"/>
  <c r="AB575" i="1" s="1"/>
  <c r="AA575" i="1" a="1"/>
  <c r="AA575" i="1" s="1"/>
  <c r="Z575" i="1"/>
  <c r="AE575" i="1" s="1"/>
  <c r="Z575" i="1" a="1"/>
  <c r="BA574" i="1"/>
  <c r="AZ574" i="1"/>
  <c r="AV574" i="1"/>
  <c r="AW574" i="1" s="1"/>
  <c r="AR574" i="1"/>
  <c r="AJ574" i="1"/>
  <c r="AD574" i="1" a="1"/>
  <c r="AD574" i="1" s="1"/>
  <c r="AC574" i="1" s="1" a="1"/>
  <c r="AC574" i="1" s="1"/>
  <c r="AB574" i="1"/>
  <c r="AA574" i="1" s="1" a="1"/>
  <c r="AA574" i="1" s="1"/>
  <c r="AB574" i="1" a="1"/>
  <c r="Z574" i="1" a="1"/>
  <c r="Z574" i="1" s="1"/>
  <c r="BA573" i="1"/>
  <c r="AZ573" i="1"/>
  <c r="AW573" i="1"/>
  <c r="AV573" i="1"/>
  <c r="AR573" i="1"/>
  <c r="AJ573" i="1"/>
  <c r="AF573" i="1"/>
  <c r="AD573" i="1"/>
  <c r="AC573" i="1" s="1" a="1"/>
  <c r="AC573" i="1" s="1"/>
  <c r="AD573" i="1" a="1"/>
  <c r="AB573" i="1" a="1"/>
  <c r="AB573" i="1" s="1"/>
  <c r="AA573" i="1" s="1" a="1"/>
  <c r="AA573" i="1" s="1"/>
  <c r="Z573" i="1"/>
  <c r="AE573" i="1" s="1"/>
  <c r="Z573" i="1" a="1"/>
  <c r="BA572" i="1"/>
  <c r="AZ572" i="1"/>
  <c r="AV572" i="1"/>
  <c r="AW572" i="1" s="1"/>
  <c r="AR572" i="1"/>
  <c r="AJ572" i="1"/>
  <c r="AD572" i="1"/>
  <c r="AC572" i="1" s="1" a="1"/>
  <c r="AD572" i="1" a="1"/>
  <c r="AC572" i="1"/>
  <c r="AB572" i="1"/>
  <c r="AB572" i="1" a="1"/>
  <c r="AA572" i="1" a="1"/>
  <c r="AA572" i="1" s="1"/>
  <c r="Z572" i="1" a="1"/>
  <c r="Z572" i="1" s="1"/>
  <c r="BA571" i="1"/>
  <c r="AZ571" i="1"/>
  <c r="AV571" i="1"/>
  <c r="AW571" i="1" s="1"/>
  <c r="AR571" i="1"/>
  <c r="AJ571" i="1"/>
  <c r="AD571" i="1" a="1"/>
  <c r="AD571" i="1" s="1"/>
  <c r="AC571" i="1" s="1" a="1"/>
  <c r="AC571" i="1" s="1"/>
  <c r="AB571" i="1"/>
  <c r="AA571" i="1" s="1" a="1"/>
  <c r="AA571" i="1" s="1"/>
  <c r="AB571" i="1" a="1"/>
  <c r="Z571" i="1" a="1"/>
  <c r="Z571" i="1" s="1"/>
  <c r="AI571" i="1" s="1"/>
  <c r="W571" i="1"/>
  <c r="BA570" i="1"/>
  <c r="AZ570" i="1"/>
  <c r="AV570" i="1"/>
  <c r="AW570" i="1" s="1"/>
  <c r="AR570" i="1"/>
  <c r="AJ570" i="1"/>
  <c r="AD570" i="1" a="1"/>
  <c r="AD570" i="1" s="1"/>
  <c r="AC570" i="1" s="1" a="1"/>
  <c r="AC570" i="1" s="1"/>
  <c r="AB570" i="1"/>
  <c r="AA570" i="1" s="1" a="1"/>
  <c r="AA570" i="1" s="1"/>
  <c r="AB570" i="1" a="1"/>
  <c r="Z570" i="1"/>
  <c r="Z570" i="1" a="1"/>
  <c r="W570" i="1"/>
  <c r="BA569" i="1"/>
  <c r="AZ569" i="1"/>
  <c r="AW569" i="1"/>
  <c r="AV569" i="1"/>
  <c r="AR569" i="1"/>
  <c r="AJ569" i="1"/>
  <c r="AG569" i="1"/>
  <c r="AE569" i="1"/>
  <c r="AD569" i="1"/>
  <c r="AC569" i="1" s="1" a="1"/>
  <c r="AC569" i="1" s="1"/>
  <c r="AD569" i="1" a="1"/>
  <c r="AB569" i="1" a="1"/>
  <c r="AB569" i="1" s="1"/>
  <c r="AA569" i="1" s="1" a="1"/>
  <c r="AA569" i="1" s="1"/>
  <c r="Z569" i="1"/>
  <c r="Z569" i="1" a="1"/>
  <c r="W569" i="1"/>
  <c r="BA568" i="1"/>
  <c r="AZ568" i="1"/>
  <c r="AV568" i="1"/>
  <c r="AW568" i="1" s="1"/>
  <c r="AR568" i="1"/>
  <c r="AJ568" i="1"/>
  <c r="AD568" i="1"/>
  <c r="AC568" i="1" s="1" a="1"/>
  <c r="AC568" i="1" s="1"/>
  <c r="AD568" i="1" a="1"/>
  <c r="AB568" i="1" a="1"/>
  <c r="AB568" i="1" s="1"/>
  <c r="AA568" i="1" s="1" a="1"/>
  <c r="AA568" i="1" s="1"/>
  <c r="Z568" i="1"/>
  <c r="AE568" i="1" s="1"/>
  <c r="Z568" i="1" a="1"/>
  <c r="W568" i="1"/>
  <c r="BA567" i="1"/>
  <c r="AZ567" i="1"/>
  <c r="AW567" i="1"/>
  <c r="AV567" i="1"/>
  <c r="AR567" i="1"/>
  <c r="AJ567" i="1"/>
  <c r="AE567" i="1"/>
  <c r="AD567" i="1"/>
  <c r="AC567" i="1" s="1" a="1"/>
  <c r="AC567" i="1" s="1"/>
  <c r="AD567" i="1" a="1"/>
  <c r="AB567" i="1" a="1"/>
  <c r="AB567" i="1" s="1"/>
  <c r="AA567" i="1" a="1"/>
  <c r="AA567" i="1" s="1"/>
  <c r="Z567" i="1"/>
  <c r="AF567" i="1" s="1"/>
  <c r="Z567" i="1" a="1"/>
  <c r="BA566" i="1"/>
  <c r="AZ566" i="1"/>
  <c r="AW566" i="1"/>
  <c r="AV566" i="1"/>
  <c r="AR566" i="1"/>
  <c r="AJ566" i="1"/>
  <c r="AD566" i="1"/>
  <c r="AC566" i="1" s="1" a="1"/>
  <c r="AC566" i="1" s="1"/>
  <c r="AD566" i="1" a="1"/>
  <c r="AB566" i="1" a="1"/>
  <c r="AB566" i="1" s="1"/>
  <c r="AA566" i="1" s="1" a="1"/>
  <c r="AA566" i="1" s="1"/>
  <c r="Z566" i="1" a="1"/>
  <c r="Z566" i="1" s="1"/>
  <c r="W566" i="1"/>
  <c r="BA565" i="1"/>
  <c r="AZ565" i="1"/>
  <c r="AW565" i="1"/>
  <c r="AV565" i="1"/>
  <c r="AR565" i="1"/>
  <c r="AJ565" i="1"/>
  <c r="AD565" i="1"/>
  <c r="AC565" i="1" s="1" a="1"/>
  <c r="AC565" i="1" s="1"/>
  <c r="AD565" i="1" a="1"/>
  <c r="AB565" i="1" a="1"/>
  <c r="AB565" i="1" s="1"/>
  <c r="AA565" i="1" s="1" a="1"/>
  <c r="AA565" i="1" s="1"/>
  <c r="BA564" i="1"/>
  <c r="AZ564" i="1"/>
  <c r="AW564" i="1"/>
  <c r="AV564" i="1"/>
  <c r="AR564" i="1"/>
  <c r="AJ564" i="1"/>
  <c r="AD564" i="1" a="1"/>
  <c r="AD564" i="1" s="1"/>
  <c r="AC564" i="1" a="1"/>
  <c r="AC564" i="1" s="1"/>
  <c r="AB564" i="1" a="1"/>
  <c r="AB564" i="1" s="1"/>
  <c r="Z564" i="1" a="1"/>
  <c r="Z564" i="1" s="1"/>
  <c r="Y564" i="1" a="1"/>
  <c r="Y564" i="1" s="1"/>
  <c r="BA563" i="1"/>
  <c r="AZ563" i="1"/>
  <c r="AW563" i="1"/>
  <c r="AV563" i="1"/>
  <c r="AR563" i="1"/>
  <c r="AJ563" i="1"/>
  <c r="AG563" i="1"/>
  <c r="AF563" i="1"/>
  <c r="AE563" i="1"/>
  <c r="AD563" i="1"/>
  <c r="AC563" i="1" s="1" a="1"/>
  <c r="AC563" i="1" s="1"/>
  <c r="AD563" i="1" a="1"/>
  <c r="AB563" i="1"/>
  <c r="AH563" i="1" s="1"/>
  <c r="AB563" i="1" a="1"/>
  <c r="AA563" i="1" a="1"/>
  <c r="AA563" i="1" s="1"/>
  <c r="Z563" i="1"/>
  <c r="AI563" i="1" s="1"/>
  <c r="Z563" i="1" a="1"/>
  <c r="BA562" i="1"/>
  <c r="AZ562" i="1"/>
  <c r="AW562" i="1"/>
  <c r="AV562" i="1"/>
  <c r="AR562" i="1"/>
  <c r="AJ562" i="1"/>
  <c r="AE562" i="1"/>
  <c r="AD562" i="1"/>
  <c r="AC562" i="1" s="1" a="1"/>
  <c r="AC562" i="1" s="1"/>
  <c r="AD562" i="1" a="1"/>
  <c r="AB562" i="1" a="1"/>
  <c r="AB562" i="1" s="1"/>
  <c r="AA562" i="1" a="1"/>
  <c r="AA562" i="1" s="1"/>
  <c r="Z562" i="1"/>
  <c r="AF562" i="1" s="1"/>
  <c r="Z562" i="1" a="1"/>
  <c r="BA561" i="1"/>
  <c r="AZ561" i="1"/>
  <c r="AW561" i="1"/>
  <c r="AV561" i="1"/>
  <c r="AR561" i="1"/>
  <c r="AJ561" i="1"/>
  <c r="AD561" i="1"/>
  <c r="AC561" i="1" s="1" a="1"/>
  <c r="AC561" i="1" s="1"/>
  <c r="AD561" i="1" a="1"/>
  <c r="AB561" i="1" a="1"/>
  <c r="AB561" i="1" s="1"/>
  <c r="AA561" i="1" s="1" a="1"/>
  <c r="AA561" i="1" s="1"/>
  <c r="Z561" i="1" a="1"/>
  <c r="Z561" i="1" s="1"/>
  <c r="BA560" i="1"/>
  <c r="AZ560" i="1"/>
  <c r="AV560" i="1"/>
  <c r="AW560" i="1" s="1"/>
  <c r="AR560" i="1"/>
  <c r="AJ560" i="1"/>
  <c r="AD560" i="1"/>
  <c r="AC560" i="1" s="1" a="1"/>
  <c r="AD560" i="1" a="1"/>
  <c r="AC560" i="1"/>
  <c r="AB560" i="1" a="1"/>
  <c r="AB560" i="1" s="1"/>
  <c r="AA560" i="1" a="1"/>
  <c r="AA560" i="1" s="1"/>
  <c r="Z560" i="1" a="1"/>
  <c r="Z560" i="1" s="1"/>
  <c r="BA559" i="1"/>
  <c r="AZ559" i="1"/>
  <c r="AV559" i="1"/>
  <c r="AW559" i="1" s="1"/>
  <c r="AR559" i="1"/>
  <c r="AJ559" i="1"/>
  <c r="AD559" i="1" a="1"/>
  <c r="AD559" i="1" s="1"/>
  <c r="AC559" i="1" s="1" a="1"/>
  <c r="AC559" i="1" s="1"/>
  <c r="AB559" i="1"/>
  <c r="AA559" i="1" s="1" a="1"/>
  <c r="AA559" i="1" s="1"/>
  <c r="AB559" i="1" a="1"/>
  <c r="Z559" i="1"/>
  <c r="Z559" i="1" a="1"/>
  <c r="Y559" i="1" a="1"/>
  <c r="Y559" i="1" s="1"/>
  <c r="W559" i="1"/>
  <c r="BA558" i="1"/>
  <c r="AZ558" i="1"/>
  <c r="AV558" i="1"/>
  <c r="AW558" i="1" s="1"/>
  <c r="AR558" i="1"/>
  <c r="AJ558" i="1"/>
  <c r="AD558" i="1" a="1"/>
  <c r="AD558" i="1" s="1"/>
  <c r="AC558" i="1" s="1" a="1"/>
  <c r="AC558" i="1" s="1"/>
  <c r="AB558" i="1"/>
  <c r="AA558" i="1" s="1" a="1"/>
  <c r="AA558" i="1" s="1"/>
  <c r="AB558" i="1" a="1"/>
  <c r="Z558" i="1" a="1"/>
  <c r="Z558" i="1" s="1"/>
  <c r="W558" i="1"/>
  <c r="BA557" i="1"/>
  <c r="AZ557" i="1"/>
  <c r="AV557" i="1"/>
  <c r="AW557" i="1" s="1"/>
  <c r="AR557" i="1"/>
  <c r="AJ557" i="1"/>
  <c r="AD557" i="1"/>
  <c r="AC557" i="1" s="1" a="1"/>
  <c r="AC557" i="1" s="1"/>
  <c r="AD557" i="1" a="1"/>
  <c r="AB557" i="1"/>
  <c r="AA557" i="1" s="1" a="1"/>
  <c r="AA557" i="1" s="1"/>
  <c r="AB557" i="1" a="1"/>
  <c r="Z557" i="1" a="1"/>
  <c r="Z557" i="1" s="1"/>
  <c r="W557" i="1"/>
  <c r="BA556" i="1"/>
  <c r="AZ556" i="1"/>
  <c r="AV556" i="1"/>
  <c r="AW556" i="1" s="1"/>
  <c r="AR556" i="1"/>
  <c r="AJ556" i="1"/>
  <c r="AD556" i="1" a="1"/>
  <c r="AD556" i="1" s="1"/>
  <c r="AC556" i="1" s="1" a="1"/>
  <c r="AC556" i="1" s="1"/>
  <c r="AB556" i="1"/>
  <c r="AA556" i="1" s="1" a="1"/>
  <c r="AA556" i="1" s="1"/>
  <c r="AB556" i="1" a="1"/>
  <c r="Z556" i="1" a="1"/>
  <c r="Z556" i="1" s="1"/>
  <c r="Y556" i="1" s="1" a="1"/>
  <c r="Y556" i="1" s="1"/>
  <c r="BA555" i="1"/>
  <c r="AZ555" i="1"/>
  <c r="AV555" i="1"/>
  <c r="AW555" i="1" s="1"/>
  <c r="AR555" i="1"/>
  <c r="AJ555" i="1"/>
  <c r="AD555" i="1" a="1"/>
  <c r="AD555" i="1" s="1"/>
  <c r="AC555" i="1" s="1" a="1"/>
  <c r="AC555" i="1" s="1"/>
  <c r="AB555" i="1"/>
  <c r="AA555" i="1" s="1" a="1"/>
  <c r="AA555" i="1" s="1"/>
  <c r="AB555" i="1" a="1"/>
  <c r="Z555" i="1" a="1"/>
  <c r="Z555" i="1" s="1"/>
  <c r="W555" i="1"/>
  <c r="BA554" i="1"/>
  <c r="AZ554" i="1"/>
  <c r="AV554" i="1"/>
  <c r="AW554" i="1" s="1"/>
  <c r="AR554" i="1"/>
  <c r="AJ554" i="1"/>
  <c r="AD554" i="1" a="1"/>
  <c r="AD554" i="1" s="1"/>
  <c r="AC554" i="1" s="1" a="1"/>
  <c r="AC554" i="1" s="1"/>
  <c r="AB554" i="1"/>
  <c r="AA554" i="1" s="1" a="1"/>
  <c r="AA554" i="1" s="1"/>
  <c r="AB554" i="1" a="1"/>
  <c r="Z554" i="1" a="1"/>
  <c r="Z554" i="1" s="1"/>
  <c r="BA553" i="1"/>
  <c r="AZ553" i="1"/>
  <c r="AW553" i="1"/>
  <c r="AV553" i="1"/>
  <c r="AR553" i="1"/>
  <c r="AJ553" i="1"/>
  <c r="AG553" i="1"/>
  <c r="AD553" i="1" a="1"/>
  <c r="AD553" i="1" s="1"/>
  <c r="AC553" i="1"/>
  <c r="AC553" i="1" a="1"/>
  <c r="AB553" i="1" a="1"/>
  <c r="AB553" i="1" s="1"/>
  <c r="AA553" i="1" s="1" a="1"/>
  <c r="AA553" i="1" s="1"/>
  <c r="Z553" i="1" a="1"/>
  <c r="Z553" i="1" s="1"/>
  <c r="Y553" i="1" a="1"/>
  <c r="Y553" i="1" s="1"/>
  <c r="W553" i="1"/>
  <c r="BA552" i="1"/>
  <c r="AZ552" i="1"/>
  <c r="AW552" i="1"/>
  <c r="AV552" i="1"/>
  <c r="AR552" i="1"/>
  <c r="AJ552" i="1"/>
  <c r="AD552" i="1" a="1"/>
  <c r="AD552" i="1" s="1"/>
  <c r="AC552" i="1" a="1"/>
  <c r="AC552" i="1" s="1"/>
  <c r="AB552" i="1"/>
  <c r="AA552" i="1" s="1" a="1"/>
  <c r="AA552" i="1" s="1"/>
  <c r="AB552" i="1" a="1"/>
  <c r="Z552" i="1" a="1"/>
  <c r="Z552" i="1" s="1"/>
  <c r="BA551" i="1"/>
  <c r="AZ551" i="1"/>
  <c r="AW551" i="1"/>
  <c r="AV551" i="1"/>
  <c r="AR551" i="1"/>
  <c r="AJ551" i="1"/>
  <c r="AD551" i="1"/>
  <c r="AD551" i="1" a="1"/>
  <c r="AC551" i="1" a="1"/>
  <c r="AC551" i="1" s="1"/>
  <c r="AB551" i="1"/>
  <c r="AB551" i="1" a="1"/>
  <c r="Z551" i="1" a="1"/>
  <c r="Z551" i="1" s="1"/>
  <c r="AI551" i="1" s="1"/>
  <c r="Y551" i="1" a="1"/>
  <c r="Y551" i="1" s="1"/>
  <c r="W551" i="1"/>
  <c r="BA550" i="1"/>
  <c r="AZ550" i="1"/>
  <c r="AW550" i="1"/>
  <c r="AV550" i="1"/>
  <c r="AR550" i="1"/>
  <c r="AJ550" i="1"/>
  <c r="AH550" i="1"/>
  <c r="AG550" i="1"/>
  <c r="AD550" i="1" a="1"/>
  <c r="AD550" i="1" s="1"/>
  <c r="AC550" i="1" s="1" a="1"/>
  <c r="AC550" i="1" s="1"/>
  <c r="AB550" i="1"/>
  <c r="AA550" i="1" s="1" a="1"/>
  <c r="AA550" i="1" s="1"/>
  <c r="AB550" i="1" a="1"/>
  <c r="Z550" i="1" a="1"/>
  <c r="Z550" i="1" s="1"/>
  <c r="Y550" i="1" a="1"/>
  <c r="Y550" i="1" s="1"/>
  <c r="W550" i="1"/>
  <c r="BA549" i="1"/>
  <c r="AZ549" i="1"/>
  <c r="AW549" i="1"/>
  <c r="AV549" i="1"/>
  <c r="AR549" i="1"/>
  <c r="AJ549" i="1"/>
  <c r="AD549" i="1" a="1"/>
  <c r="AD549" i="1" s="1"/>
  <c r="AC549" i="1" s="1" a="1"/>
  <c r="AC549" i="1" s="1"/>
  <c r="AB549" i="1" a="1"/>
  <c r="AB549" i="1" s="1"/>
  <c r="AA549" i="1" s="1" a="1"/>
  <c r="AA549" i="1" s="1"/>
  <c r="Z549" i="1" a="1"/>
  <c r="Z549" i="1" s="1"/>
  <c r="Y549" i="1" a="1"/>
  <c r="Y549" i="1" s="1"/>
  <c r="BA548" i="1"/>
  <c r="AZ548" i="1"/>
  <c r="AW548" i="1"/>
  <c r="AV548" i="1"/>
  <c r="AR548" i="1"/>
  <c r="AJ548" i="1"/>
  <c r="AD548" i="1"/>
  <c r="AC548" i="1" s="1" a="1"/>
  <c r="AC548" i="1" s="1"/>
  <c r="AD548" i="1" a="1"/>
  <c r="AB548" i="1" a="1"/>
  <c r="AB548" i="1" s="1"/>
  <c r="Z548" i="1"/>
  <c r="Z548" i="1" a="1"/>
  <c r="W548" i="1"/>
  <c r="BA547" i="1"/>
  <c r="AZ547" i="1"/>
  <c r="AW547" i="1"/>
  <c r="AV547" i="1"/>
  <c r="AR547" i="1"/>
  <c r="AJ547" i="1"/>
  <c r="AE547" i="1"/>
  <c r="AB547" i="1"/>
  <c r="AA547" i="1" s="1" a="1"/>
  <c r="AA547" i="1" s="1"/>
  <c r="AB547" i="1" a="1"/>
  <c r="Z547" i="1"/>
  <c r="Z547" i="1" a="1"/>
  <c r="W547" i="1"/>
  <c r="BA546" i="1"/>
  <c r="AZ546" i="1"/>
  <c r="AV546" i="1"/>
  <c r="AW546" i="1" s="1"/>
  <c r="AR546" i="1"/>
  <c r="AJ546" i="1"/>
  <c r="AD546" i="1" a="1"/>
  <c r="AD546" i="1" s="1"/>
  <c r="AC546" i="1" a="1"/>
  <c r="AC546" i="1" s="1"/>
  <c r="AB546" i="1"/>
  <c r="AA546" i="1" s="1" a="1"/>
  <c r="AA546" i="1" s="1"/>
  <c r="AB546" i="1" a="1"/>
  <c r="Z546" i="1" a="1"/>
  <c r="Z546" i="1" s="1"/>
  <c r="W546" i="1"/>
  <c r="BA545" i="1"/>
  <c r="AZ545" i="1"/>
  <c r="AV545" i="1"/>
  <c r="AW545" i="1" s="1"/>
  <c r="AR545" i="1"/>
  <c r="AJ545" i="1"/>
  <c r="AD545" i="1" a="1"/>
  <c r="AD545" i="1" s="1"/>
  <c r="AC545" i="1" s="1" a="1"/>
  <c r="AC545" i="1" s="1"/>
  <c r="AB545" i="1"/>
  <c r="AA545" i="1" s="1" a="1"/>
  <c r="AA545" i="1" s="1"/>
  <c r="AB545" i="1" a="1"/>
  <c r="Z545" i="1"/>
  <c r="Z545" i="1" a="1"/>
  <c r="Y545" i="1" a="1"/>
  <c r="Y545" i="1" s="1"/>
  <c r="W545" i="1"/>
  <c r="BA544" i="1"/>
  <c r="AZ544" i="1"/>
  <c r="AV544" i="1"/>
  <c r="AW544" i="1" s="1"/>
  <c r="AR544" i="1"/>
  <c r="AJ544" i="1"/>
  <c r="AD544" i="1" a="1"/>
  <c r="AD544" i="1" s="1"/>
  <c r="AC544" i="1" s="1" a="1"/>
  <c r="AC544" i="1" s="1"/>
  <c r="AB544" i="1"/>
  <c r="AA544" i="1" s="1" a="1"/>
  <c r="AA544" i="1" s="1"/>
  <c r="AB544" i="1" a="1"/>
  <c r="Z544" i="1" a="1"/>
  <c r="Z544" i="1" s="1"/>
  <c r="W544" i="1"/>
  <c r="BA543" i="1"/>
  <c r="AZ543" i="1"/>
  <c r="AV543" i="1"/>
  <c r="AW543" i="1" s="1"/>
  <c r="AR543" i="1"/>
  <c r="AJ543" i="1"/>
  <c r="AD543" i="1"/>
  <c r="AC543" i="1" s="1" a="1"/>
  <c r="AD543" i="1" a="1"/>
  <c r="AC543" i="1"/>
  <c r="AB543" i="1"/>
  <c r="AA543" i="1" s="1" a="1"/>
  <c r="AA543" i="1" s="1"/>
  <c r="AB543" i="1" a="1"/>
  <c r="Z543" i="1" a="1"/>
  <c r="Z543" i="1" s="1"/>
  <c r="AI543" i="1" s="1"/>
  <c r="W543" i="1"/>
  <c r="BA542" i="1"/>
  <c r="AZ542" i="1"/>
  <c r="AV542" i="1"/>
  <c r="AW542" i="1" s="1"/>
  <c r="AR542" i="1"/>
  <c r="AJ542" i="1"/>
  <c r="AD542" i="1" a="1"/>
  <c r="AD542" i="1" s="1"/>
  <c r="AC542" i="1" s="1" a="1"/>
  <c r="AC542" i="1" s="1"/>
  <c r="AB542" i="1"/>
  <c r="AA542" i="1" s="1" a="1"/>
  <c r="AA542" i="1" s="1"/>
  <c r="AB542" i="1" a="1"/>
  <c r="Z542" i="1" a="1"/>
  <c r="Z542" i="1" s="1"/>
  <c r="BA541" i="1"/>
  <c r="AZ541" i="1"/>
  <c r="AV541" i="1"/>
  <c r="AW541" i="1" s="1"/>
  <c r="AR541" i="1"/>
  <c r="AJ541" i="1"/>
  <c r="AD541" i="1" a="1"/>
  <c r="AD541" i="1" s="1"/>
  <c r="AC541" i="1" s="1" a="1"/>
  <c r="AC541" i="1" s="1"/>
  <c r="AB541" i="1"/>
  <c r="AA541" i="1" s="1" a="1"/>
  <c r="AA541" i="1" s="1"/>
  <c r="AB541" i="1" a="1"/>
  <c r="Z541" i="1" a="1"/>
  <c r="Z541" i="1" s="1"/>
  <c r="BA540" i="1"/>
  <c r="AZ540" i="1"/>
  <c r="AW540" i="1"/>
  <c r="AV540" i="1"/>
  <c r="AR540" i="1"/>
  <c r="AJ540" i="1"/>
  <c r="AI540" i="1"/>
  <c r="AG540" i="1"/>
  <c r="AD540" i="1" a="1"/>
  <c r="AD540" i="1" s="1"/>
  <c r="AC540" i="1"/>
  <c r="AC540" i="1" a="1"/>
  <c r="AB540" i="1" a="1"/>
  <c r="AB540" i="1" s="1"/>
  <c r="AA540" i="1" s="1" a="1"/>
  <c r="AA540" i="1" s="1"/>
  <c r="Z540" i="1" a="1"/>
  <c r="Z540" i="1" s="1"/>
  <c r="Y540" i="1" a="1"/>
  <c r="Y540" i="1" s="1"/>
  <c r="BA539" i="1"/>
  <c r="AZ539" i="1"/>
  <c r="AW539" i="1"/>
  <c r="AV539" i="1"/>
  <c r="AR539" i="1"/>
  <c r="AJ539" i="1"/>
  <c r="AH539" i="1"/>
  <c r="AD539" i="1"/>
  <c r="AD539" i="1" a="1"/>
  <c r="AC539" i="1" a="1"/>
  <c r="AC539" i="1" s="1"/>
  <c r="AB539" i="1"/>
  <c r="AB539" i="1" a="1"/>
  <c r="Z539" i="1"/>
  <c r="Z539" i="1" a="1"/>
  <c r="Y539" i="1" a="1"/>
  <c r="Y539" i="1" s="1"/>
  <c r="W539" i="1"/>
  <c r="BA538" i="1"/>
  <c r="AZ538" i="1"/>
  <c r="AW538" i="1"/>
  <c r="AV538" i="1"/>
  <c r="AR538" i="1"/>
  <c r="AJ538" i="1"/>
  <c r="AG538" i="1"/>
  <c r="AF538" i="1"/>
  <c r="AD538" i="1"/>
  <c r="AD538" i="1" a="1"/>
  <c r="AC538" i="1" a="1"/>
  <c r="AC538" i="1" s="1"/>
  <c r="AB538" i="1" a="1"/>
  <c r="AB538" i="1" s="1"/>
  <c r="AA538" i="1" s="1" a="1"/>
  <c r="AA538" i="1" s="1"/>
  <c r="Z538" i="1" a="1"/>
  <c r="Z538" i="1" s="1"/>
  <c r="Y538" i="1" a="1"/>
  <c r="Y538" i="1" s="1"/>
  <c r="W538" i="1"/>
  <c r="BA537" i="1"/>
  <c r="AZ537" i="1"/>
  <c r="AW537" i="1"/>
  <c r="AV537" i="1"/>
  <c r="AR537" i="1"/>
  <c r="AJ537" i="1"/>
  <c r="AI537" i="1"/>
  <c r="AG537" i="1"/>
  <c r="AD537" i="1" a="1"/>
  <c r="AD537" i="1" s="1"/>
  <c r="AC537" i="1" a="1"/>
  <c r="AC537" i="1" s="1"/>
  <c r="AB537" i="1" a="1"/>
  <c r="AB537" i="1" s="1"/>
  <c r="AA537" i="1" s="1" a="1"/>
  <c r="AA537" i="1" s="1"/>
  <c r="Z537" i="1" a="1"/>
  <c r="Z537" i="1" s="1"/>
  <c r="Y537" i="1" a="1"/>
  <c r="Y537" i="1" s="1"/>
  <c r="W537" i="1"/>
  <c r="BA536" i="1"/>
  <c r="AZ536" i="1"/>
  <c r="AW536" i="1"/>
  <c r="AV536" i="1"/>
  <c r="AR536" i="1"/>
  <c r="AJ536" i="1"/>
  <c r="AD536" i="1" a="1"/>
  <c r="AD536" i="1" s="1"/>
  <c r="AC536" i="1" a="1"/>
  <c r="AC536" i="1" s="1"/>
  <c r="AB536" i="1"/>
  <c r="AB536" i="1" a="1"/>
  <c r="Z536" i="1" a="1"/>
  <c r="Z536" i="1" s="1"/>
  <c r="Y536" i="1" a="1"/>
  <c r="Y536" i="1" s="1"/>
  <c r="BA535" i="1"/>
  <c r="AZ535" i="1"/>
  <c r="AW535" i="1"/>
  <c r="AV535" i="1"/>
  <c r="AR535" i="1"/>
  <c r="AJ535" i="1"/>
  <c r="AD535" i="1"/>
  <c r="AC535" i="1" s="1" a="1"/>
  <c r="AC535" i="1" s="1"/>
  <c r="AD535" i="1" a="1"/>
  <c r="AB535" i="1" a="1"/>
  <c r="AB535" i="1" s="1"/>
  <c r="Z535" i="1"/>
  <c r="Z535" i="1" a="1"/>
  <c r="BA534" i="1"/>
  <c r="AZ534" i="1"/>
  <c r="AV534" i="1"/>
  <c r="AW534" i="1" s="1"/>
  <c r="AR534" i="1"/>
  <c r="AJ534" i="1"/>
  <c r="AE534" i="1"/>
  <c r="AD534" i="1"/>
  <c r="AC534" i="1" s="1" a="1"/>
  <c r="AC534" i="1" s="1"/>
  <c r="AD534" i="1" a="1"/>
  <c r="AB534" i="1" a="1"/>
  <c r="AB534" i="1" s="1"/>
  <c r="AA534" i="1" s="1" a="1"/>
  <c r="AA534" i="1" s="1"/>
  <c r="Z534" i="1"/>
  <c r="Z534" i="1" a="1"/>
  <c r="BA533" i="1"/>
  <c r="AZ533" i="1"/>
  <c r="AW533" i="1"/>
  <c r="AV533" i="1"/>
  <c r="AR533" i="1"/>
  <c r="AJ533" i="1"/>
  <c r="AD533" i="1" a="1"/>
  <c r="AD533" i="1" s="1"/>
  <c r="AC533" i="1" s="1" a="1"/>
  <c r="AC533" i="1" s="1"/>
  <c r="AB533" i="1"/>
  <c r="AB533" i="1" a="1"/>
  <c r="AA533" i="1" a="1"/>
  <c r="AA533" i="1" s="1"/>
  <c r="Z533" i="1"/>
  <c r="Z533" i="1" a="1"/>
  <c r="W533" i="1"/>
  <c r="BA532" i="1"/>
  <c r="AZ532" i="1"/>
  <c r="AW532" i="1"/>
  <c r="AV532" i="1"/>
  <c r="AR532" i="1"/>
  <c r="AJ532" i="1"/>
  <c r="AD532" i="1"/>
  <c r="AC532" i="1" s="1" a="1"/>
  <c r="AC532" i="1" s="1"/>
  <c r="AD532" i="1" a="1"/>
  <c r="AB532" i="1"/>
  <c r="AB532" i="1" a="1"/>
  <c r="AA532" i="1" a="1"/>
  <c r="AA532" i="1" s="1"/>
  <c r="Z532" i="1" a="1"/>
  <c r="Z532" i="1" s="1"/>
  <c r="AE532" i="1" s="1"/>
  <c r="W532" i="1"/>
  <c r="BA531" i="1"/>
  <c r="AZ531" i="1"/>
  <c r="AV531" i="1"/>
  <c r="AW531" i="1" s="1"/>
  <c r="AR531" i="1"/>
  <c r="AJ531" i="1"/>
  <c r="AD531" i="1" a="1"/>
  <c r="AD531" i="1" s="1"/>
  <c r="AC531" i="1" s="1" a="1"/>
  <c r="AC531" i="1" s="1"/>
  <c r="AB531" i="1"/>
  <c r="AB531" i="1" a="1"/>
  <c r="AA531" i="1"/>
  <c r="AA531" i="1" a="1"/>
  <c r="Z531" i="1" a="1"/>
  <c r="Z531" i="1" s="1"/>
  <c r="BA530" i="1"/>
  <c r="AZ530" i="1"/>
  <c r="AV530" i="1"/>
  <c r="AW530" i="1" s="1"/>
  <c r="AR530" i="1"/>
  <c r="AJ530" i="1"/>
  <c r="AD530" i="1" a="1"/>
  <c r="AD530" i="1" s="1"/>
  <c r="AB530" i="1" a="1"/>
  <c r="AB530" i="1" s="1"/>
  <c r="AA530" i="1" a="1"/>
  <c r="AA530" i="1" s="1"/>
  <c r="BA529" i="1"/>
  <c r="AZ529" i="1"/>
  <c r="AW529" i="1"/>
  <c r="AV529" i="1"/>
  <c r="AR529" i="1"/>
  <c r="AJ529" i="1"/>
  <c r="AD529" i="1"/>
  <c r="AC529" i="1" s="1" a="1"/>
  <c r="AC529" i="1" s="1"/>
  <c r="AD529" i="1" a="1"/>
  <c r="AB529" i="1" a="1"/>
  <c r="AB529" i="1" s="1"/>
  <c r="Z529" i="1"/>
  <c r="Z529" i="1" a="1"/>
  <c r="BA528" i="1"/>
  <c r="AZ528" i="1"/>
  <c r="AW528" i="1"/>
  <c r="AV528" i="1"/>
  <c r="AR528" i="1"/>
  <c r="AJ528" i="1"/>
  <c r="AD528" i="1"/>
  <c r="AC528" i="1" s="1" a="1"/>
  <c r="AC528" i="1" s="1"/>
  <c r="AD528" i="1" a="1"/>
  <c r="AB528" i="1" a="1"/>
  <c r="AB528" i="1" s="1"/>
  <c r="AA528" i="1" s="1" a="1"/>
  <c r="AA528" i="1" s="1"/>
  <c r="Z528" i="1"/>
  <c r="Z528" i="1" a="1"/>
  <c r="W528" i="1"/>
  <c r="BA527" i="1"/>
  <c r="AZ527" i="1"/>
  <c r="AW527" i="1"/>
  <c r="AV527" i="1"/>
  <c r="AR527" i="1"/>
  <c r="AJ527" i="1"/>
  <c r="AD527" i="1"/>
  <c r="AC527" i="1" s="1" a="1"/>
  <c r="AC527" i="1" s="1"/>
  <c r="AD527" i="1" a="1"/>
  <c r="AB527" i="1" a="1"/>
  <c r="AB527" i="1" s="1"/>
  <c r="AA527" i="1" a="1"/>
  <c r="AA527" i="1" s="1"/>
  <c r="Z527" i="1" a="1"/>
  <c r="Z527" i="1" s="1"/>
  <c r="AF527" i="1" s="1"/>
  <c r="BA526" i="1"/>
  <c r="AZ526" i="1"/>
  <c r="AW526" i="1"/>
  <c r="AV526" i="1"/>
  <c r="AR526" i="1"/>
  <c r="AJ526" i="1"/>
  <c r="AD526" i="1"/>
  <c r="AC526" i="1" s="1" a="1"/>
  <c r="AC526" i="1" s="1"/>
  <c r="AD526" i="1" a="1"/>
  <c r="AB526" i="1"/>
  <c r="AB526" i="1" a="1"/>
  <c r="AA526" i="1"/>
  <c r="AA526" i="1" a="1"/>
  <c r="Z526" i="1"/>
  <c r="Z526" i="1" a="1"/>
  <c r="BA525" i="1"/>
  <c r="AZ525" i="1"/>
  <c r="AV525" i="1"/>
  <c r="AW525" i="1" s="1"/>
  <c r="AR525" i="1"/>
  <c r="AJ525" i="1"/>
  <c r="AD525" i="1"/>
  <c r="AC525" i="1" s="1" a="1"/>
  <c r="AC525" i="1" s="1"/>
  <c r="AD525" i="1" a="1"/>
  <c r="AB525" i="1" a="1"/>
  <c r="AB525" i="1" s="1"/>
  <c r="AA525" i="1" a="1"/>
  <c r="AA525" i="1" s="1"/>
  <c r="Z525" i="1" a="1"/>
  <c r="Z525" i="1" s="1"/>
  <c r="W525" i="1"/>
  <c r="BA524" i="1"/>
  <c r="AZ524" i="1"/>
  <c r="AV524" i="1"/>
  <c r="AW524" i="1" s="1"/>
  <c r="AR524" i="1"/>
  <c r="AJ524" i="1"/>
  <c r="AD524" i="1"/>
  <c r="AD524" i="1" a="1"/>
  <c r="AC524" i="1"/>
  <c r="AC524" i="1" a="1"/>
  <c r="AB524" i="1" a="1"/>
  <c r="AB524" i="1" s="1"/>
  <c r="AA524" i="1" a="1"/>
  <c r="AA524" i="1" s="1"/>
  <c r="Z524" i="1" a="1"/>
  <c r="Z524" i="1" s="1"/>
  <c r="BA523" i="1"/>
  <c r="AZ523" i="1"/>
  <c r="AV523" i="1"/>
  <c r="AW523" i="1" s="1"/>
  <c r="AR523" i="1"/>
  <c r="AJ523" i="1"/>
  <c r="AD523" i="1" a="1"/>
  <c r="AD523" i="1" s="1"/>
  <c r="AC523" i="1" a="1"/>
  <c r="AC523" i="1" s="1"/>
  <c r="AB523" i="1"/>
  <c r="AA523" i="1" s="1" a="1"/>
  <c r="AA523" i="1" s="1"/>
  <c r="AB523" i="1" a="1"/>
  <c r="Z523" i="1" a="1"/>
  <c r="Z523" i="1" s="1"/>
  <c r="Y523" i="1" s="1" a="1"/>
  <c r="Y523" i="1" s="1"/>
  <c r="BA522" i="1"/>
  <c r="AZ522" i="1"/>
  <c r="AW522" i="1"/>
  <c r="AV522" i="1"/>
  <c r="AR522" i="1"/>
  <c r="AJ522" i="1"/>
  <c r="AH522" i="1"/>
  <c r="AG522" i="1"/>
  <c r="AD522" i="1" a="1"/>
  <c r="AD522" i="1" s="1"/>
  <c r="AC522" i="1" s="1" a="1"/>
  <c r="AC522" i="1" s="1"/>
  <c r="AB522" i="1" a="1"/>
  <c r="AB522" i="1" s="1"/>
  <c r="AA522" i="1" s="1" a="1"/>
  <c r="AA522" i="1" s="1"/>
  <c r="Z522" i="1" a="1"/>
  <c r="Z522" i="1" s="1"/>
  <c r="Y522" i="1" a="1"/>
  <c r="Y522" i="1" s="1"/>
  <c r="W522" i="1"/>
  <c r="BA521" i="1"/>
  <c r="AZ521" i="1"/>
  <c r="AW521" i="1"/>
  <c r="AV521" i="1"/>
  <c r="AR521" i="1"/>
  <c r="AJ521" i="1"/>
  <c r="AI521" i="1"/>
  <c r="AH521" i="1"/>
  <c r="AG521" i="1"/>
  <c r="AD521" i="1" a="1"/>
  <c r="AD521" i="1" s="1"/>
  <c r="AC521" i="1" a="1"/>
  <c r="AC521" i="1" s="1"/>
  <c r="AB521" i="1" a="1"/>
  <c r="AB521" i="1" s="1"/>
  <c r="AA521" i="1" s="1" a="1"/>
  <c r="AA521" i="1" s="1"/>
  <c r="Z521" i="1" a="1"/>
  <c r="Z521" i="1" s="1"/>
  <c r="Y521" i="1" a="1"/>
  <c r="Y521" i="1" s="1"/>
  <c r="W521" i="1"/>
  <c r="BA520" i="1"/>
  <c r="AZ520" i="1"/>
  <c r="AW520" i="1"/>
  <c r="AV520" i="1"/>
  <c r="AR520" i="1"/>
  <c r="AJ520" i="1"/>
  <c r="AI520" i="1"/>
  <c r="AD520" i="1" a="1"/>
  <c r="AD520" i="1" s="1"/>
  <c r="AC520" i="1" a="1"/>
  <c r="AC520" i="1" s="1"/>
  <c r="AB520" i="1"/>
  <c r="AA520" i="1" s="1" a="1"/>
  <c r="AA520" i="1" s="1"/>
  <c r="AB520" i="1" a="1"/>
  <c r="Z520" i="1" a="1"/>
  <c r="Z520" i="1" s="1"/>
  <c r="BA519" i="1"/>
  <c r="AZ519" i="1"/>
  <c r="AV519" i="1"/>
  <c r="AW519" i="1" s="1"/>
  <c r="AR519" i="1"/>
  <c r="AJ519" i="1"/>
  <c r="AD519" i="1"/>
  <c r="AD519" i="1" a="1"/>
  <c r="AC519" i="1" a="1"/>
  <c r="AC519" i="1" s="1"/>
  <c r="AB519" i="1"/>
  <c r="AI519" i="1" s="1"/>
  <c r="AB519" i="1" a="1"/>
  <c r="Z519" i="1"/>
  <c r="Z519" i="1" a="1"/>
  <c r="Y519" i="1" a="1"/>
  <c r="Y519" i="1" s="1"/>
  <c r="W519" i="1"/>
  <c r="BA518" i="1"/>
  <c r="AZ518" i="1"/>
  <c r="AV518" i="1"/>
  <c r="AW518" i="1" s="1"/>
  <c r="AR518" i="1"/>
  <c r="AJ518" i="1"/>
  <c r="AD518" i="1"/>
  <c r="AD518" i="1" a="1"/>
  <c r="AC518" i="1"/>
  <c r="AC518" i="1" a="1"/>
  <c r="AB518" i="1" a="1"/>
  <c r="AB518" i="1" s="1"/>
  <c r="Z518" i="1"/>
  <c r="Z518" i="1" a="1"/>
  <c r="Y518" i="1" a="1"/>
  <c r="Y518" i="1" s="1"/>
  <c r="W518" i="1"/>
  <c r="BA517" i="1"/>
  <c r="AZ517" i="1"/>
  <c r="AV517" i="1"/>
  <c r="AW517" i="1" s="1"/>
  <c r="AR517" i="1"/>
  <c r="AJ517" i="1"/>
  <c r="AF517" i="1"/>
  <c r="AD517" i="1" a="1"/>
  <c r="AD517" i="1" s="1"/>
  <c r="AC517" i="1" s="1" a="1"/>
  <c r="AC517" i="1" s="1"/>
  <c r="AB517" i="1" a="1"/>
  <c r="AB517" i="1" s="1"/>
  <c r="Z517" i="1" a="1"/>
  <c r="Z517" i="1" s="1"/>
  <c r="Y517" i="1" a="1"/>
  <c r="Y517" i="1" s="1"/>
  <c r="BA516" i="1"/>
  <c r="AZ516" i="1"/>
  <c r="AW516" i="1"/>
  <c r="AV516" i="1"/>
  <c r="AR516" i="1"/>
  <c r="AJ516" i="1"/>
  <c r="AG516" i="1"/>
  <c r="AF516" i="1"/>
  <c r="AD516" i="1" a="1"/>
  <c r="AD516" i="1" s="1"/>
  <c r="AC516" i="1" a="1"/>
  <c r="AC516" i="1" s="1"/>
  <c r="AB516" i="1" a="1"/>
  <c r="AB516" i="1" s="1"/>
  <c r="AA516" i="1"/>
  <c r="AA516" i="1" a="1"/>
  <c r="Z516" i="1" a="1"/>
  <c r="Z516" i="1" s="1"/>
  <c r="W516" i="1"/>
  <c r="BA515" i="1"/>
  <c r="AZ515" i="1"/>
  <c r="AW515" i="1"/>
  <c r="AV515" i="1"/>
  <c r="AR515" i="1"/>
  <c r="AJ515" i="1"/>
  <c r="AD515" i="1" a="1"/>
  <c r="AD515" i="1" s="1"/>
  <c r="AC515" i="1" s="1" a="1"/>
  <c r="AC515" i="1" s="1"/>
  <c r="AB515" i="1" a="1"/>
  <c r="AB515" i="1" s="1"/>
  <c r="AA515" i="1" s="1" a="1"/>
  <c r="AA515" i="1" s="1"/>
  <c r="Z515" i="1" a="1"/>
  <c r="Z515" i="1" s="1"/>
  <c r="Y515" i="1" a="1"/>
  <c r="Y515" i="1" s="1"/>
  <c r="W515" i="1"/>
  <c r="BA514" i="1"/>
  <c r="AZ514" i="1"/>
  <c r="AW514" i="1"/>
  <c r="AV514" i="1"/>
  <c r="AR514" i="1"/>
  <c r="AJ514" i="1"/>
  <c r="AD514" i="1" a="1"/>
  <c r="AD514" i="1" s="1"/>
  <c r="AI514" i="1" s="1"/>
  <c r="AB514" i="1"/>
  <c r="AB514" i="1" a="1"/>
  <c r="Z514" i="1" a="1"/>
  <c r="Z514" i="1" s="1"/>
  <c r="Y514" i="1" a="1"/>
  <c r="Y514" i="1" s="1"/>
  <c r="BA513" i="1"/>
  <c r="AZ513" i="1"/>
  <c r="AV513" i="1"/>
  <c r="AW513" i="1" s="1"/>
  <c r="AR513" i="1"/>
  <c r="AJ513" i="1"/>
  <c r="AD513" i="1"/>
  <c r="AD513" i="1" a="1"/>
  <c r="AC513" i="1" a="1"/>
  <c r="AC513" i="1" s="1"/>
  <c r="AB513" i="1" a="1"/>
  <c r="AB513" i="1" s="1"/>
  <c r="Z513" i="1"/>
  <c r="Z513" i="1" a="1"/>
  <c r="Y513" i="1" a="1"/>
  <c r="Y513" i="1" s="1"/>
  <c r="BA512" i="1"/>
  <c r="AZ512" i="1"/>
  <c r="AW512" i="1"/>
  <c r="AV512" i="1"/>
  <c r="AR512" i="1"/>
  <c r="AJ512" i="1"/>
  <c r="AG512" i="1"/>
  <c r="AD512" i="1" a="1"/>
  <c r="AD512" i="1" s="1"/>
  <c r="AC512" i="1" s="1" a="1"/>
  <c r="AC512" i="1" s="1"/>
  <c r="AB512" i="1" a="1"/>
  <c r="AB512" i="1" s="1"/>
  <c r="AA512" i="1" a="1"/>
  <c r="AA512" i="1" s="1"/>
  <c r="Z512" i="1"/>
  <c r="AF512" i="1" s="1"/>
  <c r="Z512" i="1" a="1"/>
  <c r="BA511" i="1"/>
  <c r="AZ511" i="1"/>
  <c r="AV511" i="1"/>
  <c r="AW511" i="1" s="1"/>
  <c r="AR511" i="1"/>
  <c r="AJ511" i="1"/>
  <c r="AD511" i="1" a="1"/>
  <c r="AD511" i="1" s="1"/>
  <c r="AC511" i="1" s="1" a="1"/>
  <c r="AC511" i="1" s="1"/>
  <c r="AB511" i="1"/>
  <c r="AA511" i="1" s="1" a="1"/>
  <c r="AA511" i="1" s="1"/>
  <c r="AB511" i="1" a="1"/>
  <c r="Z511" i="1" a="1"/>
  <c r="Z511" i="1" s="1"/>
  <c r="W511" i="1"/>
  <c r="BA510" i="1"/>
  <c r="AZ510" i="1"/>
  <c r="AV510" i="1"/>
  <c r="AW510" i="1" s="1"/>
  <c r="AR510" i="1"/>
  <c r="AJ510" i="1"/>
  <c r="AD510" i="1" a="1"/>
  <c r="AD510" i="1" s="1"/>
  <c r="AF510" i="1" s="1"/>
  <c r="AC510" i="1" a="1"/>
  <c r="AC510" i="1" s="1"/>
  <c r="AB510" i="1"/>
  <c r="AA510" i="1" s="1" a="1"/>
  <c r="AA510" i="1" s="1"/>
  <c r="AB510" i="1" a="1"/>
  <c r="Z510" i="1" a="1"/>
  <c r="Z510" i="1" s="1"/>
  <c r="AG510" i="1" s="1"/>
  <c r="W510" i="1"/>
  <c r="BA509" i="1"/>
  <c r="AZ509" i="1"/>
  <c r="AV509" i="1"/>
  <c r="AW509" i="1" s="1"/>
  <c r="AR509" i="1"/>
  <c r="AJ509" i="1"/>
  <c r="AD509" i="1" a="1"/>
  <c r="AD509" i="1" s="1"/>
  <c r="AI509" i="1" s="1"/>
  <c r="AB509" i="1"/>
  <c r="AA509" i="1" s="1" a="1"/>
  <c r="AB509" i="1" a="1"/>
  <c r="AA509" i="1"/>
  <c r="Z509" i="1" a="1"/>
  <c r="Z509" i="1" s="1"/>
  <c r="Y509" i="1" a="1"/>
  <c r="Y509" i="1" s="1"/>
  <c r="BA508" i="1"/>
  <c r="AZ508" i="1"/>
  <c r="AW508" i="1"/>
  <c r="AV508" i="1"/>
  <c r="AR508" i="1"/>
  <c r="AJ508" i="1"/>
  <c r="AF508" i="1"/>
  <c r="AE508" i="1"/>
  <c r="AD508" i="1" a="1"/>
  <c r="AD508" i="1" s="1"/>
  <c r="AC508" i="1" s="1" a="1"/>
  <c r="AC508" i="1" s="1"/>
  <c r="AB508" i="1"/>
  <c r="AA508" i="1" s="1" a="1"/>
  <c r="AA508" i="1" s="1"/>
  <c r="AB508" i="1" a="1"/>
  <c r="Z508" i="1" a="1"/>
  <c r="Z508" i="1" s="1"/>
  <c r="W508" i="1"/>
  <c r="BA507" i="1"/>
  <c r="AZ507" i="1"/>
  <c r="AW507" i="1"/>
  <c r="AV507" i="1"/>
  <c r="AR507" i="1"/>
  <c r="AJ507" i="1"/>
  <c r="AD507" i="1" a="1"/>
  <c r="AD507" i="1" s="1"/>
  <c r="AC507" i="1" s="1" a="1"/>
  <c r="AC507" i="1" s="1"/>
  <c r="AB507" i="1" a="1"/>
  <c r="AB507" i="1" s="1"/>
  <c r="Z507" i="1" a="1"/>
  <c r="Z507" i="1" s="1"/>
  <c r="AE507" i="1" s="1"/>
  <c r="W507" i="1"/>
  <c r="BA506" i="1"/>
  <c r="AZ506" i="1"/>
  <c r="AW506" i="1"/>
  <c r="AV506" i="1"/>
  <c r="AR506" i="1"/>
  <c r="AJ506" i="1"/>
  <c r="AD506" i="1" a="1"/>
  <c r="AD506" i="1" s="1"/>
  <c r="AC506" i="1" s="1" a="1"/>
  <c r="AC506" i="1" s="1"/>
  <c r="AB506" i="1"/>
  <c r="AB506" i="1" a="1"/>
  <c r="AA506" i="1" a="1"/>
  <c r="AA506" i="1" s="1"/>
  <c r="Z506" i="1" a="1"/>
  <c r="Z506" i="1" s="1"/>
  <c r="AF506" i="1" s="1"/>
  <c r="BA505" i="1"/>
  <c r="AZ505" i="1"/>
  <c r="AV505" i="1"/>
  <c r="AW505" i="1" s="1"/>
  <c r="AR505" i="1"/>
  <c r="AJ505" i="1"/>
  <c r="AF505" i="1"/>
  <c r="AD505" i="1"/>
  <c r="AC505" i="1" s="1" a="1"/>
  <c r="AC505" i="1" s="1"/>
  <c r="AD505" i="1" a="1"/>
  <c r="AB505" i="1" a="1"/>
  <c r="AB505" i="1" s="1"/>
  <c r="AA505" i="1" a="1"/>
  <c r="AA505" i="1" s="1"/>
  <c r="Z505" i="1"/>
  <c r="AE505" i="1" s="1"/>
  <c r="Z505" i="1" a="1"/>
  <c r="BA504" i="1"/>
  <c r="AZ504" i="1"/>
  <c r="AV504" i="1"/>
  <c r="AW504" i="1" s="1"/>
  <c r="AR504" i="1"/>
  <c r="AJ504" i="1"/>
  <c r="AD504" i="1"/>
  <c r="AC504" i="1" s="1" a="1"/>
  <c r="AC504" i="1" s="1"/>
  <c r="AD504" i="1" a="1"/>
  <c r="AB504" i="1"/>
  <c r="AB504" i="1" a="1"/>
  <c r="AA504" i="1" a="1"/>
  <c r="AA504" i="1" s="1"/>
  <c r="Z504" i="1" a="1"/>
  <c r="Z504" i="1" s="1"/>
  <c r="W504" i="1"/>
  <c r="BA503" i="1"/>
  <c r="AZ503" i="1"/>
  <c r="AW503" i="1"/>
  <c r="AV503" i="1"/>
  <c r="AR503" i="1"/>
  <c r="AJ503" i="1"/>
  <c r="AD503" i="1"/>
  <c r="AC503" i="1" s="1" a="1"/>
  <c r="AC503" i="1" s="1"/>
  <c r="AD503" i="1" a="1"/>
  <c r="AB503" i="1"/>
  <c r="AB503" i="1" a="1"/>
  <c r="AA503" i="1" a="1"/>
  <c r="AA503" i="1" s="1"/>
  <c r="Z503" i="1"/>
  <c r="AE503" i="1" s="1"/>
  <c r="Z503" i="1" a="1"/>
  <c r="W503" i="1"/>
  <c r="BA502" i="1"/>
  <c r="AZ502" i="1"/>
  <c r="AV502" i="1"/>
  <c r="AW502" i="1" s="1"/>
  <c r="AR502" i="1"/>
  <c r="AJ502" i="1"/>
  <c r="AD502" i="1" a="1"/>
  <c r="AD502" i="1" s="1"/>
  <c r="AC502" i="1" s="1" a="1"/>
  <c r="AC502" i="1" s="1"/>
  <c r="AB502" i="1"/>
  <c r="AB502" i="1" a="1"/>
  <c r="AA502" i="1" a="1"/>
  <c r="AA502" i="1" s="1"/>
  <c r="Z502" i="1"/>
  <c r="Z502" i="1" a="1"/>
  <c r="BA501" i="1"/>
  <c r="AZ501" i="1"/>
  <c r="AV501" i="1"/>
  <c r="AW501" i="1" s="1"/>
  <c r="AR501" i="1"/>
  <c r="AJ501" i="1"/>
  <c r="AD501" i="1"/>
  <c r="AC501" i="1" s="1" a="1"/>
  <c r="AD501" i="1" a="1"/>
  <c r="AC501" i="1"/>
  <c r="AB501" i="1" a="1"/>
  <c r="AB501" i="1" s="1"/>
  <c r="AA501" i="1" a="1"/>
  <c r="AA501" i="1" s="1"/>
  <c r="Z501" i="1" a="1"/>
  <c r="Z501" i="1" s="1"/>
  <c r="BA500" i="1"/>
  <c r="AZ500" i="1"/>
  <c r="AV500" i="1"/>
  <c r="AW500" i="1" s="1"/>
  <c r="AR500" i="1"/>
  <c r="AJ500" i="1"/>
  <c r="AD500" i="1"/>
  <c r="AC500" i="1" s="1" a="1"/>
  <c r="AC500" i="1" s="1"/>
  <c r="AD500" i="1" a="1"/>
  <c r="AB500" i="1" a="1"/>
  <c r="AB500" i="1" s="1"/>
  <c r="AA500" i="1" s="1" a="1"/>
  <c r="AA500" i="1" s="1"/>
  <c r="Z500" i="1" a="1"/>
  <c r="Z500" i="1" s="1"/>
  <c r="W500" i="1"/>
  <c r="BA499" i="1"/>
  <c r="AZ499" i="1"/>
  <c r="AV499" i="1"/>
  <c r="AW499" i="1" s="1"/>
  <c r="AR499" i="1"/>
  <c r="AJ499" i="1"/>
  <c r="AD499" i="1"/>
  <c r="AC499" i="1" s="1" a="1"/>
  <c r="AC499" i="1" s="1"/>
  <c r="AD499" i="1" a="1"/>
  <c r="AB499" i="1" a="1"/>
  <c r="AB499" i="1" s="1"/>
  <c r="AA499" i="1" s="1" a="1"/>
  <c r="AA499" i="1" s="1"/>
  <c r="Z499" i="1" a="1"/>
  <c r="Z499" i="1" s="1"/>
  <c r="BA498" i="1"/>
  <c r="AZ498" i="1"/>
  <c r="AW498" i="1"/>
  <c r="AV498" i="1"/>
  <c r="AR498" i="1"/>
  <c r="AJ498" i="1"/>
  <c r="AH498" i="1"/>
  <c r="AD498" i="1" a="1"/>
  <c r="AD498" i="1" s="1"/>
  <c r="AC498" i="1" s="1" a="1"/>
  <c r="AC498" i="1" s="1"/>
  <c r="AB498" i="1"/>
  <c r="AA498" i="1" s="1" a="1"/>
  <c r="AA498" i="1" s="1"/>
  <c r="AB498" i="1" a="1"/>
  <c r="Z498" i="1" a="1"/>
  <c r="Z498" i="1" s="1"/>
  <c r="AI498" i="1" s="1"/>
  <c r="Y498" i="1" a="1"/>
  <c r="Y498" i="1" s="1"/>
  <c r="W498" i="1"/>
  <c r="BA497" i="1"/>
  <c r="AZ497" i="1"/>
  <c r="AW497" i="1"/>
  <c r="AV497" i="1"/>
  <c r="AR497" i="1"/>
  <c r="AJ497" i="1"/>
  <c r="AI497" i="1"/>
  <c r="AH497" i="1"/>
  <c r="AD497" i="1" a="1"/>
  <c r="AD497" i="1" s="1"/>
  <c r="AC497" i="1" a="1"/>
  <c r="AC497" i="1" s="1"/>
  <c r="AB497" i="1"/>
  <c r="AA497" i="1" s="1" a="1"/>
  <c r="AA497" i="1" s="1"/>
  <c r="AB497" i="1" a="1"/>
  <c r="Z497" i="1" a="1"/>
  <c r="Z497" i="1" s="1"/>
  <c r="Y497" i="1"/>
  <c r="Y497" i="1" a="1"/>
  <c r="W497" i="1"/>
  <c r="BA496" i="1"/>
  <c r="AZ496" i="1"/>
  <c r="AW496" i="1"/>
  <c r="AV496" i="1"/>
  <c r="AR496" i="1"/>
  <c r="AJ496" i="1"/>
  <c r="AD496" i="1" a="1"/>
  <c r="AD496" i="1" s="1"/>
  <c r="AC496" i="1"/>
  <c r="AC496" i="1" a="1"/>
  <c r="AB496" i="1"/>
  <c r="AA496" i="1" s="1" a="1"/>
  <c r="AA496" i="1" s="1"/>
  <c r="AB496" i="1" a="1"/>
  <c r="Z496" i="1" a="1"/>
  <c r="Z496" i="1" s="1"/>
  <c r="AI496" i="1" s="1"/>
  <c r="BA495" i="1"/>
  <c r="AZ495" i="1"/>
  <c r="AV495" i="1"/>
  <c r="AW495" i="1" s="1"/>
  <c r="AR495" i="1"/>
  <c r="AJ495" i="1"/>
  <c r="AD495" i="1"/>
  <c r="AD495" i="1" a="1"/>
  <c r="AC495" i="1" a="1"/>
  <c r="AC495" i="1" s="1"/>
  <c r="AB495" i="1" a="1"/>
  <c r="AB495" i="1" s="1"/>
  <c r="Z495" i="1"/>
  <c r="Z495" i="1" a="1"/>
  <c r="Y495" i="1" a="1"/>
  <c r="Y495" i="1" s="1"/>
  <c r="W495" i="1"/>
  <c r="BA494" i="1"/>
  <c r="AZ494" i="1"/>
  <c r="AV494" i="1"/>
  <c r="AW494" i="1" s="1"/>
  <c r="AR494" i="1"/>
  <c r="AJ494" i="1"/>
  <c r="AH494" i="1"/>
  <c r="AD494" i="1"/>
  <c r="AD494" i="1" a="1"/>
  <c r="AC494" i="1"/>
  <c r="AC494" i="1" a="1"/>
  <c r="AB494" i="1"/>
  <c r="AA494" i="1" s="1" a="1"/>
  <c r="AA494" i="1" s="1"/>
  <c r="AB494" i="1" a="1"/>
  <c r="Z494" i="1"/>
  <c r="AE494" i="1" s="1"/>
  <c r="Z494" i="1" a="1"/>
  <c r="Y494" i="1"/>
  <c r="Y494" i="1" a="1"/>
  <c r="W494" i="1"/>
  <c r="BA493" i="1"/>
  <c r="AZ493" i="1"/>
  <c r="AV493" i="1"/>
  <c r="AW493" i="1" s="1"/>
  <c r="AR493" i="1"/>
  <c r="AJ493" i="1"/>
  <c r="AD493" i="1"/>
  <c r="AD493" i="1" a="1"/>
  <c r="AC493" i="1" a="1"/>
  <c r="AC493" i="1" s="1"/>
  <c r="AB493" i="1" a="1"/>
  <c r="AB493" i="1" s="1"/>
  <c r="Z493" i="1"/>
  <c r="Z493" i="1" a="1"/>
  <c r="Y493" i="1"/>
  <c r="Y493" i="1" a="1"/>
  <c r="BA492" i="1"/>
  <c r="AZ492" i="1"/>
  <c r="AV492" i="1"/>
  <c r="AW492" i="1" s="1"/>
  <c r="AR492" i="1"/>
  <c r="AJ492" i="1"/>
  <c r="AI492" i="1"/>
  <c r="AD492" i="1" a="1"/>
  <c r="AD492" i="1" s="1"/>
  <c r="AC492" i="1" s="1" a="1"/>
  <c r="AC492" i="1" s="1"/>
  <c r="AB492" i="1"/>
  <c r="AA492" i="1" s="1" a="1"/>
  <c r="AB492" i="1" a="1"/>
  <c r="AA492" i="1"/>
  <c r="Z492" i="1" a="1"/>
  <c r="Z492" i="1" s="1"/>
  <c r="AG492" i="1" s="1"/>
  <c r="BA491" i="1"/>
  <c r="AZ491" i="1"/>
  <c r="AW491" i="1"/>
  <c r="AV491" i="1"/>
  <c r="AR491" i="1"/>
  <c r="AJ491" i="1"/>
  <c r="AD491" i="1" a="1"/>
  <c r="AD491" i="1" s="1"/>
  <c r="AC491" i="1" s="1" a="1"/>
  <c r="AC491" i="1" s="1"/>
  <c r="AB491" i="1"/>
  <c r="AE491" i="1" s="1"/>
  <c r="AB491" i="1" a="1"/>
  <c r="Z491" i="1" a="1"/>
  <c r="Z491" i="1" s="1"/>
  <c r="W491" i="1"/>
  <c r="BA490" i="1"/>
  <c r="AZ490" i="1"/>
  <c r="AW490" i="1"/>
  <c r="AV490" i="1"/>
  <c r="AR490" i="1"/>
  <c r="AJ490" i="1"/>
  <c r="AD490" i="1" a="1"/>
  <c r="AD490" i="1" s="1"/>
  <c r="AC490" i="1" s="1" a="1"/>
  <c r="AC490" i="1" s="1"/>
  <c r="AB490" i="1" a="1"/>
  <c r="AB490" i="1" s="1"/>
  <c r="Z490" i="1" a="1"/>
  <c r="Z490" i="1" s="1"/>
  <c r="BA489" i="1"/>
  <c r="AZ489" i="1"/>
  <c r="AW489" i="1"/>
  <c r="AV489" i="1"/>
  <c r="AR489" i="1"/>
  <c r="AJ489" i="1"/>
  <c r="AD489" i="1"/>
  <c r="AC489" i="1" s="1" a="1"/>
  <c r="AC489" i="1" s="1"/>
  <c r="AD489" i="1" a="1"/>
  <c r="AB489" i="1" a="1"/>
  <c r="AB489" i="1" s="1"/>
  <c r="AE489" i="1" s="1"/>
  <c r="Z489" i="1"/>
  <c r="Z489" i="1" a="1"/>
  <c r="BA488" i="1"/>
  <c r="AZ488" i="1"/>
  <c r="AW488" i="1"/>
  <c r="AV488" i="1"/>
  <c r="AR488" i="1"/>
  <c r="AJ488" i="1"/>
  <c r="AB488" i="1"/>
  <c r="AF488" i="1" s="1"/>
  <c r="AB488" i="1" a="1"/>
  <c r="Z488" i="1"/>
  <c r="AH488" i="1" s="1"/>
  <c r="Z488" i="1" a="1"/>
  <c r="Y488" i="1"/>
  <c r="Y488" i="1" a="1"/>
  <c r="W488" i="1"/>
  <c r="BA487" i="1"/>
  <c r="AZ487" i="1"/>
  <c r="AW487" i="1"/>
  <c r="AV487" i="1"/>
  <c r="AR487" i="1"/>
  <c r="AJ487" i="1"/>
  <c r="AD487" i="1"/>
  <c r="AD487" i="1" a="1"/>
  <c r="AC487" i="1"/>
  <c r="AC487" i="1" a="1"/>
  <c r="AB487" i="1"/>
  <c r="AA487" i="1" s="1" a="1"/>
  <c r="AA487" i="1" s="1"/>
  <c r="AB487" i="1" a="1"/>
  <c r="Z487" i="1" a="1"/>
  <c r="Z487" i="1" s="1"/>
  <c r="Y487" i="1" a="1"/>
  <c r="Y487" i="1" s="1"/>
  <c r="BA486" i="1"/>
  <c r="AZ486" i="1"/>
  <c r="AV486" i="1"/>
  <c r="AW486" i="1" s="1"/>
  <c r="AR486" i="1"/>
  <c r="AJ486" i="1"/>
  <c r="AD486" i="1"/>
  <c r="AD486" i="1" a="1"/>
  <c r="AC486" i="1" a="1"/>
  <c r="AC486" i="1" s="1"/>
  <c r="AB486" i="1"/>
  <c r="AA486" i="1" s="1" a="1"/>
  <c r="AA486" i="1" s="1"/>
  <c r="AB486" i="1" a="1"/>
  <c r="Z486" i="1" a="1"/>
  <c r="Z486" i="1" s="1"/>
  <c r="AF486" i="1" s="1"/>
  <c r="BA485" i="1"/>
  <c r="AZ485" i="1"/>
  <c r="AW485" i="1"/>
  <c r="AV485" i="1"/>
  <c r="AR485" i="1"/>
  <c r="AJ485" i="1"/>
  <c r="AD485" i="1" a="1"/>
  <c r="AD485" i="1" s="1"/>
  <c r="AC485" i="1" s="1" a="1"/>
  <c r="AC485" i="1" s="1"/>
  <c r="AB485" i="1"/>
  <c r="AH485" i="1" s="1"/>
  <c r="AB485" i="1" a="1"/>
  <c r="Z485" i="1" a="1"/>
  <c r="Z485" i="1" s="1"/>
  <c r="W485" i="1"/>
  <c r="BA484" i="1"/>
  <c r="AZ484" i="1"/>
  <c r="AW484" i="1"/>
  <c r="AV484" i="1"/>
  <c r="AR484" i="1"/>
  <c r="AJ484" i="1"/>
  <c r="AE484" i="1"/>
  <c r="AD484" i="1" a="1"/>
  <c r="AD484" i="1" s="1"/>
  <c r="AC484" i="1" s="1" a="1"/>
  <c r="AC484" i="1" s="1"/>
  <c r="AB484" i="1"/>
  <c r="AA484" i="1" s="1" a="1"/>
  <c r="AA484" i="1" s="1"/>
  <c r="AB484" i="1" a="1"/>
  <c r="Z484" i="1" a="1"/>
  <c r="Z484" i="1" s="1"/>
  <c r="AF484" i="1" s="1"/>
  <c r="BA483" i="1"/>
  <c r="AZ483" i="1"/>
  <c r="AW483" i="1"/>
  <c r="AV483" i="1"/>
  <c r="AR483" i="1"/>
  <c r="AJ483" i="1"/>
  <c r="AD483" i="1"/>
  <c r="AC483" i="1" s="1" a="1"/>
  <c r="AC483" i="1" s="1"/>
  <c r="AD483" i="1" a="1"/>
  <c r="AB483" i="1" a="1"/>
  <c r="AB483" i="1" s="1"/>
  <c r="AA483" i="1" a="1"/>
  <c r="AA483" i="1" s="1"/>
  <c r="Z483" i="1"/>
  <c r="Z483" i="1" a="1"/>
  <c r="W483" i="1"/>
  <c r="BA482" i="1"/>
  <c r="AZ482" i="1"/>
  <c r="AW482" i="1"/>
  <c r="AV482" i="1"/>
  <c r="AR482" i="1"/>
  <c r="AJ482" i="1"/>
  <c r="AE482" i="1"/>
  <c r="AD482" i="1"/>
  <c r="AC482" i="1" s="1" a="1"/>
  <c r="AC482" i="1" s="1"/>
  <c r="AD482" i="1" a="1"/>
  <c r="AB482" i="1" a="1"/>
  <c r="AB482" i="1" s="1"/>
  <c r="AA482" i="1"/>
  <c r="AA482" i="1" a="1"/>
  <c r="Z482" i="1"/>
  <c r="AF482" i="1" s="1"/>
  <c r="Z482" i="1" a="1"/>
  <c r="BA481" i="1"/>
  <c r="AZ481" i="1"/>
  <c r="AW481" i="1"/>
  <c r="AV481" i="1"/>
  <c r="AR481" i="1"/>
  <c r="AJ481" i="1"/>
  <c r="AD481" i="1"/>
  <c r="AC481" i="1" s="1" a="1"/>
  <c r="AC481" i="1" s="1"/>
  <c r="AD481" i="1" a="1"/>
  <c r="AB481" i="1" a="1"/>
  <c r="AB481" i="1" s="1"/>
  <c r="AA481" i="1" a="1"/>
  <c r="AA481" i="1" s="1"/>
  <c r="Z481" i="1" a="1"/>
  <c r="Z481" i="1" s="1"/>
  <c r="W481" i="1"/>
  <c r="BA480" i="1"/>
  <c r="AZ480" i="1"/>
  <c r="AW480" i="1"/>
  <c r="AV480" i="1"/>
  <c r="AR480" i="1"/>
  <c r="AJ480" i="1"/>
  <c r="AD480" i="1"/>
  <c r="AC480" i="1" s="1" a="1"/>
  <c r="AC480" i="1" s="1"/>
  <c r="AD480" i="1" a="1"/>
  <c r="AB480" i="1" a="1"/>
  <c r="AB480" i="1" s="1"/>
  <c r="AA480" i="1" a="1"/>
  <c r="AA480" i="1" s="1"/>
  <c r="Z480" i="1" a="1"/>
  <c r="Z480" i="1" s="1"/>
  <c r="W480" i="1"/>
  <c r="BA479" i="1"/>
  <c r="AZ479" i="1"/>
  <c r="AW479" i="1"/>
  <c r="AV479" i="1"/>
  <c r="AR479" i="1"/>
  <c r="AJ479" i="1"/>
  <c r="AD479" i="1"/>
  <c r="AC479" i="1" s="1" a="1"/>
  <c r="AC479" i="1" s="1"/>
  <c r="AD479" i="1" a="1"/>
  <c r="AB479" i="1" a="1"/>
  <c r="AB479" i="1" s="1"/>
  <c r="AA479" i="1" a="1"/>
  <c r="AA479" i="1" s="1"/>
  <c r="Z479" i="1" a="1"/>
  <c r="Z479" i="1" s="1"/>
  <c r="W479" i="1"/>
  <c r="BA478" i="1"/>
  <c r="AZ478" i="1"/>
  <c r="AW478" i="1"/>
  <c r="AV478" i="1"/>
  <c r="AR478" i="1"/>
  <c r="AJ478" i="1"/>
  <c r="AD478" i="1"/>
  <c r="AC478" i="1" s="1" a="1"/>
  <c r="AC478" i="1" s="1"/>
  <c r="AD478" i="1" a="1"/>
  <c r="AB478" i="1" a="1"/>
  <c r="AB478" i="1" s="1"/>
  <c r="AA478" i="1" a="1"/>
  <c r="AA478" i="1" s="1"/>
  <c r="Z478" i="1" a="1"/>
  <c r="Z478" i="1" s="1"/>
  <c r="W478" i="1"/>
  <c r="BA477" i="1"/>
  <c r="AZ477" i="1"/>
  <c r="AW477" i="1"/>
  <c r="AV477" i="1"/>
  <c r="AR477" i="1"/>
  <c r="AJ477" i="1"/>
  <c r="AD477" i="1" a="1"/>
  <c r="AD477" i="1" s="1"/>
  <c r="AC477" i="1" s="1" a="1"/>
  <c r="AC477" i="1" s="1"/>
  <c r="AB477" i="1" a="1"/>
  <c r="AB477" i="1" s="1"/>
  <c r="AA477" i="1" a="1"/>
  <c r="AA477" i="1" s="1"/>
  <c r="Z477" i="1" a="1"/>
  <c r="Z477" i="1" s="1"/>
  <c r="W477" i="1"/>
  <c r="BA476" i="1"/>
  <c r="AZ476" i="1"/>
  <c r="AW476" i="1"/>
  <c r="AV476" i="1"/>
  <c r="AR476" i="1"/>
  <c r="AJ476" i="1"/>
  <c r="AD476" i="1" a="1"/>
  <c r="AD476" i="1" s="1"/>
  <c r="AC476" i="1" s="1" a="1"/>
  <c r="AC476" i="1" s="1"/>
  <c r="AB476" i="1" a="1"/>
  <c r="AB476" i="1" s="1"/>
  <c r="AA476" i="1" a="1"/>
  <c r="AA476" i="1" s="1"/>
  <c r="Z476" i="1" a="1"/>
  <c r="Z476" i="1" s="1"/>
  <c r="W476" i="1"/>
  <c r="BA475" i="1"/>
  <c r="AZ475" i="1"/>
  <c r="AW475" i="1"/>
  <c r="AV475" i="1"/>
  <c r="AR475" i="1"/>
  <c r="AJ475" i="1"/>
  <c r="AD475" i="1" a="1"/>
  <c r="AD475" i="1" s="1"/>
  <c r="AC475" i="1" s="1" a="1"/>
  <c r="AC475" i="1" s="1"/>
  <c r="AB475" i="1" a="1"/>
  <c r="AB475" i="1" s="1"/>
  <c r="AA475" i="1" a="1"/>
  <c r="AA475" i="1" s="1"/>
  <c r="Z475" i="1" a="1"/>
  <c r="Z475" i="1" s="1"/>
  <c r="BA474" i="1"/>
  <c r="AZ474" i="1"/>
  <c r="AW474" i="1"/>
  <c r="AV474" i="1"/>
  <c r="AR474" i="1"/>
  <c r="AJ474" i="1"/>
  <c r="AD474" i="1"/>
  <c r="AC474" i="1" s="1" a="1"/>
  <c r="AC474" i="1" s="1"/>
  <c r="AD474" i="1" a="1"/>
  <c r="AB474" i="1"/>
  <c r="AB474" i="1" a="1"/>
  <c r="AA474" i="1" a="1"/>
  <c r="AA474" i="1" s="1"/>
  <c r="Z474" i="1"/>
  <c r="AE474" i="1" s="1"/>
  <c r="Z474" i="1" a="1"/>
  <c r="BA473" i="1"/>
  <c r="AZ473" i="1"/>
  <c r="AV473" i="1"/>
  <c r="AW473" i="1" s="1"/>
  <c r="AR473" i="1"/>
  <c r="AJ473" i="1"/>
  <c r="AD473" i="1" a="1"/>
  <c r="AD473" i="1" s="1"/>
  <c r="AC473" i="1" s="1" a="1"/>
  <c r="AC473" i="1" s="1"/>
  <c r="AB473" i="1" a="1"/>
  <c r="AB473" i="1" s="1"/>
  <c r="AA473" i="1" s="1" a="1"/>
  <c r="AA473" i="1" s="1"/>
  <c r="Z473" i="1"/>
  <c r="Z473" i="1" a="1"/>
  <c r="BA472" i="1"/>
  <c r="AZ472" i="1"/>
  <c r="AV472" i="1"/>
  <c r="AW472" i="1" s="1"/>
  <c r="AR472" i="1"/>
  <c r="AJ472" i="1"/>
  <c r="AD472" i="1" a="1"/>
  <c r="AD472" i="1" s="1"/>
  <c r="AC472" i="1"/>
  <c r="AC472" i="1" a="1"/>
  <c r="AB472" i="1"/>
  <c r="AA472" i="1" s="1" a="1"/>
  <c r="AA472" i="1" s="1"/>
  <c r="AB472" i="1" a="1"/>
  <c r="Z472" i="1" a="1"/>
  <c r="Z472" i="1" s="1"/>
  <c r="Y472" i="1" a="1"/>
  <c r="Y472" i="1" s="1"/>
  <c r="W472" i="1"/>
  <c r="BA471" i="1"/>
  <c r="AZ471" i="1"/>
  <c r="AV471" i="1"/>
  <c r="AW471" i="1" s="1"/>
  <c r="AR471" i="1"/>
  <c r="AJ471" i="1"/>
  <c r="AD471" i="1" a="1"/>
  <c r="AD471" i="1" s="1"/>
  <c r="AC471" i="1"/>
  <c r="AC471" i="1" a="1"/>
  <c r="AB471" i="1"/>
  <c r="AA471" i="1" s="1" a="1"/>
  <c r="AA471" i="1" s="1"/>
  <c r="AB471" i="1" a="1"/>
  <c r="Z471" i="1" a="1"/>
  <c r="Z471" i="1" s="1"/>
  <c r="Y471" i="1" a="1"/>
  <c r="Y471" i="1" s="1"/>
  <c r="W471" i="1"/>
  <c r="BA470" i="1"/>
  <c r="AZ470" i="1"/>
  <c r="AV470" i="1"/>
  <c r="AW470" i="1" s="1"/>
  <c r="AR470" i="1"/>
  <c r="AJ470" i="1"/>
  <c r="AD470" i="1" a="1"/>
  <c r="AD470" i="1" s="1"/>
  <c r="AC470" i="1"/>
  <c r="AC470" i="1" a="1"/>
  <c r="AB470" i="1"/>
  <c r="AA470" i="1" s="1" a="1"/>
  <c r="AA470" i="1" s="1"/>
  <c r="AB470" i="1" a="1"/>
  <c r="Z470" i="1" a="1"/>
  <c r="Z470" i="1" s="1"/>
  <c r="Y470" i="1" a="1"/>
  <c r="Y470" i="1" s="1"/>
  <c r="BA469" i="1"/>
  <c r="AZ469" i="1"/>
  <c r="AW469" i="1"/>
  <c r="AV469" i="1"/>
  <c r="AR469" i="1"/>
  <c r="AJ469" i="1"/>
  <c r="AD469" i="1" a="1"/>
  <c r="AD469" i="1" s="1"/>
  <c r="AC469" i="1" s="1" a="1"/>
  <c r="AC469" i="1" s="1"/>
  <c r="AB469" i="1"/>
  <c r="AA469" i="1" s="1" a="1"/>
  <c r="AA469" i="1" s="1"/>
  <c r="AB469" i="1" a="1"/>
  <c r="Z469" i="1" a="1"/>
  <c r="Z469" i="1" s="1"/>
  <c r="Y469" i="1"/>
  <c r="Y469" i="1" a="1"/>
  <c r="W469" i="1"/>
  <c r="BA468" i="1"/>
  <c r="AZ468" i="1"/>
  <c r="AW468" i="1"/>
  <c r="AV468" i="1"/>
  <c r="AR468" i="1"/>
  <c r="AJ468" i="1"/>
  <c r="AD468" i="1" a="1"/>
  <c r="AD468" i="1" s="1"/>
  <c r="AC468" i="1" s="1" a="1"/>
  <c r="AC468" i="1" s="1"/>
  <c r="AB468" i="1" a="1"/>
  <c r="AB468" i="1" s="1"/>
  <c r="Z468" i="1" a="1"/>
  <c r="Z468" i="1" s="1"/>
  <c r="Y468" i="1"/>
  <c r="Y468" i="1" a="1"/>
  <c r="W468" i="1"/>
  <c r="BA467" i="1"/>
  <c r="AZ467" i="1"/>
  <c r="AW467" i="1"/>
  <c r="AV467" i="1"/>
  <c r="AR467" i="1"/>
  <c r="AJ467" i="1"/>
  <c r="AD467" i="1" a="1"/>
  <c r="AD467" i="1" s="1"/>
  <c r="AC467" i="1" a="1"/>
  <c r="AC467" i="1" s="1"/>
  <c r="AB467" i="1" a="1"/>
  <c r="AB467" i="1" s="1"/>
  <c r="Z467" i="1" a="1"/>
  <c r="Z467" i="1" s="1"/>
  <c r="Y467" i="1" a="1"/>
  <c r="Y467" i="1" s="1"/>
  <c r="W467" i="1"/>
  <c r="BA466" i="1"/>
  <c r="AZ466" i="1"/>
  <c r="AW466" i="1"/>
  <c r="AV466" i="1"/>
  <c r="AR466" i="1"/>
  <c r="AJ466" i="1"/>
  <c r="AI466" i="1"/>
  <c r="AD466" i="1" a="1"/>
  <c r="AD466" i="1" s="1"/>
  <c r="AC466" i="1" a="1"/>
  <c r="AC466" i="1" s="1"/>
  <c r="AB466" i="1" a="1"/>
  <c r="AB466" i="1" s="1"/>
  <c r="AA466" i="1" s="1" a="1"/>
  <c r="AA466" i="1" s="1"/>
  <c r="Z466" i="1" a="1"/>
  <c r="Z466" i="1" s="1"/>
  <c r="BA465" i="1"/>
  <c r="AZ465" i="1"/>
  <c r="AW465" i="1"/>
  <c r="AV465" i="1"/>
  <c r="AR465" i="1"/>
  <c r="AJ465" i="1"/>
  <c r="AD465" i="1"/>
  <c r="AD465" i="1" a="1"/>
  <c r="AC465" i="1" a="1"/>
  <c r="AC465" i="1" s="1"/>
  <c r="AB465" i="1"/>
  <c r="AA465" i="1" s="1" a="1"/>
  <c r="AA465" i="1" s="1"/>
  <c r="AB465" i="1" a="1"/>
  <c r="Z465" i="1" a="1"/>
  <c r="Z465" i="1" s="1"/>
  <c r="AF465" i="1" s="1"/>
  <c r="BA464" i="1"/>
  <c r="AZ464" i="1"/>
  <c r="AW464" i="1"/>
  <c r="AV464" i="1"/>
  <c r="AR464" i="1"/>
  <c r="AJ464" i="1"/>
  <c r="AD464" i="1" a="1"/>
  <c r="AD464" i="1" s="1"/>
  <c r="AC464" i="1" s="1" a="1"/>
  <c r="AC464" i="1" s="1"/>
  <c r="AB464" i="1"/>
  <c r="AB464" i="1" a="1"/>
  <c r="Z464" i="1" a="1"/>
  <c r="Z464" i="1" s="1"/>
  <c r="W464" i="1"/>
  <c r="BA463" i="1"/>
  <c r="AZ463" i="1"/>
  <c r="AW463" i="1"/>
  <c r="AV463" i="1"/>
  <c r="AR463" i="1"/>
  <c r="AJ463" i="1"/>
  <c r="AD463" i="1" a="1"/>
  <c r="AD463" i="1" s="1"/>
  <c r="AC463" i="1" s="1" a="1"/>
  <c r="AC463" i="1" s="1"/>
  <c r="AB463" i="1"/>
  <c r="AA463" i="1" s="1" a="1"/>
  <c r="AA463" i="1" s="1"/>
  <c r="AB463" i="1" a="1"/>
  <c r="Z463" i="1" a="1"/>
  <c r="Z463" i="1" s="1"/>
  <c r="BA462" i="1"/>
  <c r="AZ462" i="1"/>
  <c r="AW462" i="1"/>
  <c r="AV462" i="1"/>
  <c r="AR462" i="1"/>
  <c r="AJ462" i="1"/>
  <c r="AD462" i="1"/>
  <c r="AD462" i="1" a="1"/>
  <c r="AB462" i="1" a="1"/>
  <c r="AB462" i="1" s="1"/>
  <c r="AA462" i="1" s="1" a="1"/>
  <c r="AA462" i="1" s="1"/>
  <c r="Z462" i="1"/>
  <c r="Z462" i="1" a="1"/>
  <c r="W462" i="1"/>
  <c r="BA461" i="1"/>
  <c r="AZ461" i="1"/>
  <c r="AW461" i="1"/>
  <c r="AV461" i="1"/>
  <c r="AR461" i="1"/>
  <c r="AJ461" i="1"/>
  <c r="AD461" i="1"/>
  <c r="AC461" i="1" s="1" a="1"/>
  <c r="AC461" i="1" s="1"/>
  <c r="AD461" i="1" a="1"/>
  <c r="AB461" i="1" a="1"/>
  <c r="AB461" i="1" s="1"/>
  <c r="AA461" i="1"/>
  <c r="AA461" i="1" a="1"/>
  <c r="Z461" i="1"/>
  <c r="AG461" i="1" s="1"/>
  <c r="Z461" i="1" a="1"/>
  <c r="W461" i="1"/>
  <c r="BA460" i="1"/>
  <c r="AZ460" i="1"/>
  <c r="AV460" i="1"/>
  <c r="AW460" i="1" s="1"/>
  <c r="AR460" i="1"/>
  <c r="AJ460" i="1"/>
  <c r="AG460" i="1"/>
  <c r="AF460" i="1"/>
  <c r="AE460" i="1"/>
  <c r="AD460" i="1"/>
  <c r="AC460" i="1" s="1" a="1"/>
  <c r="AC460" i="1" s="1"/>
  <c r="AD460" i="1" a="1"/>
  <c r="Z460" i="1" a="1"/>
  <c r="Z460" i="1" s="1"/>
  <c r="Y460" i="1" a="1"/>
  <c r="Y460" i="1" s="1"/>
  <c r="W460" i="1"/>
  <c r="BA459" i="1"/>
  <c r="AZ459" i="1"/>
  <c r="AV459" i="1"/>
  <c r="AW459" i="1" s="1"/>
  <c r="AR459" i="1"/>
  <c r="AJ459" i="1"/>
  <c r="AH459" i="1"/>
  <c r="AD459" i="1" a="1"/>
  <c r="AD459" i="1" s="1"/>
  <c r="AC459" i="1"/>
  <c r="AC459" i="1" a="1"/>
  <c r="AB459" i="1"/>
  <c r="AA459" i="1" s="1" a="1"/>
  <c r="AA459" i="1" s="1"/>
  <c r="AB459" i="1" a="1"/>
  <c r="Z459" i="1" a="1"/>
  <c r="Z459" i="1" s="1"/>
  <c r="AI459" i="1" s="1"/>
  <c r="Y459" i="1" a="1"/>
  <c r="Y459" i="1" s="1"/>
  <c r="BA458" i="1"/>
  <c r="AZ458" i="1"/>
  <c r="AW458" i="1"/>
  <c r="AV458" i="1"/>
  <c r="AR458" i="1"/>
  <c r="AJ458" i="1"/>
  <c r="AD458" i="1" a="1"/>
  <c r="AD458" i="1" s="1"/>
  <c r="AC458" i="1" s="1" a="1"/>
  <c r="AC458" i="1" s="1"/>
  <c r="AB458" i="1" a="1"/>
  <c r="AB458" i="1" s="1"/>
  <c r="Z458" i="1" a="1"/>
  <c r="Z458" i="1" s="1"/>
  <c r="Y458" i="1"/>
  <c r="Y458" i="1" a="1"/>
  <c r="BA457" i="1"/>
  <c r="AZ457" i="1"/>
  <c r="AW457" i="1"/>
  <c r="AV457" i="1"/>
  <c r="AR457" i="1"/>
  <c r="AJ457" i="1"/>
  <c r="AI457" i="1"/>
  <c r="AD457" i="1"/>
  <c r="AD457" i="1" a="1"/>
  <c r="AC457" i="1"/>
  <c r="AC457" i="1" a="1"/>
  <c r="AB457" i="1"/>
  <c r="AB457" i="1" a="1"/>
  <c r="Z457" i="1"/>
  <c r="Z457" i="1" a="1"/>
  <c r="Y457" i="1" a="1"/>
  <c r="Y457" i="1" s="1"/>
  <c r="W457" i="1"/>
  <c r="BA456" i="1"/>
  <c r="AZ456" i="1"/>
  <c r="AW456" i="1"/>
  <c r="AV456" i="1"/>
  <c r="AR456" i="1"/>
  <c r="AJ456" i="1"/>
  <c r="AG456" i="1"/>
  <c r="AD456" i="1" a="1"/>
  <c r="AD456" i="1" s="1"/>
  <c r="AC456" i="1" s="1" a="1"/>
  <c r="AC456" i="1" s="1"/>
  <c r="AB456" i="1" a="1"/>
  <c r="AB456" i="1" s="1"/>
  <c r="AA456" i="1" s="1" a="1"/>
  <c r="AA456" i="1" s="1"/>
  <c r="Z456" i="1" a="1"/>
  <c r="Z456" i="1" s="1"/>
  <c r="Y456" i="1" s="1" a="1"/>
  <c r="Y456" i="1" s="1"/>
  <c r="W456" i="1"/>
  <c r="BA455" i="1"/>
  <c r="AZ455" i="1"/>
  <c r="AW455" i="1"/>
  <c r="AV455" i="1"/>
  <c r="AR455" i="1"/>
  <c r="AJ455" i="1"/>
  <c r="AD455" i="1" a="1"/>
  <c r="AD455" i="1" s="1"/>
  <c r="AC455" i="1" a="1"/>
  <c r="AC455" i="1" s="1"/>
  <c r="AB455" i="1" a="1"/>
  <c r="AB455" i="1" s="1"/>
  <c r="AA455" i="1" s="1" a="1"/>
  <c r="AA455" i="1" s="1"/>
  <c r="Z455" i="1" a="1"/>
  <c r="Z455" i="1" s="1"/>
  <c r="Y455" i="1" a="1"/>
  <c r="Y455" i="1" s="1"/>
  <c r="BA454" i="1"/>
  <c r="AZ454" i="1"/>
  <c r="AW454" i="1"/>
  <c r="AV454" i="1"/>
  <c r="AR454" i="1"/>
  <c r="AJ454" i="1"/>
  <c r="AD454" i="1"/>
  <c r="AD454" i="1" a="1"/>
  <c r="AC454" i="1" a="1"/>
  <c r="AC454" i="1" s="1"/>
  <c r="AB454" i="1" a="1"/>
  <c r="AB454" i="1" s="1"/>
  <c r="AF454" i="1" s="1"/>
  <c r="AA454" i="1" a="1"/>
  <c r="AA454" i="1" s="1"/>
  <c r="Z454" i="1"/>
  <c r="Z454" i="1" a="1"/>
  <c r="Y454" i="1" a="1"/>
  <c r="Y454" i="1" s="1"/>
  <c r="W454" i="1"/>
  <c r="BA453" i="1"/>
  <c r="AZ453" i="1"/>
  <c r="AW453" i="1"/>
  <c r="AV453" i="1"/>
  <c r="AR453" i="1"/>
  <c r="AJ453" i="1"/>
  <c r="AB453" i="1" a="1"/>
  <c r="AB453" i="1" s="1"/>
  <c r="AA453" i="1" s="1" a="1"/>
  <c r="AA453" i="1" s="1"/>
  <c r="Z453" i="1" a="1"/>
  <c r="Z453" i="1" s="1"/>
  <c r="W453" i="1"/>
  <c r="BA452" i="1"/>
  <c r="AZ452" i="1"/>
  <c r="AW452" i="1"/>
  <c r="AV452" i="1"/>
  <c r="AR452" i="1"/>
  <c r="AJ452" i="1"/>
  <c r="AD452" i="1" a="1"/>
  <c r="AD452" i="1" s="1"/>
  <c r="AC452" i="1" a="1"/>
  <c r="AC452" i="1" s="1"/>
  <c r="AB452" i="1" a="1"/>
  <c r="AB452" i="1" s="1"/>
  <c r="AA452" i="1" s="1" a="1"/>
  <c r="AA452" i="1" s="1"/>
  <c r="Z452" i="1" a="1"/>
  <c r="Z452" i="1" s="1"/>
  <c r="Y452" i="1" s="1" a="1"/>
  <c r="Y452" i="1" s="1"/>
  <c r="BA451" i="1"/>
  <c r="AZ451" i="1"/>
  <c r="AV451" i="1"/>
  <c r="AW451" i="1" s="1"/>
  <c r="AR451" i="1"/>
  <c r="AJ451" i="1"/>
  <c r="AD451" i="1"/>
  <c r="AC451" i="1" s="1" a="1"/>
  <c r="AC451" i="1" s="1"/>
  <c r="AD451" i="1" a="1"/>
  <c r="AB451" i="1"/>
  <c r="AA451" i="1" s="1" a="1"/>
  <c r="AA451" i="1" s="1"/>
  <c r="AB451" i="1" a="1"/>
  <c r="Z451" i="1"/>
  <c r="Z451" i="1" a="1"/>
  <c r="Y451" i="1"/>
  <c r="Y451" i="1" a="1"/>
  <c r="W451" i="1"/>
  <c r="BA450" i="1"/>
  <c r="AZ450" i="1"/>
  <c r="AV450" i="1"/>
  <c r="AW450" i="1" s="1"/>
  <c r="AR450" i="1"/>
  <c r="AJ450" i="1"/>
  <c r="AD450" i="1"/>
  <c r="AC450" i="1" s="1" a="1"/>
  <c r="AC450" i="1" s="1"/>
  <c r="AD450" i="1" a="1"/>
  <c r="AB450" i="1"/>
  <c r="AA450" i="1" s="1" a="1"/>
  <c r="AA450" i="1" s="1"/>
  <c r="AB450" i="1" a="1"/>
  <c r="Z450" i="1" a="1"/>
  <c r="Z450" i="1" s="1"/>
  <c r="BA449" i="1"/>
  <c r="AZ449" i="1"/>
  <c r="AV449" i="1"/>
  <c r="AW449" i="1" s="1"/>
  <c r="AR449" i="1"/>
  <c r="AJ449" i="1"/>
  <c r="AI449" i="1"/>
  <c r="AH449" i="1"/>
  <c r="AG449" i="1"/>
  <c r="AD449" i="1" a="1"/>
  <c r="AD449" i="1" s="1"/>
  <c r="AC449" i="1" a="1"/>
  <c r="AC449" i="1" s="1"/>
  <c r="AB449" i="1" a="1"/>
  <c r="AB449" i="1" s="1"/>
  <c r="AA449" i="1" s="1" a="1"/>
  <c r="AA449" i="1" s="1"/>
  <c r="Z449" i="1" a="1"/>
  <c r="Z449" i="1" s="1"/>
  <c r="Y449" i="1" a="1"/>
  <c r="Y449" i="1" s="1"/>
  <c r="BA448" i="1"/>
  <c r="AZ448" i="1"/>
  <c r="AW448" i="1"/>
  <c r="AV448" i="1"/>
  <c r="AR448" i="1"/>
  <c r="AJ448" i="1"/>
  <c r="AI448" i="1"/>
  <c r="AH448" i="1"/>
  <c r="AD448" i="1" a="1"/>
  <c r="AD448" i="1" s="1"/>
  <c r="AC448" i="1"/>
  <c r="AC448" i="1" a="1"/>
  <c r="AB448" i="1"/>
  <c r="AA448" i="1" s="1" a="1"/>
  <c r="AA448" i="1" s="1"/>
  <c r="AB448" i="1" a="1"/>
  <c r="Z448" i="1" a="1"/>
  <c r="Z448" i="1" s="1"/>
  <c r="Y448" i="1" a="1"/>
  <c r="Y448" i="1" s="1"/>
  <c r="BA447" i="1"/>
  <c r="AZ447" i="1"/>
  <c r="AW447" i="1"/>
  <c r="AV447" i="1"/>
  <c r="AR447" i="1"/>
  <c r="AJ447" i="1"/>
  <c r="AG447" i="1"/>
  <c r="AF447" i="1"/>
  <c r="AE447" i="1"/>
  <c r="AD447" i="1"/>
  <c r="AC447" i="1" s="1" a="1"/>
  <c r="AC447" i="1" s="1"/>
  <c r="AD447" i="1" a="1"/>
  <c r="AB447" i="1"/>
  <c r="AH447" i="1" s="1"/>
  <c r="AB447" i="1" a="1"/>
  <c r="AA447" i="1" a="1"/>
  <c r="AA447" i="1" s="1"/>
  <c r="Z447" i="1"/>
  <c r="AI447" i="1" s="1"/>
  <c r="Z447" i="1" a="1"/>
  <c r="BA446" i="1"/>
  <c r="AZ446" i="1"/>
  <c r="AW446" i="1"/>
  <c r="AV446" i="1"/>
  <c r="AR446" i="1"/>
  <c r="AJ446" i="1"/>
  <c r="AD446" i="1"/>
  <c r="AC446" i="1" s="1" a="1"/>
  <c r="AC446" i="1" s="1"/>
  <c r="AD446" i="1" a="1"/>
  <c r="AB446" i="1" a="1"/>
  <c r="AB446" i="1" s="1"/>
  <c r="AA446" i="1" a="1"/>
  <c r="AA446" i="1" s="1"/>
  <c r="Z446" i="1"/>
  <c r="AF446" i="1" s="1"/>
  <c r="Z446" i="1" a="1"/>
  <c r="W446" i="1"/>
  <c r="BA445" i="1"/>
  <c r="AZ445" i="1"/>
  <c r="AW445" i="1"/>
  <c r="AV445" i="1"/>
  <c r="AR445" i="1"/>
  <c r="AJ445" i="1"/>
  <c r="AD445" i="1"/>
  <c r="AC445" i="1" s="1" a="1"/>
  <c r="AC445" i="1" s="1"/>
  <c r="AD445" i="1" a="1"/>
  <c r="AB445" i="1" a="1"/>
  <c r="AB445" i="1" s="1"/>
  <c r="AA445" i="1" a="1"/>
  <c r="AA445" i="1" s="1"/>
  <c r="Z445" i="1"/>
  <c r="AF445" i="1" s="1"/>
  <c r="Z445" i="1" a="1"/>
  <c r="W445" i="1"/>
  <c r="BA444" i="1"/>
  <c r="AZ444" i="1"/>
  <c r="AV444" i="1"/>
  <c r="AW444" i="1" s="1"/>
  <c r="AR444" i="1"/>
  <c r="AJ444" i="1"/>
  <c r="AD444" i="1"/>
  <c r="AC444" i="1" s="1" a="1"/>
  <c r="AC444" i="1" s="1"/>
  <c r="AD444" i="1" a="1"/>
  <c r="AB444" i="1" a="1"/>
  <c r="AB444" i="1" s="1"/>
  <c r="AA444" i="1"/>
  <c r="AA444" i="1" a="1"/>
  <c r="Z444" i="1"/>
  <c r="AF444" i="1" s="1"/>
  <c r="Z444" i="1" a="1"/>
  <c r="BA443" i="1"/>
  <c r="AZ443" i="1"/>
  <c r="AV443" i="1"/>
  <c r="AW443" i="1" s="1"/>
  <c r="AR443" i="1"/>
  <c r="AJ443" i="1"/>
  <c r="AD443" i="1" a="1"/>
  <c r="AD443" i="1" s="1"/>
  <c r="AC443" i="1" s="1" a="1"/>
  <c r="AC443" i="1" s="1"/>
  <c r="AB443" i="1"/>
  <c r="AB443" i="1" a="1"/>
  <c r="AA443" i="1"/>
  <c r="AA443" i="1" a="1"/>
  <c r="Z443" i="1"/>
  <c r="AE443" i="1" s="1"/>
  <c r="Z443" i="1" a="1"/>
  <c r="BA442" i="1"/>
  <c r="AZ442" i="1"/>
  <c r="AV442" i="1"/>
  <c r="AW442" i="1" s="1"/>
  <c r="AR442" i="1"/>
  <c r="AJ442" i="1"/>
  <c r="AD442" i="1"/>
  <c r="AC442" i="1" s="1" a="1"/>
  <c r="AC442" i="1" s="1"/>
  <c r="AD442" i="1" a="1"/>
  <c r="AB442" i="1" a="1"/>
  <c r="AB442" i="1" s="1"/>
  <c r="AA442" i="1" a="1"/>
  <c r="AA442" i="1" s="1"/>
  <c r="Z442" i="1" a="1"/>
  <c r="Z442" i="1" s="1"/>
  <c r="BA441" i="1"/>
  <c r="AZ441" i="1"/>
  <c r="AV441" i="1"/>
  <c r="AW441" i="1" s="1"/>
  <c r="AR441" i="1"/>
  <c r="AJ441" i="1"/>
  <c r="AD441" i="1"/>
  <c r="AC441" i="1" s="1" a="1"/>
  <c r="AC441" i="1" s="1"/>
  <c r="AD441" i="1" a="1"/>
  <c r="AB441" i="1"/>
  <c r="AA441" i="1" s="1" a="1"/>
  <c r="AA441" i="1" s="1"/>
  <c r="AB441" i="1" a="1"/>
  <c r="Z441" i="1" a="1"/>
  <c r="Z441" i="1" s="1"/>
  <c r="BA440" i="1"/>
  <c r="AZ440" i="1"/>
  <c r="AW440" i="1"/>
  <c r="AV440" i="1"/>
  <c r="AR440" i="1"/>
  <c r="AJ440" i="1"/>
  <c r="AD440" i="1" a="1"/>
  <c r="AD440" i="1" s="1"/>
  <c r="AC440" i="1" s="1" a="1"/>
  <c r="AC440" i="1" s="1"/>
  <c r="AB440" i="1"/>
  <c r="AA440" i="1" s="1" a="1"/>
  <c r="AA440" i="1" s="1"/>
  <c r="AB440" i="1" a="1"/>
  <c r="Z440" i="1" a="1"/>
  <c r="Z440" i="1" s="1"/>
  <c r="AI440" i="1" s="1"/>
  <c r="W440" i="1"/>
  <c r="BA439" i="1"/>
  <c r="AZ439" i="1"/>
  <c r="AW439" i="1"/>
  <c r="AV439" i="1"/>
  <c r="AR439" i="1"/>
  <c r="AJ439" i="1"/>
  <c r="AD439" i="1" a="1"/>
  <c r="AD439" i="1" s="1"/>
  <c r="AC439" i="1" s="1" a="1"/>
  <c r="AC439" i="1" s="1"/>
  <c r="AB439" i="1"/>
  <c r="AA439" i="1" s="1" a="1"/>
  <c r="AA439" i="1" s="1"/>
  <c r="AB439" i="1" a="1"/>
  <c r="Z439" i="1" a="1"/>
  <c r="Z439" i="1" s="1"/>
  <c r="AI439" i="1" s="1"/>
  <c r="W439" i="1"/>
  <c r="BA438" i="1"/>
  <c r="AZ438" i="1"/>
  <c r="AW438" i="1"/>
  <c r="AV438" i="1"/>
  <c r="AR438" i="1"/>
  <c r="AJ438" i="1"/>
  <c r="AD438" i="1" a="1"/>
  <c r="AD438" i="1" s="1"/>
  <c r="AC438" i="1" a="1"/>
  <c r="AC438" i="1" s="1"/>
  <c r="AB438" i="1"/>
  <c r="AA438" i="1" s="1" a="1"/>
  <c r="AA438" i="1" s="1"/>
  <c r="AB438" i="1" a="1"/>
  <c r="Z438" i="1" a="1"/>
  <c r="Z438" i="1" s="1"/>
  <c r="AI438" i="1" s="1"/>
  <c r="W438" i="1"/>
  <c r="BA437" i="1"/>
  <c r="AZ437" i="1"/>
  <c r="AW437" i="1"/>
  <c r="AV437" i="1"/>
  <c r="AR437" i="1"/>
  <c r="AJ437" i="1"/>
  <c r="AD437" i="1" a="1"/>
  <c r="AD437" i="1" s="1"/>
  <c r="AC437" i="1" a="1"/>
  <c r="AC437" i="1" s="1"/>
  <c r="AB437" i="1"/>
  <c r="AA437" i="1" s="1" a="1"/>
  <c r="AA437" i="1" s="1"/>
  <c r="AB437" i="1" a="1"/>
  <c r="Z437" i="1" a="1"/>
  <c r="Z437" i="1" s="1"/>
  <c r="W437" i="1"/>
  <c r="BA436" i="1"/>
  <c r="AZ436" i="1"/>
  <c r="AW436" i="1"/>
  <c r="AV436" i="1"/>
  <c r="AR436" i="1"/>
  <c r="AJ436" i="1"/>
  <c r="AD436" i="1" a="1"/>
  <c r="AD436" i="1" s="1"/>
  <c r="AC436" i="1"/>
  <c r="AC436" i="1" a="1"/>
  <c r="AB436" i="1"/>
  <c r="AA436" i="1" s="1" a="1"/>
  <c r="AA436" i="1" s="1"/>
  <c r="AB436" i="1" a="1"/>
  <c r="Z436" i="1" a="1"/>
  <c r="Z436" i="1" s="1"/>
  <c r="AH436" i="1" s="1"/>
  <c r="BA435" i="1"/>
  <c r="AZ435" i="1"/>
  <c r="AV435" i="1"/>
  <c r="AW435" i="1" s="1"/>
  <c r="AR435" i="1"/>
  <c r="AJ435" i="1"/>
  <c r="AD435" i="1"/>
  <c r="AD435" i="1" a="1"/>
  <c r="AC435" i="1"/>
  <c r="AC435" i="1" a="1"/>
  <c r="AB435" i="1"/>
  <c r="AB435" i="1" a="1"/>
  <c r="Z435" i="1"/>
  <c r="Z435" i="1" a="1"/>
  <c r="Y435" i="1" a="1"/>
  <c r="Y435" i="1" s="1"/>
  <c r="BA434" i="1"/>
  <c r="AZ434" i="1"/>
  <c r="AW434" i="1"/>
  <c r="AV434" i="1"/>
  <c r="AR434" i="1"/>
  <c r="AJ434" i="1"/>
  <c r="AD434" i="1" a="1"/>
  <c r="AD434" i="1" s="1"/>
  <c r="AC434" i="1" s="1" a="1"/>
  <c r="AC434" i="1" s="1"/>
  <c r="AB434" i="1"/>
  <c r="AA434" i="1" s="1" a="1"/>
  <c r="AB434" i="1" a="1"/>
  <c r="AA434" i="1"/>
  <c r="Z434" i="1" a="1"/>
  <c r="Z434" i="1" s="1"/>
  <c r="AE434" i="1" s="1"/>
  <c r="W434" i="1"/>
  <c r="BA433" i="1"/>
  <c r="AZ433" i="1"/>
  <c r="AW433" i="1"/>
  <c r="AV433" i="1"/>
  <c r="AR433" i="1"/>
  <c r="AJ433" i="1"/>
  <c r="AD433" i="1" a="1"/>
  <c r="AD433" i="1" s="1"/>
  <c r="AC433" i="1" s="1" a="1"/>
  <c r="AC433" i="1" s="1"/>
  <c r="AB433" i="1" a="1"/>
  <c r="AB433" i="1" s="1"/>
  <c r="Z433" i="1" a="1"/>
  <c r="Z433" i="1" s="1"/>
  <c r="BA432" i="1"/>
  <c r="AZ432" i="1"/>
  <c r="AW432" i="1"/>
  <c r="AV432" i="1"/>
  <c r="AR432" i="1"/>
  <c r="AJ432" i="1"/>
  <c r="AD432" i="1"/>
  <c r="AC432" i="1" s="1" a="1"/>
  <c r="AC432" i="1" s="1"/>
  <c r="AD432" i="1" a="1"/>
  <c r="AB432" i="1"/>
  <c r="AF432" i="1" s="1"/>
  <c r="AB432" i="1" a="1"/>
  <c r="Z432" i="1"/>
  <c r="Z432" i="1" a="1"/>
  <c r="W432" i="1"/>
  <c r="BA431" i="1"/>
  <c r="AZ431" i="1"/>
  <c r="AW431" i="1"/>
  <c r="AV431" i="1"/>
  <c r="AR431" i="1"/>
  <c r="AJ431" i="1"/>
  <c r="AD431" i="1"/>
  <c r="AC431" i="1" s="1" a="1"/>
  <c r="AC431" i="1" s="1"/>
  <c r="AD431" i="1" a="1"/>
  <c r="AB431" i="1" a="1"/>
  <c r="AB431" i="1" s="1"/>
  <c r="Z431" i="1"/>
  <c r="Z431" i="1" a="1"/>
  <c r="W431" i="1"/>
  <c r="BA430" i="1"/>
  <c r="AZ430" i="1"/>
  <c r="AW430" i="1"/>
  <c r="AV430" i="1"/>
  <c r="AR430" i="1"/>
  <c r="AJ430" i="1"/>
  <c r="AD430" i="1"/>
  <c r="AC430" i="1" s="1" a="1"/>
  <c r="AC430" i="1" s="1"/>
  <c r="AD430" i="1" a="1"/>
  <c r="AB430" i="1" a="1"/>
  <c r="AB430" i="1" s="1"/>
  <c r="Z430" i="1"/>
  <c r="Z430" i="1" a="1"/>
  <c r="BA429" i="1"/>
  <c r="AZ429" i="1"/>
  <c r="AV429" i="1"/>
  <c r="AW429" i="1" s="1"/>
  <c r="AR429" i="1"/>
  <c r="AJ429" i="1"/>
  <c r="AD429" i="1"/>
  <c r="AC429" i="1" s="1" a="1"/>
  <c r="AC429" i="1" s="1"/>
  <c r="AD429" i="1" a="1"/>
  <c r="AB429" i="1" a="1"/>
  <c r="AB429" i="1" s="1"/>
  <c r="AA429" i="1"/>
  <c r="AA429" i="1" a="1"/>
  <c r="Z429" i="1"/>
  <c r="AF429" i="1" s="1"/>
  <c r="Z429" i="1" a="1"/>
  <c r="W429" i="1"/>
  <c r="BA428" i="1"/>
  <c r="AZ428" i="1"/>
  <c r="AV428" i="1"/>
  <c r="AW428" i="1" s="1"/>
  <c r="AR428" i="1"/>
  <c r="AJ428" i="1"/>
  <c r="AD428" i="1"/>
  <c r="AC428" i="1" s="1" a="1"/>
  <c r="AC428" i="1" s="1"/>
  <c r="AD428" i="1" a="1"/>
  <c r="AB428" i="1" a="1"/>
  <c r="AB428" i="1" s="1"/>
  <c r="AF428" i="1" s="1"/>
  <c r="Z428" i="1"/>
  <c r="Z428" i="1" a="1"/>
  <c r="W428" i="1"/>
  <c r="BA427" i="1"/>
  <c r="AZ427" i="1"/>
  <c r="AW427" i="1"/>
  <c r="AV427" i="1"/>
  <c r="AR427" i="1"/>
  <c r="AJ427" i="1"/>
  <c r="AD427" i="1"/>
  <c r="AC427" i="1" s="1" a="1"/>
  <c r="AC427" i="1" s="1"/>
  <c r="AD427" i="1" a="1"/>
  <c r="AB427" i="1" a="1"/>
  <c r="AB427" i="1" s="1"/>
  <c r="AA427" i="1" s="1" a="1"/>
  <c r="AA427" i="1" s="1"/>
  <c r="Z427" i="1"/>
  <c r="AF427" i="1" s="1"/>
  <c r="Z427" i="1" a="1"/>
  <c r="W427" i="1"/>
  <c r="BA426" i="1"/>
  <c r="AZ426" i="1"/>
  <c r="AW426" i="1"/>
  <c r="AV426" i="1"/>
  <c r="AR426" i="1"/>
  <c r="AJ426" i="1"/>
  <c r="AD426" i="1"/>
  <c r="AC426" i="1" s="1" a="1"/>
  <c r="AC426" i="1" s="1"/>
  <c r="AD426" i="1" a="1"/>
  <c r="AB426" i="1" a="1"/>
  <c r="AB426" i="1" s="1"/>
  <c r="AA426" i="1" s="1" a="1"/>
  <c r="AA426" i="1" s="1"/>
  <c r="Z426" i="1"/>
  <c r="AF426" i="1" s="1"/>
  <c r="Z426" i="1" a="1"/>
  <c r="W426" i="1"/>
  <c r="BA425" i="1"/>
  <c r="AZ425" i="1"/>
  <c r="AW425" i="1"/>
  <c r="AV425" i="1"/>
  <c r="AR425" i="1"/>
  <c r="AJ425" i="1"/>
  <c r="AE425" i="1"/>
  <c r="AD425" i="1"/>
  <c r="AC425" i="1" s="1" a="1"/>
  <c r="AC425" i="1" s="1"/>
  <c r="AD425" i="1" a="1"/>
  <c r="AB425" i="1" a="1"/>
  <c r="AB425" i="1" s="1"/>
  <c r="AA425" i="1" s="1" a="1"/>
  <c r="AA425" i="1" s="1"/>
  <c r="Z425" i="1"/>
  <c r="Z425" i="1" a="1"/>
  <c r="W425" i="1"/>
  <c r="BA424" i="1"/>
  <c r="AZ424" i="1"/>
  <c r="AV424" i="1"/>
  <c r="AW424" i="1" s="1"/>
  <c r="AR424" i="1"/>
  <c r="AJ424" i="1"/>
  <c r="AF424" i="1"/>
  <c r="AE424" i="1"/>
  <c r="AD424" i="1"/>
  <c r="AC424" i="1" s="1" a="1"/>
  <c r="AC424" i="1" s="1"/>
  <c r="AD424" i="1" a="1"/>
  <c r="AB424" i="1" a="1"/>
  <c r="AB424" i="1" s="1"/>
  <c r="AA424" i="1" s="1" a="1"/>
  <c r="AA424" i="1" s="1"/>
  <c r="Z424" i="1"/>
  <c r="Z424" i="1" a="1"/>
  <c r="BA423" i="1"/>
  <c r="AZ423" i="1"/>
  <c r="AV423" i="1"/>
  <c r="AW423" i="1" s="1"/>
  <c r="AR423" i="1"/>
  <c r="AJ423" i="1"/>
  <c r="AD423" i="1"/>
  <c r="AC423" i="1" s="1" a="1"/>
  <c r="AC423" i="1" s="1"/>
  <c r="AD423" i="1" a="1"/>
  <c r="AB423" i="1"/>
  <c r="AB423" i="1" a="1"/>
  <c r="AA423" i="1"/>
  <c r="AA423" i="1" a="1"/>
  <c r="Z423" i="1" a="1"/>
  <c r="Z423" i="1" s="1"/>
  <c r="W423" i="1"/>
  <c r="BA422" i="1"/>
  <c r="AZ422" i="1"/>
  <c r="AW422" i="1"/>
  <c r="AV422" i="1"/>
  <c r="AR422" i="1"/>
  <c r="AJ422" i="1"/>
  <c r="AD422" i="1"/>
  <c r="AC422" i="1" s="1" a="1"/>
  <c r="AC422" i="1" s="1"/>
  <c r="AD422" i="1" a="1"/>
  <c r="AB422" i="1"/>
  <c r="AB422" i="1" a="1"/>
  <c r="AA422" i="1" a="1"/>
  <c r="AA422" i="1" s="1"/>
  <c r="Z422" i="1"/>
  <c r="AE422" i="1" s="1"/>
  <c r="Z422" i="1" a="1"/>
  <c r="W422" i="1"/>
  <c r="BA421" i="1"/>
  <c r="AZ421" i="1"/>
  <c r="AW421" i="1"/>
  <c r="AV421" i="1"/>
  <c r="AR421" i="1"/>
  <c r="AJ421" i="1"/>
  <c r="AD421" i="1" a="1"/>
  <c r="AD421" i="1" s="1"/>
  <c r="AC421" i="1" s="1" a="1"/>
  <c r="AC421" i="1" s="1"/>
  <c r="AB421" i="1"/>
  <c r="AB421" i="1" a="1"/>
  <c r="AA421" i="1" a="1"/>
  <c r="AA421" i="1" s="1"/>
  <c r="Z421" i="1"/>
  <c r="AE421" i="1" s="1"/>
  <c r="Z421" i="1" a="1"/>
  <c r="BA420" i="1"/>
  <c r="AZ420" i="1"/>
  <c r="AW420" i="1"/>
  <c r="AV420" i="1"/>
  <c r="AR420" i="1"/>
  <c r="AJ420" i="1"/>
  <c r="AD420" i="1"/>
  <c r="AC420" i="1" s="1" a="1"/>
  <c r="AC420" i="1" s="1"/>
  <c r="AD420" i="1" a="1"/>
  <c r="AB420" i="1" a="1"/>
  <c r="AB420" i="1" s="1"/>
  <c r="AA420" i="1" s="1" a="1"/>
  <c r="AA420" i="1" s="1"/>
  <c r="Z420" i="1" a="1"/>
  <c r="Z420" i="1" s="1"/>
  <c r="W420" i="1"/>
  <c r="BA419" i="1"/>
  <c r="AZ419" i="1"/>
  <c r="AW419" i="1"/>
  <c r="AV419" i="1"/>
  <c r="AR419" i="1"/>
  <c r="AJ419" i="1"/>
  <c r="AD419" i="1"/>
  <c r="AC419" i="1" s="1" a="1"/>
  <c r="AC419" i="1" s="1"/>
  <c r="AD419" i="1" a="1"/>
  <c r="AB419" i="1" a="1"/>
  <c r="AB419" i="1" s="1"/>
  <c r="AA419" i="1" s="1" a="1"/>
  <c r="AA419" i="1" s="1"/>
  <c r="Z419" i="1" a="1"/>
  <c r="Z419" i="1" s="1"/>
  <c r="BA418" i="1"/>
  <c r="AZ418" i="1"/>
  <c r="AV418" i="1"/>
  <c r="AW418" i="1" s="1"/>
  <c r="AR418" i="1"/>
  <c r="AJ418" i="1"/>
  <c r="AD418" i="1"/>
  <c r="AC418" i="1" s="1" a="1"/>
  <c r="AC418" i="1" s="1"/>
  <c r="AD418" i="1" a="1"/>
  <c r="AB418" i="1"/>
  <c r="AA418" i="1" s="1" a="1"/>
  <c r="AA418" i="1" s="1"/>
  <c r="AB418" i="1" a="1"/>
  <c r="Z418" i="1" a="1"/>
  <c r="Z418" i="1" s="1"/>
  <c r="BA417" i="1"/>
  <c r="AZ417" i="1"/>
  <c r="AW417" i="1"/>
  <c r="AV417" i="1"/>
  <c r="AR417" i="1"/>
  <c r="AJ417" i="1"/>
  <c r="AI417" i="1"/>
  <c r="AH417" i="1"/>
  <c r="AD417" i="1" a="1"/>
  <c r="AD417" i="1" s="1"/>
  <c r="AC417" i="1" s="1" a="1"/>
  <c r="AC417" i="1" s="1"/>
  <c r="AB417" i="1"/>
  <c r="AA417" i="1" s="1" a="1"/>
  <c r="AA417" i="1" s="1"/>
  <c r="AB417" i="1" a="1"/>
  <c r="Z417" i="1" a="1"/>
  <c r="Z417" i="1" s="1"/>
  <c r="Y417" i="1"/>
  <c r="Y417" i="1" a="1"/>
  <c r="W417" i="1"/>
  <c r="BA416" i="1"/>
  <c r="AZ416" i="1"/>
  <c r="AW416" i="1"/>
  <c r="AV416" i="1"/>
  <c r="AR416" i="1"/>
  <c r="AJ416" i="1"/>
  <c r="AD416" i="1" a="1"/>
  <c r="AD416" i="1" s="1"/>
  <c r="AC416" i="1" s="1" a="1"/>
  <c r="AC416" i="1" s="1"/>
  <c r="AB416" i="1"/>
  <c r="AA416" i="1" s="1" a="1"/>
  <c r="AA416" i="1" s="1"/>
  <c r="AB416" i="1" a="1"/>
  <c r="Z416" i="1" a="1"/>
  <c r="Z416" i="1" s="1"/>
  <c r="AI416" i="1" s="1"/>
  <c r="BA415" i="1"/>
  <c r="AZ415" i="1"/>
  <c r="AV415" i="1"/>
  <c r="AW415" i="1" s="1"/>
  <c r="AR415" i="1"/>
  <c r="AJ415" i="1"/>
  <c r="AD415" i="1"/>
  <c r="AD415" i="1" a="1"/>
  <c r="AC415" i="1"/>
  <c r="AC415" i="1" a="1"/>
  <c r="AB415" i="1" a="1"/>
  <c r="AB415" i="1" s="1"/>
  <c r="Z415" i="1"/>
  <c r="Z415" i="1" a="1"/>
  <c r="Y415" i="1" a="1"/>
  <c r="Y415" i="1" s="1"/>
  <c r="BA414" i="1"/>
  <c r="AZ414" i="1"/>
  <c r="AW414" i="1"/>
  <c r="AV414" i="1"/>
  <c r="AR414" i="1"/>
  <c r="AJ414" i="1"/>
  <c r="AD414" i="1" a="1"/>
  <c r="AD414" i="1" s="1"/>
  <c r="AC414" i="1" a="1"/>
  <c r="AC414" i="1" s="1"/>
  <c r="AB414" i="1"/>
  <c r="AA414" i="1" s="1" a="1"/>
  <c r="AA414" i="1" s="1"/>
  <c r="AB414" i="1" a="1"/>
  <c r="Z414" i="1" a="1"/>
  <c r="Z414" i="1" s="1"/>
  <c r="AG414" i="1" s="1"/>
  <c r="W414" i="1"/>
  <c r="BA413" i="1"/>
  <c r="AZ413" i="1"/>
  <c r="AW413" i="1"/>
  <c r="AV413" i="1"/>
  <c r="AR413" i="1"/>
  <c r="AJ413" i="1"/>
  <c r="AD413" i="1" a="1"/>
  <c r="AD413" i="1" s="1"/>
  <c r="AC413" i="1" s="1" a="1"/>
  <c r="AC413" i="1" s="1"/>
  <c r="AB413" i="1" a="1"/>
  <c r="AB413" i="1" s="1"/>
  <c r="Z413" i="1" a="1"/>
  <c r="Z413" i="1" s="1"/>
  <c r="Y413" i="1" a="1"/>
  <c r="Y413" i="1" s="1"/>
  <c r="W413" i="1"/>
  <c r="BA412" i="1"/>
  <c r="AZ412" i="1"/>
  <c r="AW412" i="1"/>
  <c r="AV412" i="1"/>
  <c r="AR412" i="1"/>
  <c r="AJ412" i="1"/>
  <c r="AD412" i="1" a="1"/>
  <c r="AD412" i="1" s="1"/>
  <c r="AC412" i="1" a="1"/>
  <c r="AC412" i="1" s="1"/>
  <c r="AB412" i="1"/>
  <c r="AA412" i="1" s="1" a="1"/>
  <c r="AB412" i="1" a="1"/>
  <c r="AA412" i="1"/>
  <c r="Z412" i="1" a="1"/>
  <c r="Z412" i="1" s="1"/>
  <c r="AE412" i="1" s="1"/>
  <c r="W412" i="1"/>
  <c r="BA411" i="1"/>
  <c r="AZ411" i="1"/>
  <c r="AW411" i="1"/>
  <c r="AV411" i="1"/>
  <c r="AR411" i="1"/>
  <c r="AJ411" i="1"/>
  <c r="AD411" i="1" a="1"/>
  <c r="AD411" i="1" s="1"/>
  <c r="AC411" i="1" s="1" a="1"/>
  <c r="AC411" i="1" s="1"/>
  <c r="AB411" i="1" a="1"/>
  <c r="AB411" i="1" s="1"/>
  <c r="Z411" i="1" a="1"/>
  <c r="Z411" i="1" s="1"/>
  <c r="W411" i="1"/>
  <c r="BA410" i="1"/>
  <c r="AZ410" i="1"/>
  <c r="AW410" i="1"/>
  <c r="AV410" i="1"/>
  <c r="AR410" i="1"/>
  <c r="AJ410" i="1"/>
  <c r="AD410" i="1" a="1"/>
  <c r="AD410" i="1" s="1"/>
  <c r="AC410" i="1" a="1"/>
  <c r="AC410" i="1" s="1"/>
  <c r="AB410" i="1"/>
  <c r="AA410" i="1" s="1" a="1"/>
  <c r="AA410" i="1" s="1"/>
  <c r="AB410" i="1" a="1"/>
  <c r="Z410" i="1" a="1"/>
  <c r="Z410" i="1" s="1"/>
  <c r="AG410" i="1" s="1"/>
  <c r="BA409" i="1"/>
  <c r="AZ409" i="1"/>
  <c r="AW409" i="1"/>
  <c r="AV409" i="1"/>
  <c r="AR409" i="1"/>
  <c r="AJ409" i="1"/>
  <c r="AD409" i="1"/>
  <c r="AC409" i="1" s="1" a="1"/>
  <c r="AC409" i="1" s="1"/>
  <c r="AD409" i="1" a="1"/>
  <c r="AB409" i="1"/>
  <c r="AH409" i="1" s="1"/>
  <c r="AB409" i="1" a="1"/>
  <c r="Z409" i="1"/>
  <c r="Z409" i="1" a="1"/>
  <c r="BA408" i="1"/>
  <c r="AZ408" i="1"/>
  <c r="AW408" i="1"/>
  <c r="AV408" i="1"/>
  <c r="AR408" i="1"/>
  <c r="AJ408" i="1"/>
  <c r="AE408" i="1"/>
  <c r="AD408" i="1"/>
  <c r="AC408" i="1" s="1" a="1"/>
  <c r="AC408" i="1" s="1"/>
  <c r="AD408" i="1" a="1"/>
  <c r="AB408" i="1" a="1"/>
  <c r="AB408" i="1" s="1"/>
  <c r="AA408" i="1" s="1" a="1"/>
  <c r="AA408" i="1" s="1"/>
  <c r="Z408" i="1"/>
  <c r="Z408" i="1" a="1"/>
  <c r="BA407" i="1"/>
  <c r="AZ407" i="1"/>
  <c r="AW407" i="1"/>
  <c r="AV407" i="1"/>
  <c r="AR407" i="1"/>
  <c r="AJ407" i="1"/>
  <c r="AB407" i="1"/>
  <c r="AA407" i="1" s="1" a="1"/>
  <c r="AA407" i="1" s="1"/>
  <c r="AB407" i="1" a="1"/>
  <c r="Z407" i="1"/>
  <c r="Z407" i="1" a="1"/>
  <c r="Y407" i="1"/>
  <c r="Y407" i="1" a="1"/>
  <c r="W407" i="1"/>
  <c r="BA406" i="1"/>
  <c r="AZ406" i="1"/>
  <c r="AV406" i="1"/>
  <c r="AW406" i="1" s="1"/>
  <c r="AR406" i="1"/>
  <c r="AJ406" i="1"/>
  <c r="AD406" i="1"/>
  <c r="AD406" i="1" a="1"/>
  <c r="AC406" i="1"/>
  <c r="AC406" i="1" a="1"/>
  <c r="AB406" i="1" a="1"/>
  <c r="AB406" i="1" s="1"/>
  <c r="Z406" i="1"/>
  <c r="Z406" i="1" a="1"/>
  <c r="Y406" i="1" a="1"/>
  <c r="Y406" i="1" s="1"/>
  <c r="BA405" i="1"/>
  <c r="AZ405" i="1"/>
  <c r="AW405" i="1"/>
  <c r="AV405" i="1"/>
  <c r="AR405" i="1"/>
  <c r="AJ405" i="1"/>
  <c r="AD405" i="1" a="1"/>
  <c r="AD405" i="1" s="1"/>
  <c r="AC405" i="1" a="1"/>
  <c r="AC405" i="1" s="1"/>
  <c r="AB405" i="1"/>
  <c r="AA405" i="1" s="1" a="1"/>
  <c r="AB405" i="1" a="1"/>
  <c r="AA405" i="1"/>
  <c r="Z405" i="1" a="1"/>
  <c r="Z405" i="1" s="1"/>
  <c r="AE405" i="1" s="1"/>
  <c r="W405" i="1"/>
  <c r="BA404" i="1"/>
  <c r="AZ404" i="1"/>
  <c r="AW404" i="1"/>
  <c r="AV404" i="1"/>
  <c r="AR404" i="1"/>
  <c r="AJ404" i="1"/>
  <c r="AD404" i="1" a="1"/>
  <c r="AD404" i="1" s="1"/>
  <c r="AC404" i="1" s="1" a="1"/>
  <c r="AC404" i="1" s="1"/>
  <c r="AB404" i="1" a="1"/>
  <c r="AB404" i="1" s="1"/>
  <c r="Z404" i="1" a="1"/>
  <c r="Z404" i="1" s="1"/>
  <c r="AG404" i="1" s="1"/>
  <c r="BA403" i="1"/>
  <c r="AZ403" i="1"/>
  <c r="AW403" i="1"/>
  <c r="AV403" i="1"/>
  <c r="AR403" i="1"/>
  <c r="AJ403" i="1"/>
  <c r="AD403" i="1"/>
  <c r="AC403" i="1" s="1" a="1"/>
  <c r="AC403" i="1" s="1"/>
  <c r="AD403" i="1" a="1"/>
  <c r="AB403" i="1"/>
  <c r="AF403" i="1" s="1"/>
  <c r="AB403" i="1" a="1"/>
  <c r="Z403" i="1"/>
  <c r="Z403" i="1" a="1"/>
  <c r="BA402" i="1"/>
  <c r="AZ402" i="1"/>
  <c r="AW402" i="1"/>
  <c r="AV402" i="1"/>
  <c r="AR402" i="1"/>
  <c r="AJ402" i="1"/>
  <c r="AD402" i="1"/>
  <c r="AC402" i="1" s="1" a="1"/>
  <c r="AC402" i="1" s="1"/>
  <c r="AD402" i="1" a="1"/>
  <c r="AB402" i="1" a="1"/>
  <c r="AB402" i="1" s="1"/>
  <c r="AA402" i="1" s="1" a="1"/>
  <c r="AA402" i="1" s="1"/>
  <c r="Z402" i="1"/>
  <c r="AF402" i="1" s="1"/>
  <c r="Z402" i="1" a="1"/>
  <c r="BA401" i="1"/>
  <c r="AZ401" i="1"/>
  <c r="AW401" i="1"/>
  <c r="AV401" i="1"/>
  <c r="AR401" i="1"/>
  <c r="AJ401" i="1"/>
  <c r="AD401" i="1" a="1"/>
  <c r="AD401" i="1" s="1"/>
  <c r="AB401" i="1"/>
  <c r="AB401" i="1" a="1"/>
  <c r="AA401" i="1"/>
  <c r="AA401" i="1" a="1"/>
  <c r="W401" i="1"/>
  <c r="BA400" i="1"/>
  <c r="AZ400" i="1"/>
  <c r="AV400" i="1"/>
  <c r="AW400" i="1" s="1"/>
  <c r="AR400" i="1"/>
  <c r="AJ400" i="1"/>
  <c r="AD400" i="1"/>
  <c r="AD400" i="1" a="1"/>
  <c r="AC400" i="1" a="1"/>
  <c r="AC400" i="1" s="1"/>
  <c r="AB400" i="1"/>
  <c r="AI400" i="1" s="1"/>
  <c r="AB400" i="1" a="1"/>
  <c r="Z400" i="1"/>
  <c r="Z400" i="1" a="1"/>
  <c r="Y400" i="1" a="1"/>
  <c r="Y400" i="1" s="1"/>
  <c r="W400" i="1"/>
  <c r="BA399" i="1"/>
  <c r="AZ399" i="1"/>
  <c r="AV399" i="1"/>
  <c r="AW399" i="1" s="1"/>
  <c r="AR399" i="1"/>
  <c r="AJ399" i="1"/>
  <c r="AG399" i="1"/>
  <c r="AD399" i="1"/>
  <c r="AD399" i="1" a="1"/>
  <c r="AC399" i="1"/>
  <c r="AC399" i="1" a="1"/>
  <c r="AB399" i="1"/>
  <c r="AI399" i="1" s="1"/>
  <c r="AB399" i="1" a="1"/>
  <c r="Z399" i="1"/>
  <c r="Z399" i="1" a="1"/>
  <c r="Y399" i="1"/>
  <c r="Y399" i="1" a="1"/>
  <c r="BA398" i="1"/>
  <c r="AZ398" i="1"/>
  <c r="AW398" i="1"/>
  <c r="AV398" i="1"/>
  <c r="AR398" i="1"/>
  <c r="AJ398" i="1"/>
  <c r="AD398" i="1" a="1"/>
  <c r="AD398" i="1" s="1"/>
  <c r="AC398" i="1" s="1" a="1"/>
  <c r="AC398" i="1" s="1"/>
  <c r="AB398" i="1" a="1"/>
  <c r="AB398" i="1" s="1"/>
  <c r="Z398" i="1" a="1"/>
  <c r="Z398" i="1" s="1"/>
  <c r="AG398" i="1" s="1"/>
  <c r="W398" i="1"/>
  <c r="BA397" i="1"/>
  <c r="AZ397" i="1"/>
  <c r="AW397" i="1"/>
  <c r="AV397" i="1"/>
  <c r="AR397" i="1"/>
  <c r="AJ397" i="1"/>
  <c r="AD397" i="1" a="1"/>
  <c r="AD397" i="1" s="1"/>
  <c r="AC397" i="1" a="1"/>
  <c r="AC397" i="1" s="1"/>
  <c r="AB397" i="1"/>
  <c r="AA397" i="1" s="1" a="1"/>
  <c r="AA397" i="1" s="1"/>
  <c r="AB397" i="1" a="1"/>
  <c r="Z397" i="1" a="1"/>
  <c r="Z397" i="1" s="1"/>
  <c r="Y397" i="1" a="1"/>
  <c r="Y397" i="1" s="1"/>
  <c r="W397" i="1"/>
  <c r="BA396" i="1"/>
  <c r="AZ396" i="1"/>
  <c r="AW396" i="1"/>
  <c r="AV396" i="1"/>
  <c r="AR396" i="1"/>
  <c r="AJ396" i="1"/>
  <c r="AD396" i="1" a="1"/>
  <c r="AD396" i="1" s="1"/>
  <c r="AC396" i="1" s="1" a="1"/>
  <c r="AC396" i="1" s="1"/>
  <c r="AB396" i="1"/>
  <c r="AA396" i="1" s="1" a="1"/>
  <c r="AA396" i="1" s="1"/>
  <c r="AB396" i="1" a="1"/>
  <c r="Z396" i="1" a="1"/>
  <c r="Z396" i="1" s="1"/>
  <c r="AG396" i="1" s="1"/>
  <c r="W396" i="1"/>
  <c r="BA395" i="1"/>
  <c r="AZ395" i="1"/>
  <c r="AW395" i="1"/>
  <c r="AV395" i="1"/>
  <c r="AR395" i="1"/>
  <c r="AJ395" i="1"/>
  <c r="AG395" i="1"/>
  <c r="AF395" i="1"/>
  <c r="AD395" i="1" a="1"/>
  <c r="AD395" i="1" s="1"/>
  <c r="AC395" i="1" s="1" a="1"/>
  <c r="AC395" i="1" s="1"/>
  <c r="AB395" i="1"/>
  <c r="AA395" i="1" s="1" a="1"/>
  <c r="AA395" i="1" s="1"/>
  <c r="AB395" i="1" a="1"/>
  <c r="Z395" i="1" a="1"/>
  <c r="Z395" i="1" s="1"/>
  <c r="Y395" i="1" a="1"/>
  <c r="Y395" i="1" s="1"/>
  <c r="BA394" i="1"/>
  <c r="AZ394" i="1"/>
  <c r="AW394" i="1"/>
  <c r="AV394" i="1"/>
  <c r="AR394" i="1"/>
  <c r="AJ394" i="1"/>
  <c r="AH394" i="1"/>
  <c r="AG394" i="1"/>
  <c r="AF394" i="1"/>
  <c r="AE394" i="1"/>
  <c r="AD394" i="1"/>
  <c r="AC394" i="1" s="1" a="1"/>
  <c r="AC394" i="1" s="1"/>
  <c r="AD394" i="1" a="1"/>
  <c r="AB394" i="1"/>
  <c r="AB394" i="1" a="1"/>
  <c r="AA394" i="1" a="1"/>
  <c r="AA394" i="1" s="1"/>
  <c r="Z394" i="1"/>
  <c r="AI394" i="1" s="1"/>
  <c r="Z394" i="1" a="1"/>
  <c r="BA393" i="1"/>
  <c r="AZ393" i="1"/>
  <c r="AW393" i="1"/>
  <c r="AV393" i="1"/>
  <c r="AR393" i="1"/>
  <c r="AJ393" i="1"/>
  <c r="AD393" i="1"/>
  <c r="AC393" i="1" s="1" a="1"/>
  <c r="AC393" i="1" s="1"/>
  <c r="AD393" i="1" a="1"/>
  <c r="AB393" i="1" a="1"/>
  <c r="AB393" i="1" s="1"/>
  <c r="AA393" i="1" a="1"/>
  <c r="AA393" i="1" s="1"/>
  <c r="Z393" i="1"/>
  <c r="AF393" i="1" s="1"/>
  <c r="Z393" i="1" a="1"/>
  <c r="W393" i="1"/>
  <c r="BA392" i="1"/>
  <c r="AZ392" i="1"/>
  <c r="AV392" i="1"/>
  <c r="AW392" i="1" s="1"/>
  <c r="AR392" i="1"/>
  <c r="AJ392" i="1"/>
  <c r="AD392" i="1"/>
  <c r="AC392" i="1" s="1" a="1"/>
  <c r="AC392" i="1" s="1"/>
  <c r="AD392" i="1" a="1"/>
  <c r="AB392" i="1" a="1"/>
  <c r="AB392" i="1" s="1"/>
  <c r="AA392" i="1"/>
  <c r="AA392" i="1" a="1"/>
  <c r="Z392" i="1"/>
  <c r="AF392" i="1" s="1"/>
  <c r="Z392" i="1" a="1"/>
  <c r="BA391" i="1"/>
  <c r="AZ391" i="1"/>
  <c r="AV391" i="1"/>
  <c r="AW391" i="1" s="1"/>
  <c r="AR391" i="1"/>
  <c r="AJ391" i="1"/>
  <c r="AD391" i="1"/>
  <c r="AC391" i="1" s="1" a="1"/>
  <c r="AC391" i="1" s="1"/>
  <c r="AD391" i="1" a="1"/>
  <c r="AB391" i="1"/>
  <c r="AB391" i="1" a="1"/>
  <c r="AA391" i="1"/>
  <c r="AA391" i="1" a="1"/>
  <c r="Z391" i="1"/>
  <c r="AE391" i="1" s="1"/>
  <c r="Z391" i="1" a="1"/>
  <c r="W391" i="1"/>
  <c r="BA390" i="1"/>
  <c r="AZ390" i="1"/>
  <c r="AV390" i="1"/>
  <c r="AW390" i="1" s="1"/>
  <c r="AR390" i="1"/>
  <c r="AJ390" i="1"/>
  <c r="AD390" i="1" a="1"/>
  <c r="AD390" i="1" s="1"/>
  <c r="AC390" i="1" s="1" a="1"/>
  <c r="AC390" i="1" s="1"/>
  <c r="AB390" i="1"/>
  <c r="AB390" i="1" a="1"/>
  <c r="AA390" i="1"/>
  <c r="AA390" i="1" a="1"/>
  <c r="Z390" i="1" a="1"/>
  <c r="Z390" i="1" s="1"/>
  <c r="W390" i="1"/>
  <c r="BA389" i="1"/>
  <c r="AZ389" i="1"/>
  <c r="AW389" i="1"/>
  <c r="AV389" i="1"/>
  <c r="AR389" i="1"/>
  <c r="AJ389" i="1"/>
  <c r="AD389" i="1" a="1"/>
  <c r="AD389" i="1" s="1"/>
  <c r="AC389" i="1" s="1" a="1"/>
  <c r="AC389" i="1" s="1"/>
  <c r="AB389" i="1"/>
  <c r="AB389" i="1" a="1"/>
  <c r="AA389" i="1"/>
  <c r="AA389" i="1" a="1"/>
  <c r="Z389" i="1"/>
  <c r="Z389" i="1" a="1"/>
  <c r="W389" i="1"/>
  <c r="BA388" i="1"/>
  <c r="AZ388" i="1"/>
  <c r="AW388" i="1"/>
  <c r="AV388" i="1"/>
  <c r="AR388" i="1"/>
  <c r="AJ388" i="1"/>
  <c r="AD388" i="1" a="1"/>
  <c r="AD388" i="1" s="1"/>
  <c r="AC388" i="1" s="1" a="1"/>
  <c r="AC388" i="1" s="1"/>
  <c r="AB388" i="1"/>
  <c r="AB388" i="1" a="1"/>
  <c r="AA388" i="1" a="1"/>
  <c r="AA388" i="1" s="1"/>
  <c r="Z388" i="1" a="1"/>
  <c r="Z388" i="1" s="1"/>
  <c r="W388" i="1"/>
  <c r="BA387" i="1"/>
  <c r="AZ387" i="1"/>
  <c r="AW387" i="1"/>
  <c r="AV387" i="1"/>
  <c r="AR387" i="1"/>
  <c r="AJ387" i="1"/>
  <c r="AD387" i="1"/>
  <c r="AC387" i="1" s="1" a="1"/>
  <c r="AC387" i="1" s="1"/>
  <c r="AD387" i="1" a="1"/>
  <c r="AB387" i="1"/>
  <c r="AB387" i="1" a="1"/>
  <c r="AA387" i="1"/>
  <c r="AA387" i="1" a="1"/>
  <c r="Z387" i="1" a="1"/>
  <c r="Z387" i="1" s="1"/>
  <c r="BA386" i="1"/>
  <c r="AZ386" i="1"/>
  <c r="AW386" i="1"/>
  <c r="AV386" i="1"/>
  <c r="AR386" i="1"/>
  <c r="AJ386" i="1"/>
  <c r="AD386" i="1" a="1"/>
  <c r="AD386" i="1" s="1"/>
  <c r="AC386" i="1" s="1" a="1"/>
  <c r="AC386" i="1" s="1"/>
  <c r="AB386" i="1" a="1"/>
  <c r="AB386" i="1" s="1"/>
  <c r="AA386" i="1" s="1" a="1"/>
  <c r="AA386" i="1" s="1"/>
  <c r="Z386" i="1"/>
  <c r="Z386" i="1" a="1"/>
  <c r="BA385" i="1"/>
  <c r="AZ385" i="1"/>
  <c r="AV385" i="1"/>
  <c r="AW385" i="1" s="1"/>
  <c r="AR385" i="1"/>
  <c r="AJ385" i="1"/>
  <c r="AD385" i="1"/>
  <c r="AD385" i="1" a="1"/>
  <c r="AC385" i="1" a="1"/>
  <c r="AC385" i="1" s="1"/>
  <c r="AB385" i="1"/>
  <c r="AA385" i="1" s="1" a="1"/>
  <c r="AA385" i="1" s="1"/>
  <c r="AB385" i="1" a="1"/>
  <c r="Z385" i="1" a="1"/>
  <c r="Z385" i="1" s="1"/>
  <c r="W385" i="1"/>
  <c r="BA384" i="1"/>
  <c r="AZ384" i="1"/>
  <c r="AV384" i="1"/>
  <c r="AW384" i="1" s="1"/>
  <c r="AR384" i="1"/>
  <c r="AJ384" i="1"/>
  <c r="AD384" i="1" a="1"/>
  <c r="AD384" i="1" s="1"/>
  <c r="AC384" i="1" s="1" a="1"/>
  <c r="AC384" i="1"/>
  <c r="AB384" i="1"/>
  <c r="AA384" i="1" s="1" a="1"/>
  <c r="AA384" i="1" s="1"/>
  <c r="AB384" i="1" a="1"/>
  <c r="Z384" i="1"/>
  <c r="AI384" i="1" s="1"/>
  <c r="Z384" i="1" a="1"/>
  <c r="Y384" i="1" a="1"/>
  <c r="Y384" i="1" s="1"/>
  <c r="BA383" i="1"/>
  <c r="AZ383" i="1"/>
  <c r="AW383" i="1"/>
  <c r="AV383" i="1"/>
  <c r="AR383" i="1"/>
  <c r="AJ383" i="1"/>
  <c r="AD383" i="1" a="1"/>
  <c r="AD383" i="1" s="1"/>
  <c r="AB383" i="1"/>
  <c r="AA383" i="1" s="1" a="1"/>
  <c r="AA383" i="1" s="1"/>
  <c r="AB383" i="1" a="1"/>
  <c r="Z383" i="1" a="1"/>
  <c r="Z383" i="1" s="1"/>
  <c r="Y383" i="1" a="1"/>
  <c r="Y383" i="1" s="1"/>
  <c r="W383" i="1"/>
  <c r="BA382" i="1"/>
  <c r="AZ382" i="1"/>
  <c r="AW382" i="1"/>
  <c r="AV382" i="1"/>
  <c r="AR382" i="1"/>
  <c r="AJ382" i="1"/>
  <c r="AD382" i="1" a="1"/>
  <c r="AD382" i="1" s="1"/>
  <c r="AB382" i="1"/>
  <c r="AA382" i="1" s="1" a="1"/>
  <c r="AA382" i="1" s="1"/>
  <c r="AB382" i="1" a="1"/>
  <c r="Z382" i="1" a="1"/>
  <c r="Z382" i="1" s="1"/>
  <c r="Y382" i="1" a="1"/>
  <c r="Y382" i="1" s="1"/>
  <c r="BA381" i="1"/>
  <c r="AZ381" i="1"/>
  <c r="AV381" i="1"/>
  <c r="AW381" i="1" s="1"/>
  <c r="AR381" i="1"/>
  <c r="AJ381" i="1"/>
  <c r="AH381" i="1"/>
  <c r="AG381" i="1"/>
  <c r="AD381" i="1"/>
  <c r="AD381" i="1" a="1"/>
  <c r="AC381" i="1" a="1"/>
  <c r="AC381" i="1" s="1"/>
  <c r="AB381" i="1"/>
  <c r="AI381" i="1" s="1"/>
  <c r="AB381" i="1" a="1"/>
  <c r="Z381" i="1"/>
  <c r="AE381" i="1" s="1"/>
  <c r="Z381" i="1" a="1"/>
  <c r="Y381" i="1"/>
  <c r="Y381" i="1" a="1"/>
  <c r="BA380" i="1"/>
  <c r="AZ380" i="1"/>
  <c r="AW380" i="1"/>
  <c r="AV380" i="1"/>
  <c r="AR380" i="1"/>
  <c r="AJ380" i="1"/>
  <c r="AI380" i="1"/>
  <c r="AD380" i="1" a="1"/>
  <c r="AD380" i="1" s="1"/>
  <c r="AC380" i="1" s="1" a="1"/>
  <c r="AC380" i="1" s="1"/>
  <c r="AB380" i="1" a="1"/>
  <c r="AB380" i="1" s="1"/>
  <c r="AA380" i="1" s="1" a="1"/>
  <c r="AA380" i="1" s="1"/>
  <c r="Z380" i="1" a="1"/>
  <c r="Z380" i="1" s="1"/>
  <c r="AG380" i="1" s="1"/>
  <c r="W380" i="1"/>
  <c r="BA379" i="1"/>
  <c r="AZ379" i="1"/>
  <c r="AW379" i="1"/>
  <c r="AV379" i="1"/>
  <c r="AR379" i="1"/>
  <c r="AJ379" i="1"/>
  <c r="AD379" i="1" a="1"/>
  <c r="AD379" i="1" s="1"/>
  <c r="AC379" i="1" a="1"/>
  <c r="AC379" i="1" s="1"/>
  <c r="AB379" i="1"/>
  <c r="AA379" i="1" s="1" a="1"/>
  <c r="AA379" i="1" s="1"/>
  <c r="AB379" i="1" a="1"/>
  <c r="Z379" i="1" a="1"/>
  <c r="Z379" i="1" s="1"/>
  <c r="W379" i="1"/>
  <c r="BA378" i="1"/>
  <c r="AZ378" i="1"/>
  <c r="AW378" i="1"/>
  <c r="AV378" i="1"/>
  <c r="AR378" i="1"/>
  <c r="AJ378" i="1"/>
  <c r="AF378" i="1"/>
  <c r="AD378" i="1" a="1"/>
  <c r="AD378" i="1" s="1"/>
  <c r="AC378" i="1" s="1" a="1"/>
  <c r="AC378" i="1" s="1"/>
  <c r="AB378" i="1" a="1"/>
  <c r="AB378" i="1" s="1"/>
  <c r="Z378" i="1" a="1"/>
  <c r="Z378" i="1" s="1"/>
  <c r="Y378" i="1" a="1"/>
  <c r="Y378" i="1" s="1"/>
  <c r="BA377" i="1"/>
  <c r="AZ377" i="1"/>
  <c r="AW377" i="1"/>
  <c r="AV377" i="1"/>
  <c r="AR377" i="1"/>
  <c r="AJ377" i="1"/>
  <c r="AG377" i="1"/>
  <c r="AF377" i="1"/>
  <c r="AE377" i="1"/>
  <c r="AD377" i="1"/>
  <c r="AC377" i="1" s="1" a="1"/>
  <c r="AC377" i="1" s="1"/>
  <c r="AD377" i="1" a="1"/>
  <c r="AB377" i="1"/>
  <c r="AH377" i="1" s="1"/>
  <c r="AB377" i="1" a="1"/>
  <c r="AA377" i="1" a="1"/>
  <c r="AA377" i="1" s="1"/>
  <c r="Z377" i="1"/>
  <c r="AI377" i="1" s="1"/>
  <c r="Z377" i="1" a="1"/>
  <c r="BA376" i="1"/>
  <c r="AZ376" i="1"/>
  <c r="AW376" i="1"/>
  <c r="AV376" i="1"/>
  <c r="AR376" i="1"/>
  <c r="AJ376" i="1"/>
  <c r="AF376" i="1"/>
  <c r="AD376" i="1"/>
  <c r="AC376" i="1" s="1" a="1"/>
  <c r="AC376" i="1" s="1"/>
  <c r="AD376" i="1" a="1"/>
  <c r="AB376" i="1" a="1"/>
  <c r="AB376" i="1" s="1"/>
  <c r="AA376" i="1" a="1"/>
  <c r="AA376" i="1" s="1"/>
  <c r="Z376" i="1"/>
  <c r="AG376" i="1" s="1"/>
  <c r="Z376" i="1" a="1"/>
  <c r="BA375" i="1"/>
  <c r="AZ375" i="1"/>
  <c r="AW375" i="1"/>
  <c r="AV375" i="1"/>
  <c r="AR375" i="1"/>
  <c r="AJ375" i="1"/>
  <c r="AD375" i="1"/>
  <c r="AC375" i="1" s="1" a="1"/>
  <c r="AC375" i="1" s="1"/>
  <c r="AD375" i="1" a="1"/>
  <c r="AB375" i="1"/>
  <c r="AB375" i="1" a="1"/>
  <c r="AA375" i="1" a="1"/>
  <c r="AA375" i="1" s="1"/>
  <c r="Z375" i="1"/>
  <c r="Z375" i="1" a="1"/>
  <c r="BA374" i="1"/>
  <c r="AZ374" i="1"/>
  <c r="AW374" i="1"/>
  <c r="AV374" i="1"/>
  <c r="AR374" i="1"/>
  <c r="AJ374" i="1"/>
  <c r="AD374" i="1"/>
  <c r="AC374" i="1" s="1" a="1"/>
  <c r="AC374" i="1" s="1"/>
  <c r="AD374" i="1" a="1"/>
  <c r="AB374" i="1" a="1"/>
  <c r="AB374" i="1" s="1"/>
  <c r="AA374" i="1" s="1" a="1"/>
  <c r="AA374" i="1" s="1"/>
  <c r="Z374" i="1" a="1"/>
  <c r="Z374" i="1" s="1"/>
  <c r="AE374" i="1" s="1"/>
  <c r="BA373" i="1"/>
  <c r="AZ373" i="1"/>
  <c r="AV373" i="1"/>
  <c r="AW373" i="1" s="1"/>
  <c r="AR373" i="1"/>
  <c r="AJ373" i="1"/>
  <c r="AD373" i="1" a="1"/>
  <c r="AD373" i="1" s="1"/>
  <c r="AC373" i="1" s="1" a="1"/>
  <c r="AC373" i="1" s="1"/>
  <c r="AB373" i="1"/>
  <c r="AA373" i="1" s="1" a="1"/>
  <c r="AA373" i="1" s="1"/>
  <c r="AB373" i="1" a="1"/>
  <c r="Z373" i="1"/>
  <c r="Z373" i="1" a="1"/>
  <c r="Y373" i="1" a="1"/>
  <c r="Y373" i="1" s="1"/>
  <c r="BA372" i="1"/>
  <c r="AZ372" i="1"/>
  <c r="AW372" i="1"/>
  <c r="AV372" i="1"/>
  <c r="AR372" i="1"/>
  <c r="AJ372" i="1"/>
  <c r="AD372" i="1" a="1"/>
  <c r="AD372" i="1" s="1"/>
  <c r="AC372" i="1" s="1" a="1"/>
  <c r="AC372" i="1"/>
  <c r="AB372" i="1"/>
  <c r="AA372" i="1" s="1" a="1"/>
  <c r="AA372" i="1" s="1"/>
  <c r="AB372" i="1" a="1"/>
  <c r="Z372" i="1" a="1"/>
  <c r="Z372" i="1" s="1"/>
  <c r="Y372" i="1" a="1"/>
  <c r="Y372" i="1" s="1"/>
  <c r="BA371" i="1"/>
  <c r="AZ371" i="1"/>
  <c r="AV371" i="1"/>
  <c r="AW371" i="1" s="1"/>
  <c r="AR371" i="1"/>
  <c r="AJ371" i="1"/>
  <c r="AD371" i="1"/>
  <c r="AD371" i="1" a="1"/>
  <c r="AC371" i="1" a="1"/>
  <c r="AC371" i="1" s="1"/>
  <c r="AB371" i="1" a="1"/>
  <c r="AB371" i="1" s="1"/>
  <c r="Z371" i="1"/>
  <c r="Z371" i="1" a="1"/>
  <c r="Y371" i="1"/>
  <c r="Y371" i="1" a="1"/>
  <c r="BA370" i="1"/>
  <c r="AZ370" i="1"/>
  <c r="AW370" i="1"/>
  <c r="AV370" i="1"/>
  <c r="AR370" i="1"/>
  <c r="AJ370" i="1"/>
  <c r="AD370" i="1" a="1"/>
  <c r="AD370" i="1" s="1"/>
  <c r="AC370" i="1" a="1"/>
  <c r="AC370" i="1" s="1"/>
  <c r="AB370" i="1" a="1"/>
  <c r="AB370" i="1" s="1"/>
  <c r="AA370" i="1" s="1" a="1"/>
  <c r="AA370" i="1" s="1"/>
  <c r="Z370" i="1" a="1"/>
  <c r="Z370" i="1" s="1"/>
  <c r="BA369" i="1"/>
  <c r="AZ369" i="1"/>
  <c r="AW369" i="1"/>
  <c r="AV369" i="1"/>
  <c r="AR369" i="1"/>
  <c r="AJ369" i="1"/>
  <c r="AD369" i="1"/>
  <c r="AC369" i="1" s="1" a="1"/>
  <c r="AC369" i="1" s="1"/>
  <c r="AD369" i="1" a="1"/>
  <c r="AB369" i="1" a="1"/>
  <c r="AB369" i="1" s="1"/>
  <c r="Z369" i="1"/>
  <c r="Z369" i="1" a="1"/>
  <c r="W369" i="1"/>
  <c r="BA368" i="1"/>
  <c r="AZ368" i="1"/>
  <c r="AW368" i="1"/>
  <c r="AV368" i="1"/>
  <c r="AR368" i="1"/>
  <c r="AJ368" i="1"/>
  <c r="AF368" i="1"/>
  <c r="AE368" i="1"/>
  <c r="AD368" i="1"/>
  <c r="AC368" i="1" s="1" a="1"/>
  <c r="AC368" i="1" s="1"/>
  <c r="AD368" i="1" a="1"/>
  <c r="AB368" i="1" a="1"/>
  <c r="AB368" i="1" s="1"/>
  <c r="Z368" i="1"/>
  <c r="AI368" i="1" s="1"/>
  <c r="Z368" i="1" a="1"/>
  <c r="BA367" i="1"/>
  <c r="AZ367" i="1"/>
  <c r="AV367" i="1"/>
  <c r="AW367" i="1" s="1"/>
  <c r="AR367" i="1"/>
  <c r="AJ367" i="1"/>
  <c r="AD367" i="1"/>
  <c r="AC367" i="1" s="1" a="1"/>
  <c r="AC367" i="1" s="1"/>
  <c r="AD367" i="1" a="1"/>
  <c r="AB367" i="1" a="1"/>
  <c r="AB367" i="1" s="1"/>
  <c r="AA367" i="1" s="1" a="1"/>
  <c r="AA367" i="1" s="1"/>
  <c r="Z367" i="1"/>
  <c r="Z367" i="1" a="1"/>
  <c r="BA366" i="1"/>
  <c r="AZ366" i="1"/>
  <c r="AV366" i="1"/>
  <c r="AW366" i="1" s="1"/>
  <c r="AR366" i="1"/>
  <c r="AJ366" i="1"/>
  <c r="AD366" i="1" a="1"/>
  <c r="AD366" i="1" s="1"/>
  <c r="AC366" i="1" s="1" a="1"/>
  <c r="AC366" i="1" s="1"/>
  <c r="AB366" i="1"/>
  <c r="AB366" i="1" a="1"/>
  <c r="AA366" i="1" a="1"/>
  <c r="AA366" i="1" s="1"/>
  <c r="Z366" i="1" a="1"/>
  <c r="Z366" i="1" s="1"/>
  <c r="W366" i="1"/>
  <c r="BA365" i="1"/>
  <c r="AZ365" i="1"/>
  <c r="AW365" i="1"/>
  <c r="AV365" i="1"/>
  <c r="AR365" i="1"/>
  <c r="AJ365" i="1"/>
  <c r="AD365" i="1"/>
  <c r="AC365" i="1" s="1" a="1"/>
  <c r="AC365" i="1" s="1"/>
  <c r="AD365" i="1" a="1"/>
  <c r="AB365" i="1"/>
  <c r="AB365" i="1" a="1"/>
  <c r="AA365" i="1" a="1"/>
  <c r="AA365" i="1" s="1"/>
  <c r="Z365" i="1" a="1"/>
  <c r="Z365" i="1" s="1"/>
  <c r="W365" i="1"/>
  <c r="BA364" i="1"/>
  <c r="AZ364" i="1"/>
  <c r="AV364" i="1"/>
  <c r="AW364" i="1" s="1"/>
  <c r="AR364" i="1"/>
  <c r="AJ364" i="1"/>
  <c r="AD364" i="1" a="1"/>
  <c r="AD364" i="1" s="1"/>
  <c r="AC364" i="1" s="1" a="1"/>
  <c r="AC364" i="1" s="1"/>
  <c r="AB364" i="1"/>
  <c r="AB364" i="1" a="1"/>
  <c r="AA364" i="1" a="1"/>
  <c r="AA364" i="1" s="1"/>
  <c r="Z364" i="1" a="1"/>
  <c r="Z364" i="1" s="1"/>
  <c r="W364" i="1"/>
  <c r="BA363" i="1"/>
  <c r="AZ363" i="1"/>
  <c r="AV363" i="1"/>
  <c r="AW363" i="1" s="1"/>
  <c r="AR363" i="1"/>
  <c r="AJ363" i="1"/>
  <c r="AF363" i="1"/>
  <c r="AD363" i="1"/>
  <c r="AC363" i="1" s="1" a="1"/>
  <c r="AC363" i="1" s="1"/>
  <c r="AD363" i="1" a="1"/>
  <c r="AB363" i="1"/>
  <c r="AB363" i="1" a="1"/>
  <c r="AA363" i="1" a="1"/>
  <c r="AA363" i="1" s="1"/>
  <c r="Z363" i="1"/>
  <c r="Z363" i="1" a="1"/>
  <c r="BA362" i="1"/>
  <c r="AZ362" i="1"/>
  <c r="AV362" i="1"/>
  <c r="AW362" i="1" s="1"/>
  <c r="AR362" i="1"/>
  <c r="AJ362" i="1"/>
  <c r="AD362" i="1" a="1"/>
  <c r="AD362" i="1" s="1"/>
  <c r="AC362" i="1" s="1" a="1"/>
  <c r="AC362" i="1" s="1"/>
  <c r="AB362" i="1" a="1"/>
  <c r="AB362" i="1" s="1"/>
  <c r="AA362" i="1" a="1"/>
  <c r="AA362" i="1" s="1"/>
  <c r="Z362" i="1"/>
  <c r="Z362" i="1" a="1"/>
  <c r="W362" i="1"/>
  <c r="BA361" i="1"/>
  <c r="AZ361" i="1"/>
  <c r="AV361" i="1"/>
  <c r="AW361" i="1" s="1"/>
  <c r="AR361" i="1"/>
  <c r="AJ361" i="1"/>
  <c r="AE361" i="1"/>
  <c r="AD361" i="1" a="1"/>
  <c r="AD361" i="1" s="1"/>
  <c r="AC361" i="1" s="1" a="1"/>
  <c r="AC361" i="1" s="1"/>
  <c r="Z361" i="1" a="1"/>
  <c r="Z361" i="1" s="1"/>
  <c r="Y361" i="1" a="1"/>
  <c r="Y361" i="1" s="1"/>
  <c r="W361" i="1"/>
  <c r="BA360" i="1"/>
  <c r="AZ360" i="1"/>
  <c r="AW360" i="1"/>
  <c r="AV360" i="1"/>
  <c r="AR360" i="1"/>
  <c r="AJ360" i="1"/>
  <c r="AH360" i="1"/>
  <c r="AG360" i="1"/>
  <c r="AF360" i="1"/>
  <c r="AD360" i="1" a="1"/>
  <c r="AD360" i="1" s="1"/>
  <c r="AC360" i="1" a="1"/>
  <c r="AC360" i="1" s="1"/>
  <c r="AB360" i="1" a="1"/>
  <c r="AB360" i="1" s="1"/>
  <c r="AA360" i="1" s="1" a="1"/>
  <c r="AA360" i="1" s="1"/>
  <c r="Z360" i="1" a="1"/>
  <c r="Z360" i="1" s="1"/>
  <c r="AE360" i="1" s="1"/>
  <c r="Y360" i="1" a="1"/>
  <c r="Y360" i="1" s="1"/>
  <c r="BA359" i="1"/>
  <c r="AZ359" i="1"/>
  <c r="AW359" i="1"/>
  <c r="AV359" i="1"/>
  <c r="AR359" i="1"/>
  <c r="AJ359" i="1"/>
  <c r="AG359" i="1"/>
  <c r="AF359" i="1"/>
  <c r="AD359" i="1"/>
  <c r="AC359" i="1" s="1" a="1"/>
  <c r="AC359" i="1" s="1"/>
  <c r="AD359" i="1" a="1"/>
  <c r="AB359" i="1" a="1"/>
  <c r="AB359" i="1" s="1"/>
  <c r="AE359" i="1" s="1"/>
  <c r="Z359" i="1"/>
  <c r="Z359" i="1" a="1"/>
  <c r="BA358" i="1"/>
  <c r="AZ358" i="1"/>
  <c r="AV358" i="1"/>
  <c r="AW358" i="1" s="1"/>
  <c r="AR358" i="1"/>
  <c r="AJ358" i="1"/>
  <c r="AD358" i="1"/>
  <c r="AC358" i="1" s="1" a="1"/>
  <c r="AC358" i="1" s="1"/>
  <c r="AD358" i="1" a="1"/>
  <c r="AB358" i="1" a="1"/>
  <c r="AB358" i="1" s="1"/>
  <c r="AA358" i="1" a="1"/>
  <c r="AA358" i="1" s="1"/>
  <c r="Z358" i="1"/>
  <c r="Z358" i="1" a="1"/>
  <c r="BA357" i="1"/>
  <c r="AZ357" i="1"/>
  <c r="AV357" i="1"/>
  <c r="AW357" i="1" s="1"/>
  <c r="AR357" i="1"/>
  <c r="AJ357" i="1"/>
  <c r="AF357" i="1"/>
  <c r="AD357" i="1"/>
  <c r="AC357" i="1" s="1" a="1"/>
  <c r="AC357" i="1" s="1"/>
  <c r="AD357" i="1" a="1"/>
  <c r="AB357" i="1"/>
  <c r="AB357" i="1" a="1"/>
  <c r="AA357" i="1" a="1"/>
  <c r="AA357" i="1" s="1"/>
  <c r="Z357" i="1"/>
  <c r="Z357" i="1" a="1"/>
  <c r="BA356" i="1"/>
  <c r="AZ356" i="1"/>
  <c r="AV356" i="1"/>
  <c r="AW356" i="1" s="1"/>
  <c r="AR356" i="1"/>
  <c r="AJ356" i="1"/>
  <c r="AD356" i="1" a="1"/>
  <c r="AD356" i="1" s="1"/>
  <c r="AC356" i="1" s="1" a="1"/>
  <c r="AC356" i="1" s="1"/>
  <c r="AB356" i="1" a="1"/>
  <c r="AB356" i="1" s="1"/>
  <c r="AA356" i="1" a="1"/>
  <c r="AA356" i="1" s="1"/>
  <c r="Z356" i="1" a="1"/>
  <c r="Z356" i="1" s="1"/>
  <c r="BA355" i="1"/>
  <c r="AZ355" i="1"/>
  <c r="AV355" i="1"/>
  <c r="AW355" i="1" s="1"/>
  <c r="AR355" i="1"/>
  <c r="AJ355" i="1"/>
  <c r="AD355" i="1" a="1"/>
  <c r="AD355" i="1" s="1"/>
  <c r="AC355" i="1" s="1" a="1"/>
  <c r="AC355" i="1" s="1"/>
  <c r="AB355" i="1"/>
  <c r="AA355" i="1" s="1" a="1"/>
  <c r="AA355" i="1" s="1"/>
  <c r="AB355" i="1" a="1"/>
  <c r="Z355" i="1" a="1"/>
  <c r="Z355" i="1" s="1"/>
  <c r="W355" i="1"/>
  <c r="BA354" i="1"/>
  <c r="AZ354" i="1"/>
  <c r="AV354" i="1"/>
  <c r="AW354" i="1" s="1"/>
  <c r="AR354" i="1"/>
  <c r="AJ354" i="1"/>
  <c r="AD354" i="1"/>
  <c r="AC354" i="1" s="1" a="1"/>
  <c r="AC354" i="1" s="1"/>
  <c r="AD354" i="1" a="1"/>
  <c r="AB354" i="1"/>
  <c r="AA354" i="1" s="1" a="1"/>
  <c r="AA354" i="1" s="1"/>
  <c r="AB354" i="1" a="1"/>
  <c r="Z354" i="1" a="1"/>
  <c r="Z354" i="1" s="1"/>
  <c r="BA353" i="1"/>
  <c r="AZ353" i="1"/>
  <c r="AW353" i="1"/>
  <c r="AV353" i="1"/>
  <c r="AR353" i="1"/>
  <c r="AJ353" i="1"/>
  <c r="AI353" i="1"/>
  <c r="AD353" i="1" a="1"/>
  <c r="AD353" i="1" s="1"/>
  <c r="AC353" i="1" s="1" a="1"/>
  <c r="AC353" i="1" s="1"/>
  <c r="AB353" i="1"/>
  <c r="AA353" i="1" s="1" a="1"/>
  <c r="AA353" i="1" s="1"/>
  <c r="AB353" i="1" a="1"/>
  <c r="Z353" i="1" a="1"/>
  <c r="Z353" i="1" s="1"/>
  <c r="W353" i="1"/>
  <c r="BA352" i="1"/>
  <c r="AZ352" i="1"/>
  <c r="AW352" i="1"/>
  <c r="AV352" i="1"/>
  <c r="AR352" i="1"/>
  <c r="AJ352" i="1"/>
  <c r="AD352" i="1" a="1"/>
  <c r="AD352" i="1" s="1"/>
  <c r="AC352" i="1" a="1"/>
  <c r="AC352" i="1" s="1"/>
  <c r="AB352" i="1"/>
  <c r="AA352" i="1" s="1" a="1"/>
  <c r="AA352" i="1" s="1"/>
  <c r="AB352" i="1" a="1"/>
  <c r="Z352" i="1" a="1"/>
  <c r="Z352" i="1" s="1"/>
  <c r="W352" i="1"/>
  <c r="BA351" i="1"/>
  <c r="AZ351" i="1"/>
  <c r="AW351" i="1"/>
  <c r="AV351" i="1"/>
  <c r="AR351" i="1"/>
  <c r="AJ351" i="1"/>
  <c r="AD351" i="1" a="1"/>
  <c r="AD351" i="1" s="1"/>
  <c r="AC351" i="1" s="1" a="1"/>
  <c r="AC351" i="1" s="1"/>
  <c r="AB351" i="1"/>
  <c r="AA351" i="1" s="1" a="1"/>
  <c r="AA351" i="1" s="1"/>
  <c r="AB351" i="1" a="1"/>
  <c r="Z351" i="1" a="1"/>
  <c r="Z351" i="1" s="1"/>
  <c r="AH351" i="1" s="1"/>
  <c r="BA350" i="1"/>
  <c r="AZ350" i="1"/>
  <c r="AV350" i="1"/>
  <c r="AW350" i="1" s="1"/>
  <c r="AR350" i="1"/>
  <c r="AJ350" i="1"/>
  <c r="AI350" i="1"/>
  <c r="AH350" i="1"/>
  <c r="AD350" i="1"/>
  <c r="AC350" i="1" s="1" a="1"/>
  <c r="AC350" i="1" s="1"/>
  <c r="AD350" i="1" a="1"/>
  <c r="AB350" i="1" a="1"/>
  <c r="AB350" i="1" s="1"/>
  <c r="AA350" i="1" s="1" a="1"/>
  <c r="AA350" i="1" s="1"/>
  <c r="Z350" i="1"/>
  <c r="AG350" i="1" s="1"/>
  <c r="Z350" i="1" a="1"/>
  <c r="W350" i="1"/>
  <c r="BA349" i="1"/>
  <c r="AZ349" i="1"/>
  <c r="AV349" i="1"/>
  <c r="AW349" i="1" s="1"/>
  <c r="AR349" i="1"/>
  <c r="AJ349" i="1"/>
  <c r="AD349" i="1"/>
  <c r="AD349" i="1" a="1"/>
  <c r="AC349" i="1"/>
  <c r="AC349" i="1" a="1"/>
  <c r="AB349" i="1" a="1"/>
  <c r="AB349" i="1" s="1"/>
  <c r="Z349" i="1"/>
  <c r="Z349" i="1" a="1"/>
  <c r="Y349" i="1" a="1"/>
  <c r="Y349" i="1" s="1"/>
  <c r="BA348" i="1"/>
  <c r="AZ348" i="1"/>
  <c r="AW348" i="1"/>
  <c r="AV348" i="1"/>
  <c r="AR348" i="1"/>
  <c r="AJ348" i="1"/>
  <c r="AD348" i="1" a="1"/>
  <c r="AD348" i="1" s="1"/>
  <c r="AG348" i="1" s="1"/>
  <c r="AB348" i="1" a="1"/>
  <c r="AB348" i="1" s="1"/>
  <c r="AA348" i="1" s="1" a="1"/>
  <c r="AA348" i="1" s="1"/>
  <c r="Z348" i="1" a="1"/>
  <c r="Z348" i="1" s="1"/>
  <c r="Y348" i="1" a="1"/>
  <c r="Y348" i="1" s="1"/>
  <c r="BA347" i="1"/>
  <c r="AZ347" i="1"/>
  <c r="AW347" i="1"/>
  <c r="AV347" i="1"/>
  <c r="AR347" i="1"/>
  <c r="AJ347" i="1"/>
  <c r="AD347" i="1"/>
  <c r="AC347" i="1" s="1" a="1"/>
  <c r="AC347" i="1" s="1"/>
  <c r="AD347" i="1" a="1"/>
  <c r="AB347" i="1" a="1"/>
  <c r="AB347" i="1" s="1"/>
  <c r="AH347" i="1" s="1"/>
  <c r="Z347" i="1"/>
  <c r="Z347" i="1" a="1"/>
  <c r="BA346" i="1"/>
  <c r="AZ346" i="1"/>
  <c r="AV346" i="1"/>
  <c r="AW346" i="1" s="1"/>
  <c r="AR346" i="1"/>
  <c r="AJ346" i="1"/>
  <c r="AD346" i="1"/>
  <c r="AD346" i="1" a="1"/>
  <c r="AC346" i="1" a="1"/>
  <c r="AC346" i="1" s="1"/>
  <c r="AB346" i="1" a="1"/>
  <c r="AB346" i="1" s="1"/>
  <c r="AA346" i="1" s="1" a="1"/>
  <c r="AA346" i="1"/>
  <c r="Z346" i="1"/>
  <c r="AE346" i="1" s="1"/>
  <c r="Z346" i="1" a="1"/>
  <c r="BA345" i="1"/>
  <c r="AZ345" i="1"/>
  <c r="AV345" i="1"/>
  <c r="AW345" i="1" s="1"/>
  <c r="AR345" i="1"/>
  <c r="AJ345" i="1"/>
  <c r="AD345" i="1"/>
  <c r="AC345" i="1" s="1" a="1"/>
  <c r="AC345" i="1" s="1"/>
  <c r="AD345" i="1" a="1"/>
  <c r="AB345" i="1"/>
  <c r="AB345" i="1" a="1"/>
  <c r="AA345" i="1" a="1"/>
  <c r="AA345" i="1" s="1"/>
  <c r="Z345" i="1" a="1"/>
  <c r="Z345" i="1" s="1"/>
  <c r="W345" i="1"/>
  <c r="BA344" i="1"/>
  <c r="AZ344" i="1"/>
  <c r="AV344" i="1"/>
  <c r="AW344" i="1" s="1"/>
  <c r="AR344" i="1"/>
  <c r="AJ344" i="1"/>
  <c r="AD344" i="1"/>
  <c r="AC344" i="1" s="1" a="1"/>
  <c r="AC344" i="1" s="1"/>
  <c r="AD344" i="1" a="1"/>
  <c r="AB344" i="1"/>
  <c r="AB344" i="1" a="1"/>
  <c r="AA344" i="1" a="1"/>
  <c r="AA344" i="1" s="1"/>
  <c r="Z344" i="1" a="1"/>
  <c r="Z344" i="1" s="1"/>
  <c r="AF344" i="1" s="1"/>
  <c r="W344" i="1"/>
  <c r="BA343" i="1"/>
  <c r="AZ343" i="1"/>
  <c r="AV343" i="1"/>
  <c r="AW343" i="1" s="1"/>
  <c r="AR343" i="1"/>
  <c r="AJ343" i="1"/>
  <c r="AD343" i="1"/>
  <c r="AC343" i="1" s="1" a="1"/>
  <c r="AC343" i="1" s="1"/>
  <c r="AD343" i="1" a="1"/>
  <c r="AB343" i="1"/>
  <c r="AB343" i="1" a="1"/>
  <c r="AA343" i="1" a="1"/>
  <c r="AA343" i="1" s="1"/>
  <c r="Z343" i="1" a="1"/>
  <c r="Z343" i="1" s="1"/>
  <c r="W343" i="1"/>
  <c r="BA342" i="1"/>
  <c r="AZ342" i="1"/>
  <c r="AV342" i="1"/>
  <c r="AW342" i="1" s="1"/>
  <c r="AR342" i="1"/>
  <c r="AJ342" i="1"/>
  <c r="AD342" i="1"/>
  <c r="AC342" i="1" s="1" a="1"/>
  <c r="AC342" i="1" s="1"/>
  <c r="AD342" i="1" a="1"/>
  <c r="AB342" i="1"/>
  <c r="AB342" i="1" a="1"/>
  <c r="AA342" i="1" a="1"/>
  <c r="AA342" i="1" s="1"/>
  <c r="Z342" i="1" a="1"/>
  <c r="Z342" i="1" s="1"/>
  <c r="AF342" i="1" s="1"/>
  <c r="W342" i="1"/>
  <c r="BA341" i="1"/>
  <c r="AZ341" i="1"/>
  <c r="AV341" i="1"/>
  <c r="AW341" i="1" s="1"/>
  <c r="AR341" i="1"/>
  <c r="AJ341" i="1"/>
  <c r="AD341" i="1"/>
  <c r="AC341" i="1" s="1" a="1"/>
  <c r="AC341" i="1" s="1"/>
  <c r="AD341" i="1" a="1"/>
  <c r="AB341" i="1"/>
  <c r="AB341" i="1" a="1"/>
  <c r="AA341" i="1" a="1"/>
  <c r="AA341" i="1" s="1"/>
  <c r="Z341" i="1" a="1"/>
  <c r="Z341" i="1" s="1"/>
  <c r="BA340" i="1"/>
  <c r="AZ340" i="1"/>
  <c r="AW340" i="1"/>
  <c r="AV340" i="1"/>
  <c r="AR340" i="1"/>
  <c r="AJ340" i="1"/>
  <c r="AD340" i="1" a="1"/>
  <c r="AD340" i="1" s="1"/>
  <c r="AC340" i="1" s="1" a="1"/>
  <c r="AC340" i="1" s="1"/>
  <c r="AB340" i="1" a="1"/>
  <c r="AB340" i="1" s="1"/>
  <c r="AA340" i="1" a="1"/>
  <c r="AA340" i="1" s="1"/>
  <c r="Z340" i="1" a="1"/>
  <c r="Z340" i="1" s="1"/>
  <c r="BA339" i="1"/>
  <c r="AZ339" i="1"/>
  <c r="AV339" i="1"/>
  <c r="AW339" i="1" s="1"/>
  <c r="AR339" i="1"/>
  <c r="AJ339" i="1"/>
  <c r="AD339" i="1" a="1"/>
  <c r="AD339" i="1" s="1"/>
  <c r="AI339" i="1" s="1"/>
  <c r="AC339" i="1" a="1"/>
  <c r="AC339" i="1" s="1"/>
  <c r="AB339" i="1"/>
  <c r="AA339" i="1" s="1" a="1"/>
  <c r="AA339" i="1" s="1"/>
  <c r="AB339" i="1" a="1"/>
  <c r="Z339" i="1"/>
  <c r="Z339" i="1" a="1"/>
  <c r="Y339" i="1" a="1"/>
  <c r="Y339" i="1" s="1"/>
  <c r="W339" i="1"/>
  <c r="BA338" i="1"/>
  <c r="AZ338" i="1"/>
  <c r="AV338" i="1"/>
  <c r="AW338" i="1" s="1"/>
  <c r="AR338" i="1"/>
  <c r="AJ338" i="1"/>
  <c r="AD338" i="1" a="1"/>
  <c r="AD338" i="1" s="1"/>
  <c r="AC338" i="1" s="1" a="1"/>
  <c r="AC338" i="1" s="1"/>
  <c r="AB338" i="1"/>
  <c r="AA338" i="1" s="1" a="1"/>
  <c r="AB338" i="1" a="1"/>
  <c r="AA338" i="1"/>
  <c r="Z338" i="1" a="1"/>
  <c r="Z338" i="1" s="1"/>
  <c r="W338" i="1"/>
  <c r="BA337" i="1"/>
  <c r="AZ337" i="1"/>
  <c r="AV337" i="1"/>
  <c r="AW337" i="1" s="1"/>
  <c r="AR337" i="1"/>
  <c r="AJ337" i="1"/>
  <c r="AD337" i="1" a="1"/>
  <c r="AD337" i="1" s="1"/>
  <c r="AC337" i="1" a="1"/>
  <c r="AC337" i="1" s="1"/>
  <c r="AB337" i="1"/>
  <c r="AA337" i="1" s="1" a="1"/>
  <c r="AA337" i="1" s="1"/>
  <c r="AB337" i="1" a="1"/>
  <c r="Z337" i="1"/>
  <c r="Z337" i="1" a="1"/>
  <c r="Y337" i="1" a="1"/>
  <c r="Y337" i="1" s="1"/>
  <c r="W337" i="1"/>
  <c r="BA336" i="1"/>
  <c r="AZ336" i="1"/>
  <c r="AV336" i="1"/>
  <c r="AW336" i="1" s="1"/>
  <c r="AR336" i="1"/>
  <c r="AJ336" i="1"/>
  <c r="AD336" i="1" a="1"/>
  <c r="AD336" i="1" s="1"/>
  <c r="AB336" i="1"/>
  <c r="AA336" i="1" s="1" a="1"/>
  <c r="AB336" i="1" a="1"/>
  <c r="AA336" i="1"/>
  <c r="Z336" i="1"/>
  <c r="AH336" i="1" s="1"/>
  <c r="Z336" i="1" a="1"/>
  <c r="W336" i="1"/>
  <c r="BA335" i="1"/>
  <c r="AZ335" i="1"/>
  <c r="AV335" i="1"/>
  <c r="AW335" i="1" s="1"/>
  <c r="AR335" i="1"/>
  <c r="AJ335" i="1"/>
  <c r="AD335" i="1" a="1"/>
  <c r="AD335" i="1" s="1"/>
  <c r="AC335" i="1" a="1"/>
  <c r="AC335" i="1" s="1"/>
  <c r="AB335" i="1"/>
  <c r="AA335" i="1" s="1" a="1"/>
  <c r="AA335" i="1" s="1"/>
  <c r="AB335" i="1" a="1"/>
  <c r="Z335" i="1"/>
  <c r="Z335" i="1" a="1"/>
  <c r="Y335" i="1" a="1"/>
  <c r="Y335" i="1" s="1"/>
  <c r="BA334" i="1"/>
  <c r="AZ334" i="1"/>
  <c r="AW334" i="1"/>
  <c r="AV334" i="1"/>
  <c r="AR334" i="1"/>
  <c r="AJ334" i="1"/>
  <c r="AD334" i="1" a="1"/>
  <c r="AD334" i="1" s="1"/>
  <c r="AC334" i="1" s="1" a="1"/>
  <c r="AC334" i="1" s="1"/>
  <c r="AB334" i="1" a="1"/>
  <c r="AB334" i="1" s="1"/>
  <c r="AA334" i="1" a="1"/>
  <c r="AA334" i="1" s="1"/>
  <c r="Z334" i="1" a="1"/>
  <c r="Z334" i="1" s="1"/>
  <c r="BA333" i="1"/>
  <c r="AZ333" i="1"/>
  <c r="AV333" i="1"/>
  <c r="AW333" i="1" s="1"/>
  <c r="AR333" i="1"/>
  <c r="AJ333" i="1"/>
  <c r="AD333" i="1"/>
  <c r="AD333" i="1" a="1"/>
  <c r="AC333" i="1" a="1"/>
  <c r="AC333" i="1" s="1"/>
  <c r="AB333" i="1" a="1"/>
  <c r="AB333" i="1" s="1"/>
  <c r="Z333" i="1"/>
  <c r="Z333" i="1" a="1"/>
  <c r="Y333" i="1" a="1"/>
  <c r="Y333" i="1" s="1"/>
  <c r="W333" i="1"/>
  <c r="BA332" i="1"/>
  <c r="AZ332" i="1"/>
  <c r="AV332" i="1"/>
  <c r="AW332" i="1" s="1"/>
  <c r="AR332" i="1"/>
  <c r="AJ332" i="1"/>
  <c r="AD332" i="1"/>
  <c r="AC332" i="1" s="1" a="1"/>
  <c r="AC332" i="1" s="1"/>
  <c r="AD332" i="1" a="1"/>
  <c r="AB332" i="1" a="1"/>
  <c r="AB332" i="1" s="1"/>
  <c r="AA332" i="1" s="1" a="1"/>
  <c r="AA332" i="1"/>
  <c r="Z332" i="1"/>
  <c r="Z332" i="1" a="1"/>
  <c r="BA331" i="1"/>
  <c r="AZ331" i="1"/>
  <c r="AW331" i="1"/>
  <c r="AV331" i="1"/>
  <c r="AR331" i="1"/>
  <c r="AJ331" i="1"/>
  <c r="AD331" i="1" a="1"/>
  <c r="AD331" i="1" s="1"/>
  <c r="AC331" i="1" s="1" a="1"/>
  <c r="AC331" i="1" s="1"/>
  <c r="AB331" i="1" a="1"/>
  <c r="AB331" i="1" s="1"/>
  <c r="Z331" i="1" a="1"/>
  <c r="Z331" i="1" s="1"/>
  <c r="Y331" i="1" a="1"/>
  <c r="Y331" i="1" s="1"/>
  <c r="BA330" i="1"/>
  <c r="AZ330" i="1"/>
  <c r="AW330" i="1"/>
  <c r="AV330" i="1"/>
  <c r="AR330" i="1"/>
  <c r="AJ330" i="1"/>
  <c r="AE330" i="1"/>
  <c r="AD330" i="1"/>
  <c r="AC330" i="1" s="1" a="1"/>
  <c r="AC330" i="1" s="1"/>
  <c r="AD330" i="1" a="1"/>
  <c r="AB330" i="1"/>
  <c r="AB330" i="1" a="1"/>
  <c r="AA330" i="1" a="1"/>
  <c r="AA330" i="1" s="1"/>
  <c r="Z330" i="1"/>
  <c r="Z330" i="1" a="1"/>
  <c r="BA329" i="1"/>
  <c r="AZ329" i="1"/>
  <c r="AV329" i="1"/>
  <c r="AW329" i="1" s="1"/>
  <c r="AR329" i="1"/>
  <c r="AJ329" i="1"/>
  <c r="AD329" i="1" a="1"/>
  <c r="AD329" i="1" s="1"/>
  <c r="AI329" i="1" s="1"/>
  <c r="AC329" i="1" a="1"/>
  <c r="AC329" i="1" s="1"/>
  <c r="AB329" i="1" a="1"/>
  <c r="AB329" i="1" s="1"/>
  <c r="AA329" i="1" s="1" a="1"/>
  <c r="AA329" i="1" s="1"/>
  <c r="Z329" i="1" a="1"/>
  <c r="Z329" i="1" s="1"/>
  <c r="W329" i="1"/>
  <c r="BA328" i="1"/>
  <c r="AZ328" i="1"/>
  <c r="AW328" i="1"/>
  <c r="AV328" i="1"/>
  <c r="AR328" i="1"/>
  <c r="AJ328" i="1"/>
  <c r="AD328" i="1" a="1"/>
  <c r="AD328" i="1" s="1"/>
  <c r="AB328" i="1" a="1"/>
  <c r="AB328" i="1" s="1"/>
  <c r="AA328" i="1" s="1" a="1"/>
  <c r="AA328" i="1" s="1"/>
  <c r="Z328" i="1"/>
  <c r="Z328" i="1" a="1"/>
  <c r="W328" i="1"/>
  <c r="BA327" i="1"/>
  <c r="AZ327" i="1"/>
  <c r="AV327" i="1"/>
  <c r="AW327" i="1" s="1"/>
  <c r="AR327" i="1"/>
  <c r="AJ327" i="1"/>
  <c r="AD327" i="1" a="1"/>
  <c r="AD327" i="1" s="1"/>
  <c r="AC327" i="1" a="1"/>
  <c r="AC327" i="1" s="1"/>
  <c r="AB327" i="1" a="1"/>
  <c r="AB327" i="1" s="1"/>
  <c r="AA327" i="1" a="1"/>
  <c r="AA327" i="1" s="1"/>
  <c r="Z327" i="1" a="1"/>
  <c r="Z327" i="1" s="1"/>
  <c r="W327" i="1"/>
  <c r="BA326" i="1"/>
  <c r="AZ326" i="1"/>
  <c r="AV326" i="1"/>
  <c r="AW326" i="1" s="1"/>
  <c r="AR326" i="1"/>
  <c r="AJ326" i="1"/>
  <c r="AD326" i="1" a="1"/>
  <c r="AD326" i="1" s="1"/>
  <c r="AC326" i="1" s="1" a="1"/>
  <c r="AC326" i="1" s="1"/>
  <c r="AB326" i="1" a="1"/>
  <c r="AB326" i="1" s="1"/>
  <c r="AA326" i="1" s="1" a="1"/>
  <c r="AA326" i="1" s="1"/>
  <c r="Z326" i="1" a="1"/>
  <c r="Z326" i="1" s="1"/>
  <c r="W326" i="1"/>
  <c r="BA325" i="1"/>
  <c r="AZ325" i="1"/>
  <c r="AV325" i="1"/>
  <c r="AW325" i="1" s="1"/>
  <c r="AR325" i="1"/>
  <c r="AJ325" i="1"/>
  <c r="AI325" i="1"/>
  <c r="AG325" i="1"/>
  <c r="AD325" i="1" a="1"/>
  <c r="AD325" i="1" s="1"/>
  <c r="AC325" i="1" s="1" a="1"/>
  <c r="AC325" i="1" s="1"/>
  <c r="AB325" i="1" a="1"/>
  <c r="AB325" i="1" s="1"/>
  <c r="AA325" i="1" a="1"/>
  <c r="AA325" i="1" s="1"/>
  <c r="Z325" i="1" a="1"/>
  <c r="Z325" i="1" s="1"/>
  <c r="BA324" i="1"/>
  <c r="AZ324" i="1"/>
  <c r="AV324" i="1"/>
  <c r="AW324" i="1" s="1"/>
  <c r="AR324" i="1"/>
  <c r="AJ324" i="1"/>
  <c r="AD324" i="1" a="1"/>
  <c r="AD324" i="1" s="1"/>
  <c r="AC324" i="1" s="1" a="1"/>
  <c r="AC324" i="1" s="1"/>
  <c r="AB324" i="1"/>
  <c r="AA324" i="1" s="1" a="1"/>
  <c r="AA324" i="1" s="1"/>
  <c r="AB324" i="1" a="1"/>
  <c r="Z324" i="1" a="1"/>
  <c r="Z324" i="1" s="1"/>
  <c r="W324" i="1"/>
  <c r="BA323" i="1"/>
  <c r="AZ323" i="1"/>
  <c r="AW323" i="1"/>
  <c r="AV323" i="1"/>
  <c r="AR323" i="1"/>
  <c r="AJ323" i="1"/>
  <c r="AD323" i="1" a="1"/>
  <c r="AD323" i="1" s="1"/>
  <c r="AC323" i="1" s="1" a="1"/>
  <c r="AC323" i="1" s="1"/>
  <c r="AB323" i="1"/>
  <c r="AB323" i="1" a="1"/>
  <c r="AA323" i="1" a="1"/>
  <c r="AA323" i="1" s="1"/>
  <c r="Z323" i="1"/>
  <c r="Z323" i="1" a="1"/>
  <c r="BA322" i="1"/>
  <c r="AZ322" i="1"/>
  <c r="AV322" i="1"/>
  <c r="AW322" i="1" s="1"/>
  <c r="AR322" i="1"/>
  <c r="AJ322" i="1"/>
  <c r="AD322" i="1" a="1"/>
  <c r="AD322" i="1" s="1"/>
  <c r="AC322" i="1" a="1"/>
  <c r="AC322" i="1" s="1"/>
  <c r="AB322" i="1" a="1"/>
  <c r="AB322" i="1" s="1"/>
  <c r="AA322" i="1" s="1" a="1"/>
  <c r="AA322" i="1" s="1"/>
  <c r="Z322" i="1"/>
  <c r="AE322" i="1" s="1"/>
  <c r="Z322" i="1" a="1"/>
  <c r="Y322" i="1" a="1"/>
  <c r="Y322" i="1" s="1"/>
  <c r="BA321" i="1"/>
  <c r="AZ321" i="1"/>
  <c r="AV321" i="1"/>
  <c r="AW321" i="1" s="1"/>
  <c r="AR321" i="1"/>
  <c r="AJ321" i="1"/>
  <c r="AD321" i="1"/>
  <c r="AC321" i="1" s="1" a="1"/>
  <c r="AC321" i="1" s="1"/>
  <c r="AD321" i="1" a="1"/>
  <c r="AB321" i="1"/>
  <c r="AA321" i="1" s="1" a="1"/>
  <c r="AA321" i="1" s="1"/>
  <c r="AB321" i="1" a="1"/>
  <c r="Z321" i="1" a="1"/>
  <c r="Z321" i="1" s="1"/>
  <c r="W321" i="1"/>
  <c r="BA320" i="1"/>
  <c r="AZ320" i="1"/>
  <c r="AV320" i="1"/>
  <c r="AW320" i="1" s="1"/>
  <c r="AR320" i="1"/>
  <c r="AJ320" i="1"/>
  <c r="AH320" i="1"/>
  <c r="AD320" i="1"/>
  <c r="AD320" i="1" a="1"/>
  <c r="AC320" i="1" a="1"/>
  <c r="AC320" i="1" s="1"/>
  <c r="AB320" i="1"/>
  <c r="AA320" i="1" s="1" a="1"/>
  <c r="AB320" i="1" a="1"/>
  <c r="AA320" i="1"/>
  <c r="Z320" i="1" a="1"/>
  <c r="Z320" i="1" s="1"/>
  <c r="BA319" i="1"/>
  <c r="AZ319" i="1"/>
  <c r="AW319" i="1"/>
  <c r="AV319" i="1"/>
  <c r="AR319" i="1"/>
  <c r="AJ319" i="1"/>
  <c r="AD319" i="1" a="1"/>
  <c r="AD319" i="1" s="1"/>
  <c r="AC319" i="1" s="1" a="1"/>
  <c r="AC319" i="1" s="1"/>
  <c r="AB319" i="1"/>
  <c r="AA319" i="1" s="1" a="1"/>
  <c r="AA319" i="1" s="1"/>
  <c r="AB319" i="1" a="1"/>
  <c r="Z319" i="1" a="1"/>
  <c r="Z319" i="1" s="1"/>
  <c r="Y319" i="1" a="1"/>
  <c r="Y319" i="1" s="1"/>
  <c r="BA318" i="1"/>
  <c r="AZ318" i="1"/>
  <c r="AV318" i="1"/>
  <c r="AW318" i="1" s="1"/>
  <c r="AR318" i="1"/>
  <c r="AJ318" i="1"/>
  <c r="AD318" i="1"/>
  <c r="AD318" i="1" a="1"/>
  <c r="AC318" i="1" a="1"/>
  <c r="AC318" i="1" s="1"/>
  <c r="AB318" i="1" a="1"/>
  <c r="AB318" i="1" s="1"/>
  <c r="Z318" i="1"/>
  <c r="Z318" i="1" a="1"/>
  <c r="BA317" i="1"/>
  <c r="AZ317" i="1"/>
  <c r="AW317" i="1"/>
  <c r="AV317" i="1"/>
  <c r="AR317" i="1"/>
  <c r="AJ317" i="1"/>
  <c r="AD317" i="1" a="1"/>
  <c r="AD317" i="1" s="1"/>
  <c r="AC317" i="1" s="1" a="1"/>
  <c r="AC317" i="1" s="1"/>
  <c r="AB317" i="1"/>
  <c r="AB317" i="1" a="1"/>
  <c r="AA317" i="1" a="1"/>
  <c r="AA317" i="1" s="1"/>
  <c r="Z317" i="1" a="1"/>
  <c r="Z317" i="1" s="1"/>
  <c r="Y317" i="1" a="1"/>
  <c r="Y317" i="1" s="1"/>
  <c r="BA316" i="1"/>
  <c r="AZ316" i="1"/>
  <c r="AV316" i="1"/>
  <c r="AW316" i="1" s="1"/>
  <c r="AR316" i="1"/>
  <c r="AJ316" i="1"/>
  <c r="AI316" i="1"/>
  <c r="AH316" i="1"/>
  <c r="AD316" i="1"/>
  <c r="AD316" i="1" a="1"/>
  <c r="AC316" i="1" a="1"/>
  <c r="AC316" i="1" s="1"/>
  <c r="AB316" i="1"/>
  <c r="AB316" i="1" a="1"/>
  <c r="Z316" i="1"/>
  <c r="AE316" i="1" s="1"/>
  <c r="Z316" i="1" a="1"/>
  <c r="Y316" i="1" a="1"/>
  <c r="Y316" i="1" s="1"/>
  <c r="W316" i="1"/>
  <c r="BA315" i="1"/>
  <c r="AZ315" i="1"/>
  <c r="AV315" i="1"/>
  <c r="AW315" i="1" s="1"/>
  <c r="AR315" i="1"/>
  <c r="AJ315" i="1"/>
  <c r="AI315" i="1"/>
  <c r="AH315" i="1"/>
  <c r="AD315" i="1"/>
  <c r="AD315" i="1" a="1"/>
  <c r="AC315" i="1" a="1"/>
  <c r="AC315" i="1" s="1"/>
  <c r="AB315" i="1"/>
  <c r="AB315" i="1" a="1"/>
  <c r="Z315" i="1"/>
  <c r="AE315" i="1" s="1"/>
  <c r="Z315" i="1" a="1"/>
  <c r="Y315" i="1" a="1"/>
  <c r="Y315" i="1" s="1"/>
  <c r="BA314" i="1"/>
  <c r="AZ314" i="1"/>
  <c r="AW314" i="1"/>
  <c r="AV314" i="1"/>
  <c r="AR314" i="1"/>
  <c r="AJ314" i="1"/>
  <c r="AD314" i="1" a="1"/>
  <c r="AD314" i="1" s="1"/>
  <c r="AC314" i="1" a="1"/>
  <c r="AC314" i="1" s="1"/>
  <c r="AB314" i="1" a="1"/>
  <c r="AB314" i="1" s="1"/>
  <c r="Z314" i="1"/>
  <c r="Z314" i="1" a="1"/>
  <c r="BA313" i="1"/>
  <c r="AZ313" i="1"/>
  <c r="AV313" i="1"/>
  <c r="AW313" i="1" s="1"/>
  <c r="AR313" i="1"/>
  <c r="AJ313" i="1"/>
  <c r="AD313" i="1" a="1"/>
  <c r="AD313" i="1" s="1"/>
  <c r="AC313" i="1" s="1" a="1"/>
  <c r="AC313" i="1" s="1"/>
  <c r="AB313" i="1"/>
  <c r="AB313" i="1" a="1"/>
  <c r="AA313" i="1" a="1"/>
  <c r="AA313" i="1" s="1"/>
  <c r="Z313" i="1"/>
  <c r="Z313" i="1" a="1"/>
  <c r="W313" i="1"/>
  <c r="BA312" i="1"/>
  <c r="AZ312" i="1"/>
  <c r="AV312" i="1"/>
  <c r="AW312" i="1" s="1"/>
  <c r="AR312" i="1"/>
  <c r="AJ312" i="1"/>
  <c r="AD312" i="1"/>
  <c r="AD312" i="1" a="1"/>
  <c r="AC312" i="1" a="1"/>
  <c r="AC312" i="1" s="1"/>
  <c r="Z312" i="1" a="1"/>
  <c r="Z312" i="1" s="1"/>
  <c r="AI312" i="1" s="1"/>
  <c r="W312" i="1"/>
  <c r="BA311" i="1"/>
  <c r="AZ311" i="1"/>
  <c r="AW311" i="1"/>
  <c r="AV311" i="1"/>
  <c r="AR311" i="1"/>
  <c r="AJ311" i="1"/>
  <c r="AD311" i="1" a="1"/>
  <c r="AD311" i="1" s="1"/>
  <c r="AC311" i="1" s="1" a="1"/>
  <c r="AC311" i="1" s="1"/>
  <c r="AB311" i="1" a="1"/>
  <c r="AB311" i="1" s="1"/>
  <c r="Z311" i="1" a="1"/>
  <c r="Z311" i="1" s="1"/>
  <c r="BA310" i="1"/>
  <c r="AZ310" i="1"/>
  <c r="AW310" i="1"/>
  <c r="AV310" i="1"/>
  <c r="AR310" i="1"/>
  <c r="AJ310" i="1"/>
  <c r="AG310" i="1"/>
  <c r="AF310" i="1"/>
  <c r="AE310" i="1"/>
  <c r="AD310" i="1"/>
  <c r="AC310" i="1" s="1" a="1"/>
  <c r="AC310" i="1" s="1"/>
  <c r="AD310" i="1" a="1"/>
  <c r="Z310" i="1" a="1"/>
  <c r="Z310" i="1" s="1"/>
  <c r="Y310" i="1" a="1"/>
  <c r="Y310" i="1" s="1"/>
  <c r="W310" i="1"/>
  <c r="BA309" i="1"/>
  <c r="AZ309" i="1"/>
  <c r="AV309" i="1"/>
  <c r="AW309" i="1" s="1"/>
  <c r="AR309" i="1"/>
  <c r="AJ309" i="1"/>
  <c r="AD309" i="1" a="1"/>
  <c r="AD309" i="1" s="1"/>
  <c r="AI309" i="1" s="1"/>
  <c r="AC309" i="1" a="1"/>
  <c r="AC309" i="1" s="1"/>
  <c r="AB309" i="1"/>
  <c r="AA309" i="1" s="1" a="1"/>
  <c r="AA309" i="1" s="1"/>
  <c r="AB309" i="1" a="1"/>
  <c r="Z309" i="1" a="1"/>
  <c r="Z309" i="1" s="1"/>
  <c r="Y309" i="1" a="1"/>
  <c r="Y309" i="1" s="1"/>
  <c r="BA308" i="1"/>
  <c r="AZ308" i="1"/>
  <c r="AW308" i="1"/>
  <c r="AV308" i="1"/>
  <c r="AR308" i="1"/>
  <c r="AJ308" i="1"/>
  <c r="AD308" i="1" a="1"/>
  <c r="AD308" i="1" s="1"/>
  <c r="AC308" i="1" s="1" a="1"/>
  <c r="AC308" i="1" s="1"/>
  <c r="AB308" i="1" a="1"/>
  <c r="AB308" i="1" s="1"/>
  <c r="Z308" i="1" a="1"/>
  <c r="Z308" i="1" s="1"/>
  <c r="Y308" i="1" a="1"/>
  <c r="Y308" i="1" s="1"/>
  <c r="W308" i="1"/>
  <c r="BA307" i="1"/>
  <c r="AZ307" i="1"/>
  <c r="AW307" i="1"/>
  <c r="AV307" i="1"/>
  <c r="AR307" i="1"/>
  <c r="AJ307" i="1"/>
  <c r="AD307" i="1" a="1"/>
  <c r="AD307" i="1" s="1"/>
  <c r="AC307" i="1" s="1" a="1"/>
  <c r="AC307" i="1" s="1"/>
  <c r="AB307" i="1" a="1"/>
  <c r="AB307" i="1" s="1"/>
  <c r="Z307" i="1" a="1"/>
  <c r="Z307" i="1" s="1"/>
  <c r="Y307" i="1" a="1"/>
  <c r="Y307" i="1" s="1"/>
  <c r="BA306" i="1"/>
  <c r="AZ306" i="1"/>
  <c r="AV306" i="1"/>
  <c r="AW306" i="1" s="1"/>
  <c r="AR306" i="1"/>
  <c r="AJ306" i="1"/>
  <c r="AD306" i="1"/>
  <c r="AD306" i="1" a="1"/>
  <c r="AC306" i="1" a="1"/>
  <c r="AC306" i="1" s="1"/>
  <c r="AB306" i="1" a="1"/>
  <c r="AB306" i="1" s="1"/>
  <c r="Z306" i="1"/>
  <c r="Z306" i="1" a="1"/>
  <c r="Y306" i="1" a="1"/>
  <c r="Y306" i="1" s="1"/>
  <c r="BA305" i="1"/>
  <c r="AZ305" i="1"/>
  <c r="AW305" i="1"/>
  <c r="AV305" i="1"/>
  <c r="AR305" i="1"/>
  <c r="AJ305" i="1"/>
  <c r="AD305" i="1" a="1"/>
  <c r="AD305" i="1" s="1"/>
  <c r="AC305" i="1" s="1" a="1"/>
  <c r="AC305" i="1" s="1"/>
  <c r="AB305" i="1" a="1"/>
  <c r="AB305" i="1" s="1"/>
  <c r="Z305" i="1" a="1"/>
  <c r="Z305" i="1" s="1"/>
  <c r="W305" i="1"/>
  <c r="BA304" i="1"/>
  <c r="AZ304" i="1"/>
  <c r="AW304" i="1"/>
  <c r="AV304" i="1"/>
  <c r="AR304" i="1"/>
  <c r="AJ304" i="1"/>
  <c r="AD304" i="1" a="1"/>
  <c r="AD304" i="1" s="1"/>
  <c r="AC304" i="1" s="1" a="1"/>
  <c r="AC304" i="1" s="1"/>
  <c r="AB304" i="1" a="1"/>
  <c r="AB304" i="1" s="1"/>
  <c r="Z304" i="1" a="1"/>
  <c r="Z304" i="1" s="1"/>
  <c r="W304" i="1"/>
  <c r="BA303" i="1"/>
  <c r="AZ303" i="1"/>
  <c r="AW303" i="1"/>
  <c r="AV303" i="1"/>
  <c r="AR303" i="1"/>
  <c r="AJ303" i="1"/>
  <c r="AD303" i="1" a="1"/>
  <c r="AD303" i="1" s="1"/>
  <c r="AC303" i="1" s="1" a="1"/>
  <c r="AC303" i="1" s="1"/>
  <c r="AB303" i="1"/>
  <c r="AA303" i="1" s="1" a="1"/>
  <c r="AA303" i="1" s="1"/>
  <c r="AB303" i="1" a="1"/>
  <c r="Z303" i="1" a="1"/>
  <c r="Z303" i="1" s="1"/>
  <c r="W303" i="1"/>
  <c r="BA302" i="1"/>
  <c r="AZ302" i="1"/>
  <c r="AW302" i="1"/>
  <c r="AV302" i="1"/>
  <c r="AR302" i="1"/>
  <c r="AJ302" i="1"/>
  <c r="AD302" i="1" a="1"/>
  <c r="AD302" i="1" s="1"/>
  <c r="AC302" i="1" s="1" a="1"/>
  <c r="AC302" i="1" s="1"/>
  <c r="AB302" i="1" a="1"/>
  <c r="AB302" i="1" s="1"/>
  <c r="Z302" i="1" a="1"/>
  <c r="Z302" i="1" s="1"/>
  <c r="W302" i="1"/>
  <c r="BA301" i="1"/>
  <c r="AZ301" i="1"/>
  <c r="AW301" i="1"/>
  <c r="AV301" i="1"/>
  <c r="AR301" i="1"/>
  <c r="AJ301" i="1"/>
  <c r="AF301" i="1"/>
  <c r="AE301" i="1"/>
  <c r="AD301" i="1" a="1"/>
  <c r="AD301" i="1" s="1"/>
  <c r="AC301" i="1" s="1" a="1"/>
  <c r="AC301" i="1" s="1"/>
  <c r="AB301" i="1"/>
  <c r="AB301" i="1" a="1"/>
  <c r="AA301" i="1" a="1"/>
  <c r="AA301" i="1" s="1"/>
  <c r="Z301" i="1" a="1"/>
  <c r="Z301" i="1" s="1"/>
  <c r="BA300" i="1"/>
  <c r="AZ300" i="1"/>
  <c r="AV300" i="1"/>
  <c r="AW300" i="1" s="1"/>
  <c r="AR300" i="1"/>
  <c r="AJ300" i="1"/>
  <c r="AD300" i="1"/>
  <c r="AC300" i="1" s="1" a="1"/>
  <c r="AC300" i="1" s="1"/>
  <c r="AD300" i="1" a="1"/>
  <c r="AB300" i="1" a="1"/>
  <c r="AB300" i="1" s="1"/>
  <c r="AA300" i="1" a="1"/>
  <c r="AA300" i="1" s="1"/>
  <c r="Z300" i="1"/>
  <c r="Z300" i="1" a="1"/>
  <c r="W300" i="1"/>
  <c r="BA299" i="1"/>
  <c r="AZ299" i="1"/>
  <c r="AW299" i="1"/>
  <c r="AV299" i="1"/>
  <c r="AR299" i="1"/>
  <c r="AJ299" i="1"/>
  <c r="AF299" i="1"/>
  <c r="AE299" i="1"/>
  <c r="AD299" i="1"/>
  <c r="AC299" i="1" s="1" a="1"/>
  <c r="AC299" i="1" s="1"/>
  <c r="AD299" i="1" a="1"/>
  <c r="AB299" i="1" a="1"/>
  <c r="AB299" i="1" s="1"/>
  <c r="AA299" i="1" a="1"/>
  <c r="AA299" i="1" s="1"/>
  <c r="Z299" i="1"/>
  <c r="Z299" i="1" a="1"/>
  <c r="BA298" i="1"/>
  <c r="AZ298" i="1"/>
  <c r="AW298" i="1"/>
  <c r="AV298" i="1"/>
  <c r="AR298" i="1"/>
  <c r="AJ298" i="1"/>
  <c r="AD298" i="1"/>
  <c r="AC298" i="1" s="1" a="1"/>
  <c r="AC298" i="1" s="1"/>
  <c r="AD298" i="1" a="1"/>
  <c r="AB298" i="1" a="1"/>
  <c r="AB298" i="1" s="1"/>
  <c r="AA298" i="1" a="1"/>
  <c r="AA298" i="1" s="1"/>
  <c r="Z298" i="1" a="1"/>
  <c r="Z298" i="1" s="1"/>
  <c r="W298" i="1"/>
  <c r="BA297" i="1"/>
  <c r="AZ297" i="1"/>
  <c r="AW297" i="1"/>
  <c r="AV297" i="1"/>
  <c r="AR297" i="1"/>
  <c r="AJ297" i="1"/>
  <c r="AD297" i="1"/>
  <c r="AC297" i="1" s="1" a="1"/>
  <c r="AC297" i="1" s="1"/>
  <c r="AD297" i="1" a="1"/>
  <c r="AB297" i="1" a="1"/>
  <c r="AB297" i="1" s="1"/>
  <c r="AA297" i="1" a="1"/>
  <c r="AA297" i="1" s="1"/>
  <c r="Z297" i="1" a="1"/>
  <c r="Z297" i="1" s="1"/>
  <c r="BA296" i="1"/>
  <c r="AZ296" i="1"/>
  <c r="AW296" i="1"/>
  <c r="AV296" i="1"/>
  <c r="AR296" i="1"/>
  <c r="AJ296" i="1"/>
  <c r="AD296" i="1" a="1"/>
  <c r="AD296" i="1" s="1"/>
  <c r="AC296" i="1" s="1" a="1"/>
  <c r="AC296" i="1" s="1"/>
  <c r="AB296" i="1"/>
  <c r="AB296" i="1" a="1"/>
  <c r="AA296" i="1" a="1"/>
  <c r="AA296" i="1" s="1"/>
  <c r="Z296" i="1" a="1"/>
  <c r="Z296" i="1" s="1"/>
  <c r="BA295" i="1"/>
  <c r="AZ295" i="1"/>
  <c r="AV295" i="1"/>
  <c r="AW295" i="1" s="1"/>
  <c r="AR295" i="1"/>
  <c r="AJ295" i="1"/>
  <c r="AD295" i="1" a="1"/>
  <c r="AD295" i="1" s="1"/>
  <c r="AC295" i="1" s="1" a="1"/>
  <c r="AC295" i="1" s="1"/>
  <c r="AB295" i="1" a="1"/>
  <c r="AB295" i="1" s="1"/>
  <c r="AA295" i="1" s="1" a="1"/>
  <c r="AA295" i="1" s="1"/>
  <c r="Z295" i="1" a="1"/>
  <c r="Z295" i="1" s="1"/>
  <c r="W295" i="1"/>
  <c r="BA294" i="1"/>
  <c r="AZ294" i="1"/>
  <c r="AV294" i="1"/>
  <c r="AW294" i="1" s="1"/>
  <c r="AR294" i="1"/>
  <c r="AJ294" i="1"/>
  <c r="AD294" i="1" a="1"/>
  <c r="AD294" i="1" s="1"/>
  <c r="AC294" i="1" s="1" a="1"/>
  <c r="AC294" i="1" s="1"/>
  <c r="AB294" i="1" a="1"/>
  <c r="AB294" i="1" s="1"/>
  <c r="AA294" i="1" s="1" a="1"/>
  <c r="AA294" i="1" s="1"/>
  <c r="Z294" i="1" a="1"/>
  <c r="Z294" i="1" s="1"/>
  <c r="BA293" i="1"/>
  <c r="AZ293" i="1"/>
  <c r="AV293" i="1"/>
  <c r="AW293" i="1" s="1"/>
  <c r="AR293" i="1"/>
  <c r="AJ293" i="1"/>
  <c r="AD293" i="1" a="1"/>
  <c r="AD293" i="1" s="1"/>
  <c r="AC293" i="1"/>
  <c r="AC293" i="1" a="1"/>
  <c r="AB293" i="1"/>
  <c r="AA293" i="1" s="1" a="1"/>
  <c r="AA293" i="1" s="1"/>
  <c r="AB293" i="1" a="1"/>
  <c r="Z293" i="1" a="1"/>
  <c r="Z293" i="1" s="1"/>
  <c r="Y293" i="1" a="1"/>
  <c r="Y293" i="1" s="1"/>
  <c r="BA292" i="1"/>
  <c r="AZ292" i="1"/>
  <c r="AW292" i="1"/>
  <c r="AV292" i="1"/>
  <c r="AR292" i="1"/>
  <c r="AJ292" i="1"/>
  <c r="AD292" i="1" a="1"/>
  <c r="AD292" i="1" s="1"/>
  <c r="AH292" i="1" s="1"/>
  <c r="AC292" i="1" a="1"/>
  <c r="AC292" i="1" s="1"/>
  <c r="AB292" i="1"/>
  <c r="AA292" i="1" s="1" a="1"/>
  <c r="AA292" i="1" s="1"/>
  <c r="AB292" i="1" a="1"/>
  <c r="Z292" i="1" a="1"/>
  <c r="Z292" i="1" s="1"/>
  <c r="Y292" i="1" a="1"/>
  <c r="Y292" i="1" s="1"/>
  <c r="W292" i="1"/>
  <c r="BA291" i="1"/>
  <c r="AZ291" i="1"/>
  <c r="AW291" i="1"/>
  <c r="AV291" i="1"/>
  <c r="AR291" i="1"/>
  <c r="AJ291" i="1"/>
  <c r="AD291" i="1" a="1"/>
  <c r="AD291" i="1" s="1"/>
  <c r="AC291" i="1" s="1" a="1"/>
  <c r="AC291" i="1" s="1"/>
  <c r="AB291" i="1" a="1"/>
  <c r="AB291" i="1" s="1"/>
  <c r="Z291" i="1" a="1"/>
  <c r="Z291" i="1" s="1"/>
  <c r="Y291" i="1" a="1"/>
  <c r="Y291" i="1" s="1"/>
  <c r="W291" i="1"/>
  <c r="BA290" i="1"/>
  <c r="AZ290" i="1"/>
  <c r="AW290" i="1"/>
  <c r="AV290" i="1"/>
  <c r="AR290" i="1"/>
  <c r="AJ290" i="1"/>
  <c r="AD290" i="1" a="1"/>
  <c r="AD290" i="1" s="1"/>
  <c r="AC290" i="1" a="1"/>
  <c r="AC290" i="1" s="1"/>
  <c r="AB290" i="1" a="1"/>
  <c r="AB290" i="1" s="1"/>
  <c r="Z290" i="1" a="1"/>
  <c r="Z290" i="1" s="1"/>
  <c r="BA289" i="1"/>
  <c r="AZ289" i="1"/>
  <c r="AV289" i="1"/>
  <c r="AW289" i="1" s="1"/>
  <c r="AR289" i="1"/>
  <c r="AJ289" i="1"/>
  <c r="AD289" i="1"/>
  <c r="AD289" i="1" a="1"/>
  <c r="AC289" i="1" a="1"/>
  <c r="AC289" i="1" s="1"/>
  <c r="AB289" i="1" a="1"/>
  <c r="AB289" i="1" s="1"/>
  <c r="Z289" i="1"/>
  <c r="Z289" i="1" a="1"/>
  <c r="Y289" i="1" a="1"/>
  <c r="Y289" i="1" s="1"/>
  <c r="BA288" i="1"/>
  <c r="AZ288" i="1"/>
  <c r="AW288" i="1"/>
  <c r="AV288" i="1"/>
  <c r="AR288" i="1"/>
  <c r="AJ288" i="1"/>
  <c r="AD288" i="1" a="1"/>
  <c r="AD288" i="1" s="1"/>
  <c r="AC288" i="1" s="1" a="1"/>
  <c r="AC288" i="1" s="1"/>
  <c r="AB288" i="1" a="1"/>
  <c r="AB288" i="1" s="1"/>
  <c r="Z288" i="1" a="1"/>
  <c r="Z288" i="1" s="1"/>
  <c r="BA287" i="1"/>
  <c r="AZ287" i="1"/>
  <c r="AV287" i="1"/>
  <c r="AW287" i="1" s="1"/>
  <c r="AR287" i="1"/>
  <c r="AJ287" i="1"/>
  <c r="AD287" i="1"/>
  <c r="AC287" i="1" s="1" a="1"/>
  <c r="AC287" i="1" s="1"/>
  <c r="AD287" i="1" a="1"/>
  <c r="AB287" i="1" a="1"/>
  <c r="AB287" i="1" s="1"/>
  <c r="AF287" i="1" s="1"/>
  <c r="Z287" i="1"/>
  <c r="Z287" i="1" a="1"/>
  <c r="W287" i="1"/>
  <c r="BA286" i="1"/>
  <c r="AZ286" i="1"/>
  <c r="AV286" i="1"/>
  <c r="AW286" i="1" s="1"/>
  <c r="AR286" i="1"/>
  <c r="AJ286" i="1"/>
  <c r="AD286" i="1"/>
  <c r="AC286" i="1" s="1" a="1"/>
  <c r="AC286" i="1" s="1"/>
  <c r="AD286" i="1" a="1"/>
  <c r="AB286" i="1" a="1"/>
  <c r="AB286" i="1" s="1"/>
  <c r="AA286" i="1" s="1" a="1"/>
  <c r="AA286" i="1" s="1"/>
  <c r="Z286" i="1"/>
  <c r="Z286" i="1" a="1"/>
  <c r="BA285" i="1"/>
  <c r="AZ285" i="1"/>
  <c r="AV285" i="1"/>
  <c r="AW285" i="1" s="1"/>
  <c r="AR285" i="1"/>
  <c r="AJ285" i="1"/>
  <c r="AD285" i="1" a="1"/>
  <c r="AD285" i="1" s="1"/>
  <c r="AC285" i="1" s="1" a="1"/>
  <c r="AC285" i="1" s="1"/>
  <c r="AB285" i="1" a="1"/>
  <c r="AB285" i="1" s="1"/>
  <c r="AA285" i="1" s="1" a="1"/>
  <c r="AA285" i="1" s="1"/>
  <c r="Z285" i="1" a="1"/>
  <c r="Z285" i="1" s="1"/>
  <c r="BA284" i="1"/>
  <c r="AZ284" i="1"/>
  <c r="AW284" i="1"/>
  <c r="AV284" i="1"/>
  <c r="AR284" i="1"/>
  <c r="AJ284" i="1"/>
  <c r="AD284" i="1" a="1"/>
  <c r="AD284" i="1" s="1"/>
  <c r="AC284" i="1" s="1" a="1"/>
  <c r="AC284" i="1" s="1"/>
  <c r="AB284" i="1"/>
  <c r="AB284" i="1" a="1"/>
  <c r="AA284" i="1" a="1"/>
  <c r="AA284" i="1" s="1"/>
  <c r="Z284" i="1" a="1"/>
  <c r="Z284" i="1" s="1"/>
  <c r="W284" i="1"/>
  <c r="BA283" i="1"/>
  <c r="AZ283" i="1"/>
  <c r="AV283" i="1"/>
  <c r="AW283" i="1" s="1"/>
  <c r="AR283" i="1"/>
  <c r="AJ283" i="1"/>
  <c r="AD283" i="1" a="1"/>
  <c r="AD283" i="1" s="1"/>
  <c r="AC283" i="1" s="1" a="1"/>
  <c r="AC283" i="1" s="1"/>
  <c r="AB283" i="1"/>
  <c r="AB283" i="1" a="1"/>
  <c r="AA283" i="1" a="1"/>
  <c r="AA283" i="1" s="1"/>
  <c r="Z283" i="1" a="1"/>
  <c r="Z283" i="1" s="1"/>
  <c r="BA282" i="1"/>
  <c r="AZ282" i="1"/>
  <c r="AV282" i="1"/>
  <c r="AW282" i="1" s="1"/>
  <c r="AR282" i="1"/>
  <c r="AJ282" i="1"/>
  <c r="AD282" i="1" a="1"/>
  <c r="AD282" i="1" s="1"/>
  <c r="AC282" i="1" s="1" a="1"/>
  <c r="AC282" i="1" s="1"/>
  <c r="AB282" i="1" a="1"/>
  <c r="AB282" i="1" s="1"/>
  <c r="AA282" i="1" s="1" a="1"/>
  <c r="AA282" i="1" s="1"/>
  <c r="Z282" i="1"/>
  <c r="Z282" i="1" a="1"/>
  <c r="W282" i="1"/>
  <c r="BA281" i="1"/>
  <c r="AZ281" i="1"/>
  <c r="AV281" i="1"/>
  <c r="AW281" i="1" s="1"/>
  <c r="AR281" i="1"/>
  <c r="AJ281" i="1"/>
  <c r="AD281" i="1" a="1"/>
  <c r="AD281" i="1" s="1"/>
  <c r="AC281" i="1" s="1" a="1"/>
  <c r="AC281" i="1" s="1"/>
  <c r="AB281" i="1" a="1"/>
  <c r="AB281" i="1" s="1"/>
  <c r="AA281" i="1" s="1" a="1"/>
  <c r="AA281" i="1" s="1"/>
  <c r="Z281" i="1"/>
  <c r="Z281" i="1" a="1"/>
  <c r="W281" i="1"/>
  <c r="BA280" i="1"/>
  <c r="AZ280" i="1"/>
  <c r="AV280" i="1"/>
  <c r="AW280" i="1" s="1"/>
  <c r="AR280" i="1"/>
  <c r="AJ280" i="1"/>
  <c r="AD280" i="1" a="1"/>
  <c r="AD280" i="1" s="1"/>
  <c r="AC280" i="1" s="1" a="1"/>
  <c r="AC280" i="1" s="1"/>
  <c r="AB280" i="1" a="1"/>
  <c r="AB280" i="1" s="1"/>
  <c r="AA280" i="1" s="1" a="1"/>
  <c r="AA280" i="1" s="1"/>
  <c r="Z280" i="1"/>
  <c r="Z280" i="1" a="1"/>
  <c r="W280" i="1"/>
  <c r="BA279" i="1"/>
  <c r="AZ279" i="1"/>
  <c r="AV279" i="1"/>
  <c r="AW279" i="1" s="1"/>
  <c r="AR279" i="1"/>
  <c r="AJ279" i="1"/>
  <c r="AD279" i="1" a="1"/>
  <c r="AD279" i="1" s="1"/>
  <c r="AC279" i="1" s="1" a="1"/>
  <c r="AC279" i="1" s="1"/>
  <c r="AB279" i="1" a="1"/>
  <c r="AB279" i="1" s="1"/>
  <c r="AA279" i="1" s="1" a="1"/>
  <c r="AA279" i="1" s="1"/>
  <c r="Z279" i="1"/>
  <c r="Z279" i="1" a="1"/>
  <c r="BA278" i="1"/>
  <c r="AZ278" i="1"/>
  <c r="AV278" i="1"/>
  <c r="AW278" i="1" s="1"/>
  <c r="AR278" i="1"/>
  <c r="AJ278" i="1"/>
  <c r="AD278" i="1" a="1"/>
  <c r="AD278" i="1" s="1"/>
  <c r="AC278" i="1" a="1"/>
  <c r="AC278" i="1" s="1"/>
  <c r="AB278" i="1"/>
  <c r="AA278" i="1" s="1" a="1"/>
  <c r="AA278" i="1" s="1"/>
  <c r="AB278" i="1" a="1"/>
  <c r="Z278" i="1" a="1"/>
  <c r="Z278" i="1" s="1"/>
  <c r="AI278" i="1" s="1"/>
  <c r="BA277" i="1"/>
  <c r="AZ277" i="1"/>
  <c r="AW277" i="1"/>
  <c r="AV277" i="1"/>
  <c r="AR277" i="1"/>
  <c r="AJ277" i="1"/>
  <c r="AD277" i="1" a="1"/>
  <c r="AD277" i="1" s="1"/>
  <c r="AC277" i="1" a="1"/>
  <c r="AC277" i="1" s="1"/>
  <c r="AB277" i="1" a="1"/>
  <c r="AB277" i="1" s="1"/>
  <c r="AA277" i="1" s="1" a="1"/>
  <c r="AA277" i="1" s="1"/>
  <c r="Z277" i="1" a="1"/>
  <c r="Z277" i="1" s="1"/>
  <c r="BA276" i="1"/>
  <c r="AZ276" i="1"/>
  <c r="AV276" i="1"/>
  <c r="AW276" i="1" s="1"/>
  <c r="AR276" i="1"/>
  <c r="AJ276" i="1"/>
  <c r="AD276" i="1"/>
  <c r="AD276" i="1" a="1"/>
  <c r="AC276" i="1" a="1"/>
  <c r="AC276" i="1" s="1"/>
  <c r="AB276" i="1"/>
  <c r="AB276" i="1" a="1"/>
  <c r="Z276" i="1"/>
  <c r="Z276" i="1" a="1"/>
  <c r="Y276" i="1" a="1"/>
  <c r="Y276" i="1" s="1"/>
  <c r="BA275" i="1"/>
  <c r="AZ275" i="1"/>
  <c r="AW275" i="1"/>
  <c r="AV275" i="1"/>
  <c r="AR275" i="1"/>
  <c r="AJ275" i="1"/>
  <c r="AD275" i="1" a="1"/>
  <c r="AD275" i="1" s="1"/>
  <c r="AB275" i="1"/>
  <c r="AB275" i="1" a="1"/>
  <c r="AA275" i="1" a="1"/>
  <c r="AA275" i="1" s="1"/>
  <c r="Z275" i="1" a="1"/>
  <c r="Z275" i="1" s="1"/>
  <c r="W275" i="1"/>
  <c r="BA274" i="1"/>
  <c r="AZ274" i="1"/>
  <c r="AW274" i="1"/>
  <c r="AV274" i="1"/>
  <c r="AR274" i="1"/>
  <c r="AJ274" i="1"/>
  <c r="AD274" i="1" a="1"/>
  <c r="AD274" i="1" s="1"/>
  <c r="AC274" i="1" s="1" a="1"/>
  <c r="AC274" i="1" s="1"/>
  <c r="AB274" i="1" a="1"/>
  <c r="AB274" i="1" s="1"/>
  <c r="Z274" i="1" a="1"/>
  <c r="Z274" i="1" s="1"/>
  <c r="BA273" i="1"/>
  <c r="AZ273" i="1"/>
  <c r="AW273" i="1"/>
  <c r="AV273" i="1"/>
  <c r="AR273" i="1"/>
  <c r="AJ273" i="1"/>
  <c r="AD273" i="1"/>
  <c r="AD273" i="1" a="1"/>
  <c r="AB273" i="1" a="1"/>
  <c r="AB273" i="1" s="1"/>
  <c r="AA273" i="1" a="1"/>
  <c r="AA273" i="1" s="1"/>
  <c r="Z273" i="1"/>
  <c r="Z273" i="1" a="1"/>
  <c r="W273" i="1"/>
  <c r="BA272" i="1"/>
  <c r="AZ272" i="1"/>
  <c r="AV272" i="1"/>
  <c r="AW272" i="1" s="1"/>
  <c r="AR272" i="1"/>
  <c r="AJ272" i="1"/>
  <c r="AF272" i="1"/>
  <c r="AE272" i="1"/>
  <c r="AD272" i="1"/>
  <c r="AC272" i="1" s="1" a="1"/>
  <c r="AC272" i="1" s="1"/>
  <c r="AD272" i="1" a="1"/>
  <c r="AB272" i="1" a="1"/>
  <c r="AB272" i="1" s="1"/>
  <c r="AA272" i="1" a="1"/>
  <c r="AA272" i="1" s="1"/>
  <c r="Z272" i="1"/>
  <c r="Z272" i="1" a="1"/>
  <c r="BA271" i="1"/>
  <c r="AZ271" i="1"/>
  <c r="AV271" i="1"/>
  <c r="AW271" i="1" s="1"/>
  <c r="AR271" i="1"/>
  <c r="AJ271" i="1"/>
  <c r="AD271" i="1"/>
  <c r="AC271" i="1" s="1" a="1"/>
  <c r="AC271" i="1" s="1"/>
  <c r="AD271" i="1" a="1"/>
  <c r="AB271" i="1" a="1"/>
  <c r="AB271" i="1" s="1"/>
  <c r="AA271" i="1" a="1"/>
  <c r="AA271" i="1" s="1"/>
  <c r="Z271" i="1" a="1"/>
  <c r="Z271" i="1" s="1"/>
  <c r="BA270" i="1"/>
  <c r="AZ270" i="1"/>
  <c r="AW270" i="1"/>
  <c r="AV270" i="1"/>
  <c r="AR270" i="1"/>
  <c r="AJ270" i="1"/>
  <c r="AD270" i="1" a="1"/>
  <c r="AD270" i="1" s="1"/>
  <c r="AC270" i="1" s="1" a="1"/>
  <c r="AC270" i="1" s="1"/>
  <c r="AB270" i="1"/>
  <c r="AB270" i="1" a="1"/>
  <c r="AA270" i="1" a="1"/>
  <c r="AA270" i="1" s="1"/>
  <c r="Z270" i="1" a="1"/>
  <c r="Z270" i="1" s="1"/>
  <c r="BA269" i="1"/>
  <c r="AZ269" i="1"/>
  <c r="AV269" i="1"/>
  <c r="AW269" i="1" s="1"/>
  <c r="AR269" i="1"/>
  <c r="AJ269" i="1"/>
  <c r="AD269" i="1" a="1"/>
  <c r="AD269" i="1" s="1"/>
  <c r="AC269" i="1" a="1"/>
  <c r="AC269" i="1" s="1"/>
  <c r="AB269" i="1" a="1"/>
  <c r="AB269" i="1" s="1"/>
  <c r="AA269" i="1" s="1" a="1"/>
  <c r="AA269" i="1" s="1"/>
  <c r="Z269" i="1" a="1"/>
  <c r="Z269" i="1" s="1"/>
  <c r="W269" i="1"/>
  <c r="BA268" i="1"/>
  <c r="AZ268" i="1"/>
  <c r="AV268" i="1"/>
  <c r="AW268" i="1" s="1"/>
  <c r="AR268" i="1"/>
  <c r="AJ268" i="1"/>
  <c r="AD268" i="1" a="1"/>
  <c r="AD268" i="1" s="1"/>
  <c r="AC268" i="1" s="1" a="1"/>
  <c r="AC268" i="1" s="1"/>
  <c r="AB268" i="1" a="1"/>
  <c r="AB268" i="1" s="1"/>
  <c r="AA268" i="1" s="1" a="1"/>
  <c r="AA268" i="1" s="1"/>
  <c r="Z268" i="1" a="1"/>
  <c r="Z268" i="1" s="1"/>
  <c r="BA267" i="1"/>
  <c r="AZ267" i="1"/>
  <c r="AV267" i="1"/>
  <c r="AW267" i="1" s="1"/>
  <c r="AR267" i="1"/>
  <c r="AJ267" i="1"/>
  <c r="AD267" i="1" a="1"/>
  <c r="AD267" i="1" s="1"/>
  <c r="AC267" i="1" a="1"/>
  <c r="AC267" i="1" s="1"/>
  <c r="AB267" i="1"/>
  <c r="AB267" i="1" a="1"/>
  <c r="Z267" i="1" a="1"/>
  <c r="Z267" i="1" s="1"/>
  <c r="Y267" i="1" a="1"/>
  <c r="Y267" i="1" s="1"/>
  <c r="BA266" i="1"/>
  <c r="AZ266" i="1"/>
  <c r="AW266" i="1"/>
  <c r="AV266" i="1"/>
  <c r="AR266" i="1"/>
  <c r="AJ266" i="1"/>
  <c r="AD266" i="1" a="1"/>
  <c r="AD266" i="1" s="1"/>
  <c r="AG266" i="1" s="1"/>
  <c r="AB266" i="1"/>
  <c r="AA266" i="1" s="1" a="1"/>
  <c r="AA266" i="1" s="1"/>
  <c r="AB266" i="1" a="1"/>
  <c r="Z266" i="1" a="1"/>
  <c r="Z266" i="1" s="1"/>
  <c r="Y266" i="1" a="1"/>
  <c r="Y266" i="1" s="1"/>
  <c r="BA265" i="1"/>
  <c r="AZ265" i="1"/>
  <c r="AV265" i="1"/>
  <c r="AW265" i="1" s="1"/>
  <c r="AR265" i="1"/>
  <c r="AJ265" i="1"/>
  <c r="AD265" i="1"/>
  <c r="AD265" i="1" a="1"/>
  <c r="AC265" i="1" a="1"/>
  <c r="AC265" i="1" s="1"/>
  <c r="AB265" i="1" a="1"/>
  <c r="AB265" i="1" s="1"/>
  <c r="Z265" i="1"/>
  <c r="Z265" i="1" a="1"/>
  <c r="Y265" i="1" a="1"/>
  <c r="Y265" i="1" s="1"/>
  <c r="BA264" i="1"/>
  <c r="AZ264" i="1"/>
  <c r="AW264" i="1"/>
  <c r="AV264" i="1"/>
  <c r="AR264" i="1"/>
  <c r="AJ264" i="1"/>
  <c r="AD264" i="1" a="1"/>
  <c r="AD264" i="1" s="1"/>
  <c r="AC264" i="1" s="1" a="1"/>
  <c r="AC264" i="1" s="1"/>
  <c r="AB264" i="1" a="1"/>
  <c r="AB264" i="1" s="1"/>
  <c r="AA264" i="1" a="1"/>
  <c r="AA264" i="1" s="1"/>
  <c r="Z264" i="1" a="1"/>
  <c r="Z264" i="1" s="1"/>
  <c r="AH264" i="1" s="1"/>
  <c r="BA263" i="1"/>
  <c r="AZ263" i="1"/>
  <c r="AV263" i="1"/>
  <c r="AW263" i="1" s="1"/>
  <c r="AR263" i="1"/>
  <c r="AJ263" i="1"/>
  <c r="AG263" i="1"/>
  <c r="AF263" i="1"/>
  <c r="AE263" i="1"/>
  <c r="AD263" i="1"/>
  <c r="AC263" i="1" s="1" a="1"/>
  <c r="AC263" i="1" s="1"/>
  <c r="AD263" i="1" a="1"/>
  <c r="AB263" i="1" a="1"/>
  <c r="AB263" i="1" s="1"/>
  <c r="AA263" i="1" a="1"/>
  <c r="AA263" i="1" s="1"/>
  <c r="Z263" i="1"/>
  <c r="Z263" i="1" a="1"/>
  <c r="W263" i="1"/>
  <c r="BA262" i="1"/>
  <c r="AZ262" i="1"/>
  <c r="AV262" i="1"/>
  <c r="AW262" i="1" s="1"/>
  <c r="AR262" i="1"/>
  <c r="AJ262" i="1"/>
  <c r="AF262" i="1"/>
  <c r="AD262" i="1"/>
  <c r="AC262" i="1" s="1" a="1"/>
  <c r="AC262" i="1" s="1"/>
  <c r="AD262" i="1" a="1"/>
  <c r="AB262" i="1" a="1"/>
  <c r="AB262" i="1" s="1"/>
  <c r="AA262" i="1" a="1"/>
  <c r="AA262" i="1" s="1"/>
  <c r="Z262" i="1"/>
  <c r="AG262" i="1" s="1"/>
  <c r="Z262" i="1" a="1"/>
  <c r="BA261" i="1"/>
  <c r="AZ261" i="1"/>
  <c r="AV261" i="1"/>
  <c r="AW261" i="1" s="1"/>
  <c r="AR261" i="1"/>
  <c r="AJ261" i="1"/>
  <c r="AD261" i="1"/>
  <c r="AC261" i="1" s="1" a="1"/>
  <c r="AC261" i="1" s="1"/>
  <c r="AD261" i="1" a="1"/>
  <c r="AB261" i="1" a="1"/>
  <c r="AB261" i="1" s="1"/>
  <c r="AA261" i="1" a="1"/>
  <c r="AA261" i="1" s="1"/>
  <c r="Z261" i="1"/>
  <c r="AF261" i="1" s="1"/>
  <c r="Z261" i="1" a="1"/>
  <c r="BA260" i="1"/>
  <c r="AZ260" i="1"/>
  <c r="AV260" i="1"/>
  <c r="AW260" i="1" s="1"/>
  <c r="AR260" i="1"/>
  <c r="AJ260" i="1"/>
  <c r="AD260" i="1" a="1"/>
  <c r="AD260" i="1" s="1"/>
  <c r="AB260" i="1"/>
  <c r="AB260" i="1" a="1"/>
  <c r="AA260" i="1" a="1"/>
  <c r="AA260" i="1" s="1"/>
  <c r="Z260" i="1" a="1"/>
  <c r="Z260" i="1" s="1"/>
  <c r="BA259" i="1"/>
  <c r="AZ259" i="1"/>
  <c r="AV259" i="1"/>
  <c r="AW259" i="1" s="1"/>
  <c r="AR259" i="1"/>
  <c r="AJ259" i="1"/>
  <c r="AD259" i="1" a="1"/>
  <c r="AD259" i="1" s="1"/>
  <c r="AC259" i="1" s="1" a="1"/>
  <c r="AC259" i="1" s="1"/>
  <c r="AB259" i="1" a="1"/>
  <c r="AB259" i="1" s="1"/>
  <c r="AA259" i="1" s="1" a="1"/>
  <c r="AA259" i="1" s="1"/>
  <c r="Z259" i="1" a="1"/>
  <c r="Z259" i="1" s="1"/>
  <c r="Y259" i="1" a="1"/>
  <c r="Y259" i="1" s="1"/>
  <c r="BA258" i="1"/>
  <c r="AZ258" i="1"/>
  <c r="AV258" i="1"/>
  <c r="AW258" i="1" s="1"/>
  <c r="AR258" i="1"/>
  <c r="AJ258" i="1"/>
  <c r="AD258" i="1" a="1"/>
  <c r="AD258" i="1" s="1"/>
  <c r="AC258" i="1" a="1"/>
  <c r="AC258" i="1" s="1"/>
  <c r="AB258" i="1"/>
  <c r="AA258" i="1" s="1" a="1"/>
  <c r="AA258" i="1" s="1"/>
  <c r="AB258" i="1" a="1"/>
  <c r="Z258" i="1" a="1"/>
  <c r="Z258" i="1" s="1"/>
  <c r="Y258" i="1" a="1"/>
  <c r="Y258" i="1" s="1"/>
  <c r="BA257" i="1"/>
  <c r="AZ257" i="1"/>
  <c r="AW257" i="1"/>
  <c r="AV257" i="1"/>
  <c r="AR257" i="1"/>
  <c r="AJ257" i="1"/>
  <c r="AD257" i="1" a="1"/>
  <c r="AD257" i="1" s="1"/>
  <c r="AC257" i="1" s="1" a="1"/>
  <c r="AC257" i="1"/>
  <c r="AB257" i="1" a="1"/>
  <c r="AB257" i="1" s="1"/>
  <c r="Z257" i="1" a="1"/>
  <c r="Z257" i="1" s="1"/>
  <c r="Y257" i="1" a="1"/>
  <c r="Y257" i="1" s="1"/>
  <c r="BA256" i="1"/>
  <c r="AZ256" i="1"/>
  <c r="AV256" i="1"/>
  <c r="AW256" i="1" s="1"/>
  <c r="AR256" i="1"/>
  <c r="AJ256" i="1"/>
  <c r="AG256" i="1"/>
  <c r="AF256" i="1"/>
  <c r="AD256" i="1"/>
  <c r="AD256" i="1" a="1"/>
  <c r="AC256" i="1" a="1"/>
  <c r="AC256" i="1" s="1"/>
  <c r="AB256" i="1" a="1"/>
  <c r="AB256" i="1" s="1"/>
  <c r="Z256" i="1"/>
  <c r="AE256" i="1" s="1"/>
  <c r="Z256" i="1" a="1"/>
  <c r="Y256" i="1" a="1"/>
  <c r="Y256" i="1" s="1"/>
  <c r="W256" i="1"/>
  <c r="BA255" i="1"/>
  <c r="AZ255" i="1"/>
  <c r="AV255" i="1"/>
  <c r="AW255" i="1" s="1"/>
  <c r="AR255" i="1"/>
  <c r="AJ255" i="1"/>
  <c r="AI255" i="1"/>
  <c r="AH255" i="1"/>
  <c r="AD255" i="1"/>
  <c r="AD255" i="1" a="1"/>
  <c r="AC255" i="1" a="1"/>
  <c r="AC255" i="1" s="1"/>
  <c r="AB255" i="1"/>
  <c r="AB255" i="1" a="1"/>
  <c r="Z255" i="1"/>
  <c r="Z255" i="1" a="1"/>
  <c r="Y255" i="1" a="1"/>
  <c r="Y255" i="1" s="1"/>
  <c r="W255" i="1"/>
  <c r="BA254" i="1"/>
  <c r="AZ254" i="1"/>
  <c r="AV254" i="1"/>
  <c r="AW254" i="1" s="1"/>
  <c r="AR254" i="1"/>
  <c r="AJ254" i="1"/>
  <c r="AH254" i="1"/>
  <c r="AG254" i="1"/>
  <c r="AF254" i="1"/>
  <c r="AD254" i="1"/>
  <c r="AD254" i="1" a="1"/>
  <c r="AC254" i="1" a="1"/>
  <c r="AC254" i="1" s="1"/>
  <c r="AB254" i="1"/>
  <c r="AA254" i="1" s="1" a="1"/>
  <c r="AA254" i="1" s="1"/>
  <c r="AB254" i="1" a="1"/>
  <c r="Z254" i="1"/>
  <c r="AE254" i="1" s="1"/>
  <c r="Z254" i="1" a="1"/>
  <c r="Y254" i="1" a="1"/>
  <c r="Y254" i="1" s="1"/>
  <c r="W254" i="1"/>
  <c r="BA253" i="1"/>
  <c r="AZ253" i="1"/>
  <c r="AV253" i="1"/>
  <c r="AW253" i="1" s="1"/>
  <c r="AR253" i="1"/>
  <c r="AJ253" i="1"/>
  <c r="AH253" i="1"/>
  <c r="AG253" i="1"/>
  <c r="AD253" i="1"/>
  <c r="AD253" i="1" a="1"/>
  <c r="AC253" i="1" a="1"/>
  <c r="AC253" i="1" s="1"/>
  <c r="AB253" i="1" a="1"/>
  <c r="AB253" i="1" s="1"/>
  <c r="AF253" i="1" s="1"/>
  <c r="Z253" i="1"/>
  <c r="AE253" i="1" s="1"/>
  <c r="Z253" i="1" a="1"/>
  <c r="Y253" i="1" a="1"/>
  <c r="Y253" i="1" s="1"/>
  <c r="W253" i="1"/>
  <c r="BA252" i="1"/>
  <c r="AZ252" i="1"/>
  <c r="AV252" i="1"/>
  <c r="AW252" i="1" s="1"/>
  <c r="AR252" i="1"/>
  <c r="AJ252" i="1"/>
  <c r="AD252" i="1"/>
  <c r="AD252" i="1" a="1"/>
  <c r="AC252" i="1" a="1"/>
  <c r="AC252" i="1" s="1"/>
  <c r="AB252" i="1" a="1"/>
  <c r="AB252" i="1" s="1"/>
  <c r="Z252" i="1"/>
  <c r="Z252" i="1" a="1"/>
  <c r="Y252" i="1" a="1"/>
  <c r="Y252" i="1" s="1"/>
  <c r="BA251" i="1"/>
  <c r="AZ251" i="1"/>
  <c r="AW251" i="1"/>
  <c r="AV251" i="1"/>
  <c r="AR251" i="1"/>
  <c r="AJ251" i="1"/>
  <c r="AD251" i="1" a="1"/>
  <c r="AD251" i="1" s="1"/>
  <c r="AC251" i="1" s="1" a="1"/>
  <c r="AC251" i="1" s="1"/>
  <c r="AB251" i="1"/>
  <c r="AB251" i="1" a="1"/>
  <c r="Z251" i="1" a="1"/>
  <c r="Z251" i="1" s="1"/>
  <c r="W251" i="1"/>
  <c r="BA250" i="1"/>
  <c r="AZ250" i="1"/>
  <c r="AW250" i="1"/>
  <c r="AV250" i="1"/>
  <c r="AR250" i="1"/>
  <c r="AJ250" i="1"/>
  <c r="AD250" i="1" a="1"/>
  <c r="AD250" i="1" s="1"/>
  <c r="AC250" i="1" s="1" a="1"/>
  <c r="AC250" i="1" s="1"/>
  <c r="AB250" i="1"/>
  <c r="AB250" i="1" a="1"/>
  <c r="AA250" i="1" a="1"/>
  <c r="AA250" i="1" s="1"/>
  <c r="Z250" i="1" a="1"/>
  <c r="Z250" i="1" s="1"/>
  <c r="BA249" i="1"/>
  <c r="AZ249" i="1"/>
  <c r="AW249" i="1"/>
  <c r="AV249" i="1"/>
  <c r="AR249" i="1"/>
  <c r="AJ249" i="1"/>
  <c r="AF249" i="1"/>
  <c r="AE249" i="1"/>
  <c r="AD249" i="1"/>
  <c r="AC249" i="1" s="1" a="1"/>
  <c r="AC249" i="1" s="1"/>
  <c r="AD249" i="1" a="1"/>
  <c r="AB249" i="1" a="1"/>
  <c r="AB249" i="1" s="1"/>
  <c r="AA249" i="1" s="1" a="1"/>
  <c r="AA249" i="1" s="1"/>
  <c r="Z249" i="1"/>
  <c r="Z249" i="1" a="1"/>
  <c r="W249" i="1"/>
  <c r="BA248" i="1"/>
  <c r="AZ248" i="1"/>
  <c r="AW248" i="1"/>
  <c r="AV248" i="1"/>
  <c r="AR248" i="1"/>
  <c r="AJ248" i="1"/>
  <c r="AG248" i="1"/>
  <c r="AE248" i="1"/>
  <c r="AD248" i="1"/>
  <c r="AC248" i="1" s="1" a="1"/>
  <c r="AC248" i="1" s="1"/>
  <c r="AD248" i="1" a="1"/>
  <c r="AB248" i="1" a="1"/>
  <c r="AB248" i="1" s="1"/>
  <c r="AA248" i="1" a="1"/>
  <c r="AA248" i="1" s="1"/>
  <c r="Z248" i="1"/>
  <c r="AF248" i="1" s="1"/>
  <c r="Z248" i="1" a="1"/>
  <c r="BA247" i="1"/>
  <c r="AZ247" i="1"/>
  <c r="AW247" i="1"/>
  <c r="AV247" i="1"/>
  <c r="AR247" i="1"/>
  <c r="AJ247" i="1"/>
  <c r="AD247" i="1" a="1"/>
  <c r="AD247" i="1" s="1"/>
  <c r="AC247" i="1" s="1" a="1"/>
  <c r="AC247" i="1" s="1"/>
  <c r="AB247" i="1"/>
  <c r="AB247" i="1" a="1"/>
  <c r="AA247" i="1" a="1"/>
  <c r="AA247" i="1" s="1"/>
  <c r="Z247" i="1" a="1"/>
  <c r="Z247" i="1" s="1"/>
  <c r="W247" i="1"/>
  <c r="BA246" i="1"/>
  <c r="AZ246" i="1"/>
  <c r="AV246" i="1"/>
  <c r="AW246" i="1" s="1"/>
  <c r="AR246" i="1"/>
  <c r="AJ246" i="1"/>
  <c r="AD246" i="1"/>
  <c r="AC246" i="1" s="1" a="1"/>
  <c r="AC246" i="1" s="1"/>
  <c r="AD246" i="1" a="1"/>
  <c r="AB246" i="1" a="1"/>
  <c r="AB246" i="1" s="1"/>
  <c r="AA246" i="1" a="1"/>
  <c r="AA246" i="1" s="1"/>
  <c r="Z246" i="1" a="1"/>
  <c r="Z246" i="1" s="1"/>
  <c r="W246" i="1"/>
  <c r="BA245" i="1"/>
  <c r="AZ245" i="1"/>
  <c r="AV245" i="1"/>
  <c r="AW245" i="1" s="1"/>
  <c r="AR245" i="1"/>
  <c r="AJ245" i="1"/>
  <c r="AD245" i="1"/>
  <c r="AC245" i="1" s="1" a="1"/>
  <c r="AC245" i="1" s="1"/>
  <c r="AD245" i="1" a="1"/>
  <c r="AB245" i="1" a="1"/>
  <c r="AB245" i="1" s="1"/>
  <c r="AA245" i="1" a="1"/>
  <c r="AA245" i="1" s="1"/>
  <c r="Z245" i="1"/>
  <c r="Z245" i="1" a="1"/>
  <c r="BA244" i="1"/>
  <c r="AZ244" i="1"/>
  <c r="AW244" i="1"/>
  <c r="AV244" i="1"/>
  <c r="AR244" i="1"/>
  <c r="AJ244" i="1"/>
  <c r="AE244" i="1"/>
  <c r="AD244" i="1"/>
  <c r="AC244" i="1" s="1" a="1"/>
  <c r="AC244" i="1" s="1"/>
  <c r="AD244" i="1" a="1"/>
  <c r="AB244" i="1"/>
  <c r="AB244" i="1" a="1"/>
  <c r="AA244" i="1" a="1"/>
  <c r="AA244" i="1" s="1"/>
  <c r="Z244" i="1" a="1"/>
  <c r="Z244" i="1" s="1"/>
  <c r="BA243" i="1"/>
  <c r="AZ243" i="1"/>
  <c r="AV243" i="1"/>
  <c r="AW243" i="1" s="1"/>
  <c r="AR243" i="1"/>
  <c r="AJ243" i="1"/>
  <c r="AD243" i="1" a="1"/>
  <c r="AD243" i="1" s="1"/>
  <c r="AC243" i="1" s="1" a="1"/>
  <c r="AC243" i="1" s="1"/>
  <c r="AB243" i="1" a="1"/>
  <c r="AB243" i="1" s="1"/>
  <c r="AA243" i="1" s="1" a="1"/>
  <c r="AA243" i="1" s="1"/>
  <c r="Z243" i="1" a="1"/>
  <c r="Z243" i="1" s="1"/>
  <c r="Y243" i="1" a="1"/>
  <c r="Y243" i="1" s="1"/>
  <c r="W243" i="1"/>
  <c r="BA242" i="1"/>
  <c r="AZ242" i="1"/>
  <c r="AV242" i="1"/>
  <c r="AW242" i="1" s="1"/>
  <c r="AR242" i="1"/>
  <c r="AJ242" i="1"/>
  <c r="AD242" i="1" a="1"/>
  <c r="AD242" i="1" s="1"/>
  <c r="AC242" i="1" s="1" a="1"/>
  <c r="AC242" i="1" s="1"/>
  <c r="AB242" i="1" a="1"/>
  <c r="AB242" i="1" s="1"/>
  <c r="AA242" i="1" s="1" a="1"/>
  <c r="AA242" i="1" s="1"/>
  <c r="Z242" i="1" a="1"/>
  <c r="Z242" i="1" s="1"/>
  <c r="Y242" i="1" s="1" a="1"/>
  <c r="Y242" i="1" s="1"/>
  <c r="W242" i="1"/>
  <c r="BA241" i="1"/>
  <c r="AZ241" i="1"/>
  <c r="AV241" i="1"/>
  <c r="AW241" i="1" s="1"/>
  <c r="AR241" i="1"/>
  <c r="AJ241" i="1"/>
  <c r="AD241" i="1"/>
  <c r="AC241" i="1" s="1" a="1"/>
  <c r="AC241" i="1" s="1"/>
  <c r="AD241" i="1" a="1"/>
  <c r="AB241" i="1" a="1"/>
  <c r="AB241" i="1" s="1"/>
  <c r="AA241" i="1" s="1" a="1"/>
  <c r="AA241" i="1" s="1"/>
  <c r="Z241" i="1" a="1"/>
  <c r="Z241" i="1" s="1"/>
  <c r="Y241" i="1" a="1"/>
  <c r="Y241" i="1" s="1"/>
  <c r="W241" i="1"/>
  <c r="BA240" i="1"/>
  <c r="AZ240" i="1"/>
  <c r="AV240" i="1"/>
  <c r="AW240" i="1" s="1"/>
  <c r="AR240" i="1"/>
  <c r="AJ240" i="1"/>
  <c r="AD240" i="1" a="1"/>
  <c r="AD240" i="1" s="1"/>
  <c r="AB240" i="1" a="1"/>
  <c r="AB240" i="1" s="1"/>
  <c r="AA240" i="1" s="1" a="1"/>
  <c r="AA240" i="1" s="1"/>
  <c r="Z240" i="1" a="1"/>
  <c r="Z240" i="1" s="1"/>
  <c r="Y240" i="1" a="1"/>
  <c r="Y240" i="1" s="1"/>
  <c r="BA239" i="1"/>
  <c r="AZ239" i="1"/>
  <c r="AV239" i="1"/>
  <c r="AW239" i="1" s="1"/>
  <c r="AR239" i="1"/>
  <c r="AJ239" i="1"/>
  <c r="AD239" i="1" a="1"/>
  <c r="AD239" i="1" s="1"/>
  <c r="AC239" i="1" s="1" a="1"/>
  <c r="AC239" i="1"/>
  <c r="AB239" i="1"/>
  <c r="AA239" i="1" s="1" a="1"/>
  <c r="AB239" i="1" a="1"/>
  <c r="AA239" i="1"/>
  <c r="Z239" i="1" a="1"/>
  <c r="Z239" i="1" s="1"/>
  <c r="BA238" i="1"/>
  <c r="AZ238" i="1"/>
  <c r="AW238" i="1"/>
  <c r="AV238" i="1"/>
  <c r="AR238" i="1"/>
  <c r="AJ238" i="1"/>
  <c r="AD238" i="1" a="1"/>
  <c r="AD238" i="1" s="1"/>
  <c r="AC238" i="1" a="1"/>
  <c r="AC238" i="1" s="1"/>
  <c r="AB238" i="1" a="1"/>
  <c r="AB238" i="1" s="1"/>
  <c r="Z238" i="1" a="1"/>
  <c r="Z238" i="1" s="1"/>
  <c r="BA237" i="1"/>
  <c r="AZ237" i="1"/>
  <c r="AV237" i="1"/>
  <c r="AW237" i="1" s="1"/>
  <c r="AR237" i="1"/>
  <c r="AJ237" i="1"/>
  <c r="AD237" i="1"/>
  <c r="AD237" i="1" a="1"/>
  <c r="AC237" i="1" a="1"/>
  <c r="AC237" i="1" s="1"/>
  <c r="AB237" i="1" a="1"/>
  <c r="AB237" i="1" s="1"/>
  <c r="Z237" i="1"/>
  <c r="Z237" i="1" a="1"/>
  <c r="Y237" i="1" a="1"/>
  <c r="Y237" i="1" s="1"/>
  <c r="W237" i="1"/>
  <c r="BA236" i="1"/>
  <c r="AZ236" i="1"/>
  <c r="AV236" i="1"/>
  <c r="AW236" i="1" s="1"/>
  <c r="AR236" i="1"/>
  <c r="AJ236" i="1"/>
  <c r="AG236" i="1"/>
  <c r="AF236" i="1"/>
  <c r="AD236" i="1"/>
  <c r="AC236" i="1" s="1" a="1"/>
  <c r="AC236" i="1" s="1"/>
  <c r="AD236" i="1" a="1"/>
  <c r="AB236" i="1" a="1"/>
  <c r="AB236" i="1" s="1"/>
  <c r="AA236" i="1" s="1" a="1"/>
  <c r="AA236" i="1" s="1"/>
  <c r="Z236" i="1"/>
  <c r="Z236" i="1" a="1"/>
  <c r="Y236" i="1" a="1"/>
  <c r="Y236" i="1" s="1"/>
  <c r="BA235" i="1"/>
  <c r="AZ235" i="1"/>
  <c r="AW235" i="1"/>
  <c r="AV235" i="1"/>
  <c r="AR235" i="1"/>
  <c r="AJ235" i="1"/>
  <c r="AH235" i="1"/>
  <c r="AG235" i="1"/>
  <c r="AF235" i="1"/>
  <c r="AD235" i="1" a="1"/>
  <c r="AD235" i="1" s="1"/>
  <c r="AC235" i="1" s="1" a="1"/>
  <c r="AC235" i="1" s="1"/>
  <c r="AB235" i="1" a="1"/>
  <c r="AB235" i="1" s="1"/>
  <c r="AA235" i="1" s="1" a="1"/>
  <c r="AA235" i="1" s="1"/>
  <c r="Z235" i="1" a="1"/>
  <c r="Z235" i="1" s="1"/>
  <c r="W235" i="1"/>
  <c r="BA234" i="1"/>
  <c r="AZ234" i="1"/>
  <c r="AW234" i="1"/>
  <c r="AV234" i="1"/>
  <c r="AR234" i="1"/>
  <c r="AJ234" i="1"/>
  <c r="AD234" i="1" a="1"/>
  <c r="AD234" i="1" s="1"/>
  <c r="AC234" i="1" s="1" a="1"/>
  <c r="AC234" i="1" s="1"/>
  <c r="AB234" i="1" a="1"/>
  <c r="AB234" i="1" s="1"/>
  <c r="AH234" i="1" s="1"/>
  <c r="Z234" i="1" a="1"/>
  <c r="Z234" i="1" s="1"/>
  <c r="W234" i="1"/>
  <c r="BA233" i="1"/>
  <c r="AZ233" i="1"/>
  <c r="AW233" i="1"/>
  <c r="AV233" i="1"/>
  <c r="AR233" i="1"/>
  <c r="AJ233" i="1"/>
  <c r="AD233" i="1" a="1"/>
  <c r="AD233" i="1" s="1"/>
  <c r="AC233" i="1" s="1" a="1"/>
  <c r="AC233" i="1" s="1"/>
  <c r="AB233" i="1" a="1"/>
  <c r="AB233" i="1" s="1"/>
  <c r="Z233" i="1" a="1"/>
  <c r="Z233" i="1" s="1"/>
  <c r="W233" i="1"/>
  <c r="BA232" i="1"/>
  <c r="AZ232" i="1"/>
  <c r="AW232" i="1"/>
  <c r="AV232" i="1"/>
  <c r="AR232" i="1"/>
  <c r="AJ232" i="1"/>
  <c r="AD232" i="1" a="1"/>
  <c r="AD232" i="1" s="1"/>
  <c r="AC232" i="1" s="1" a="1"/>
  <c r="AC232" i="1" s="1"/>
  <c r="AB232" i="1"/>
  <c r="AB232" i="1" a="1"/>
  <c r="Z232" i="1" a="1"/>
  <c r="Z232" i="1" s="1"/>
  <c r="BA231" i="1"/>
  <c r="AZ231" i="1"/>
  <c r="AV231" i="1"/>
  <c r="AW231" i="1" s="1"/>
  <c r="AR231" i="1"/>
  <c r="AJ231" i="1"/>
  <c r="AD231" i="1"/>
  <c r="AC231" i="1" s="1" a="1"/>
  <c r="AD231" i="1" a="1"/>
  <c r="AC231" i="1"/>
  <c r="AB231" i="1" a="1"/>
  <c r="AB231" i="1" s="1"/>
  <c r="Z231" i="1"/>
  <c r="Z231" i="1" a="1"/>
  <c r="W231" i="1"/>
  <c r="BA230" i="1"/>
  <c r="AZ230" i="1"/>
  <c r="AW230" i="1"/>
  <c r="AV230" i="1"/>
  <c r="AR230" i="1"/>
  <c r="AJ230" i="1"/>
  <c r="AD230" i="1"/>
  <c r="AC230" i="1" s="1" a="1"/>
  <c r="AC230" i="1" s="1"/>
  <c r="AD230" i="1" a="1"/>
  <c r="AB230" i="1" a="1"/>
  <c r="AB230" i="1" s="1"/>
  <c r="AA230" i="1" a="1"/>
  <c r="AA230" i="1" s="1"/>
  <c r="Z230" i="1"/>
  <c r="AF230" i="1" s="1"/>
  <c r="Z230" i="1" a="1"/>
  <c r="W230" i="1"/>
  <c r="BA229" i="1"/>
  <c r="AZ229" i="1"/>
  <c r="AV229" i="1"/>
  <c r="AW229" i="1" s="1"/>
  <c r="AR229" i="1"/>
  <c r="AJ229" i="1"/>
  <c r="AD229" i="1"/>
  <c r="AC229" i="1" s="1" a="1"/>
  <c r="AD229" i="1" a="1"/>
  <c r="AC229" i="1"/>
  <c r="AB229" i="1" a="1"/>
  <c r="AB229" i="1" s="1"/>
  <c r="AA229" i="1" s="1" a="1"/>
  <c r="AA229" i="1" s="1"/>
  <c r="Z229" i="1"/>
  <c r="AF229" i="1" s="1"/>
  <c r="Z229" i="1" a="1"/>
  <c r="BA228" i="1"/>
  <c r="AZ228" i="1"/>
  <c r="AV228" i="1"/>
  <c r="AW228" i="1" s="1"/>
  <c r="AR228" i="1"/>
  <c r="AJ228" i="1"/>
  <c r="AD228" i="1" a="1"/>
  <c r="AD228" i="1" s="1"/>
  <c r="AC228" i="1" s="1" a="1"/>
  <c r="AC228" i="1" s="1"/>
  <c r="AB228" i="1"/>
  <c r="AB228" i="1" a="1"/>
  <c r="AA228" i="1"/>
  <c r="AA228" i="1" a="1"/>
  <c r="Z228" i="1" a="1"/>
  <c r="Z228" i="1" s="1"/>
  <c r="Y228" i="1" a="1"/>
  <c r="Y228" i="1" s="1"/>
  <c r="BA227" i="1"/>
  <c r="AZ227" i="1"/>
  <c r="AW227" i="1"/>
  <c r="AV227" i="1"/>
  <c r="AR227" i="1"/>
  <c r="AJ227" i="1"/>
  <c r="AD227" i="1" a="1"/>
  <c r="AD227" i="1" s="1"/>
  <c r="AB227" i="1"/>
  <c r="AA227" i="1" s="1" a="1"/>
  <c r="AA227" i="1" s="1"/>
  <c r="AB227" i="1" a="1"/>
  <c r="Z227" i="1" a="1"/>
  <c r="Z227" i="1" s="1"/>
  <c r="BA226" i="1"/>
  <c r="AZ226" i="1"/>
  <c r="AV226" i="1"/>
  <c r="AW226" i="1" s="1"/>
  <c r="AR226" i="1"/>
  <c r="AJ226" i="1"/>
  <c r="AD226" i="1" a="1"/>
  <c r="AD226" i="1" s="1"/>
  <c r="AC226" i="1" s="1" a="1"/>
  <c r="AC226" i="1" s="1"/>
  <c r="AB226" i="1" a="1"/>
  <c r="AB226" i="1" s="1"/>
  <c r="AA226" i="1" s="1" a="1"/>
  <c r="AA226" i="1" s="1"/>
  <c r="Z226" i="1" a="1"/>
  <c r="Z226" i="1" s="1"/>
  <c r="BA225" i="1"/>
  <c r="AZ225" i="1"/>
  <c r="AW225" i="1"/>
  <c r="AV225" i="1"/>
  <c r="AR225" i="1"/>
  <c r="AJ225" i="1"/>
  <c r="AD225" i="1" a="1"/>
  <c r="AD225" i="1" s="1"/>
  <c r="AC225" i="1" s="1" a="1"/>
  <c r="AC225" i="1" s="1"/>
  <c r="AB225" i="1"/>
  <c r="AA225" i="1" s="1" a="1"/>
  <c r="AB225" i="1" a="1"/>
  <c r="AA225" i="1"/>
  <c r="Z225" i="1" a="1"/>
  <c r="Z225" i="1" s="1"/>
  <c r="AI225" i="1" s="1"/>
  <c r="W225" i="1"/>
  <c r="BA224" i="1"/>
  <c r="AZ224" i="1"/>
  <c r="AW224" i="1"/>
  <c r="AV224" i="1"/>
  <c r="AR224" i="1"/>
  <c r="AJ224" i="1"/>
  <c r="AD224" i="1" a="1"/>
  <c r="AD224" i="1" s="1"/>
  <c r="AC224" i="1" a="1"/>
  <c r="AC224" i="1" s="1"/>
  <c r="AB224" i="1"/>
  <c r="AA224" i="1" s="1" a="1"/>
  <c r="AA224" i="1" s="1"/>
  <c r="AB224" i="1" a="1"/>
  <c r="Z224" i="1" a="1"/>
  <c r="Z224" i="1" s="1"/>
  <c r="W224" i="1"/>
  <c r="BA223" i="1"/>
  <c r="AZ223" i="1"/>
  <c r="AW223" i="1"/>
  <c r="AV223" i="1"/>
  <c r="AR223" i="1"/>
  <c r="AJ223" i="1"/>
  <c r="AF223" i="1"/>
  <c r="AD223" i="1" a="1"/>
  <c r="AD223" i="1" s="1"/>
  <c r="AC223" i="1" s="1" a="1"/>
  <c r="AC223" i="1" s="1"/>
  <c r="AB223" i="1"/>
  <c r="AA223" i="1" s="1" a="1"/>
  <c r="AA223" i="1" s="1"/>
  <c r="AB223" i="1" a="1"/>
  <c r="Z223" i="1" a="1"/>
  <c r="Z223" i="1" s="1"/>
  <c r="Y223" i="1" a="1"/>
  <c r="Y223" i="1" s="1"/>
  <c r="BA222" i="1"/>
  <c r="AZ222" i="1"/>
  <c r="AW222" i="1"/>
  <c r="AV222" i="1"/>
  <c r="AR222" i="1"/>
  <c r="AJ222" i="1"/>
  <c r="AD222" i="1"/>
  <c r="AD222" i="1" a="1"/>
  <c r="AC222" i="1" a="1"/>
  <c r="AC222" i="1" s="1"/>
  <c r="AB222" i="1" a="1"/>
  <c r="AB222" i="1" s="1"/>
  <c r="Z222" i="1" a="1"/>
  <c r="Z222" i="1" s="1"/>
  <c r="BA221" i="1"/>
  <c r="AZ221" i="1"/>
  <c r="AV221" i="1"/>
  <c r="AW221" i="1" s="1"/>
  <c r="AR221" i="1"/>
  <c r="AJ221" i="1"/>
  <c r="AD221" i="1"/>
  <c r="AD221" i="1" a="1"/>
  <c r="AC221" i="1" a="1"/>
  <c r="AC221" i="1" s="1"/>
  <c r="AB221" i="1" a="1"/>
  <c r="AB221" i="1" s="1"/>
  <c r="Z221" i="1"/>
  <c r="Z221" i="1" a="1"/>
  <c r="Y221" i="1" a="1"/>
  <c r="Y221" i="1" s="1"/>
  <c r="W221" i="1"/>
  <c r="BA220" i="1"/>
  <c r="AZ220" i="1"/>
  <c r="AV220" i="1"/>
  <c r="AW220" i="1" s="1"/>
  <c r="AR220" i="1"/>
  <c r="AJ220" i="1"/>
  <c r="AD220" i="1"/>
  <c r="AC220" i="1" s="1" a="1"/>
  <c r="AC220" i="1" s="1"/>
  <c r="AD220" i="1" a="1"/>
  <c r="AB220" i="1" a="1"/>
  <c r="AB220" i="1" s="1"/>
  <c r="AA220" i="1" s="1" a="1"/>
  <c r="AA220" i="1" s="1"/>
  <c r="Z220" i="1"/>
  <c r="Z220" i="1" a="1"/>
  <c r="Y220" i="1" a="1"/>
  <c r="Y220" i="1" s="1"/>
  <c r="BA219" i="1"/>
  <c r="AZ219" i="1"/>
  <c r="AW219" i="1"/>
  <c r="AV219" i="1"/>
  <c r="AR219" i="1"/>
  <c r="AJ219" i="1"/>
  <c r="AD219" i="1" a="1"/>
  <c r="AD219" i="1" s="1"/>
  <c r="AC219" i="1" s="1" a="1"/>
  <c r="AC219" i="1" s="1"/>
  <c r="AB219" i="1" a="1"/>
  <c r="AB219" i="1" s="1"/>
  <c r="AA219" i="1" s="1" a="1"/>
  <c r="AA219" i="1" s="1"/>
  <c r="Z219" i="1" a="1"/>
  <c r="Z219" i="1" s="1"/>
  <c r="BA218" i="1"/>
  <c r="AZ218" i="1"/>
  <c r="AV218" i="1"/>
  <c r="AW218" i="1" s="1"/>
  <c r="AR218" i="1"/>
  <c r="AJ218" i="1"/>
  <c r="AD218" i="1"/>
  <c r="AC218" i="1" s="1" a="1"/>
  <c r="AC218" i="1" s="1"/>
  <c r="AD218" i="1" a="1"/>
  <c r="AB218" i="1" a="1"/>
  <c r="AB218" i="1" s="1"/>
  <c r="AA218" i="1" a="1"/>
  <c r="AA218" i="1" s="1"/>
  <c r="Z218" i="1"/>
  <c r="Z218" i="1" a="1"/>
  <c r="W218" i="1"/>
  <c r="BA217" i="1"/>
  <c r="AZ217" i="1"/>
  <c r="AV217" i="1"/>
  <c r="AW217" i="1" s="1"/>
  <c r="AR217" i="1"/>
  <c r="AJ217" i="1"/>
  <c r="AD217" i="1" a="1"/>
  <c r="AD217" i="1" s="1"/>
  <c r="AC217" i="1" s="1" a="1"/>
  <c r="AC217" i="1" s="1"/>
  <c r="AB217" i="1" a="1"/>
  <c r="AB217" i="1" s="1"/>
  <c r="AA217" i="1" s="1" a="1"/>
  <c r="AA217" i="1"/>
  <c r="Z217" i="1" a="1"/>
  <c r="Z217" i="1" s="1"/>
  <c r="BA216" i="1"/>
  <c r="AZ216" i="1"/>
  <c r="AW216" i="1"/>
  <c r="AV216" i="1"/>
  <c r="AR216" i="1"/>
  <c r="AJ216" i="1"/>
  <c r="AD216" i="1" a="1"/>
  <c r="AD216" i="1" s="1"/>
  <c r="AC216" i="1" s="1" a="1"/>
  <c r="AC216" i="1" s="1"/>
  <c r="AB216" i="1"/>
  <c r="AB216" i="1" a="1"/>
  <c r="AA216" i="1" a="1"/>
  <c r="AA216" i="1" s="1"/>
  <c r="Z216" i="1" a="1"/>
  <c r="Z216" i="1" s="1"/>
  <c r="BA215" i="1"/>
  <c r="AZ215" i="1"/>
  <c r="AV215" i="1"/>
  <c r="AW215" i="1" s="1"/>
  <c r="AR215" i="1"/>
  <c r="AJ215" i="1"/>
  <c r="AD215" i="1" a="1"/>
  <c r="AD215" i="1" s="1"/>
  <c r="AC215" i="1" s="1" a="1"/>
  <c r="AC215" i="1" s="1"/>
  <c r="AB215" i="1"/>
  <c r="AA215" i="1" s="1" a="1"/>
  <c r="AA215" i="1" s="1"/>
  <c r="AB215" i="1" a="1"/>
  <c r="Z215" i="1" a="1"/>
  <c r="Z215" i="1" s="1"/>
  <c r="Y215" i="1" s="1" a="1"/>
  <c r="Y215" i="1" s="1"/>
  <c r="BA214" i="1"/>
  <c r="AZ214" i="1"/>
  <c r="AV214" i="1"/>
  <c r="AW214" i="1" s="1"/>
  <c r="AR214" i="1"/>
  <c r="AJ214" i="1"/>
  <c r="AD214" i="1" a="1"/>
  <c r="AD214" i="1" s="1"/>
  <c r="AC214" i="1" s="1" a="1"/>
  <c r="AC214" i="1" s="1"/>
  <c r="AB214" i="1" a="1"/>
  <c r="AB214" i="1" s="1"/>
  <c r="AA214" i="1" s="1" a="1"/>
  <c r="AA214" i="1" s="1"/>
  <c r="Z214" i="1" a="1"/>
  <c r="Z214" i="1" s="1"/>
  <c r="W214" i="1"/>
  <c r="BA213" i="1"/>
  <c r="AZ213" i="1"/>
  <c r="AV213" i="1"/>
  <c r="AW213" i="1" s="1"/>
  <c r="AR213" i="1"/>
  <c r="AJ213" i="1"/>
  <c r="AI213" i="1"/>
  <c r="AD213" i="1" a="1"/>
  <c r="AD213" i="1" s="1"/>
  <c r="AC213" i="1" s="1" a="1"/>
  <c r="AC213" i="1" s="1"/>
  <c r="AB213" i="1"/>
  <c r="AA213" i="1" s="1" a="1"/>
  <c r="AA213" i="1" s="1"/>
  <c r="AB213" i="1" a="1"/>
  <c r="Z213" i="1" a="1"/>
  <c r="Z213" i="1" s="1"/>
  <c r="Y213" i="1" a="1"/>
  <c r="Y213" i="1" s="1"/>
  <c r="W213" i="1"/>
  <c r="BA212" i="1"/>
  <c r="AZ212" i="1"/>
  <c r="AV212" i="1"/>
  <c r="AW212" i="1" s="1"/>
  <c r="AR212" i="1"/>
  <c r="AJ212" i="1"/>
  <c r="AD212" i="1"/>
  <c r="AD212" i="1" a="1"/>
  <c r="AC212" i="1" a="1"/>
  <c r="AC212" i="1" s="1"/>
  <c r="AB212" i="1" a="1"/>
  <c r="AB212" i="1" s="1"/>
  <c r="Z212" i="1"/>
  <c r="Z212" i="1" a="1"/>
  <c r="BA211" i="1"/>
  <c r="AZ211" i="1"/>
  <c r="AW211" i="1"/>
  <c r="AV211" i="1"/>
  <c r="AR211" i="1"/>
  <c r="AJ211" i="1"/>
  <c r="AD211" i="1" a="1"/>
  <c r="AD211" i="1" s="1"/>
  <c r="AC211" i="1" s="1" a="1"/>
  <c r="AC211" i="1"/>
  <c r="AB211" i="1" a="1"/>
  <c r="AB211" i="1" s="1"/>
  <c r="AA211" i="1" s="1" a="1"/>
  <c r="AA211" i="1" s="1"/>
  <c r="Z211" i="1" a="1"/>
  <c r="Z211" i="1" s="1"/>
  <c r="BA210" i="1"/>
  <c r="AZ210" i="1"/>
  <c r="AV210" i="1"/>
  <c r="AW210" i="1" s="1"/>
  <c r="AR210" i="1"/>
  <c r="AJ210" i="1"/>
  <c r="AD210" i="1"/>
  <c r="AC210" i="1" s="1" a="1"/>
  <c r="AC210" i="1" s="1"/>
  <c r="AD210" i="1" a="1"/>
  <c r="AB210" i="1"/>
  <c r="AB210" i="1" a="1"/>
  <c r="AA210" i="1" a="1"/>
  <c r="AA210" i="1" s="1"/>
  <c r="Z210" i="1" a="1"/>
  <c r="Z210" i="1" s="1"/>
  <c r="BA209" i="1"/>
  <c r="AZ209" i="1"/>
  <c r="AV209" i="1"/>
  <c r="AW209" i="1" s="1"/>
  <c r="AR209" i="1"/>
  <c r="AJ209" i="1"/>
  <c r="AI209" i="1"/>
  <c r="AD209" i="1" a="1"/>
  <c r="AD209" i="1" s="1"/>
  <c r="AC209" i="1" a="1"/>
  <c r="AC209" i="1" s="1"/>
  <c r="AB209" i="1"/>
  <c r="AA209" i="1" s="1" a="1"/>
  <c r="AA209" i="1" s="1"/>
  <c r="AB209" i="1" a="1"/>
  <c r="Z209" i="1" a="1"/>
  <c r="Z209" i="1" s="1"/>
  <c r="AH209" i="1" s="1"/>
  <c r="BA208" i="1"/>
  <c r="AZ208" i="1"/>
  <c r="AV208" i="1"/>
  <c r="AW208" i="1" s="1"/>
  <c r="AR208" i="1"/>
  <c r="AJ208" i="1"/>
  <c r="AH208" i="1"/>
  <c r="AD208" i="1" a="1"/>
  <c r="AD208" i="1" s="1"/>
  <c r="AC208" i="1" a="1"/>
  <c r="AC208" i="1" s="1"/>
  <c r="AB208" i="1"/>
  <c r="AA208" i="1" s="1" a="1"/>
  <c r="AA208" i="1" s="1"/>
  <c r="AB208" i="1" a="1"/>
  <c r="Z208" i="1" a="1"/>
  <c r="Z208" i="1" s="1"/>
  <c r="AG208" i="1" s="1"/>
  <c r="BA207" i="1"/>
  <c r="AZ207" i="1"/>
  <c r="AW207" i="1"/>
  <c r="AV207" i="1"/>
  <c r="AR207" i="1"/>
  <c r="AJ207" i="1"/>
  <c r="AD207" i="1" a="1"/>
  <c r="AD207" i="1" s="1"/>
  <c r="AC207" i="1" a="1"/>
  <c r="AC207" i="1" s="1"/>
  <c r="AB207" i="1" a="1"/>
  <c r="AB207" i="1" s="1"/>
  <c r="Z207" i="1" a="1"/>
  <c r="Z207" i="1" s="1"/>
  <c r="BA206" i="1"/>
  <c r="AZ206" i="1"/>
  <c r="AW206" i="1"/>
  <c r="AV206" i="1"/>
  <c r="AR206" i="1"/>
  <c r="AJ206" i="1"/>
  <c r="AD206" i="1"/>
  <c r="AD206" i="1" a="1"/>
  <c r="AC206" i="1" a="1"/>
  <c r="AC206" i="1" s="1"/>
  <c r="AB206" i="1"/>
  <c r="AI206" i="1" s="1"/>
  <c r="AB206" i="1" a="1"/>
  <c r="Z206" i="1"/>
  <c r="Z206" i="1" a="1"/>
  <c r="Y206" i="1" a="1"/>
  <c r="Y206" i="1" s="1"/>
  <c r="BA205" i="1"/>
  <c r="AZ205" i="1"/>
  <c r="AW205" i="1"/>
  <c r="AV205" i="1"/>
  <c r="AR205" i="1"/>
  <c r="AJ205" i="1"/>
  <c r="AD205" i="1"/>
  <c r="AC205" i="1" s="1" a="1"/>
  <c r="AC205" i="1" s="1"/>
  <c r="AD205" i="1" a="1"/>
  <c r="AB205" i="1" a="1"/>
  <c r="AB205" i="1" s="1"/>
  <c r="AA205" i="1" a="1"/>
  <c r="AA205" i="1" s="1"/>
  <c r="Z205" i="1"/>
  <c r="AF205" i="1" s="1"/>
  <c r="Z205" i="1" a="1"/>
  <c r="W205" i="1"/>
  <c r="BA204" i="1"/>
  <c r="AZ204" i="1"/>
  <c r="AW204" i="1"/>
  <c r="AV204" i="1"/>
  <c r="AR204" i="1"/>
  <c r="AJ204" i="1"/>
  <c r="AF204" i="1"/>
  <c r="AE204" i="1"/>
  <c r="AD204" i="1"/>
  <c r="AC204" i="1" s="1" a="1"/>
  <c r="AC204" i="1" s="1"/>
  <c r="AD204" i="1" a="1"/>
  <c r="AB204" i="1" a="1"/>
  <c r="AB204" i="1" s="1"/>
  <c r="AA204" i="1" a="1"/>
  <c r="AA204" i="1" s="1"/>
  <c r="Z204" i="1"/>
  <c r="Z204" i="1" a="1"/>
  <c r="BA203" i="1"/>
  <c r="AZ203" i="1"/>
  <c r="AW203" i="1"/>
  <c r="AV203" i="1"/>
  <c r="AR203" i="1"/>
  <c r="AJ203" i="1"/>
  <c r="AD203" i="1"/>
  <c r="AC203" i="1" s="1" a="1"/>
  <c r="AC203" i="1" s="1"/>
  <c r="AD203" i="1" a="1"/>
  <c r="AB203" i="1" a="1"/>
  <c r="AB203" i="1" s="1"/>
  <c r="AA203" i="1" a="1"/>
  <c r="AA203" i="1" s="1"/>
  <c r="Z203" i="1"/>
  <c r="AF203" i="1" s="1"/>
  <c r="Z203" i="1" a="1"/>
  <c r="BA202" i="1"/>
  <c r="AZ202" i="1"/>
  <c r="AW202" i="1"/>
  <c r="AV202" i="1"/>
  <c r="AR202" i="1"/>
  <c r="AJ202" i="1"/>
  <c r="AD202" i="1" a="1"/>
  <c r="AD202" i="1" s="1"/>
  <c r="AC202" i="1" s="1" a="1"/>
  <c r="AC202" i="1" s="1"/>
  <c r="AB202" i="1" a="1"/>
  <c r="AB202" i="1" s="1"/>
  <c r="AA202" i="1" s="1" a="1"/>
  <c r="AA202" i="1" s="1"/>
  <c r="Z202" i="1" a="1"/>
  <c r="Z202" i="1" s="1"/>
  <c r="W202" i="1"/>
  <c r="BA201" i="1"/>
  <c r="AZ201" i="1"/>
  <c r="AW201" i="1"/>
  <c r="AV201" i="1"/>
  <c r="AR201" i="1"/>
  <c r="AJ201" i="1"/>
  <c r="AD201" i="1" a="1"/>
  <c r="AD201" i="1" s="1"/>
  <c r="AC201" i="1" s="1" a="1"/>
  <c r="AC201" i="1" s="1"/>
  <c r="AB201" i="1" a="1"/>
  <c r="AB201" i="1" s="1"/>
  <c r="AA201" i="1" s="1" a="1"/>
  <c r="AA201" i="1" s="1"/>
  <c r="Z201" i="1" a="1"/>
  <c r="Z201" i="1" s="1"/>
  <c r="W201" i="1"/>
  <c r="BA200" i="1"/>
  <c r="AZ200" i="1"/>
  <c r="AW200" i="1"/>
  <c r="AV200" i="1"/>
  <c r="AR200" i="1"/>
  <c r="AJ200" i="1"/>
  <c r="AD200" i="1" a="1"/>
  <c r="AD200" i="1" s="1"/>
  <c r="AC200" i="1" s="1" a="1"/>
  <c r="AC200" i="1" s="1"/>
  <c r="AB200" i="1" a="1"/>
  <c r="AB200" i="1" s="1"/>
  <c r="AA200" i="1" s="1" a="1"/>
  <c r="AA200" i="1" s="1"/>
  <c r="Z200" i="1" a="1"/>
  <c r="Z200" i="1" s="1"/>
  <c r="W200" i="1"/>
  <c r="BA199" i="1"/>
  <c r="AZ199" i="1"/>
  <c r="AW199" i="1"/>
  <c r="AV199" i="1"/>
  <c r="AR199" i="1"/>
  <c r="AJ199" i="1"/>
  <c r="AD199" i="1" a="1"/>
  <c r="AD199" i="1" s="1"/>
  <c r="AC199" i="1" s="1" a="1"/>
  <c r="AC199" i="1" s="1"/>
  <c r="AB199" i="1" a="1"/>
  <c r="AB199" i="1" s="1"/>
  <c r="AA199" i="1" s="1" a="1"/>
  <c r="AA199" i="1" s="1"/>
  <c r="Z199" i="1" a="1"/>
  <c r="Z199" i="1" s="1"/>
  <c r="BA198" i="1"/>
  <c r="AZ198" i="1"/>
  <c r="AV198" i="1"/>
  <c r="AW198" i="1" s="1"/>
  <c r="AR198" i="1"/>
  <c r="AJ198" i="1"/>
  <c r="AD198" i="1" a="1"/>
  <c r="AD198" i="1" s="1"/>
  <c r="AC198" i="1" s="1" a="1"/>
  <c r="AC198" i="1" s="1"/>
  <c r="AB198" i="1"/>
  <c r="AB198" i="1" a="1"/>
  <c r="AA198" i="1" a="1"/>
  <c r="AA198" i="1" s="1"/>
  <c r="Z198" i="1" a="1"/>
  <c r="Z198" i="1" s="1"/>
  <c r="BA197" i="1"/>
  <c r="AZ197" i="1"/>
  <c r="AV197" i="1"/>
  <c r="AW197" i="1" s="1"/>
  <c r="AR197" i="1"/>
  <c r="AJ197" i="1"/>
  <c r="AH197" i="1"/>
  <c r="AD197" i="1" a="1"/>
  <c r="AD197" i="1" s="1"/>
  <c r="AI197" i="1" s="1"/>
  <c r="AC197" i="1" a="1"/>
  <c r="AC197" i="1" s="1"/>
  <c r="AB197" i="1"/>
  <c r="AA197" i="1" s="1" a="1"/>
  <c r="AA197" i="1" s="1"/>
  <c r="AB197" i="1" a="1"/>
  <c r="Z197" i="1" a="1"/>
  <c r="Z197" i="1" s="1"/>
  <c r="Y197" i="1" a="1"/>
  <c r="Y197" i="1" s="1"/>
  <c r="BA196" i="1"/>
  <c r="AZ196" i="1"/>
  <c r="AV196" i="1"/>
  <c r="AW196" i="1" s="1"/>
  <c r="AR196" i="1"/>
  <c r="AJ196" i="1"/>
  <c r="AG196" i="1"/>
  <c r="AD196" i="1" a="1"/>
  <c r="AD196" i="1" s="1"/>
  <c r="AH196" i="1" s="1"/>
  <c r="AC196" i="1" a="1"/>
  <c r="AC196" i="1" s="1"/>
  <c r="AB196" i="1"/>
  <c r="AA196" i="1" s="1" a="1"/>
  <c r="AA196" i="1" s="1"/>
  <c r="AB196" i="1" a="1"/>
  <c r="Z196" i="1" a="1"/>
  <c r="Z196" i="1" s="1"/>
  <c r="Y196" i="1" a="1"/>
  <c r="Y196" i="1" s="1"/>
  <c r="W196" i="1"/>
  <c r="BA195" i="1"/>
  <c r="AZ195" i="1"/>
  <c r="AV195" i="1"/>
  <c r="AW195" i="1" s="1"/>
  <c r="AR195" i="1"/>
  <c r="AJ195" i="1"/>
  <c r="AH195" i="1"/>
  <c r="AD195" i="1" a="1"/>
  <c r="AD195" i="1" s="1"/>
  <c r="AG195" i="1" s="1"/>
  <c r="AB195" i="1"/>
  <c r="AA195" i="1" s="1" a="1"/>
  <c r="AA195" i="1" s="1"/>
  <c r="AB195" i="1" a="1"/>
  <c r="Z195" i="1" a="1"/>
  <c r="Z195" i="1" s="1"/>
  <c r="Y195" i="1"/>
  <c r="Y195" i="1" a="1"/>
  <c r="W195" i="1"/>
  <c r="BA194" i="1"/>
  <c r="AZ194" i="1"/>
  <c r="AV194" i="1"/>
  <c r="AW194" i="1" s="1"/>
  <c r="AR194" i="1"/>
  <c r="AJ194" i="1"/>
  <c r="AD194" i="1" a="1"/>
  <c r="AD194" i="1" s="1"/>
  <c r="AC194" i="1" s="1" a="1"/>
  <c r="AC194" i="1" s="1"/>
  <c r="AB194" i="1" a="1"/>
  <c r="AB194" i="1" s="1"/>
  <c r="AA194" i="1" s="1" a="1"/>
  <c r="AA194" i="1" s="1"/>
  <c r="Z194" i="1" a="1"/>
  <c r="Z194" i="1" s="1"/>
  <c r="W194" i="1"/>
  <c r="BA193" i="1"/>
  <c r="AZ193" i="1"/>
  <c r="AV193" i="1"/>
  <c r="AW193" i="1" s="1"/>
  <c r="AR193" i="1"/>
  <c r="AJ193" i="1"/>
  <c r="AD193" i="1" a="1"/>
  <c r="AD193" i="1" s="1"/>
  <c r="AC193" i="1" s="1" a="1"/>
  <c r="AC193" i="1" s="1"/>
  <c r="AB193" i="1" a="1"/>
  <c r="AB193" i="1" s="1"/>
  <c r="Z193" i="1" a="1"/>
  <c r="Z193" i="1" s="1"/>
  <c r="Y193" i="1" a="1"/>
  <c r="Y193" i="1" s="1"/>
  <c r="W193" i="1"/>
  <c r="BA192" i="1"/>
  <c r="AZ192" i="1"/>
  <c r="AV192" i="1"/>
  <c r="AW192" i="1" s="1"/>
  <c r="AR192" i="1"/>
  <c r="AJ192" i="1"/>
  <c r="AH192" i="1"/>
  <c r="AD192" i="1" a="1"/>
  <c r="AD192" i="1" s="1"/>
  <c r="AC192" i="1" a="1"/>
  <c r="AC192" i="1" s="1"/>
  <c r="AB192" i="1"/>
  <c r="AA192" i="1" s="1" a="1"/>
  <c r="AA192" i="1" s="1"/>
  <c r="AB192" i="1" a="1"/>
  <c r="Z192" i="1" a="1"/>
  <c r="Z192" i="1" s="1"/>
  <c r="AG192" i="1" s="1"/>
  <c r="BA191" i="1"/>
  <c r="AZ191" i="1"/>
  <c r="AW191" i="1"/>
  <c r="AV191" i="1"/>
  <c r="AR191" i="1"/>
  <c r="AJ191" i="1"/>
  <c r="AD191" i="1" a="1"/>
  <c r="AD191" i="1" s="1"/>
  <c r="AC191" i="1" a="1"/>
  <c r="AC191" i="1" s="1"/>
  <c r="AB191" i="1" a="1"/>
  <c r="AB191" i="1" s="1"/>
  <c r="Z191" i="1" a="1"/>
  <c r="Z191" i="1" s="1"/>
  <c r="W191" i="1"/>
  <c r="BA190" i="1"/>
  <c r="AZ190" i="1"/>
  <c r="AW190" i="1"/>
  <c r="AV190" i="1"/>
  <c r="AR190" i="1"/>
  <c r="AJ190" i="1"/>
  <c r="AD190" i="1" a="1"/>
  <c r="AD190" i="1" s="1"/>
  <c r="AC190" i="1" a="1"/>
  <c r="AC190" i="1" s="1"/>
  <c r="AB190" i="1"/>
  <c r="AA190" i="1" s="1" a="1"/>
  <c r="AA190" i="1" s="1"/>
  <c r="AB190" i="1" a="1"/>
  <c r="Z190" i="1" a="1"/>
  <c r="Z190" i="1" s="1"/>
  <c r="Y190" i="1" a="1"/>
  <c r="Y190" i="1" s="1"/>
  <c r="BA189" i="1"/>
  <c r="AZ189" i="1"/>
  <c r="AW189" i="1"/>
  <c r="AV189" i="1"/>
  <c r="AR189" i="1"/>
  <c r="AJ189" i="1"/>
  <c r="AG189" i="1"/>
  <c r="AF189" i="1"/>
  <c r="AE189" i="1"/>
  <c r="AD189" i="1"/>
  <c r="AD189" i="1" a="1"/>
  <c r="AC189" i="1" a="1"/>
  <c r="AC189" i="1" s="1"/>
  <c r="AB189" i="1"/>
  <c r="AI189" i="1" s="1"/>
  <c r="AB189" i="1" a="1"/>
  <c r="AA189" i="1" a="1"/>
  <c r="AA189" i="1" s="1"/>
  <c r="Z189" i="1"/>
  <c r="Z189" i="1" a="1"/>
  <c r="Y189" i="1" a="1"/>
  <c r="Y189" i="1" s="1"/>
  <c r="W189" i="1"/>
  <c r="BA188" i="1"/>
  <c r="AZ188" i="1"/>
  <c r="AW188" i="1"/>
  <c r="AV188" i="1"/>
  <c r="AR188" i="1"/>
  <c r="AJ188" i="1"/>
  <c r="AD188" i="1"/>
  <c r="AD188" i="1" a="1"/>
  <c r="AC188" i="1" a="1"/>
  <c r="AC188" i="1" s="1"/>
  <c r="AB188" i="1" a="1"/>
  <c r="AB188" i="1" s="1"/>
  <c r="Z188" i="1"/>
  <c r="Z188" i="1" a="1"/>
  <c r="Y188" i="1" a="1"/>
  <c r="Y188" i="1" s="1"/>
  <c r="W188" i="1"/>
  <c r="BA187" i="1"/>
  <c r="AZ187" i="1"/>
  <c r="AW187" i="1"/>
  <c r="AV187" i="1"/>
  <c r="AR187" i="1"/>
  <c r="AJ187" i="1"/>
  <c r="AD187" i="1"/>
  <c r="AD187" i="1" a="1"/>
  <c r="AC187" i="1" a="1"/>
  <c r="AC187" i="1" s="1"/>
  <c r="AB187" i="1" a="1"/>
  <c r="AB187" i="1" s="1"/>
  <c r="BA186" i="1"/>
  <c r="AZ186" i="1"/>
  <c r="AV186" i="1"/>
  <c r="AW186" i="1" s="1"/>
  <c r="AR186" i="1"/>
  <c r="AJ186" i="1"/>
  <c r="AI186" i="1"/>
  <c r="AD186" i="1" a="1"/>
  <c r="AD186" i="1" s="1"/>
  <c r="AH186" i="1" s="1"/>
  <c r="AB186" i="1"/>
  <c r="AA186" i="1" s="1" a="1"/>
  <c r="AA186" i="1" s="1"/>
  <c r="AB186" i="1" a="1"/>
  <c r="Z186" i="1" a="1"/>
  <c r="Z186" i="1" s="1"/>
  <c r="Y186" i="1"/>
  <c r="Y186" i="1" a="1"/>
  <c r="BA185" i="1"/>
  <c r="AZ185" i="1"/>
  <c r="AV185" i="1"/>
  <c r="AW185" i="1" s="1"/>
  <c r="AR185" i="1"/>
  <c r="AJ185" i="1"/>
  <c r="AH185" i="1"/>
  <c r="AD185" i="1" a="1"/>
  <c r="AD185" i="1" s="1"/>
  <c r="AG185" i="1" s="1"/>
  <c r="AB185" i="1"/>
  <c r="AA185" i="1" s="1" a="1"/>
  <c r="AA185" i="1" s="1"/>
  <c r="AB185" i="1" a="1"/>
  <c r="Z185" i="1" a="1"/>
  <c r="Z185" i="1" s="1"/>
  <c r="Y185" i="1"/>
  <c r="Y185" i="1" a="1"/>
  <c r="BA184" i="1"/>
  <c r="AZ184" i="1"/>
  <c r="AW184" i="1"/>
  <c r="AV184" i="1"/>
  <c r="AR184" i="1"/>
  <c r="AJ184" i="1"/>
  <c r="AD184" i="1" a="1"/>
  <c r="AD184" i="1" s="1"/>
  <c r="AC184" i="1" s="1" a="1"/>
  <c r="AC184" i="1" s="1"/>
  <c r="AB184" i="1" a="1"/>
  <c r="AB184" i="1" s="1"/>
  <c r="Z184" i="1" a="1"/>
  <c r="Z184" i="1" s="1"/>
  <c r="Y184" i="1" a="1"/>
  <c r="Y184" i="1" s="1"/>
  <c r="W184" i="1"/>
  <c r="BA183" i="1"/>
  <c r="AZ183" i="1"/>
  <c r="AW183" i="1"/>
  <c r="AV183" i="1"/>
  <c r="AR183" i="1"/>
  <c r="AJ183" i="1"/>
  <c r="AD183" i="1" a="1"/>
  <c r="AD183" i="1" s="1"/>
  <c r="AC183" i="1" a="1"/>
  <c r="AC183" i="1" s="1"/>
  <c r="AB183" i="1"/>
  <c r="AA183" i="1" s="1" a="1"/>
  <c r="AA183" i="1" s="1"/>
  <c r="AB183" i="1" a="1"/>
  <c r="Z183" i="1" a="1"/>
  <c r="Z183" i="1" s="1"/>
  <c r="AE183" i="1" s="1"/>
  <c r="W183" i="1"/>
  <c r="BA182" i="1"/>
  <c r="AZ182" i="1"/>
  <c r="AW182" i="1"/>
  <c r="AV182" i="1"/>
  <c r="AR182" i="1"/>
  <c r="AJ182" i="1"/>
  <c r="AD182" i="1" a="1"/>
  <c r="AD182" i="1" s="1"/>
  <c r="AC182" i="1" s="1" a="1"/>
  <c r="AC182" i="1" s="1"/>
  <c r="AB182" i="1" a="1"/>
  <c r="AB182" i="1" s="1"/>
  <c r="Z182" i="1" a="1"/>
  <c r="Z182" i="1" s="1"/>
  <c r="BA181" i="1"/>
  <c r="AZ181" i="1"/>
  <c r="AW181" i="1"/>
  <c r="AV181" i="1"/>
  <c r="AR181" i="1"/>
  <c r="AJ181" i="1"/>
  <c r="AF181" i="1"/>
  <c r="AE181" i="1"/>
  <c r="AD181" i="1"/>
  <c r="AD181" i="1" a="1"/>
  <c r="AC181" i="1" a="1"/>
  <c r="AC181" i="1" s="1"/>
  <c r="AB181" i="1"/>
  <c r="AI181" i="1" s="1"/>
  <c r="AB181" i="1" a="1"/>
  <c r="AA181" i="1" a="1"/>
  <c r="AA181" i="1" s="1"/>
  <c r="Z181" i="1"/>
  <c r="Z181" i="1" a="1"/>
  <c r="Y181" i="1" a="1"/>
  <c r="Y181" i="1" s="1"/>
  <c r="W181" i="1"/>
  <c r="BA180" i="1"/>
  <c r="AZ180" i="1"/>
  <c r="AW180" i="1"/>
  <c r="AV180" i="1"/>
  <c r="AR180" i="1"/>
  <c r="AJ180" i="1"/>
  <c r="AD180" i="1"/>
  <c r="AD180" i="1" a="1"/>
  <c r="AC180" i="1" a="1"/>
  <c r="AC180" i="1" s="1"/>
  <c r="AB180" i="1" a="1"/>
  <c r="AB180" i="1" s="1"/>
  <c r="Z180" i="1"/>
  <c r="Z180" i="1" a="1"/>
  <c r="Y180" i="1" a="1"/>
  <c r="Y180" i="1" s="1"/>
  <c r="W180" i="1"/>
  <c r="BA179" i="1"/>
  <c r="AZ179" i="1"/>
  <c r="AW179" i="1"/>
  <c r="AV179" i="1"/>
  <c r="AR179" i="1"/>
  <c r="AJ179" i="1"/>
  <c r="AD179" i="1" a="1"/>
  <c r="AD179" i="1" s="1"/>
  <c r="AC179" i="1" s="1" a="1"/>
  <c r="AC179" i="1" s="1"/>
  <c r="AB179" i="1"/>
  <c r="AB179" i="1" a="1"/>
  <c r="AA179" i="1" a="1"/>
  <c r="AA179" i="1" s="1"/>
  <c r="Z179" i="1" a="1"/>
  <c r="Z179" i="1" s="1"/>
  <c r="AF179" i="1" s="1"/>
  <c r="BA178" i="1"/>
  <c r="AZ178" i="1"/>
  <c r="AW178" i="1"/>
  <c r="AV178" i="1"/>
  <c r="AR178" i="1"/>
  <c r="AJ178" i="1"/>
  <c r="AF178" i="1"/>
  <c r="AD178" i="1"/>
  <c r="AC178" i="1" s="1" a="1"/>
  <c r="AC178" i="1" s="1"/>
  <c r="AD178" i="1" a="1"/>
  <c r="AB178" i="1" a="1"/>
  <c r="AB178" i="1" s="1"/>
  <c r="AA178" i="1" s="1" a="1"/>
  <c r="AA178" i="1" s="1"/>
  <c r="Z178" i="1"/>
  <c r="Z178" i="1" a="1"/>
  <c r="W178" i="1"/>
  <c r="BA177" i="1"/>
  <c r="AZ177" i="1"/>
  <c r="AW177" i="1"/>
  <c r="AV177" i="1"/>
  <c r="AR177" i="1"/>
  <c r="AJ177" i="1"/>
  <c r="AD177" i="1"/>
  <c r="AC177" i="1" s="1" a="1"/>
  <c r="AC177" i="1" s="1"/>
  <c r="AD177" i="1" a="1"/>
  <c r="AB177" i="1" a="1"/>
  <c r="AB177" i="1" s="1"/>
  <c r="AA177" i="1" a="1"/>
  <c r="AA177" i="1" s="1"/>
  <c r="Z177" i="1"/>
  <c r="AF177" i="1" s="1"/>
  <c r="Z177" i="1" a="1"/>
  <c r="BA176" i="1"/>
  <c r="AZ176" i="1"/>
  <c r="AW176" i="1"/>
  <c r="AV176" i="1"/>
  <c r="AR176" i="1"/>
  <c r="AJ176" i="1"/>
  <c r="AD176" i="1" a="1"/>
  <c r="AD176" i="1" s="1"/>
  <c r="AC176" i="1" s="1" a="1"/>
  <c r="AC176" i="1" s="1"/>
  <c r="AB176" i="1" a="1"/>
  <c r="AB176" i="1" s="1"/>
  <c r="AA176" i="1" s="1" a="1"/>
  <c r="AA176" i="1" s="1"/>
  <c r="Z176" i="1" a="1"/>
  <c r="Z176" i="1" s="1"/>
  <c r="W176" i="1"/>
  <c r="BA175" i="1"/>
  <c r="AZ175" i="1"/>
  <c r="AW175" i="1"/>
  <c r="AV175" i="1"/>
  <c r="AR175" i="1"/>
  <c r="AJ175" i="1"/>
  <c r="AD175" i="1" a="1"/>
  <c r="AD175" i="1" s="1"/>
  <c r="AC175" i="1" s="1" a="1"/>
  <c r="AC175" i="1" s="1"/>
  <c r="AB175" i="1" a="1"/>
  <c r="AB175" i="1" s="1"/>
  <c r="AA175" i="1" s="1" a="1"/>
  <c r="AA175" i="1" s="1"/>
  <c r="Z175" i="1" a="1"/>
  <c r="Z175" i="1" s="1"/>
  <c r="W175" i="1"/>
  <c r="BA174" i="1"/>
  <c r="AZ174" i="1"/>
  <c r="AW174" i="1"/>
  <c r="AV174" i="1"/>
  <c r="AR174" i="1"/>
  <c r="AJ174" i="1"/>
  <c r="AD174" i="1" a="1"/>
  <c r="AD174" i="1" s="1"/>
  <c r="AC174" i="1" s="1" a="1"/>
  <c r="AC174" i="1" s="1"/>
  <c r="AB174" i="1" a="1"/>
  <c r="AB174" i="1" s="1"/>
  <c r="AA174" i="1" s="1" a="1"/>
  <c r="AA174" i="1" s="1"/>
  <c r="Z174" i="1" a="1"/>
  <c r="Z174" i="1" s="1"/>
  <c r="BA173" i="1"/>
  <c r="AZ173" i="1"/>
  <c r="AW173" i="1"/>
  <c r="AV173" i="1"/>
  <c r="AR173" i="1"/>
  <c r="AJ173" i="1"/>
  <c r="AD173" i="1"/>
  <c r="AC173" i="1" s="1" a="1"/>
  <c r="AC173" i="1" s="1"/>
  <c r="AD173" i="1" a="1"/>
  <c r="AB173" i="1" a="1"/>
  <c r="AB173" i="1" s="1"/>
  <c r="AE173" i="1" s="1"/>
  <c r="Z173" i="1"/>
  <c r="Z173" i="1" a="1"/>
  <c r="BA172" i="1"/>
  <c r="AZ172" i="1"/>
  <c r="AV172" i="1"/>
  <c r="AW172" i="1" s="1"/>
  <c r="AR172" i="1"/>
  <c r="AJ172" i="1"/>
  <c r="AD172" i="1" a="1"/>
  <c r="AD172" i="1" s="1"/>
  <c r="AC172" i="1" s="1" a="1"/>
  <c r="AC172" i="1" s="1"/>
  <c r="AB172" i="1"/>
  <c r="AB172" i="1" a="1"/>
  <c r="AA172" i="1" a="1"/>
  <c r="AA172" i="1" s="1"/>
  <c r="Z172" i="1"/>
  <c r="Z172" i="1" a="1"/>
  <c r="Y172" i="1" a="1"/>
  <c r="Y172" i="1" s="1"/>
  <c r="BA171" i="1"/>
  <c r="AZ171" i="1"/>
  <c r="AV171" i="1"/>
  <c r="AW171" i="1" s="1"/>
  <c r="AR171" i="1"/>
  <c r="AJ171" i="1"/>
  <c r="AD171" i="1" a="1"/>
  <c r="AD171" i="1" s="1"/>
  <c r="AC171" i="1" s="1" a="1"/>
  <c r="AC171" i="1" s="1"/>
  <c r="AB171" i="1"/>
  <c r="AA171" i="1" s="1" a="1"/>
  <c r="AA171" i="1" s="1"/>
  <c r="AB171" i="1" a="1"/>
  <c r="Z171" i="1" a="1"/>
  <c r="Z171" i="1" s="1"/>
  <c r="AI171" i="1" s="1"/>
  <c r="Y171" i="1" a="1"/>
  <c r="Y171" i="1" s="1"/>
  <c r="BA170" i="1"/>
  <c r="AZ170" i="1"/>
  <c r="AV170" i="1"/>
  <c r="AW170" i="1" s="1"/>
  <c r="AR170" i="1"/>
  <c r="AJ170" i="1"/>
  <c r="AD170" i="1" a="1"/>
  <c r="AD170" i="1" s="1"/>
  <c r="AC170" i="1" s="1" a="1"/>
  <c r="AC170" i="1" s="1"/>
  <c r="AB170" i="1"/>
  <c r="AA170" i="1" s="1" a="1"/>
  <c r="AA170" i="1" s="1"/>
  <c r="AB170" i="1" a="1"/>
  <c r="Z170" i="1" a="1"/>
  <c r="Z170" i="1" s="1"/>
  <c r="AH170" i="1" s="1"/>
  <c r="Y170" i="1" a="1"/>
  <c r="Y170" i="1" s="1"/>
  <c r="W170" i="1"/>
  <c r="BA169" i="1"/>
  <c r="AZ169" i="1"/>
  <c r="AV169" i="1"/>
  <c r="AW169" i="1" s="1"/>
  <c r="AR169" i="1"/>
  <c r="AJ169" i="1"/>
  <c r="AG169" i="1"/>
  <c r="AD169" i="1" a="1"/>
  <c r="AD169" i="1" s="1"/>
  <c r="AH169" i="1" s="1"/>
  <c r="AC169" i="1" a="1"/>
  <c r="AC169" i="1" s="1"/>
  <c r="AB169" i="1"/>
  <c r="AA169" i="1" s="1" a="1"/>
  <c r="AA169" i="1" s="1"/>
  <c r="AB169" i="1" a="1"/>
  <c r="Z169" i="1" a="1"/>
  <c r="Z169" i="1" s="1"/>
  <c r="Y169" i="1" a="1"/>
  <c r="Y169" i="1" s="1"/>
  <c r="W169" i="1"/>
  <c r="BA168" i="1"/>
  <c r="AZ168" i="1"/>
  <c r="AV168" i="1"/>
  <c r="AW168" i="1" s="1"/>
  <c r="AR168" i="1"/>
  <c r="AJ168" i="1"/>
  <c r="AH168" i="1"/>
  <c r="AD168" i="1" a="1"/>
  <c r="AD168" i="1" s="1"/>
  <c r="AG168" i="1" s="1"/>
  <c r="AB168" i="1"/>
  <c r="AA168" i="1" s="1" a="1"/>
  <c r="AA168" i="1" s="1"/>
  <c r="AB168" i="1" a="1"/>
  <c r="Z168" i="1" a="1"/>
  <c r="Z168" i="1" s="1"/>
  <c r="Y168" i="1"/>
  <c r="Y168" i="1" a="1"/>
  <c r="W168" i="1"/>
  <c r="BA167" i="1"/>
  <c r="AZ167" i="1"/>
  <c r="AV167" i="1"/>
  <c r="AW167" i="1" s="1"/>
  <c r="AR167" i="1"/>
  <c r="AJ167" i="1"/>
  <c r="AD167" i="1" a="1"/>
  <c r="AD167" i="1" s="1"/>
  <c r="AC167" i="1" s="1" a="1"/>
  <c r="AC167" i="1" s="1"/>
  <c r="AB167" i="1" a="1"/>
  <c r="AB167" i="1" s="1"/>
  <c r="AA167" i="1" s="1" a="1"/>
  <c r="AA167" i="1" s="1"/>
  <c r="Z167" i="1" a="1"/>
  <c r="Z167" i="1" s="1"/>
  <c r="W167" i="1"/>
  <c r="BA166" i="1"/>
  <c r="AZ166" i="1"/>
  <c r="AV166" i="1"/>
  <c r="AW166" i="1" s="1"/>
  <c r="AR166" i="1"/>
  <c r="AJ166" i="1"/>
  <c r="AD166" i="1" a="1"/>
  <c r="AD166" i="1" s="1"/>
  <c r="AC166" i="1" s="1" a="1"/>
  <c r="AC166" i="1" s="1"/>
  <c r="AB166" i="1" a="1"/>
  <c r="AB166" i="1" s="1"/>
  <c r="Z166" i="1" a="1"/>
  <c r="Z166" i="1" s="1"/>
  <c r="Y166" i="1" a="1"/>
  <c r="Y166" i="1" s="1"/>
  <c r="W166" i="1"/>
  <c r="BA165" i="1"/>
  <c r="AZ165" i="1"/>
  <c r="AV165" i="1"/>
  <c r="AW165" i="1" s="1"/>
  <c r="AR165" i="1"/>
  <c r="AJ165" i="1"/>
  <c r="AH165" i="1"/>
  <c r="AD165" i="1" a="1"/>
  <c r="AD165" i="1" s="1"/>
  <c r="AC165" i="1" a="1"/>
  <c r="AC165" i="1" s="1"/>
  <c r="AB165" i="1"/>
  <c r="AA165" i="1" s="1" a="1"/>
  <c r="AA165" i="1" s="1"/>
  <c r="AB165" i="1" a="1"/>
  <c r="Z165" i="1" a="1"/>
  <c r="Z165" i="1" s="1"/>
  <c r="AG165" i="1" s="1"/>
  <c r="W165" i="1"/>
  <c r="BA164" i="1"/>
  <c r="AZ164" i="1"/>
  <c r="AV164" i="1"/>
  <c r="AW164" i="1" s="1"/>
  <c r="AR164" i="1"/>
  <c r="AJ164" i="1"/>
  <c r="AD164" i="1" a="1"/>
  <c r="AD164" i="1" s="1"/>
  <c r="AC164" i="1" a="1"/>
  <c r="AC164" i="1" s="1"/>
  <c r="AB164" i="1" a="1"/>
  <c r="AB164" i="1" s="1"/>
  <c r="AA164" i="1" s="1" a="1"/>
  <c r="AA164" i="1" s="1"/>
  <c r="Z164" i="1" a="1"/>
  <c r="Z164" i="1" s="1"/>
  <c r="W164" i="1"/>
  <c r="BA163" i="1"/>
  <c r="AZ163" i="1"/>
  <c r="AV163" i="1"/>
  <c r="AW163" i="1" s="1"/>
  <c r="AR163" i="1"/>
  <c r="AJ163" i="1"/>
  <c r="AD163" i="1" a="1"/>
  <c r="AD163" i="1" s="1"/>
  <c r="AC163" i="1"/>
  <c r="AC163" i="1" a="1"/>
  <c r="AB163" i="1" a="1"/>
  <c r="AB163" i="1" s="1"/>
  <c r="AA163" i="1" s="1" a="1"/>
  <c r="AA163" i="1" s="1"/>
  <c r="Z163" i="1" a="1"/>
  <c r="Z163" i="1" s="1"/>
  <c r="W163" i="1"/>
  <c r="BA162" i="1"/>
  <c r="AZ162" i="1"/>
  <c r="AV162" i="1"/>
  <c r="AW162" i="1" s="1"/>
  <c r="AR162" i="1"/>
  <c r="AJ162" i="1"/>
  <c r="AD162" i="1" a="1"/>
  <c r="AD162" i="1" s="1"/>
  <c r="AC162" i="1" s="1" a="1"/>
  <c r="AC162" i="1" s="1"/>
  <c r="AB162" i="1"/>
  <c r="AA162" i="1" s="1" a="1"/>
  <c r="AA162" i="1" s="1"/>
  <c r="AB162" i="1" a="1"/>
  <c r="Z162" i="1" a="1"/>
  <c r="Z162" i="1" s="1"/>
  <c r="AH162" i="1" s="1"/>
  <c r="Y162" i="1" a="1"/>
  <c r="Y162" i="1" s="1"/>
  <c r="W162" i="1"/>
  <c r="BA161" i="1"/>
  <c r="AZ161" i="1"/>
  <c r="AV161" i="1"/>
  <c r="AW161" i="1" s="1"/>
  <c r="AR161" i="1"/>
  <c r="AJ161" i="1"/>
  <c r="AG161" i="1"/>
  <c r="AD161" i="1" a="1"/>
  <c r="AD161" i="1" s="1"/>
  <c r="AH161" i="1" s="1"/>
  <c r="AC161" i="1" a="1"/>
  <c r="AC161" i="1" s="1"/>
  <c r="AB161" i="1"/>
  <c r="AA161" i="1" s="1" a="1"/>
  <c r="AA161" i="1" s="1"/>
  <c r="AB161" i="1" a="1"/>
  <c r="Z161" i="1" a="1"/>
  <c r="Z161" i="1" s="1"/>
  <c r="Y161" i="1" a="1"/>
  <c r="Y161" i="1" s="1"/>
  <c r="BA160" i="1"/>
  <c r="AZ160" i="1"/>
  <c r="AW160" i="1"/>
  <c r="AV160" i="1"/>
  <c r="AR160" i="1"/>
  <c r="AJ160" i="1"/>
  <c r="AD160" i="1" a="1"/>
  <c r="AD160" i="1" s="1"/>
  <c r="AC160" i="1" s="1" a="1"/>
  <c r="AC160" i="1" s="1"/>
  <c r="AB160" i="1"/>
  <c r="AA160" i="1" s="1" a="1"/>
  <c r="AB160" i="1" a="1"/>
  <c r="AA160" i="1"/>
  <c r="Z160" i="1" a="1"/>
  <c r="Z160" i="1" s="1"/>
  <c r="AG160" i="1" s="1"/>
  <c r="BA159" i="1"/>
  <c r="AZ159" i="1"/>
  <c r="AW159" i="1"/>
  <c r="AV159" i="1"/>
  <c r="AR159" i="1"/>
  <c r="AJ159" i="1"/>
  <c r="AE159" i="1"/>
  <c r="AD159" i="1"/>
  <c r="AD159" i="1" a="1"/>
  <c r="AC159" i="1" a="1"/>
  <c r="AC159" i="1" s="1"/>
  <c r="AB159" i="1" a="1"/>
  <c r="AB159" i="1" s="1"/>
  <c r="AA159" i="1" s="1" a="1"/>
  <c r="AA159" i="1" s="1"/>
  <c r="Z159" i="1" a="1"/>
  <c r="Z159" i="1" s="1"/>
  <c r="BA158" i="1"/>
  <c r="AZ158" i="1"/>
  <c r="AV158" i="1"/>
  <c r="AW158" i="1" s="1"/>
  <c r="AR158" i="1"/>
  <c r="AJ158" i="1"/>
  <c r="AG158" i="1"/>
  <c r="AF158" i="1"/>
  <c r="AD158" i="1"/>
  <c r="AC158" i="1" s="1" a="1"/>
  <c r="AC158" i="1" s="1"/>
  <c r="AD158" i="1" a="1"/>
  <c r="AB158" i="1" a="1"/>
  <c r="AB158" i="1" s="1"/>
  <c r="AE158" i="1" s="1"/>
  <c r="AA158" i="1"/>
  <c r="AA158" i="1" a="1"/>
  <c r="BA157" i="1"/>
  <c r="AZ157" i="1"/>
  <c r="AV157" i="1"/>
  <c r="AW157" i="1" s="1"/>
  <c r="AR157" i="1"/>
  <c r="AJ157" i="1"/>
  <c r="AH157" i="1"/>
  <c r="AD157" i="1" a="1"/>
  <c r="AD157" i="1" s="1"/>
  <c r="AG157" i="1" s="1"/>
  <c r="AB157" i="1"/>
  <c r="AA157" i="1" s="1" a="1"/>
  <c r="AA157" i="1" s="1"/>
  <c r="AB157" i="1" a="1"/>
  <c r="Z157" i="1" a="1"/>
  <c r="Z157" i="1" s="1"/>
  <c r="Y157" i="1"/>
  <c r="Y157" i="1" a="1"/>
  <c r="BA156" i="1"/>
  <c r="AZ156" i="1"/>
  <c r="AW156" i="1"/>
  <c r="AV156" i="1"/>
  <c r="AR156" i="1"/>
  <c r="AJ156" i="1"/>
  <c r="AD156" i="1" a="1"/>
  <c r="AD156" i="1" s="1"/>
  <c r="AC156" i="1" s="1" a="1"/>
  <c r="AC156" i="1" s="1"/>
  <c r="AB156" i="1" a="1"/>
  <c r="AB156" i="1" s="1"/>
  <c r="Z156" i="1" a="1"/>
  <c r="Z156" i="1" s="1"/>
  <c r="AG156" i="1" s="1"/>
  <c r="Y156" i="1" a="1"/>
  <c r="Y156" i="1" s="1"/>
  <c r="BA155" i="1"/>
  <c r="AZ155" i="1"/>
  <c r="AW155" i="1"/>
  <c r="AV155" i="1"/>
  <c r="AR155" i="1"/>
  <c r="AJ155" i="1"/>
  <c r="AF155" i="1"/>
  <c r="AD155" i="1" a="1"/>
  <c r="AD155" i="1" s="1"/>
  <c r="AC155" i="1" s="1" a="1"/>
  <c r="AC155" i="1" s="1"/>
  <c r="AB155" i="1" a="1"/>
  <c r="AB155" i="1" s="1"/>
  <c r="AA155" i="1" s="1" a="1"/>
  <c r="AA155" i="1" s="1"/>
  <c r="Z155" i="1" a="1"/>
  <c r="Z155" i="1" s="1"/>
  <c r="W155" i="1"/>
  <c r="BA154" i="1"/>
  <c r="AZ154" i="1"/>
  <c r="AW154" i="1"/>
  <c r="AV154" i="1"/>
  <c r="AR154" i="1"/>
  <c r="AJ154" i="1"/>
  <c r="AD154" i="1" a="1"/>
  <c r="AD154" i="1" s="1"/>
  <c r="AC154" i="1" s="1" a="1"/>
  <c r="AC154" i="1" s="1"/>
  <c r="AB154" i="1" a="1"/>
  <c r="AB154" i="1" s="1"/>
  <c r="AA154" i="1" s="1" a="1"/>
  <c r="AA154" i="1" s="1"/>
  <c r="Z154" i="1" a="1"/>
  <c r="Z154" i="1" s="1"/>
  <c r="W154" i="1"/>
  <c r="BA153" i="1"/>
  <c r="AZ153" i="1"/>
  <c r="AW153" i="1"/>
  <c r="AV153" i="1"/>
  <c r="AR153" i="1"/>
  <c r="AJ153" i="1"/>
  <c r="AD153" i="1" a="1"/>
  <c r="AD153" i="1" s="1"/>
  <c r="AC153" i="1" s="1" a="1"/>
  <c r="AC153" i="1" s="1"/>
  <c r="AB153" i="1"/>
  <c r="AF153" i="1" s="1"/>
  <c r="AB153" i="1" a="1"/>
  <c r="Z153" i="1" a="1"/>
  <c r="Z153" i="1" s="1"/>
  <c r="W153" i="1"/>
  <c r="BA152" i="1"/>
  <c r="AZ152" i="1"/>
  <c r="AW152" i="1"/>
  <c r="AV152" i="1"/>
  <c r="AR152" i="1"/>
  <c r="AJ152" i="1"/>
  <c r="AD152" i="1" a="1"/>
  <c r="AD152" i="1" s="1"/>
  <c r="AC152" i="1" s="1" a="1"/>
  <c r="AC152" i="1" s="1"/>
  <c r="AB152" i="1" a="1"/>
  <c r="AB152" i="1" s="1"/>
  <c r="Z152" i="1" a="1"/>
  <c r="Z152" i="1" s="1"/>
  <c r="AF152" i="1" s="1"/>
  <c r="W152" i="1"/>
  <c r="BA151" i="1"/>
  <c r="AZ151" i="1"/>
  <c r="AW151" i="1"/>
  <c r="AV151" i="1"/>
  <c r="AR151" i="1"/>
  <c r="AJ151" i="1"/>
  <c r="AD151" i="1" a="1"/>
  <c r="AD151" i="1" s="1"/>
  <c r="AC151" i="1" s="1" a="1"/>
  <c r="AC151" i="1" s="1"/>
  <c r="AB151" i="1" a="1"/>
  <c r="AB151" i="1" s="1"/>
  <c r="Z151" i="1" a="1"/>
  <c r="Z151" i="1" s="1"/>
  <c r="BA150" i="1"/>
  <c r="AZ150" i="1"/>
  <c r="AW150" i="1"/>
  <c r="AV150" i="1"/>
  <c r="AR150" i="1"/>
  <c r="AJ150" i="1"/>
  <c r="AD150" i="1"/>
  <c r="AC150" i="1" s="1" a="1"/>
  <c r="AC150" i="1" s="1"/>
  <c r="AD150" i="1" a="1"/>
  <c r="AB150" i="1" a="1"/>
  <c r="AB150" i="1" s="1"/>
  <c r="Z150" i="1"/>
  <c r="Z150" i="1" a="1"/>
  <c r="BA149" i="1"/>
  <c r="AZ149" i="1"/>
  <c r="AV149" i="1"/>
  <c r="AW149" i="1" s="1"/>
  <c r="AR149" i="1"/>
  <c r="AJ149" i="1"/>
  <c r="AD149" i="1" a="1"/>
  <c r="AD149" i="1" s="1"/>
  <c r="AC149" i="1" s="1" a="1"/>
  <c r="AC149" i="1" s="1"/>
  <c r="AB149" i="1" a="1"/>
  <c r="AB149" i="1" s="1"/>
  <c r="AA149" i="1" a="1"/>
  <c r="AA149" i="1" s="1"/>
  <c r="Z149" i="1" a="1"/>
  <c r="Z149" i="1" s="1"/>
  <c r="BA148" i="1"/>
  <c r="AZ148" i="1"/>
  <c r="AW148" i="1"/>
  <c r="AV148" i="1"/>
  <c r="AR148" i="1"/>
  <c r="AJ148" i="1"/>
  <c r="AD148" i="1"/>
  <c r="AC148" i="1" s="1" a="1"/>
  <c r="AD148" i="1" a="1"/>
  <c r="AC148" i="1"/>
  <c r="AB148" i="1"/>
  <c r="AB148" i="1" a="1"/>
  <c r="AA148" i="1" a="1"/>
  <c r="AA148" i="1" s="1"/>
  <c r="Z148" i="1"/>
  <c r="Z148" i="1" a="1"/>
  <c r="BA147" i="1"/>
  <c r="AZ147" i="1"/>
  <c r="AV147" i="1"/>
  <c r="AW147" i="1" s="1"/>
  <c r="AR147" i="1"/>
  <c r="AJ147" i="1"/>
  <c r="AI147" i="1"/>
  <c r="AD147" i="1" a="1"/>
  <c r="AD147" i="1" s="1"/>
  <c r="AC147" i="1" s="1" a="1"/>
  <c r="AC147" i="1" s="1"/>
  <c r="AB147" i="1" a="1"/>
  <c r="AB147" i="1" s="1"/>
  <c r="AA147" i="1" s="1" a="1"/>
  <c r="AA147" i="1" s="1"/>
  <c r="Z147" i="1" a="1"/>
  <c r="Z147" i="1" s="1"/>
  <c r="W147" i="1"/>
  <c r="BA146" i="1"/>
  <c r="AZ146" i="1"/>
  <c r="AV146" i="1"/>
  <c r="AW146" i="1" s="1"/>
  <c r="AR146" i="1"/>
  <c r="AJ146" i="1"/>
  <c r="AD146" i="1" a="1"/>
  <c r="AD146" i="1" s="1"/>
  <c r="AC146" i="1" s="1" a="1"/>
  <c r="AC146" i="1" s="1"/>
  <c r="AB146" i="1" a="1"/>
  <c r="AB146" i="1" s="1"/>
  <c r="AA146" i="1" s="1" a="1"/>
  <c r="AA146" i="1" s="1"/>
  <c r="Z146" i="1" a="1"/>
  <c r="Z146" i="1" s="1"/>
  <c r="BA145" i="1"/>
  <c r="AZ145" i="1"/>
  <c r="AV145" i="1"/>
  <c r="AW145" i="1" s="1"/>
  <c r="AR145" i="1"/>
  <c r="AJ145" i="1"/>
  <c r="AI145" i="1"/>
  <c r="AH145" i="1"/>
  <c r="AD145" i="1" a="1"/>
  <c r="AD145" i="1" s="1"/>
  <c r="AC145" i="1" s="1" a="1"/>
  <c r="AC145" i="1" s="1"/>
  <c r="AB145" i="1"/>
  <c r="AA145" i="1" s="1" a="1"/>
  <c r="AA145" i="1" s="1"/>
  <c r="AB145" i="1" a="1"/>
  <c r="Z145" i="1" a="1"/>
  <c r="Z145" i="1" s="1"/>
  <c r="Y145" i="1" a="1"/>
  <c r="Y145" i="1" s="1"/>
  <c r="W145" i="1"/>
  <c r="BA144" i="1"/>
  <c r="AZ144" i="1"/>
  <c r="AV144" i="1"/>
  <c r="AW144" i="1" s="1"/>
  <c r="AR144" i="1"/>
  <c r="AJ144" i="1"/>
  <c r="AI144" i="1"/>
  <c r="AH144" i="1"/>
  <c r="AD144" i="1" a="1"/>
  <c r="AD144" i="1" s="1"/>
  <c r="AC144" i="1" s="1" a="1"/>
  <c r="AC144" i="1" s="1"/>
  <c r="AB144" i="1"/>
  <c r="AA144" i="1" s="1" a="1"/>
  <c r="AA144" i="1" s="1"/>
  <c r="AB144" i="1" a="1"/>
  <c r="Z144" i="1" a="1"/>
  <c r="Z144" i="1" s="1"/>
  <c r="Y144" i="1" a="1"/>
  <c r="Y144" i="1" s="1"/>
  <c r="BA143" i="1"/>
  <c r="AZ143" i="1"/>
  <c r="AW143" i="1"/>
  <c r="AV143" i="1"/>
  <c r="AR143" i="1"/>
  <c r="AJ143" i="1"/>
  <c r="AH143" i="1"/>
  <c r="AD143" i="1" a="1"/>
  <c r="AD143" i="1" s="1"/>
  <c r="AC143" i="1" a="1"/>
  <c r="AC143" i="1" s="1"/>
  <c r="AB143" i="1"/>
  <c r="AA143" i="1" s="1" a="1"/>
  <c r="AA143" i="1" s="1"/>
  <c r="AB143" i="1" a="1"/>
  <c r="Z143" i="1" a="1"/>
  <c r="Z143" i="1" s="1"/>
  <c r="AG143" i="1" s="1"/>
  <c r="BA142" i="1"/>
  <c r="AZ142" i="1"/>
  <c r="AV142" i="1"/>
  <c r="AW142" i="1" s="1"/>
  <c r="AR142" i="1"/>
  <c r="AJ142" i="1"/>
  <c r="AD142" i="1"/>
  <c r="AD142" i="1" a="1"/>
  <c r="AC142" i="1" a="1"/>
  <c r="AC142" i="1" s="1"/>
  <c r="AB142" i="1" a="1"/>
  <c r="AB142" i="1" s="1"/>
  <c r="Z142" i="1"/>
  <c r="Z142" i="1" a="1"/>
  <c r="Y142" i="1" a="1"/>
  <c r="Y142" i="1" s="1"/>
  <c r="BA141" i="1"/>
  <c r="AZ141" i="1"/>
  <c r="AW141" i="1"/>
  <c r="AV141" i="1"/>
  <c r="AR141" i="1"/>
  <c r="AJ141" i="1"/>
  <c r="AD141" i="1" a="1"/>
  <c r="AD141" i="1" s="1"/>
  <c r="AC141" i="1" s="1" a="1"/>
  <c r="AC141" i="1" s="1"/>
  <c r="AB141" i="1" a="1"/>
  <c r="AB141" i="1" s="1"/>
  <c r="Z141" i="1" a="1"/>
  <c r="Z141" i="1" s="1"/>
  <c r="BA140" i="1"/>
  <c r="AZ140" i="1"/>
  <c r="AV140" i="1"/>
  <c r="AW140" i="1" s="1"/>
  <c r="AR140" i="1"/>
  <c r="AJ140" i="1"/>
  <c r="AD140" i="1"/>
  <c r="AC140" i="1" s="1" a="1"/>
  <c r="AC140" i="1" s="1"/>
  <c r="AD140" i="1" a="1"/>
  <c r="AB140" i="1" a="1"/>
  <c r="AB140" i="1" s="1"/>
  <c r="Z140" i="1"/>
  <c r="AF140" i="1" s="1"/>
  <c r="Z140" i="1" a="1"/>
  <c r="BA139" i="1"/>
  <c r="AZ139" i="1"/>
  <c r="AV139" i="1"/>
  <c r="AW139" i="1" s="1"/>
  <c r="AR139" i="1"/>
  <c r="AJ139" i="1"/>
  <c r="AD139" i="1" a="1"/>
  <c r="AD139" i="1" s="1"/>
  <c r="AC139" i="1" s="1" a="1"/>
  <c r="AC139" i="1" s="1"/>
  <c r="AB139" i="1" a="1"/>
  <c r="AB139" i="1" s="1"/>
  <c r="AA139" i="1"/>
  <c r="AA139" i="1" a="1"/>
  <c r="Z139" i="1" a="1"/>
  <c r="Z139" i="1" s="1"/>
  <c r="BA138" i="1"/>
  <c r="AZ138" i="1"/>
  <c r="AW138" i="1"/>
  <c r="AV138" i="1"/>
  <c r="AR138" i="1"/>
  <c r="AJ138" i="1"/>
  <c r="AD138" i="1"/>
  <c r="AC138" i="1" s="1" a="1"/>
  <c r="AD138" i="1" a="1"/>
  <c r="AC138" i="1"/>
  <c r="AB138" i="1"/>
  <c r="AB138" i="1" a="1"/>
  <c r="AA138" i="1" a="1"/>
  <c r="AA138" i="1" s="1"/>
  <c r="Z138" i="1"/>
  <c r="Z138" i="1" a="1"/>
  <c r="BA137" i="1"/>
  <c r="AZ137" i="1"/>
  <c r="AV137" i="1"/>
  <c r="AW137" i="1" s="1"/>
  <c r="AR137" i="1"/>
  <c r="AJ137" i="1"/>
  <c r="AI137" i="1"/>
  <c r="AD137" i="1" a="1"/>
  <c r="AD137" i="1" s="1"/>
  <c r="AC137" i="1" s="1" a="1"/>
  <c r="AC137" i="1" s="1"/>
  <c r="AB137" i="1" a="1"/>
  <c r="AB137" i="1" s="1"/>
  <c r="AA137" i="1" s="1" a="1"/>
  <c r="AA137" i="1" s="1"/>
  <c r="Z137" i="1" a="1"/>
  <c r="Z137" i="1" s="1"/>
  <c r="W137" i="1"/>
  <c r="BA136" i="1"/>
  <c r="AZ136" i="1"/>
  <c r="AV136" i="1"/>
  <c r="AW136" i="1" s="1"/>
  <c r="AR136" i="1"/>
  <c r="AJ136" i="1"/>
  <c r="AD136" i="1" a="1"/>
  <c r="AD136" i="1" s="1"/>
  <c r="AC136" i="1" s="1" a="1"/>
  <c r="AC136" i="1" s="1"/>
  <c r="AB136" i="1" a="1"/>
  <c r="AB136" i="1" s="1"/>
  <c r="AA136" i="1" s="1" a="1"/>
  <c r="AA136" i="1" s="1"/>
  <c r="Z136" i="1" a="1"/>
  <c r="Z136" i="1" s="1"/>
  <c r="BA135" i="1"/>
  <c r="AZ135" i="1"/>
  <c r="AV135" i="1"/>
  <c r="AW135" i="1" s="1"/>
  <c r="AR135" i="1"/>
  <c r="AJ135" i="1"/>
  <c r="AH135" i="1"/>
  <c r="AD135" i="1" a="1"/>
  <c r="AD135" i="1" s="1"/>
  <c r="AC135" i="1" s="1" a="1"/>
  <c r="AC135" i="1" s="1"/>
  <c r="AB135" i="1"/>
  <c r="AA135" i="1" s="1" a="1"/>
  <c r="AA135" i="1" s="1"/>
  <c r="AB135" i="1" a="1"/>
  <c r="Z135" i="1" a="1"/>
  <c r="Z135" i="1" s="1"/>
  <c r="W135" i="1"/>
  <c r="BA134" i="1"/>
  <c r="AZ134" i="1"/>
  <c r="AV134" i="1"/>
  <c r="AW134" i="1" s="1"/>
  <c r="AR134" i="1"/>
  <c r="AJ134" i="1"/>
  <c r="AD134" i="1" a="1"/>
  <c r="AD134" i="1" s="1"/>
  <c r="AC134" i="1" s="1" a="1"/>
  <c r="AC134" i="1" s="1"/>
  <c r="AB134" i="1"/>
  <c r="AA134" i="1" s="1" a="1"/>
  <c r="AA134" i="1" s="1"/>
  <c r="AB134" i="1" a="1"/>
  <c r="Z134" i="1" a="1"/>
  <c r="Z134" i="1" s="1"/>
  <c r="Y134" i="1" s="1" a="1"/>
  <c r="Y134" i="1" s="1"/>
  <c r="BA133" i="1"/>
  <c r="AZ133" i="1"/>
  <c r="AW133" i="1"/>
  <c r="AV133" i="1"/>
  <c r="AR133" i="1"/>
  <c r="AJ133" i="1"/>
  <c r="AD133" i="1" a="1"/>
  <c r="AD133" i="1" s="1"/>
  <c r="AC133" i="1" a="1"/>
  <c r="AC133" i="1" s="1"/>
  <c r="AB133" i="1" a="1"/>
  <c r="AB133" i="1" s="1"/>
  <c r="AA133" i="1" s="1" a="1"/>
  <c r="AA133" i="1" s="1"/>
  <c r="Z133" i="1" a="1"/>
  <c r="Z133" i="1" s="1"/>
  <c r="BA132" i="1"/>
  <c r="AZ132" i="1"/>
  <c r="AV132" i="1"/>
  <c r="AW132" i="1" s="1"/>
  <c r="AR132" i="1"/>
  <c r="AJ132" i="1"/>
  <c r="AI132" i="1"/>
  <c r="AH132" i="1"/>
  <c r="AD132" i="1"/>
  <c r="AD132" i="1" a="1"/>
  <c r="AC132" i="1" a="1"/>
  <c r="AC132" i="1" s="1"/>
  <c r="AB132" i="1"/>
  <c r="AB132" i="1" a="1"/>
  <c r="Z132" i="1"/>
  <c r="Z132" i="1" a="1"/>
  <c r="Y132" i="1" a="1"/>
  <c r="Y132" i="1" s="1"/>
  <c r="W132" i="1"/>
  <c r="BA131" i="1"/>
  <c r="AZ131" i="1"/>
  <c r="AV131" i="1"/>
  <c r="AW131" i="1" s="1"/>
  <c r="AR131" i="1"/>
  <c r="AJ131" i="1"/>
  <c r="AF131" i="1"/>
  <c r="AD131" i="1"/>
  <c r="AD131" i="1" a="1"/>
  <c r="AC131" i="1" a="1"/>
  <c r="AC131" i="1" s="1"/>
  <c r="AB131" i="1" a="1"/>
  <c r="AB131" i="1" s="1"/>
  <c r="Z131" i="1"/>
  <c r="Z131" i="1" a="1"/>
  <c r="Y131" i="1" a="1"/>
  <c r="Y131" i="1" s="1"/>
  <c r="W131" i="1"/>
  <c r="BA130" i="1"/>
  <c r="AZ130" i="1"/>
  <c r="AV130" i="1"/>
  <c r="AW130" i="1" s="1"/>
  <c r="AR130" i="1"/>
  <c r="AJ130" i="1"/>
  <c r="AF130" i="1"/>
  <c r="AD130" i="1"/>
  <c r="AD130" i="1" a="1"/>
  <c r="AC130" i="1" a="1"/>
  <c r="AC130" i="1" s="1"/>
  <c r="AB130" i="1" a="1"/>
  <c r="AB130" i="1" s="1"/>
  <c r="AA130" i="1" s="1" a="1"/>
  <c r="AA130" i="1" s="1"/>
  <c r="Z130" i="1" a="1"/>
  <c r="Z130" i="1" s="1"/>
  <c r="AE130" i="1" s="1"/>
  <c r="W130" i="1"/>
  <c r="BA129" i="1"/>
  <c r="AZ129" i="1"/>
  <c r="AV129" i="1"/>
  <c r="AW129" i="1" s="1"/>
  <c r="AR129" i="1"/>
  <c r="AJ129" i="1"/>
  <c r="AI129" i="1"/>
  <c r="AH129" i="1"/>
  <c r="AD129" i="1" a="1"/>
  <c r="AD129" i="1" s="1"/>
  <c r="AC129" i="1" a="1"/>
  <c r="AC129" i="1" s="1"/>
  <c r="AB129" i="1"/>
  <c r="AA129" i="1" s="1" a="1"/>
  <c r="AA129" i="1" s="1"/>
  <c r="AB129" i="1" a="1"/>
  <c r="Z129" i="1" a="1"/>
  <c r="Z129" i="1" s="1"/>
  <c r="W129" i="1"/>
  <c r="BA128" i="1"/>
  <c r="AZ128" i="1"/>
  <c r="AV128" i="1"/>
  <c r="AW128" i="1" s="1"/>
  <c r="AR128" i="1"/>
  <c r="AJ128" i="1"/>
  <c r="AD128" i="1" a="1"/>
  <c r="AD128" i="1" s="1"/>
  <c r="AC128" i="1" a="1"/>
  <c r="AC128" i="1" s="1"/>
  <c r="AB128" i="1" a="1"/>
  <c r="AB128" i="1" s="1"/>
  <c r="Z128" i="1" a="1"/>
  <c r="Z128" i="1" s="1"/>
  <c r="Y128" i="1" a="1"/>
  <c r="Y128" i="1" s="1"/>
  <c r="BA127" i="1"/>
  <c r="AZ127" i="1"/>
  <c r="AW127" i="1"/>
  <c r="AV127" i="1"/>
  <c r="AR127" i="1"/>
  <c r="AJ127" i="1"/>
  <c r="AD127" i="1" a="1"/>
  <c r="AD127" i="1" s="1"/>
  <c r="AC127" i="1" s="1" a="1"/>
  <c r="AC127" i="1" s="1"/>
  <c r="AB127" i="1" a="1"/>
  <c r="AB127" i="1" s="1"/>
  <c r="Z127" i="1" a="1"/>
  <c r="Z127" i="1" s="1"/>
  <c r="BA126" i="1"/>
  <c r="AZ126" i="1"/>
  <c r="AW126" i="1"/>
  <c r="AV126" i="1"/>
  <c r="AR126" i="1"/>
  <c r="AJ126" i="1"/>
  <c r="AD126" i="1"/>
  <c r="AC126" i="1" s="1" a="1"/>
  <c r="AC126" i="1" s="1"/>
  <c r="AD126" i="1" a="1"/>
  <c r="AB126" i="1" a="1"/>
  <c r="AB126" i="1" s="1"/>
  <c r="AF126" i="1" s="1"/>
  <c r="Z126" i="1"/>
  <c r="Z126" i="1" a="1"/>
  <c r="BA125" i="1"/>
  <c r="AZ125" i="1"/>
  <c r="AW125" i="1"/>
  <c r="AV125" i="1"/>
  <c r="AR125" i="1"/>
  <c r="AJ125" i="1"/>
  <c r="AD125" i="1" a="1"/>
  <c r="AD125" i="1" s="1"/>
  <c r="AC125" i="1" s="1" a="1"/>
  <c r="AC125" i="1" s="1"/>
  <c r="AB125" i="1" a="1"/>
  <c r="AB125" i="1" s="1"/>
  <c r="AA125" i="1" s="1" a="1"/>
  <c r="AA125" i="1" s="1"/>
  <c r="Z125" i="1"/>
  <c r="Z125" i="1" a="1"/>
  <c r="BA124" i="1"/>
  <c r="AZ124" i="1"/>
  <c r="AV124" i="1"/>
  <c r="AW124" i="1" s="1"/>
  <c r="AR124" i="1"/>
  <c r="AJ124" i="1"/>
  <c r="AD124" i="1" a="1"/>
  <c r="AD124" i="1" s="1"/>
  <c r="AC124" i="1" s="1" a="1"/>
  <c r="AC124" i="1" s="1"/>
  <c r="AB124" i="1" a="1"/>
  <c r="AB124" i="1" s="1"/>
  <c r="AA124" i="1" a="1"/>
  <c r="AA124" i="1" s="1"/>
  <c r="Z124" i="1"/>
  <c r="Z124" i="1" a="1"/>
  <c r="W124" i="1"/>
  <c r="BA123" i="1"/>
  <c r="AZ123" i="1"/>
  <c r="AV123" i="1"/>
  <c r="AW123" i="1" s="1"/>
  <c r="AR123" i="1"/>
  <c r="AJ123" i="1"/>
  <c r="AD123" i="1" a="1"/>
  <c r="AD123" i="1" s="1"/>
  <c r="AC123" i="1" s="1" a="1"/>
  <c r="AC123" i="1" s="1"/>
  <c r="AB123" i="1" a="1"/>
  <c r="AB123" i="1" s="1"/>
  <c r="AA123" i="1" a="1"/>
  <c r="AA123" i="1" s="1"/>
  <c r="Z123" i="1"/>
  <c r="AE123" i="1" s="1"/>
  <c r="Z123" i="1" a="1"/>
  <c r="BA122" i="1"/>
  <c r="AZ122" i="1"/>
  <c r="AV122" i="1"/>
  <c r="AW122" i="1" s="1"/>
  <c r="AR122" i="1"/>
  <c r="AJ122" i="1"/>
  <c r="AD122" i="1" a="1"/>
  <c r="AD122" i="1" s="1"/>
  <c r="AB122" i="1" a="1"/>
  <c r="AB122" i="1" s="1"/>
  <c r="AA122" i="1" s="1" a="1"/>
  <c r="AA122" i="1" s="1"/>
  <c r="Z122" i="1" a="1"/>
  <c r="Z122" i="1" s="1"/>
  <c r="BA121" i="1"/>
  <c r="AZ121" i="1"/>
  <c r="AV121" i="1"/>
  <c r="AW121" i="1" s="1"/>
  <c r="AR121" i="1"/>
  <c r="AJ121" i="1"/>
  <c r="AI121" i="1"/>
  <c r="AD121" i="1" a="1"/>
  <c r="AD121" i="1" s="1"/>
  <c r="AC121" i="1" s="1" a="1"/>
  <c r="AC121" i="1" s="1"/>
  <c r="AB121" i="1"/>
  <c r="AA121" i="1" s="1" a="1"/>
  <c r="AA121" i="1" s="1"/>
  <c r="AB121" i="1" a="1"/>
  <c r="Z121" i="1" a="1"/>
  <c r="Z121" i="1" s="1"/>
  <c r="Y121" i="1"/>
  <c r="Y121" i="1" a="1"/>
  <c r="BA120" i="1"/>
  <c r="AZ120" i="1"/>
  <c r="AV120" i="1"/>
  <c r="AW120" i="1" s="1"/>
  <c r="AR120" i="1"/>
  <c r="AJ120" i="1"/>
  <c r="AH120" i="1"/>
  <c r="AG120" i="1"/>
  <c r="AD120" i="1" a="1"/>
  <c r="AD120" i="1" s="1"/>
  <c r="AC120" i="1" s="1" a="1"/>
  <c r="AC120" i="1" s="1"/>
  <c r="AB120" i="1"/>
  <c r="AA120" i="1" s="1" a="1"/>
  <c r="AA120" i="1" s="1"/>
  <c r="AB120" i="1" a="1"/>
  <c r="Z120" i="1" a="1"/>
  <c r="Z120" i="1" s="1"/>
  <c r="Y120" i="1" a="1"/>
  <c r="Y120" i="1" s="1"/>
  <c r="W120" i="1"/>
  <c r="BA119" i="1"/>
  <c r="AZ119" i="1"/>
  <c r="AV119" i="1"/>
  <c r="AW119" i="1" s="1"/>
  <c r="AR119" i="1"/>
  <c r="AJ119" i="1"/>
  <c r="AI119" i="1"/>
  <c r="AH119" i="1"/>
  <c r="AG119" i="1"/>
  <c r="AD119" i="1" a="1"/>
  <c r="AD119" i="1" s="1"/>
  <c r="AC119" i="1" s="1" a="1"/>
  <c r="AC119" i="1" s="1"/>
  <c r="AB119" i="1" a="1"/>
  <c r="AB119" i="1" s="1"/>
  <c r="AA119" i="1" s="1" a="1"/>
  <c r="AA119" i="1" s="1"/>
  <c r="Z119" i="1" a="1"/>
  <c r="Z119" i="1" s="1"/>
  <c r="Y119" i="1" a="1"/>
  <c r="Y119" i="1" s="1"/>
  <c r="W119" i="1"/>
  <c r="BA118" i="1"/>
  <c r="AZ118" i="1"/>
  <c r="AV118" i="1"/>
  <c r="AW118" i="1" s="1"/>
  <c r="AR118" i="1"/>
  <c r="AJ118" i="1"/>
  <c r="AH118" i="1"/>
  <c r="AG118" i="1"/>
  <c r="AD118" i="1" a="1"/>
  <c r="AD118" i="1" s="1"/>
  <c r="AC118" i="1" s="1" a="1"/>
  <c r="AC118" i="1" s="1"/>
  <c r="AB118" i="1" a="1"/>
  <c r="AB118" i="1" s="1"/>
  <c r="AA118" i="1" s="1" a="1"/>
  <c r="AA118" i="1" s="1"/>
  <c r="Z118" i="1" a="1"/>
  <c r="Z118" i="1" s="1"/>
  <c r="W118" i="1"/>
  <c r="BA117" i="1"/>
  <c r="AZ117" i="1"/>
  <c r="AV117" i="1"/>
  <c r="AW117" i="1" s="1"/>
  <c r="AR117" i="1"/>
  <c r="AJ117" i="1"/>
  <c r="AD117" i="1" a="1"/>
  <c r="AD117" i="1" s="1"/>
  <c r="AC117" i="1" a="1"/>
  <c r="AC117" i="1" s="1"/>
  <c r="AB117" i="1" a="1"/>
  <c r="AB117" i="1" s="1"/>
  <c r="AA117" i="1" s="1" a="1"/>
  <c r="AA117" i="1" s="1"/>
  <c r="Z117" i="1" a="1"/>
  <c r="Z117" i="1" s="1"/>
  <c r="W117" i="1"/>
  <c r="BA116" i="1"/>
  <c r="AZ116" i="1"/>
  <c r="AV116" i="1"/>
  <c r="AW116" i="1" s="1"/>
  <c r="AR116" i="1"/>
  <c r="AJ116" i="1"/>
  <c r="AD116" i="1" a="1"/>
  <c r="AD116" i="1" s="1"/>
  <c r="AC116" i="1" a="1"/>
  <c r="AC116" i="1" s="1"/>
  <c r="AB116" i="1"/>
  <c r="AA116" i="1" s="1" a="1"/>
  <c r="AA116" i="1" s="1"/>
  <c r="AB116" i="1" a="1"/>
  <c r="Z116" i="1" a="1"/>
  <c r="Z116" i="1" s="1"/>
  <c r="AI116" i="1" s="1"/>
  <c r="W116" i="1"/>
  <c r="BA115" i="1"/>
  <c r="AZ115" i="1"/>
  <c r="AV115" i="1"/>
  <c r="AW115" i="1" s="1"/>
  <c r="AR115" i="1"/>
  <c r="AJ115" i="1"/>
  <c r="AD115" i="1" a="1"/>
  <c r="AD115" i="1" s="1"/>
  <c r="AC115" i="1"/>
  <c r="AC115" i="1" a="1"/>
  <c r="AB115" i="1"/>
  <c r="AB115" i="1" a="1"/>
  <c r="Z115" i="1" a="1"/>
  <c r="Z115" i="1" s="1"/>
  <c r="BA114" i="1"/>
  <c r="AZ114" i="1"/>
  <c r="AV114" i="1"/>
  <c r="AW114" i="1" s="1"/>
  <c r="AR114" i="1"/>
  <c r="AJ114" i="1"/>
  <c r="AD114" i="1" a="1"/>
  <c r="AD114" i="1" s="1"/>
  <c r="AC114" i="1" s="1" a="1"/>
  <c r="AC114" i="1" s="1"/>
  <c r="AB114" i="1"/>
  <c r="AB114" i="1" a="1"/>
  <c r="Z114" i="1" a="1"/>
  <c r="Z114" i="1" s="1"/>
  <c r="Y114" i="1" a="1"/>
  <c r="Y114" i="1" s="1"/>
  <c r="W114" i="1"/>
  <c r="BA113" i="1"/>
  <c r="AZ113" i="1"/>
  <c r="AV113" i="1"/>
  <c r="AW113" i="1" s="1"/>
  <c r="AR113" i="1"/>
  <c r="AJ113" i="1"/>
  <c r="AD113" i="1" a="1"/>
  <c r="AD113" i="1" s="1"/>
  <c r="AC113" i="1" s="1" a="1"/>
  <c r="AC113" i="1" s="1"/>
  <c r="AB113" i="1" a="1"/>
  <c r="AB113" i="1" s="1"/>
  <c r="AA113" i="1" s="1" a="1"/>
  <c r="AA113" i="1" s="1"/>
  <c r="Z113" i="1" a="1"/>
  <c r="Z113" i="1" s="1"/>
  <c r="AH113" i="1" s="1"/>
  <c r="W113" i="1"/>
  <c r="BA112" i="1"/>
  <c r="AZ112" i="1"/>
  <c r="AV112" i="1"/>
  <c r="AW112" i="1" s="1"/>
  <c r="AR112" i="1"/>
  <c r="AJ112" i="1"/>
  <c r="AD112" i="1" a="1"/>
  <c r="AD112" i="1" s="1"/>
  <c r="AC112" i="1" a="1"/>
  <c r="AC112" i="1" s="1"/>
  <c r="AB112" i="1"/>
  <c r="AB112" i="1" a="1"/>
  <c r="Z112" i="1" a="1"/>
  <c r="Z112" i="1" s="1"/>
  <c r="W112" i="1"/>
  <c r="BA111" i="1"/>
  <c r="AZ111" i="1"/>
  <c r="AV111" i="1"/>
  <c r="AW111" i="1" s="1"/>
  <c r="AR111" i="1"/>
  <c r="AJ111" i="1"/>
  <c r="AD111" i="1" a="1"/>
  <c r="AD111" i="1" s="1"/>
  <c r="AC111" i="1" s="1" a="1"/>
  <c r="AC111" i="1" s="1"/>
  <c r="AB111" i="1" a="1"/>
  <c r="AB111" i="1" s="1"/>
  <c r="AA111" i="1" s="1" a="1"/>
  <c r="AA111" i="1" s="1"/>
  <c r="Z111" i="1" a="1"/>
  <c r="Z111" i="1" s="1"/>
  <c r="Y111" i="1"/>
  <c r="Y111" i="1" a="1"/>
  <c r="W111" i="1"/>
  <c r="BA110" i="1"/>
  <c r="AZ110" i="1"/>
  <c r="AV110" i="1"/>
  <c r="AW110" i="1" s="1"/>
  <c r="AR110" i="1"/>
  <c r="AJ110" i="1"/>
  <c r="AI110" i="1"/>
  <c r="AH110" i="1"/>
  <c r="AD110" i="1" a="1"/>
  <c r="AD110" i="1" s="1"/>
  <c r="AC110" i="1" s="1" a="1"/>
  <c r="AC110" i="1" s="1"/>
  <c r="AB110" i="1" a="1"/>
  <c r="AB110" i="1" s="1"/>
  <c r="AA110" i="1" s="1" a="1"/>
  <c r="AA110" i="1"/>
  <c r="Z110" i="1" a="1"/>
  <c r="Z110" i="1" s="1"/>
  <c r="AG110" i="1" s="1"/>
  <c r="W110" i="1"/>
  <c r="BA109" i="1"/>
  <c r="AZ109" i="1"/>
  <c r="AV109" i="1"/>
  <c r="AW109" i="1" s="1"/>
  <c r="AR109" i="1"/>
  <c r="AJ109" i="1"/>
  <c r="AD109" i="1" a="1"/>
  <c r="AD109" i="1" s="1"/>
  <c r="AC109" i="1"/>
  <c r="AC109" i="1" a="1"/>
  <c r="AB109" i="1" a="1"/>
  <c r="AB109" i="1" s="1"/>
  <c r="Z109" i="1" a="1"/>
  <c r="Z109" i="1" s="1"/>
  <c r="Y109" i="1" a="1"/>
  <c r="Y109" i="1" s="1"/>
  <c r="BA108" i="1"/>
  <c r="AZ108" i="1"/>
  <c r="AW108" i="1"/>
  <c r="AV108" i="1"/>
  <c r="AR108" i="1"/>
  <c r="AJ108" i="1"/>
  <c r="AD108" i="1" a="1"/>
  <c r="AD108" i="1" s="1"/>
  <c r="AC108" i="1" s="1" a="1"/>
  <c r="AC108" i="1" s="1"/>
  <c r="AB108" i="1"/>
  <c r="AB108" i="1" a="1"/>
  <c r="AA108" i="1" a="1"/>
  <c r="AA108" i="1" s="1"/>
  <c r="Z108" i="1" a="1"/>
  <c r="Z108" i="1" s="1"/>
  <c r="AG108" i="1" s="1"/>
  <c r="BA107" i="1"/>
  <c r="AZ107" i="1"/>
  <c r="AW107" i="1"/>
  <c r="AV107" i="1"/>
  <c r="AR107" i="1"/>
  <c r="AJ107" i="1"/>
  <c r="AD107" i="1"/>
  <c r="AC107" i="1" s="1" a="1"/>
  <c r="AC107" i="1" s="1"/>
  <c r="AD107" i="1" a="1"/>
  <c r="AB107" i="1" a="1"/>
  <c r="AB107" i="1" s="1"/>
  <c r="AA107" i="1" s="1" a="1"/>
  <c r="AA107" i="1" s="1"/>
  <c r="Z107" i="1"/>
  <c r="AG107" i="1" s="1"/>
  <c r="Z107" i="1" a="1"/>
  <c r="W107" i="1"/>
  <c r="BA106" i="1"/>
  <c r="AZ106" i="1"/>
  <c r="AW106" i="1"/>
  <c r="AV106" i="1"/>
  <c r="AR106" i="1"/>
  <c r="AJ106" i="1"/>
  <c r="AD106" i="1"/>
  <c r="AC106" i="1" s="1" a="1"/>
  <c r="AC106" i="1" s="1"/>
  <c r="AD106" i="1" a="1"/>
  <c r="AB106" i="1" a="1"/>
  <c r="AB106" i="1" s="1"/>
  <c r="Z106" i="1"/>
  <c r="Z106" i="1" a="1"/>
  <c r="W106" i="1"/>
  <c r="BA105" i="1"/>
  <c r="AZ105" i="1"/>
  <c r="AW105" i="1"/>
  <c r="AV105" i="1"/>
  <c r="AR105" i="1"/>
  <c r="AJ105" i="1"/>
  <c r="AD105" i="1"/>
  <c r="AC105" i="1" s="1" a="1"/>
  <c r="AC105" i="1" s="1"/>
  <c r="AD105" i="1" a="1"/>
  <c r="AB105" i="1"/>
  <c r="AB105" i="1" a="1"/>
  <c r="AA105" i="1" a="1"/>
  <c r="AA105" i="1" s="1"/>
  <c r="Z105" i="1"/>
  <c r="Z105" i="1" a="1"/>
  <c r="W105" i="1"/>
  <c r="BA104" i="1"/>
  <c r="AZ104" i="1"/>
  <c r="AV104" i="1"/>
  <c r="AW104" i="1" s="1"/>
  <c r="AR104" i="1"/>
  <c r="AJ104" i="1"/>
  <c r="AD104" i="1"/>
  <c r="AC104" i="1" s="1" a="1"/>
  <c r="AC104" i="1" s="1"/>
  <c r="AD104" i="1" a="1"/>
  <c r="AB104" i="1"/>
  <c r="AE104" i="1" s="1"/>
  <c r="AB104" i="1" a="1"/>
  <c r="AA104" i="1"/>
  <c r="AA104" i="1" a="1"/>
  <c r="Z104" i="1"/>
  <c r="Z104" i="1" a="1"/>
  <c r="BA103" i="1"/>
  <c r="AZ103" i="1"/>
  <c r="AW103" i="1"/>
  <c r="AV103" i="1"/>
  <c r="AR103" i="1"/>
  <c r="AJ103" i="1"/>
  <c r="AD103" i="1" a="1"/>
  <c r="AD103" i="1" s="1"/>
  <c r="AC103" i="1" s="1" a="1"/>
  <c r="AC103" i="1" s="1"/>
  <c r="AB103" i="1" a="1"/>
  <c r="AB103" i="1" s="1"/>
  <c r="AA103" i="1" s="1" a="1"/>
  <c r="AA103" i="1" s="1"/>
  <c r="Z103" i="1" a="1"/>
  <c r="Z103" i="1" s="1"/>
  <c r="BA102" i="1"/>
  <c r="AZ102" i="1"/>
  <c r="AW102" i="1"/>
  <c r="AV102" i="1"/>
  <c r="AR102" i="1"/>
  <c r="AJ102" i="1"/>
  <c r="AD102" i="1" a="1"/>
  <c r="AD102" i="1" s="1"/>
  <c r="AC102" i="1" s="1" a="1"/>
  <c r="AC102" i="1"/>
  <c r="Z102" i="1" a="1"/>
  <c r="Z102" i="1" s="1"/>
  <c r="Y102" i="1"/>
  <c r="Y102" i="1" a="1"/>
  <c r="W102" i="1"/>
  <c r="BA101" i="1"/>
  <c r="AZ101" i="1"/>
  <c r="AW101" i="1"/>
  <c r="AV101" i="1"/>
  <c r="AR101" i="1"/>
  <c r="AJ101" i="1"/>
  <c r="AD101" i="1" a="1"/>
  <c r="AD101" i="1" s="1"/>
  <c r="AC101" i="1" a="1"/>
  <c r="AC101" i="1" s="1"/>
  <c r="AB101" i="1" a="1"/>
  <c r="AB101" i="1" s="1"/>
  <c r="Z101" i="1" a="1"/>
  <c r="Z101" i="1" s="1"/>
  <c r="Y101" i="1" a="1"/>
  <c r="Y101" i="1" s="1"/>
  <c r="BA100" i="1"/>
  <c r="AZ100" i="1"/>
  <c r="AW100" i="1"/>
  <c r="AV100" i="1"/>
  <c r="AR100" i="1"/>
  <c r="AJ100" i="1"/>
  <c r="AG100" i="1"/>
  <c r="AF100" i="1"/>
  <c r="AE100" i="1"/>
  <c r="AD100" i="1"/>
  <c r="AD100" i="1" a="1"/>
  <c r="AC100" i="1" a="1"/>
  <c r="AC100" i="1" s="1"/>
  <c r="AB100" i="1" a="1"/>
  <c r="AB100" i="1" s="1"/>
  <c r="AA100" i="1"/>
  <c r="AA100" i="1" a="1"/>
  <c r="Z100" i="1"/>
  <c r="Z100" i="1" a="1"/>
  <c r="Y100" i="1" a="1"/>
  <c r="Y100" i="1" s="1"/>
  <c r="BA99" i="1"/>
  <c r="AZ99" i="1"/>
  <c r="AV99" i="1"/>
  <c r="AW99" i="1" s="1"/>
  <c r="AR99" i="1"/>
  <c r="AJ99" i="1"/>
  <c r="AD99" i="1"/>
  <c r="AC99" i="1" s="1" a="1"/>
  <c r="AC99" i="1" s="1"/>
  <c r="AD99" i="1" a="1"/>
  <c r="AB99" i="1" a="1"/>
  <c r="AB99" i="1" s="1"/>
  <c r="Z99" i="1"/>
  <c r="Z99" i="1" a="1"/>
  <c r="BA98" i="1"/>
  <c r="AZ98" i="1"/>
  <c r="AW98" i="1"/>
  <c r="AV98" i="1"/>
  <c r="AR98" i="1"/>
  <c r="AJ98" i="1"/>
  <c r="AD98" i="1"/>
  <c r="AC98" i="1" s="1" a="1"/>
  <c r="AC98" i="1" s="1"/>
  <c r="AD98" i="1" a="1"/>
  <c r="AB98" i="1" a="1"/>
  <c r="AB98" i="1" s="1"/>
  <c r="Z98" i="1"/>
  <c r="Z98" i="1" a="1"/>
  <c r="BA97" i="1"/>
  <c r="AZ97" i="1"/>
  <c r="AW97" i="1"/>
  <c r="AV97" i="1"/>
  <c r="AR97" i="1"/>
  <c r="AJ97" i="1"/>
  <c r="AD97" i="1" a="1"/>
  <c r="AD97" i="1" s="1"/>
  <c r="AC97" i="1" s="1" a="1"/>
  <c r="AC97" i="1" s="1"/>
  <c r="AB97" i="1" a="1"/>
  <c r="AB97" i="1" s="1"/>
  <c r="AA97" i="1" s="1" a="1"/>
  <c r="AA97" i="1" s="1"/>
  <c r="Z97" i="1"/>
  <c r="AE97" i="1" s="1"/>
  <c r="Z97" i="1" a="1"/>
  <c r="W97" i="1"/>
  <c r="BA96" i="1"/>
  <c r="AZ96" i="1"/>
  <c r="AW96" i="1"/>
  <c r="AV96" i="1"/>
  <c r="AR96" i="1"/>
  <c r="AJ96" i="1"/>
  <c r="AD96" i="1"/>
  <c r="AC96" i="1" s="1" a="1"/>
  <c r="AC96" i="1" s="1"/>
  <c r="AD96" i="1" a="1"/>
  <c r="AB96" i="1" a="1"/>
  <c r="AB96" i="1" s="1"/>
  <c r="AA96" i="1" s="1" a="1"/>
  <c r="AA96" i="1" s="1"/>
  <c r="Z96" i="1" a="1"/>
  <c r="Z96" i="1" s="1"/>
  <c r="BA95" i="1"/>
  <c r="AZ95" i="1"/>
  <c r="AV95" i="1"/>
  <c r="AW95" i="1" s="1"/>
  <c r="AR95" i="1"/>
  <c r="AJ95" i="1"/>
  <c r="AD95" i="1" a="1"/>
  <c r="AD95" i="1" s="1"/>
  <c r="AC95" i="1" s="1" a="1"/>
  <c r="AC95" i="1" s="1"/>
  <c r="AB95" i="1"/>
  <c r="AB95" i="1" a="1"/>
  <c r="AA95" i="1" a="1"/>
  <c r="AA95" i="1" s="1"/>
  <c r="Z95" i="1"/>
  <c r="Z95" i="1" a="1"/>
  <c r="W95" i="1"/>
  <c r="BA94" i="1"/>
  <c r="AZ94" i="1"/>
  <c r="AW94" i="1"/>
  <c r="AV94" i="1"/>
  <c r="AR94" i="1"/>
  <c r="AJ94" i="1"/>
  <c r="AD94" i="1" a="1"/>
  <c r="AD94" i="1" s="1"/>
  <c r="AC94" i="1" a="1"/>
  <c r="AC94" i="1" s="1"/>
  <c r="AB94" i="1"/>
  <c r="AB94" i="1" a="1"/>
  <c r="AA94" i="1" a="1"/>
  <c r="AA94" i="1" s="1"/>
  <c r="Z94" i="1"/>
  <c r="AI94" i="1" s="1"/>
  <c r="Z94" i="1" a="1"/>
  <c r="Y94" i="1" a="1"/>
  <c r="Y94" i="1" s="1"/>
  <c r="BA93" i="1"/>
  <c r="AZ93" i="1"/>
  <c r="AV93" i="1"/>
  <c r="AW93" i="1" s="1"/>
  <c r="AR93" i="1"/>
  <c r="AJ93" i="1"/>
  <c r="AD93" i="1"/>
  <c r="AC93" i="1" s="1" a="1"/>
  <c r="AC93" i="1" s="1"/>
  <c r="AD93" i="1" a="1"/>
  <c r="AB93" i="1"/>
  <c r="AA93" i="1" s="1" a="1"/>
  <c r="AA93" i="1" s="1"/>
  <c r="AB93" i="1" a="1"/>
  <c r="Z93" i="1" a="1"/>
  <c r="Z93" i="1" s="1"/>
  <c r="Y93" i="1" s="1" a="1"/>
  <c r="Y93" i="1" s="1"/>
  <c r="BA92" i="1"/>
  <c r="AZ92" i="1"/>
  <c r="AV92" i="1"/>
  <c r="AW92" i="1" s="1"/>
  <c r="AR92" i="1"/>
  <c r="AJ92" i="1"/>
  <c r="AH92" i="1"/>
  <c r="AG92" i="1"/>
  <c r="AD92" i="1" a="1"/>
  <c r="AD92" i="1" s="1"/>
  <c r="AC92" i="1" s="1" a="1"/>
  <c r="AC92" i="1" s="1"/>
  <c r="AB92" i="1"/>
  <c r="AA92" i="1" s="1" a="1"/>
  <c r="AA92" i="1" s="1"/>
  <c r="AB92" i="1" a="1"/>
  <c r="Z92" i="1" a="1"/>
  <c r="Z92" i="1" s="1"/>
  <c r="Y92" i="1" a="1"/>
  <c r="Y92" i="1" s="1"/>
  <c r="W92" i="1"/>
  <c r="BA91" i="1"/>
  <c r="AZ91" i="1"/>
  <c r="AV91" i="1"/>
  <c r="AW91" i="1" s="1"/>
  <c r="AR91" i="1"/>
  <c r="AJ91" i="1"/>
  <c r="AI91" i="1"/>
  <c r="AH91" i="1"/>
  <c r="AG91" i="1"/>
  <c r="AD91" i="1" a="1"/>
  <c r="AD91" i="1" s="1"/>
  <c r="AC91" i="1" s="1" a="1"/>
  <c r="AC91" i="1" s="1"/>
  <c r="AB91" i="1" a="1"/>
  <c r="AB91" i="1" s="1"/>
  <c r="AA91" i="1" s="1" a="1"/>
  <c r="AA91" i="1" s="1"/>
  <c r="Z91" i="1" a="1"/>
  <c r="Z91" i="1" s="1"/>
  <c r="Y91" i="1" a="1"/>
  <c r="Y91" i="1" s="1"/>
  <c r="BA90" i="1"/>
  <c r="AZ90" i="1"/>
  <c r="AW90" i="1"/>
  <c r="AV90" i="1"/>
  <c r="AR90" i="1"/>
  <c r="AJ90" i="1"/>
  <c r="AH90" i="1"/>
  <c r="AG90" i="1"/>
  <c r="AD90" i="1" a="1"/>
  <c r="AD90" i="1" s="1"/>
  <c r="AC90" i="1" a="1"/>
  <c r="AC90" i="1" s="1"/>
  <c r="AB90" i="1"/>
  <c r="AA90" i="1" s="1" a="1"/>
  <c r="AA90" i="1" s="1"/>
  <c r="AB90" i="1" a="1"/>
  <c r="Z90" i="1" a="1"/>
  <c r="Z90" i="1" s="1"/>
  <c r="W90" i="1"/>
  <c r="BA89" i="1"/>
  <c r="AZ89" i="1"/>
  <c r="AW89" i="1"/>
  <c r="AV89" i="1"/>
  <c r="AR89" i="1"/>
  <c r="AJ89" i="1"/>
  <c r="AD89" i="1" a="1"/>
  <c r="AD89" i="1" s="1"/>
  <c r="AC89" i="1" a="1"/>
  <c r="AC89" i="1" s="1"/>
  <c r="AB89" i="1" a="1"/>
  <c r="AB89" i="1" s="1"/>
  <c r="AA89" i="1" s="1" a="1"/>
  <c r="AA89" i="1" s="1"/>
  <c r="Z89" i="1" a="1"/>
  <c r="Z89" i="1" s="1"/>
  <c r="Y89" i="1" a="1"/>
  <c r="Y89" i="1" s="1"/>
  <c r="BA88" i="1"/>
  <c r="AZ88" i="1"/>
  <c r="AW88" i="1"/>
  <c r="AV88" i="1"/>
  <c r="AR88" i="1"/>
  <c r="AJ88" i="1"/>
  <c r="AF88" i="1"/>
  <c r="AD88" i="1"/>
  <c r="AD88" i="1" a="1"/>
  <c r="AC88" i="1" a="1"/>
  <c r="AC88" i="1" s="1"/>
  <c r="AB88" i="1"/>
  <c r="AB88" i="1" a="1"/>
  <c r="Z88" i="1"/>
  <c r="Z88" i="1" a="1"/>
  <c r="Y88" i="1" a="1"/>
  <c r="Y88" i="1" s="1"/>
  <c r="W88" i="1"/>
  <c r="BA87" i="1"/>
  <c r="AZ87" i="1"/>
  <c r="AW87" i="1"/>
  <c r="AV87" i="1"/>
  <c r="AR87" i="1"/>
  <c r="AJ87" i="1"/>
  <c r="AH87" i="1"/>
  <c r="AG87" i="1"/>
  <c r="AD87" i="1"/>
  <c r="AD87" i="1" a="1"/>
  <c r="AC87" i="1" a="1"/>
  <c r="AC87" i="1" s="1"/>
  <c r="AB87" i="1"/>
  <c r="AA87" i="1" s="1" a="1"/>
  <c r="AB87" i="1" a="1"/>
  <c r="AA87" i="1"/>
  <c r="Z87" i="1" a="1"/>
  <c r="Z87" i="1" s="1"/>
  <c r="AE87" i="1" s="1"/>
  <c r="Y87" i="1" a="1"/>
  <c r="Y87" i="1" s="1"/>
  <c r="BA86" i="1"/>
  <c r="AZ86" i="1"/>
  <c r="AV86" i="1"/>
  <c r="AW86" i="1" s="1"/>
  <c r="AR86" i="1"/>
  <c r="AJ86" i="1"/>
  <c r="AD86" i="1"/>
  <c r="AC86" i="1" s="1" a="1"/>
  <c r="AC86" i="1" s="1"/>
  <c r="AD86" i="1" a="1"/>
  <c r="AB86" i="1" a="1"/>
  <c r="AB86" i="1" s="1"/>
  <c r="AA86" i="1" a="1"/>
  <c r="AA86" i="1" s="1"/>
  <c r="Z86" i="1"/>
  <c r="AF86" i="1" s="1"/>
  <c r="Z86" i="1" a="1"/>
  <c r="BA85" i="1"/>
  <c r="AZ85" i="1"/>
  <c r="AV85" i="1"/>
  <c r="AW85" i="1" s="1"/>
  <c r="AR85" i="1"/>
  <c r="AJ85" i="1"/>
  <c r="AD85" i="1" a="1"/>
  <c r="AD85" i="1" s="1"/>
  <c r="AC85" i="1" s="1" a="1"/>
  <c r="AC85" i="1" s="1"/>
  <c r="AB85" i="1"/>
  <c r="AA85" i="1" s="1" a="1"/>
  <c r="AA85" i="1" s="1"/>
  <c r="AB85" i="1" a="1"/>
  <c r="Z85" i="1"/>
  <c r="Z85" i="1" a="1"/>
  <c r="BA84" i="1"/>
  <c r="AZ84" i="1"/>
  <c r="AW84" i="1"/>
  <c r="AV84" i="1"/>
  <c r="AR84" i="1"/>
  <c r="AJ84" i="1"/>
  <c r="AD84" i="1" a="1"/>
  <c r="AD84" i="1" s="1"/>
  <c r="AC84" i="1" s="1" a="1"/>
  <c r="AC84" i="1" s="1"/>
  <c r="AB84" i="1" a="1"/>
  <c r="AB84" i="1" s="1"/>
  <c r="AA84" i="1" s="1" a="1"/>
  <c r="AA84" i="1" s="1"/>
  <c r="Z84" i="1" a="1"/>
  <c r="Z84" i="1" s="1"/>
  <c r="W84" i="1"/>
  <c r="BA83" i="1"/>
  <c r="AZ83" i="1"/>
  <c r="AV83" i="1"/>
  <c r="AW83" i="1" s="1"/>
  <c r="AR83" i="1"/>
  <c r="AJ83" i="1"/>
  <c r="AD83" i="1"/>
  <c r="AC83" i="1" s="1" a="1"/>
  <c r="AC83" i="1" s="1"/>
  <c r="AD83" i="1" a="1"/>
  <c r="AB83" i="1" a="1"/>
  <c r="AB83" i="1" s="1"/>
  <c r="AA83" i="1" a="1"/>
  <c r="AA83" i="1" s="1"/>
  <c r="Z83" i="1" a="1"/>
  <c r="Z83" i="1" s="1"/>
  <c r="BA82" i="1"/>
  <c r="AZ82" i="1"/>
  <c r="AV82" i="1"/>
  <c r="AW82" i="1" s="1"/>
  <c r="AR82" i="1"/>
  <c r="AJ82" i="1"/>
  <c r="AI82" i="1"/>
  <c r="AF82" i="1"/>
  <c r="AD82" i="1"/>
  <c r="AD82" i="1" a="1"/>
  <c r="AC82" i="1" a="1"/>
  <c r="AC82" i="1" s="1"/>
  <c r="AB82" i="1"/>
  <c r="AB82" i="1" a="1"/>
  <c r="AA82" i="1"/>
  <c r="AA82" i="1" a="1"/>
  <c r="Z82" i="1"/>
  <c r="AE82" i="1" s="1"/>
  <c r="Z82" i="1" a="1"/>
  <c r="Y82" i="1" a="1"/>
  <c r="Y82" i="1" s="1"/>
  <c r="W82" i="1"/>
  <c r="BA81" i="1"/>
  <c r="AZ81" i="1"/>
  <c r="AV81" i="1"/>
  <c r="AW81" i="1" s="1"/>
  <c r="AR81" i="1"/>
  <c r="AJ81" i="1"/>
  <c r="AD81" i="1"/>
  <c r="AC81" i="1" s="1" a="1"/>
  <c r="AC81" i="1" s="1"/>
  <c r="AD81" i="1" a="1"/>
  <c r="AB81" i="1" a="1"/>
  <c r="AB81" i="1" s="1"/>
  <c r="AA81" i="1" a="1"/>
  <c r="AA81" i="1" s="1"/>
  <c r="Z81" i="1"/>
  <c r="Z81" i="1" a="1"/>
  <c r="W81" i="1"/>
  <c r="BA80" i="1"/>
  <c r="AZ80" i="1"/>
  <c r="AV80" i="1"/>
  <c r="AW80" i="1" s="1"/>
  <c r="AR80" i="1"/>
  <c r="AJ80" i="1"/>
  <c r="AD80" i="1" a="1"/>
  <c r="AD80" i="1" s="1"/>
  <c r="AC80" i="1" s="1" a="1"/>
  <c r="AC80" i="1" s="1"/>
  <c r="AB80" i="1" a="1"/>
  <c r="AB80" i="1" s="1"/>
  <c r="AA80" i="1" s="1" a="1"/>
  <c r="AA80" i="1" s="1"/>
  <c r="Z80" i="1" a="1"/>
  <c r="Z80" i="1" s="1"/>
  <c r="Y80" i="1" s="1" a="1"/>
  <c r="Y80" i="1" s="1"/>
  <c r="BA79" i="1"/>
  <c r="AZ79" i="1"/>
  <c r="AW79" i="1"/>
  <c r="AV79" i="1"/>
  <c r="AR79" i="1"/>
  <c r="AJ79" i="1"/>
  <c r="AI79" i="1"/>
  <c r="AH79" i="1"/>
  <c r="AD79" i="1" a="1"/>
  <c r="AD79" i="1" s="1"/>
  <c r="AC79" i="1" s="1" a="1"/>
  <c r="AC79" i="1" s="1"/>
  <c r="Z79" i="1"/>
  <c r="Z79" i="1" a="1"/>
  <c r="Y79" i="1" a="1"/>
  <c r="Y79" i="1" s="1"/>
  <c r="W79" i="1"/>
  <c r="BA78" i="1"/>
  <c r="AZ78" i="1"/>
  <c r="AV78" i="1"/>
  <c r="AW78" i="1" s="1"/>
  <c r="AR78" i="1"/>
  <c r="AJ78" i="1"/>
  <c r="AD78" i="1"/>
  <c r="AD78" i="1" a="1"/>
  <c r="AC78" i="1" a="1"/>
  <c r="AC78" i="1" s="1"/>
  <c r="AB78" i="1" a="1"/>
  <c r="AB78" i="1" s="1"/>
  <c r="Z78" i="1"/>
  <c r="Z78" i="1" a="1"/>
  <c r="Y78" i="1" a="1"/>
  <c r="Y78" i="1" s="1"/>
  <c r="W78" i="1"/>
  <c r="BA77" i="1"/>
  <c r="AZ77" i="1"/>
  <c r="AV77" i="1"/>
  <c r="AW77" i="1" s="1"/>
  <c r="AR77" i="1"/>
  <c r="AJ77" i="1"/>
  <c r="AD77" i="1"/>
  <c r="AD77" i="1" a="1"/>
  <c r="AC77" i="1" a="1"/>
  <c r="AC77" i="1" s="1"/>
  <c r="AB77" i="1" a="1"/>
  <c r="AB77" i="1" s="1"/>
  <c r="Z77" i="1"/>
  <c r="Y77" i="1" s="1" a="1"/>
  <c r="Y77" i="1" s="1"/>
  <c r="Z77" i="1" a="1"/>
  <c r="W77" i="1"/>
  <c r="BA76" i="1"/>
  <c r="AZ76" i="1"/>
  <c r="AW76" i="1"/>
  <c r="AV76" i="1"/>
  <c r="AR76" i="1"/>
  <c r="AJ76" i="1"/>
  <c r="AD76" i="1"/>
  <c r="AC76" i="1" s="1" a="1"/>
  <c r="AC76" i="1" s="1"/>
  <c r="AD76" i="1" a="1"/>
  <c r="AB76" i="1" a="1"/>
  <c r="AB76" i="1" s="1"/>
  <c r="AA76" i="1" a="1"/>
  <c r="AA76" i="1" s="1"/>
  <c r="Z76" i="1"/>
  <c r="Z76" i="1" a="1"/>
  <c r="BA75" i="1"/>
  <c r="AZ75" i="1"/>
  <c r="AV75" i="1"/>
  <c r="AW75" i="1" s="1"/>
  <c r="AR75" i="1"/>
  <c r="AJ75" i="1"/>
  <c r="AD75" i="1" a="1"/>
  <c r="AD75" i="1" s="1"/>
  <c r="AC75" i="1" s="1" a="1"/>
  <c r="AC75" i="1" s="1"/>
  <c r="AB75" i="1" a="1"/>
  <c r="AB75" i="1" s="1"/>
  <c r="Z75" i="1"/>
  <c r="Z75" i="1" a="1"/>
  <c r="BA74" i="1"/>
  <c r="AZ74" i="1"/>
  <c r="AW74" i="1"/>
  <c r="AV74" i="1"/>
  <c r="AR74" i="1"/>
  <c r="AJ74" i="1"/>
  <c r="AD74" i="1"/>
  <c r="AC74" i="1" s="1" a="1"/>
  <c r="AD74" i="1" a="1"/>
  <c r="AC74" i="1"/>
  <c r="AB74" i="1" a="1"/>
  <c r="AB74" i="1" s="1"/>
  <c r="AA74" i="1" s="1" a="1"/>
  <c r="AA74" i="1" s="1"/>
  <c r="Z74" i="1" a="1"/>
  <c r="Z74" i="1" s="1"/>
  <c r="BA73" i="1"/>
  <c r="AZ73" i="1"/>
  <c r="AW73" i="1"/>
  <c r="AV73" i="1"/>
  <c r="AR73" i="1"/>
  <c r="AJ73" i="1"/>
  <c r="AD73" i="1"/>
  <c r="AC73" i="1" s="1" a="1"/>
  <c r="AC73" i="1" s="1"/>
  <c r="AD73" i="1" a="1"/>
  <c r="AB73" i="1"/>
  <c r="AB73" i="1" a="1"/>
  <c r="AA73" i="1" a="1"/>
  <c r="AA73" i="1" s="1"/>
  <c r="Z73" i="1"/>
  <c r="Z73" i="1" a="1"/>
  <c r="BA72" i="1"/>
  <c r="AZ72" i="1"/>
  <c r="AW72" i="1"/>
  <c r="AV72" i="1"/>
  <c r="AR72" i="1"/>
  <c r="AJ72" i="1"/>
  <c r="AD72" i="1" a="1"/>
  <c r="AD72" i="1" s="1"/>
  <c r="AC72" i="1" s="1" a="1"/>
  <c r="AC72" i="1" s="1"/>
  <c r="AB72" i="1"/>
  <c r="AA72" i="1" s="1" a="1"/>
  <c r="AA72" i="1" s="1"/>
  <c r="AB72" i="1" a="1"/>
  <c r="Z72" i="1" a="1"/>
  <c r="Z72" i="1" s="1"/>
  <c r="Y72" i="1" a="1"/>
  <c r="Y72" i="1" s="1"/>
  <c r="BA71" i="1"/>
  <c r="AZ71" i="1"/>
  <c r="AV71" i="1"/>
  <c r="AW71" i="1" s="1"/>
  <c r="AR71" i="1"/>
  <c r="AJ71" i="1"/>
  <c r="AG71" i="1"/>
  <c r="AF71" i="1"/>
  <c r="AD71" i="1"/>
  <c r="AC71" i="1" s="1" a="1"/>
  <c r="AC71" i="1" s="1"/>
  <c r="AD71" i="1" a="1"/>
  <c r="AB71" i="1" a="1"/>
  <c r="AB71" i="1" s="1"/>
  <c r="AA71" i="1" s="1" a="1"/>
  <c r="AA71" i="1" s="1"/>
  <c r="Z71" i="1"/>
  <c r="AH71" i="1" s="1"/>
  <c r="Z71" i="1" a="1"/>
  <c r="BA70" i="1"/>
  <c r="AZ70" i="1"/>
  <c r="AW70" i="1"/>
  <c r="AV70" i="1"/>
  <c r="AR70" i="1"/>
  <c r="AJ70" i="1"/>
  <c r="AE70" i="1"/>
  <c r="AD70" i="1" a="1"/>
  <c r="AD70" i="1" s="1"/>
  <c r="AC70" i="1" a="1"/>
  <c r="AC70" i="1" s="1"/>
  <c r="AB70" i="1" a="1"/>
  <c r="AB70" i="1" s="1"/>
  <c r="AA70" i="1" s="1" a="1"/>
  <c r="AA70" i="1" s="1"/>
  <c r="Z70" i="1" a="1"/>
  <c r="Z70" i="1" s="1"/>
  <c r="Y70" i="1" s="1" a="1"/>
  <c r="Y70" i="1" s="1"/>
  <c r="BA69" i="1"/>
  <c r="AZ69" i="1"/>
  <c r="AW69" i="1"/>
  <c r="AV69" i="1"/>
  <c r="AR69" i="1"/>
  <c r="AJ69" i="1"/>
  <c r="AD69" i="1"/>
  <c r="AD69" i="1" a="1"/>
  <c r="AC69" i="1"/>
  <c r="AC69" i="1" a="1"/>
  <c r="AB69" i="1" a="1"/>
  <c r="AB69" i="1" s="1"/>
  <c r="Z69" i="1"/>
  <c r="Z69" i="1" a="1"/>
  <c r="Y69" i="1" a="1"/>
  <c r="Y69" i="1" s="1"/>
  <c r="W69" i="1"/>
  <c r="BA68" i="1"/>
  <c r="AZ68" i="1"/>
  <c r="AW68" i="1"/>
  <c r="AV68" i="1"/>
  <c r="AR68" i="1"/>
  <c r="AJ68" i="1"/>
  <c r="AD68" i="1"/>
  <c r="AD68" i="1" a="1"/>
  <c r="AC68" i="1" a="1"/>
  <c r="AC68" i="1" s="1"/>
  <c r="AB68" i="1" a="1"/>
  <c r="AB68" i="1" s="1"/>
  <c r="Z68" i="1"/>
  <c r="Z68" i="1" a="1"/>
  <c r="Y68" i="1" a="1"/>
  <c r="Y68" i="1" s="1"/>
  <c r="BA67" i="1"/>
  <c r="AZ67" i="1"/>
  <c r="AV67" i="1"/>
  <c r="AW67" i="1" s="1"/>
  <c r="AR67" i="1"/>
  <c r="AJ67" i="1"/>
  <c r="AD67" i="1"/>
  <c r="AD67" i="1" a="1"/>
  <c r="AC67" i="1" a="1"/>
  <c r="AC67" i="1" s="1"/>
  <c r="AB67" i="1"/>
  <c r="AA67" i="1" s="1" a="1"/>
  <c r="AA67" i="1" s="1"/>
  <c r="AB67" i="1" a="1"/>
  <c r="Z67" i="1"/>
  <c r="Z67" i="1" a="1"/>
  <c r="Y67" i="1" a="1"/>
  <c r="Y67" i="1" s="1"/>
  <c r="W67" i="1"/>
  <c r="BA66" i="1"/>
  <c r="AZ66" i="1"/>
  <c r="AV66" i="1"/>
  <c r="AW66" i="1" s="1"/>
  <c r="AR66" i="1"/>
  <c r="AJ66" i="1"/>
  <c r="AH66" i="1"/>
  <c r="AG66" i="1"/>
  <c r="AF66" i="1"/>
  <c r="AD66" i="1"/>
  <c r="AD66" i="1" a="1"/>
  <c r="AC66" i="1" a="1"/>
  <c r="AC66" i="1" s="1"/>
  <c r="AB66" i="1"/>
  <c r="AA66" i="1" s="1" a="1"/>
  <c r="AB66" i="1" a="1"/>
  <c r="AA66" i="1"/>
  <c r="Z66" i="1"/>
  <c r="AE66" i="1" s="1"/>
  <c r="Z66" i="1" a="1"/>
  <c r="Y66" i="1" a="1"/>
  <c r="Y66" i="1" s="1"/>
  <c r="BA65" i="1"/>
  <c r="AZ65" i="1"/>
  <c r="AW65" i="1"/>
  <c r="AV65" i="1"/>
  <c r="AR65" i="1"/>
  <c r="AJ65" i="1"/>
  <c r="AD65" i="1" a="1"/>
  <c r="AD65" i="1" s="1"/>
  <c r="AC65" i="1" s="1" a="1"/>
  <c r="AC65" i="1" s="1"/>
  <c r="AB65" i="1" a="1"/>
  <c r="AB65" i="1" s="1"/>
  <c r="AA65" i="1" s="1" a="1"/>
  <c r="AA65" i="1" s="1"/>
  <c r="Z65" i="1" a="1"/>
  <c r="Z65" i="1" s="1"/>
  <c r="AF65" i="1" s="1"/>
  <c r="W65" i="1"/>
  <c r="BA64" i="1"/>
  <c r="AZ64" i="1"/>
  <c r="AW64" i="1"/>
  <c r="AV64" i="1"/>
  <c r="AR64" i="1"/>
  <c r="AJ64" i="1"/>
  <c r="AH64" i="1"/>
  <c r="AD64" i="1" a="1"/>
  <c r="AD64" i="1" s="1"/>
  <c r="AC64" i="1" s="1" a="1"/>
  <c r="AC64" i="1" s="1"/>
  <c r="AB64" i="1"/>
  <c r="AB64" i="1" a="1"/>
  <c r="AA64" i="1" a="1"/>
  <c r="AA64" i="1" s="1"/>
  <c r="Z64" i="1" a="1"/>
  <c r="Z64" i="1" s="1"/>
  <c r="W64" i="1"/>
  <c r="BA63" i="1"/>
  <c r="AZ63" i="1"/>
  <c r="AW63" i="1"/>
  <c r="AV63" i="1"/>
  <c r="AR63" i="1"/>
  <c r="AJ63" i="1"/>
  <c r="AD63" i="1" a="1"/>
  <c r="AD63" i="1" s="1"/>
  <c r="AC63" i="1" s="1" a="1"/>
  <c r="AC63" i="1" s="1"/>
  <c r="AB63" i="1" a="1"/>
  <c r="AB63" i="1" s="1"/>
  <c r="Z63" i="1" a="1"/>
  <c r="Z63" i="1" s="1"/>
  <c r="AE63" i="1" s="1"/>
  <c r="BA62" i="1"/>
  <c r="AZ62" i="1"/>
  <c r="AW62" i="1"/>
  <c r="AV62" i="1"/>
  <c r="AR62" i="1"/>
  <c r="AJ62" i="1"/>
  <c r="AD62" i="1"/>
  <c r="AC62" i="1" s="1" a="1"/>
  <c r="AC62" i="1" s="1"/>
  <c r="AD62" i="1" a="1"/>
  <c r="AB62" i="1" a="1"/>
  <c r="AB62" i="1" s="1"/>
  <c r="AA62" i="1" a="1"/>
  <c r="AA62" i="1" s="1"/>
  <c r="Z62" i="1"/>
  <c r="Z62" i="1" a="1"/>
  <c r="BA61" i="1"/>
  <c r="AZ61" i="1"/>
  <c r="AW61" i="1"/>
  <c r="AV61" i="1"/>
  <c r="AR61" i="1"/>
  <c r="AJ61" i="1"/>
  <c r="AD61" i="1"/>
  <c r="AC61" i="1" s="1" a="1"/>
  <c r="AC61" i="1" s="1"/>
  <c r="AD61" i="1" a="1"/>
  <c r="AB61" i="1" a="1"/>
  <c r="AB61" i="1" s="1"/>
  <c r="AA61" i="1" a="1"/>
  <c r="AA61" i="1" s="1"/>
  <c r="Z61" i="1"/>
  <c r="AF61" i="1" s="1"/>
  <c r="Z61" i="1" a="1"/>
  <c r="BA60" i="1"/>
  <c r="AZ60" i="1"/>
  <c r="AV60" i="1"/>
  <c r="AW60" i="1" s="1"/>
  <c r="AR60" i="1"/>
  <c r="AJ60" i="1"/>
  <c r="AD60" i="1"/>
  <c r="AC60" i="1" s="1" a="1"/>
  <c r="AC60" i="1" s="1"/>
  <c r="AD60" i="1" a="1"/>
  <c r="AB60" i="1"/>
  <c r="AB60" i="1" a="1"/>
  <c r="AA60" i="1" a="1"/>
  <c r="AA60" i="1" s="1"/>
  <c r="Z60" i="1" a="1"/>
  <c r="Z60" i="1" s="1"/>
  <c r="W60" i="1"/>
  <c r="BA59" i="1"/>
  <c r="AZ59" i="1"/>
  <c r="AV59" i="1"/>
  <c r="AW59" i="1" s="1"/>
  <c r="AR59" i="1"/>
  <c r="AJ59" i="1"/>
  <c r="AD59" i="1" a="1"/>
  <c r="AD59" i="1" s="1"/>
  <c r="AC59" i="1" s="1" a="1"/>
  <c r="AC59" i="1" s="1"/>
  <c r="AB59" i="1"/>
  <c r="AB59" i="1" a="1"/>
  <c r="AA59" i="1" a="1"/>
  <c r="AA59" i="1" s="1"/>
  <c r="Z59" i="1"/>
  <c r="Z59" i="1" a="1"/>
  <c r="BA58" i="1"/>
  <c r="AZ58" i="1"/>
  <c r="AV58" i="1"/>
  <c r="AW58" i="1" s="1"/>
  <c r="AR58" i="1"/>
  <c r="AJ58" i="1"/>
  <c r="AD58" i="1"/>
  <c r="AC58" i="1" s="1" a="1"/>
  <c r="AC58" i="1" s="1"/>
  <c r="AD58" i="1" a="1"/>
  <c r="AB58" i="1" a="1"/>
  <c r="AB58" i="1" s="1"/>
  <c r="AA58" i="1" s="1" a="1"/>
  <c r="AA58" i="1" s="1"/>
  <c r="Z58" i="1" a="1"/>
  <c r="Z58" i="1" s="1"/>
  <c r="BA57" i="1"/>
  <c r="AZ57" i="1"/>
  <c r="AV57" i="1"/>
  <c r="AW57" i="1" s="1"/>
  <c r="AR57" i="1"/>
  <c r="AJ57" i="1"/>
  <c r="AI57" i="1"/>
  <c r="AH57" i="1"/>
  <c r="AD57" i="1" a="1"/>
  <c r="AD57" i="1" s="1"/>
  <c r="AC57" i="1" s="1" a="1"/>
  <c r="AC57" i="1" s="1"/>
  <c r="AB57" i="1"/>
  <c r="AA57" i="1" s="1" a="1"/>
  <c r="AA57" i="1" s="1"/>
  <c r="AB57" i="1" a="1"/>
  <c r="Z57" i="1" a="1"/>
  <c r="Z57" i="1" s="1"/>
  <c r="Y57" i="1" a="1"/>
  <c r="Y57" i="1" s="1"/>
  <c r="W57" i="1"/>
  <c r="BA56" i="1"/>
  <c r="AZ56" i="1"/>
  <c r="AV56" i="1"/>
  <c r="AW56" i="1" s="1"/>
  <c r="AR56" i="1"/>
  <c r="AJ56" i="1"/>
  <c r="AI56" i="1"/>
  <c r="AH56" i="1"/>
  <c r="AD56" i="1" a="1"/>
  <c r="AD56" i="1" s="1"/>
  <c r="AC56" i="1" s="1" a="1"/>
  <c r="AC56" i="1" s="1"/>
  <c r="AB56" i="1"/>
  <c r="AA56" i="1" s="1" a="1"/>
  <c r="AA56" i="1" s="1"/>
  <c r="AB56" i="1" a="1"/>
  <c r="Z56" i="1" a="1"/>
  <c r="Z56" i="1" s="1"/>
  <c r="Y56" i="1" a="1"/>
  <c r="Y56" i="1" s="1"/>
  <c r="BA55" i="1"/>
  <c r="AZ55" i="1"/>
  <c r="AW55" i="1"/>
  <c r="AV55" i="1"/>
  <c r="AR55" i="1"/>
  <c r="AJ55" i="1"/>
  <c r="AD55" i="1" a="1"/>
  <c r="AD55" i="1" s="1"/>
  <c r="AC55" i="1" s="1" a="1"/>
  <c r="AC55" i="1" s="1"/>
  <c r="AB55" i="1" a="1"/>
  <c r="AB55" i="1" s="1"/>
  <c r="Z55" i="1" a="1"/>
  <c r="Z55" i="1" s="1"/>
  <c r="AG55" i="1" s="1"/>
  <c r="W55" i="1"/>
  <c r="BA54" i="1"/>
  <c r="AZ54" i="1"/>
  <c r="AW54" i="1"/>
  <c r="AV54" i="1"/>
  <c r="AR54" i="1"/>
  <c r="AJ54" i="1"/>
  <c r="AD54" i="1" a="1"/>
  <c r="AD54" i="1" s="1"/>
  <c r="AC54" i="1" a="1"/>
  <c r="AC54" i="1" s="1"/>
  <c r="AB54" i="1" a="1"/>
  <c r="AB54" i="1" s="1"/>
  <c r="AA54" i="1" s="1" a="1"/>
  <c r="AA54" i="1" s="1"/>
  <c r="Z54" i="1" a="1"/>
  <c r="Z54" i="1" s="1"/>
  <c r="W54" i="1"/>
  <c r="BA53" i="1"/>
  <c r="AZ53" i="1"/>
  <c r="AW53" i="1"/>
  <c r="AV53" i="1"/>
  <c r="AR53" i="1"/>
  <c r="AJ53" i="1"/>
  <c r="AD53" i="1" a="1"/>
  <c r="AD53" i="1" s="1"/>
  <c r="AG53" i="1" s="1"/>
  <c r="AC53" i="1" a="1"/>
  <c r="AC53" i="1" s="1"/>
  <c r="AB53" i="1"/>
  <c r="AA53" i="1" s="1" a="1"/>
  <c r="AA53" i="1" s="1"/>
  <c r="AB53" i="1" a="1"/>
  <c r="Z53" i="1" a="1"/>
  <c r="Z53" i="1" s="1"/>
  <c r="AH53" i="1" s="1"/>
  <c r="Y53" i="1" a="1"/>
  <c r="Y53" i="1" s="1"/>
  <c r="W53" i="1"/>
  <c r="BA52" i="1"/>
  <c r="AZ52" i="1"/>
  <c r="AW52" i="1"/>
  <c r="AV52" i="1"/>
  <c r="AR52" i="1"/>
  <c r="AJ52" i="1"/>
  <c r="AD52" i="1" a="1"/>
  <c r="AD52" i="1" s="1"/>
  <c r="AC52" i="1" s="1" a="1"/>
  <c r="AC52" i="1" s="1"/>
  <c r="AB52" i="1"/>
  <c r="AA52" i="1" s="1" a="1"/>
  <c r="AA52" i="1" s="1"/>
  <c r="AB52" i="1" a="1"/>
  <c r="Z52" i="1" a="1"/>
  <c r="Z52" i="1" s="1"/>
  <c r="Y52" i="1"/>
  <c r="Y52" i="1" a="1"/>
  <c r="BA51" i="1"/>
  <c r="AZ51" i="1"/>
  <c r="AV51" i="1"/>
  <c r="AW51" i="1" s="1"/>
  <c r="AR51" i="1"/>
  <c r="AJ51" i="1"/>
  <c r="AD51" i="1"/>
  <c r="AD51" i="1" a="1"/>
  <c r="AC51" i="1" a="1"/>
  <c r="AC51" i="1" s="1"/>
  <c r="AB51" i="1" a="1"/>
  <c r="AB51" i="1" s="1"/>
  <c r="Z51" i="1"/>
  <c r="Z51" i="1" a="1"/>
  <c r="Y51" i="1" a="1"/>
  <c r="Y51" i="1" s="1"/>
  <c r="W51" i="1"/>
  <c r="BA50" i="1"/>
  <c r="AZ50" i="1"/>
  <c r="AV50" i="1"/>
  <c r="AW50" i="1" s="1"/>
  <c r="AR50" i="1"/>
  <c r="AJ50" i="1"/>
  <c r="AD50" i="1"/>
  <c r="AD50" i="1" a="1"/>
  <c r="AC50" i="1" a="1"/>
  <c r="AC50" i="1" s="1"/>
  <c r="AB50" i="1" a="1"/>
  <c r="AB50" i="1" s="1"/>
  <c r="Z50" i="1"/>
  <c r="Z50" i="1" a="1"/>
  <c r="Y50" i="1" a="1"/>
  <c r="Y50" i="1" s="1"/>
  <c r="BA49" i="1"/>
  <c r="AZ49" i="1"/>
  <c r="AW49" i="1"/>
  <c r="AV49" i="1"/>
  <c r="AR49" i="1"/>
  <c r="AJ49" i="1"/>
  <c r="AD49" i="1" a="1"/>
  <c r="AD49" i="1" s="1"/>
  <c r="AC49" i="1" s="1" a="1"/>
  <c r="AC49" i="1" s="1"/>
  <c r="AB49" i="1"/>
  <c r="AH49" i="1" s="1"/>
  <c r="AB49" i="1" a="1"/>
  <c r="Z49" i="1" a="1"/>
  <c r="Z49" i="1" s="1"/>
  <c r="W49" i="1"/>
  <c r="BA48" i="1"/>
  <c r="AZ48" i="1"/>
  <c r="AW48" i="1"/>
  <c r="AV48" i="1"/>
  <c r="AR48" i="1"/>
  <c r="AJ48" i="1"/>
  <c r="AD48" i="1" a="1"/>
  <c r="AD48" i="1" s="1"/>
  <c r="AC48" i="1" s="1" a="1"/>
  <c r="AC48" i="1" s="1"/>
  <c r="AB48" i="1"/>
  <c r="AA48" i="1" s="1" a="1"/>
  <c r="AA48" i="1" s="1"/>
  <c r="AB48" i="1" a="1"/>
  <c r="Z48" i="1" a="1"/>
  <c r="Z48" i="1" s="1"/>
  <c r="W48" i="1"/>
  <c r="BA47" i="1"/>
  <c r="AZ47" i="1"/>
  <c r="AW47" i="1"/>
  <c r="AV47" i="1"/>
  <c r="AR47" i="1"/>
  <c r="AJ47" i="1"/>
  <c r="AD47" i="1" a="1"/>
  <c r="AD47" i="1" s="1"/>
  <c r="AC47" i="1" s="1" a="1"/>
  <c r="AC47" i="1" s="1"/>
  <c r="AB47" i="1" a="1"/>
  <c r="AB47" i="1" s="1"/>
  <c r="Z47" i="1" a="1"/>
  <c r="Z47" i="1" s="1"/>
  <c r="AF47" i="1" s="1"/>
  <c r="BA46" i="1"/>
  <c r="AZ46" i="1"/>
  <c r="AW46" i="1"/>
  <c r="AV46" i="1"/>
  <c r="AR46" i="1"/>
  <c r="AJ46" i="1"/>
  <c r="AD46" i="1"/>
  <c r="AC46" i="1" s="1" a="1"/>
  <c r="AC46" i="1" s="1"/>
  <c r="AD46" i="1" a="1"/>
  <c r="AB46" i="1" a="1"/>
  <c r="AB46" i="1" s="1"/>
  <c r="AA46" i="1" s="1" a="1"/>
  <c r="AA46" i="1" s="1"/>
  <c r="Z46" i="1"/>
  <c r="Z46" i="1" a="1"/>
  <c r="W46" i="1"/>
  <c r="BA45" i="1"/>
  <c r="AZ45" i="1"/>
  <c r="AV45" i="1"/>
  <c r="AW45" i="1" s="1"/>
  <c r="AR45" i="1"/>
  <c r="AJ45" i="1"/>
  <c r="AE45" i="1"/>
  <c r="AD45" i="1"/>
  <c r="AC45" i="1" s="1" a="1"/>
  <c r="AC45" i="1" s="1"/>
  <c r="AD45" i="1" a="1"/>
  <c r="AB45" i="1" a="1"/>
  <c r="AB45" i="1" s="1"/>
  <c r="AA45" i="1" a="1"/>
  <c r="AA45" i="1" s="1"/>
  <c r="Z45" i="1"/>
  <c r="AF45" i="1" s="1"/>
  <c r="Z45" i="1" a="1"/>
  <c r="W45" i="1"/>
  <c r="BA44" i="1"/>
  <c r="AZ44" i="1"/>
  <c r="AW44" i="1"/>
  <c r="AV44" i="1"/>
  <c r="AR44" i="1"/>
  <c r="AJ44" i="1"/>
  <c r="AF44" i="1"/>
  <c r="AD44" i="1"/>
  <c r="AC44" i="1" s="1" a="1"/>
  <c r="AC44" i="1" s="1"/>
  <c r="AD44" i="1" a="1"/>
  <c r="AB44" i="1" a="1"/>
  <c r="AB44" i="1" s="1"/>
  <c r="AA44" i="1" a="1"/>
  <c r="AA44" i="1" s="1"/>
  <c r="Z44" i="1"/>
  <c r="AE44" i="1" s="1"/>
  <c r="Z44" i="1" a="1"/>
  <c r="W44" i="1"/>
  <c r="BA43" i="1"/>
  <c r="AZ43" i="1"/>
  <c r="AV43" i="1"/>
  <c r="AW43" i="1" s="1"/>
  <c r="AR43" i="1"/>
  <c r="AJ43" i="1"/>
  <c r="AD43" i="1"/>
  <c r="AC43" i="1" s="1" a="1"/>
  <c r="AC43" i="1" s="1"/>
  <c r="AD43" i="1" a="1"/>
  <c r="AB43" i="1" a="1"/>
  <c r="AB43" i="1" s="1"/>
  <c r="AA43" i="1" s="1" a="1"/>
  <c r="AA43" i="1" s="1"/>
  <c r="Z43" i="1"/>
  <c r="AF43" i="1" s="1"/>
  <c r="Z43" i="1" a="1"/>
  <c r="BA42" i="1"/>
  <c r="AZ42" i="1"/>
  <c r="AV42" i="1"/>
  <c r="AW42" i="1" s="1"/>
  <c r="AR42" i="1"/>
  <c r="AJ42" i="1"/>
  <c r="AD42" i="1" a="1"/>
  <c r="AD42" i="1" s="1"/>
  <c r="AC42" i="1" s="1" a="1"/>
  <c r="AC42" i="1" s="1"/>
  <c r="AB42" i="1" a="1"/>
  <c r="AB42" i="1" s="1"/>
  <c r="AA42" i="1" a="1"/>
  <c r="AA42" i="1" s="1"/>
  <c r="Z42" i="1" a="1"/>
  <c r="Z42" i="1" s="1"/>
  <c r="W42" i="1"/>
  <c r="BA41" i="1"/>
  <c r="AZ41" i="1"/>
  <c r="AV41" i="1"/>
  <c r="AW41" i="1" s="1"/>
  <c r="AR41" i="1"/>
  <c r="AJ41" i="1"/>
  <c r="AD41" i="1" a="1"/>
  <c r="AD41" i="1" s="1"/>
  <c r="AC41" i="1" s="1" a="1"/>
  <c r="AC41" i="1" s="1"/>
  <c r="AB41" i="1" a="1"/>
  <c r="AB41" i="1" s="1"/>
  <c r="AA41" i="1" a="1"/>
  <c r="AA41" i="1" s="1"/>
  <c r="Z41" i="1" a="1"/>
  <c r="Z41" i="1" s="1"/>
  <c r="BA40" i="1"/>
  <c r="AZ40" i="1"/>
  <c r="AW40" i="1"/>
  <c r="AV40" i="1"/>
  <c r="AR40" i="1"/>
  <c r="AJ40" i="1"/>
  <c r="AD40" i="1"/>
  <c r="AC40" i="1" s="1" a="1"/>
  <c r="AC40" i="1" s="1"/>
  <c r="AD40" i="1" a="1"/>
  <c r="AB40" i="1"/>
  <c r="AB40" i="1" a="1"/>
  <c r="AA40" i="1" a="1"/>
  <c r="AA40" i="1" s="1"/>
  <c r="Z40" i="1"/>
  <c r="AE40" i="1" s="1"/>
  <c r="Z40" i="1" a="1"/>
  <c r="W40" i="1"/>
  <c r="BA39" i="1"/>
  <c r="AZ39" i="1"/>
  <c r="AV39" i="1"/>
  <c r="AW39" i="1" s="1"/>
  <c r="AR39" i="1"/>
  <c r="AJ39" i="1"/>
  <c r="AD39" i="1"/>
  <c r="AC39" i="1" s="1" a="1"/>
  <c r="AC39" i="1" s="1"/>
  <c r="AD39" i="1" a="1"/>
  <c r="AB39" i="1"/>
  <c r="AB39" i="1" a="1"/>
  <c r="AA39" i="1" a="1"/>
  <c r="AA39" i="1" s="1"/>
  <c r="Z39" i="1" a="1"/>
  <c r="Z39" i="1" s="1"/>
  <c r="BA38" i="1"/>
  <c r="AZ38" i="1"/>
  <c r="AV38" i="1"/>
  <c r="AW38" i="1" s="1"/>
  <c r="AR38" i="1"/>
  <c r="AJ38" i="1"/>
  <c r="AD38" i="1"/>
  <c r="AC38" i="1" s="1" a="1"/>
  <c r="AC38" i="1" s="1"/>
  <c r="AD38" i="1" a="1"/>
  <c r="AB38" i="1" a="1"/>
  <c r="AB38" i="1" s="1"/>
  <c r="AA38" i="1" s="1" a="1"/>
  <c r="AA38" i="1" s="1"/>
  <c r="Z38" i="1" a="1"/>
  <c r="Z38" i="1" s="1"/>
  <c r="W38" i="1"/>
  <c r="BA37" i="1"/>
  <c r="AZ37" i="1"/>
  <c r="AV37" i="1"/>
  <c r="AW37" i="1" s="1"/>
  <c r="AR37" i="1"/>
  <c r="AJ37" i="1"/>
  <c r="AD37" i="1"/>
  <c r="AC37" i="1" s="1" a="1"/>
  <c r="AC37" i="1" s="1"/>
  <c r="AD37" i="1" a="1"/>
  <c r="AB37" i="1" a="1"/>
  <c r="AB37" i="1" s="1"/>
  <c r="AA37" i="1" s="1" a="1"/>
  <c r="AA37" i="1" s="1"/>
  <c r="Z37" i="1" a="1"/>
  <c r="Z37" i="1" s="1"/>
  <c r="W37" i="1"/>
  <c r="BA36" i="1"/>
  <c r="AZ36" i="1"/>
  <c r="AV36" i="1"/>
  <c r="AW36" i="1" s="1"/>
  <c r="AR36" i="1"/>
  <c r="AJ36" i="1"/>
  <c r="AD36" i="1"/>
  <c r="AC36" i="1" s="1" a="1"/>
  <c r="AC36" i="1" s="1"/>
  <c r="AD36" i="1" a="1"/>
  <c r="AB36" i="1" a="1"/>
  <c r="AB36" i="1" s="1"/>
  <c r="AA36" i="1" s="1" a="1"/>
  <c r="AA36" i="1" s="1"/>
  <c r="Z36" i="1" a="1"/>
  <c r="Z36" i="1" s="1"/>
  <c r="BA35" i="1"/>
  <c r="AZ35" i="1"/>
  <c r="AV35" i="1"/>
  <c r="AW35" i="1" s="1"/>
  <c r="AR35" i="1"/>
  <c r="AJ35" i="1"/>
  <c r="AD35" i="1" a="1"/>
  <c r="AD35" i="1" s="1"/>
  <c r="AC35" i="1" s="1" a="1"/>
  <c r="AC35" i="1" s="1"/>
  <c r="AB35" i="1"/>
  <c r="AA35" i="1" s="1" a="1"/>
  <c r="AA35" i="1" s="1"/>
  <c r="AB35" i="1" a="1"/>
  <c r="Z35" i="1" a="1"/>
  <c r="Z35" i="1" s="1"/>
  <c r="AH35" i="1" s="1"/>
  <c r="BA34" i="1"/>
  <c r="AZ34" i="1"/>
  <c r="AW34" i="1"/>
  <c r="AV34" i="1"/>
  <c r="AR34" i="1"/>
  <c r="AJ34" i="1"/>
  <c r="AD34" i="1" a="1"/>
  <c r="AD34" i="1" s="1"/>
  <c r="AC34" i="1" s="1" a="1"/>
  <c r="AC34" i="1" s="1"/>
  <c r="AB34" i="1" a="1"/>
  <c r="AB34" i="1" s="1"/>
  <c r="Z34" i="1" a="1"/>
  <c r="Z34" i="1" s="1"/>
  <c r="Y34" i="1" a="1"/>
  <c r="Y34" i="1" s="1"/>
  <c r="BA33" i="1"/>
  <c r="AZ33" i="1"/>
  <c r="AV33" i="1"/>
  <c r="AW33" i="1" s="1"/>
  <c r="AR33" i="1"/>
  <c r="AJ33" i="1"/>
  <c r="AD33" i="1"/>
  <c r="AD33" i="1" a="1"/>
  <c r="AC33" i="1" a="1"/>
  <c r="AC33" i="1" s="1"/>
  <c r="AB33" i="1" a="1"/>
  <c r="AB33" i="1" s="1"/>
  <c r="Z33" i="1"/>
  <c r="Z33" i="1" a="1"/>
  <c r="Y33" i="1" a="1"/>
  <c r="Y33" i="1" s="1"/>
  <c r="W33" i="1"/>
  <c r="BA32" i="1"/>
  <c r="AZ32" i="1"/>
  <c r="AV32" i="1"/>
  <c r="AW32" i="1" s="1"/>
  <c r="AR32" i="1"/>
  <c r="AJ32" i="1"/>
  <c r="AD32" i="1"/>
  <c r="AD32" i="1" a="1"/>
  <c r="AC32" i="1" a="1"/>
  <c r="AC32" i="1" s="1"/>
  <c r="AB32" i="1"/>
  <c r="AA32" i="1" s="1" a="1"/>
  <c r="AA32" i="1" s="1"/>
  <c r="AB32" i="1" a="1"/>
  <c r="Z32" i="1"/>
  <c r="Z32" i="1" a="1"/>
  <c r="Y32" i="1" a="1"/>
  <c r="Y32" i="1" s="1"/>
  <c r="BA31" i="1"/>
  <c r="AZ31" i="1"/>
  <c r="AW31" i="1"/>
  <c r="AV31" i="1"/>
  <c r="AR31" i="1"/>
  <c r="AJ31" i="1"/>
  <c r="AD31" i="1" a="1"/>
  <c r="AD31" i="1" s="1"/>
  <c r="AC31" i="1" s="1" a="1"/>
  <c r="AC31" i="1" s="1"/>
  <c r="AB31" i="1"/>
  <c r="AA31" i="1" s="1" a="1"/>
  <c r="AA31" i="1" s="1"/>
  <c r="AB31" i="1" a="1"/>
  <c r="Z31" i="1" a="1"/>
  <c r="Z31" i="1" s="1"/>
  <c r="AE31" i="1" s="1"/>
  <c r="W31" i="1"/>
  <c r="BA30" i="1"/>
  <c r="AZ30" i="1"/>
  <c r="AW30" i="1"/>
  <c r="AV30" i="1"/>
  <c r="AR30" i="1"/>
  <c r="AJ30" i="1"/>
  <c r="AD30" i="1" a="1"/>
  <c r="AD30" i="1" s="1"/>
  <c r="AC30" i="1" s="1" a="1"/>
  <c r="AC30" i="1" s="1"/>
  <c r="AB30" i="1" a="1"/>
  <c r="AB30" i="1" s="1"/>
  <c r="Z30" i="1" a="1"/>
  <c r="Z30" i="1" s="1"/>
  <c r="AF30" i="1" s="1"/>
  <c r="W30" i="1"/>
  <c r="BA29" i="1"/>
  <c r="AZ29" i="1"/>
  <c r="AW29" i="1"/>
  <c r="AV29" i="1"/>
  <c r="AR29" i="1"/>
  <c r="AJ29" i="1"/>
  <c r="AH29" i="1"/>
  <c r="AF29" i="1"/>
  <c r="AD29" i="1" a="1"/>
  <c r="AD29" i="1" s="1"/>
  <c r="AC29" i="1" s="1" a="1"/>
  <c r="AC29" i="1" s="1"/>
  <c r="AB29" i="1"/>
  <c r="AB29" i="1" a="1"/>
  <c r="AA29" i="1" a="1"/>
  <c r="AA29" i="1" s="1"/>
  <c r="Z29" i="1" a="1"/>
  <c r="Z29" i="1" s="1"/>
  <c r="AE29" i="1" s="1"/>
  <c r="W29" i="1"/>
  <c r="BA28" i="1"/>
  <c r="AZ28" i="1"/>
  <c r="AW28" i="1"/>
  <c r="AV28" i="1"/>
  <c r="AR28" i="1"/>
  <c r="AJ28" i="1"/>
  <c r="AG28" i="1"/>
  <c r="AD28" i="1" a="1"/>
  <c r="AD28" i="1" s="1"/>
  <c r="AC28" i="1" s="1" a="1"/>
  <c r="AC28" i="1" s="1"/>
  <c r="AB28" i="1" a="1"/>
  <c r="AB28" i="1" s="1"/>
  <c r="AA28" i="1" s="1" a="1"/>
  <c r="AA28" i="1" s="1"/>
  <c r="Z28" i="1" a="1"/>
  <c r="Z28" i="1" s="1"/>
  <c r="W28" i="1"/>
  <c r="BA27" i="1"/>
  <c r="AZ27" i="1"/>
  <c r="AW27" i="1"/>
  <c r="AV27" i="1"/>
  <c r="AR27" i="1"/>
  <c r="AJ27" i="1"/>
  <c r="AH27" i="1"/>
  <c r="AD27" i="1" a="1"/>
  <c r="AD27" i="1" s="1"/>
  <c r="AC27" i="1" s="1" a="1"/>
  <c r="AC27" i="1" s="1"/>
  <c r="AB27" i="1" a="1"/>
  <c r="AB27" i="1" s="1"/>
  <c r="AA27" i="1" a="1"/>
  <c r="AA27" i="1" s="1"/>
  <c r="Z27" i="1" a="1"/>
  <c r="Z27" i="1" s="1"/>
  <c r="BA26" i="1"/>
  <c r="AZ26" i="1"/>
  <c r="AV26" i="1"/>
  <c r="AW26" i="1" s="1"/>
  <c r="AR26" i="1"/>
  <c r="AJ26" i="1"/>
  <c r="AD26" i="1"/>
  <c r="AC26" i="1" s="1" a="1"/>
  <c r="AC26" i="1" s="1"/>
  <c r="AD26" i="1" a="1"/>
  <c r="AB26" i="1" a="1"/>
  <c r="AB26" i="1" s="1"/>
  <c r="AA26" i="1" s="1" a="1"/>
  <c r="AA26" i="1" s="1"/>
  <c r="Z26" i="1"/>
  <c r="Z26" i="1" a="1"/>
  <c r="W26" i="1"/>
  <c r="BA25" i="1"/>
  <c r="AZ25" i="1"/>
  <c r="AV25" i="1"/>
  <c r="AW25" i="1" s="1"/>
  <c r="AR25" i="1"/>
  <c r="AJ25" i="1"/>
  <c r="AD25" i="1"/>
  <c r="AC25" i="1" s="1" a="1"/>
  <c r="AC25" i="1" s="1"/>
  <c r="AD25" i="1" a="1"/>
  <c r="AB25" i="1" a="1"/>
  <c r="AB25" i="1" s="1"/>
  <c r="AA25" i="1" a="1"/>
  <c r="AA25" i="1" s="1"/>
  <c r="Z25" i="1"/>
  <c r="Z25" i="1" a="1"/>
  <c r="W25" i="1"/>
  <c r="BA24" i="1"/>
  <c r="AZ24" i="1"/>
  <c r="AW24" i="1"/>
  <c r="AV24" i="1"/>
  <c r="AR24" i="1"/>
  <c r="AJ24" i="1"/>
  <c r="AD24" i="1"/>
  <c r="AC24" i="1" s="1" a="1"/>
  <c r="AC24" i="1" s="1"/>
  <c r="AD24" i="1" a="1"/>
  <c r="AB24" i="1" a="1"/>
  <c r="AB24" i="1" s="1"/>
  <c r="AF24" i="1" s="1"/>
  <c r="Z24" i="1"/>
  <c r="AE24" i="1" s="1"/>
  <c r="Z24" i="1" a="1"/>
  <c r="W24" i="1"/>
  <c r="BA23" i="1"/>
  <c r="AZ23" i="1"/>
  <c r="AV23" i="1"/>
  <c r="AW23" i="1" s="1"/>
  <c r="AR23" i="1"/>
  <c r="AJ23" i="1"/>
  <c r="AD23" i="1"/>
  <c r="AC23" i="1" s="1" a="1"/>
  <c r="AC23" i="1" s="1"/>
  <c r="AD23" i="1" a="1"/>
  <c r="AB23" i="1" a="1"/>
  <c r="AB23" i="1" s="1"/>
  <c r="Z23" i="1"/>
  <c r="AF23" i="1" s="1"/>
  <c r="Z23" i="1" a="1"/>
  <c r="W23" i="1"/>
  <c r="BA22" i="1"/>
  <c r="AZ22" i="1"/>
  <c r="AW22" i="1"/>
  <c r="AV22" i="1"/>
  <c r="AR22" i="1"/>
  <c r="AJ22" i="1"/>
  <c r="AF22" i="1"/>
  <c r="AE22" i="1"/>
  <c r="AD22" i="1"/>
  <c r="AC22" i="1" s="1" a="1"/>
  <c r="AC22" i="1" s="1"/>
  <c r="AD22" i="1" a="1"/>
  <c r="AB22" i="1" a="1"/>
  <c r="AB22" i="1" s="1"/>
  <c r="AA22" i="1" s="1" a="1"/>
  <c r="AA22" i="1" s="1"/>
  <c r="Z22" i="1"/>
  <c r="Z22" i="1" a="1"/>
  <c r="W22" i="1"/>
  <c r="BA21" i="1"/>
  <c r="AZ21" i="1"/>
  <c r="AW21" i="1"/>
  <c r="AV21" i="1"/>
  <c r="AR21" i="1"/>
  <c r="AJ21" i="1"/>
  <c r="AD21" i="1"/>
  <c r="AC21" i="1" s="1" a="1"/>
  <c r="AC21" i="1" s="1"/>
  <c r="AD21" i="1" a="1"/>
  <c r="AB21" i="1" a="1"/>
  <c r="AB21" i="1" s="1"/>
  <c r="AA21" i="1" s="1" a="1"/>
  <c r="AA21" i="1" s="1"/>
  <c r="Z21" i="1"/>
  <c r="AE21" i="1" s="1"/>
  <c r="Z21" i="1" a="1"/>
  <c r="W21" i="1"/>
  <c r="BA20" i="1"/>
  <c r="AZ20" i="1"/>
  <c r="AV20" i="1"/>
  <c r="AW20" i="1" s="1"/>
  <c r="AR20" i="1"/>
  <c r="AJ20" i="1"/>
  <c r="AG20" i="1"/>
  <c r="AE20" i="1"/>
  <c r="AD20" i="1"/>
  <c r="AC20" i="1" s="1" a="1"/>
  <c r="AC20" i="1" s="1"/>
  <c r="AD20" i="1" a="1"/>
  <c r="AB20" i="1" a="1"/>
  <c r="AB20" i="1" s="1"/>
  <c r="AA20" i="1" a="1"/>
  <c r="AA20" i="1" s="1"/>
  <c r="Z20" i="1"/>
  <c r="Z20" i="1" a="1"/>
  <c r="BA19" i="1"/>
  <c r="AZ19" i="1"/>
  <c r="AV19" i="1"/>
  <c r="AW19" i="1" s="1"/>
  <c r="AR19" i="1"/>
  <c r="AJ19" i="1"/>
  <c r="AD19" i="1"/>
  <c r="AC19" i="1" s="1" a="1"/>
  <c r="AC19" i="1" s="1"/>
  <c r="AD19" i="1" a="1"/>
  <c r="AB19" i="1" a="1"/>
  <c r="AB19" i="1" s="1"/>
  <c r="AA19" i="1" s="1" a="1"/>
  <c r="AA19" i="1" s="1"/>
  <c r="Z19" i="1" a="1"/>
  <c r="Z19" i="1" s="1"/>
  <c r="W19" i="1"/>
  <c r="BA18" i="1"/>
  <c r="AZ18" i="1"/>
  <c r="AV18" i="1"/>
  <c r="AW18" i="1" s="1"/>
  <c r="AR18" i="1"/>
  <c r="AJ18" i="1"/>
  <c r="AF18" i="1"/>
  <c r="AD18" i="1"/>
  <c r="AC18" i="1" s="1" a="1"/>
  <c r="AC18" i="1" s="1"/>
  <c r="AD18" i="1" a="1"/>
  <c r="AB18" i="1" a="1"/>
  <c r="AB18" i="1" s="1"/>
  <c r="AA18" i="1" s="1" a="1"/>
  <c r="AA18" i="1" s="1"/>
  <c r="Z18" i="1" a="1"/>
  <c r="Z18" i="1" s="1"/>
  <c r="W18" i="1"/>
  <c r="BA17" i="1"/>
  <c r="AZ17" i="1"/>
  <c r="AV17" i="1"/>
  <c r="AW17" i="1" s="1"/>
  <c r="AR17" i="1"/>
  <c r="AJ17" i="1"/>
  <c r="AD17" i="1"/>
  <c r="AC17" i="1" s="1" a="1"/>
  <c r="AC17" i="1" s="1"/>
  <c r="AD17" i="1" a="1"/>
  <c r="AB17" i="1" a="1"/>
  <c r="AB17" i="1" s="1"/>
  <c r="AA17" i="1" s="1" a="1"/>
  <c r="AA17" i="1" s="1"/>
  <c r="Z17" i="1" a="1"/>
  <c r="Z17" i="1" s="1"/>
  <c r="AF17" i="1" s="1"/>
  <c r="W17" i="1"/>
  <c r="BA16" i="1"/>
  <c r="AZ16" i="1"/>
  <c r="AV16" i="1"/>
  <c r="AW16" i="1" s="1"/>
  <c r="AR16" i="1"/>
  <c r="AJ16" i="1"/>
  <c r="AD16" i="1"/>
  <c r="AC16" i="1" s="1" a="1"/>
  <c r="AC16" i="1" s="1"/>
  <c r="AD16" i="1" a="1"/>
  <c r="AB16" i="1" a="1"/>
  <c r="AB16" i="1" s="1"/>
  <c r="AA16" i="1" s="1" a="1"/>
  <c r="AA16" i="1" s="1"/>
  <c r="Z16" i="1" a="1"/>
  <c r="Z16" i="1" s="1"/>
  <c r="W16" i="1"/>
  <c r="BA15" i="1"/>
  <c r="AZ15" i="1"/>
  <c r="AV15" i="1"/>
  <c r="AW15" i="1" s="1"/>
  <c r="AR15" i="1"/>
  <c r="AJ15" i="1"/>
  <c r="AD15" i="1"/>
  <c r="AC15" i="1" s="1" a="1"/>
  <c r="AC15" i="1" s="1"/>
  <c r="AD15" i="1" a="1"/>
  <c r="AB15" i="1" a="1"/>
  <c r="AB15" i="1" s="1"/>
  <c r="AA15" i="1" s="1" a="1"/>
  <c r="AA15" i="1" s="1"/>
  <c r="Z15" i="1" a="1"/>
  <c r="Z15" i="1" s="1"/>
  <c r="BA14" i="1"/>
  <c r="AZ14" i="1"/>
  <c r="AW14" i="1"/>
  <c r="AV14" i="1"/>
  <c r="AR14" i="1"/>
  <c r="AJ14" i="1"/>
  <c r="AD14" i="1"/>
  <c r="AC14" i="1" s="1" a="1"/>
  <c r="AD14" i="1" a="1"/>
  <c r="AC14" i="1"/>
  <c r="AB14" i="1"/>
  <c r="AB14" i="1" a="1"/>
  <c r="AA14" i="1" a="1"/>
  <c r="AA14" i="1" s="1"/>
  <c r="Z14" i="1" a="1"/>
  <c r="Z14" i="1" s="1"/>
  <c r="W14" i="1"/>
  <c r="BA13" i="1"/>
  <c r="AZ13" i="1"/>
  <c r="AV13" i="1"/>
  <c r="AW13" i="1" s="1"/>
  <c r="AR13" i="1"/>
  <c r="AJ13" i="1"/>
  <c r="AD13" i="1" a="1"/>
  <c r="AD13" i="1" s="1"/>
  <c r="AC13" i="1" s="1" a="1"/>
  <c r="AC13" i="1" s="1"/>
  <c r="AB13" i="1"/>
  <c r="AB13" i="1" a="1"/>
  <c r="AA13" i="1" a="1"/>
  <c r="AA13" i="1" s="1"/>
  <c r="Z13" i="1" a="1"/>
  <c r="Z13" i="1" s="1"/>
  <c r="AE13" i="1" s="1"/>
  <c r="W13" i="1"/>
  <c r="BA12" i="1"/>
  <c r="AZ12" i="1"/>
  <c r="AW12" i="1"/>
  <c r="AV12" i="1"/>
  <c r="AR12" i="1"/>
  <c r="AJ12" i="1"/>
  <c r="AD12" i="1"/>
  <c r="AC12" i="1" s="1" a="1"/>
  <c r="AC12" i="1" s="1"/>
  <c r="AD12" i="1" a="1"/>
  <c r="AB12" i="1"/>
  <c r="AB12" i="1" a="1"/>
  <c r="AA12" i="1" a="1"/>
  <c r="AA12" i="1" s="1"/>
  <c r="Z12" i="1"/>
  <c r="Z12" i="1" a="1"/>
  <c r="BA11" i="1"/>
  <c r="AZ11" i="1"/>
  <c r="AV11" i="1"/>
  <c r="AW11" i="1" s="1"/>
  <c r="AR11" i="1"/>
  <c r="AJ11" i="1"/>
  <c r="AD11" i="1" a="1"/>
  <c r="AD11" i="1" s="1"/>
  <c r="AC11" i="1" s="1" a="1"/>
  <c r="AC11" i="1" s="1"/>
  <c r="AB11" i="1" a="1"/>
  <c r="AB11" i="1" s="1"/>
  <c r="AA11" i="1" s="1" a="1"/>
  <c r="AA11" i="1" s="1"/>
  <c r="Z11" i="1" a="1"/>
  <c r="Z11" i="1" s="1"/>
  <c r="W11" i="1"/>
  <c r="BA10" i="1"/>
  <c r="AZ10" i="1"/>
  <c r="AV10" i="1"/>
  <c r="AW10" i="1" s="1"/>
  <c r="AR10" i="1"/>
  <c r="AJ10" i="1"/>
  <c r="AD10" i="1" a="1"/>
  <c r="AD10" i="1" s="1"/>
  <c r="AC10" i="1" s="1" a="1"/>
  <c r="AC10" i="1" s="1"/>
  <c r="AB10" i="1" a="1"/>
  <c r="AB10" i="1" s="1"/>
  <c r="AA10" i="1" s="1" a="1"/>
  <c r="AA10" i="1" s="1"/>
  <c r="Z10" i="1" a="1"/>
  <c r="Z10" i="1" s="1"/>
  <c r="BA9" i="1"/>
  <c r="AZ9" i="1"/>
  <c r="AV9" i="1"/>
  <c r="AW9" i="1" s="1"/>
  <c r="AR9" i="1"/>
  <c r="AJ9" i="1"/>
  <c r="AI9" i="1"/>
  <c r="AH9" i="1"/>
  <c r="AD9" i="1" a="1"/>
  <c r="AD9" i="1" s="1"/>
  <c r="AC9" i="1" s="1" a="1"/>
  <c r="AC9" i="1" s="1"/>
  <c r="AB9" i="1"/>
  <c r="AA9" i="1" s="1" a="1"/>
  <c r="AA9" i="1" s="1"/>
  <c r="AB9" i="1" a="1"/>
  <c r="Z9" i="1" a="1"/>
  <c r="Z9" i="1" s="1"/>
  <c r="Y9" i="1"/>
  <c r="Y9" i="1" a="1"/>
  <c r="BA8" i="1"/>
  <c r="AZ8" i="1"/>
  <c r="AW8" i="1"/>
  <c r="AV8" i="1"/>
  <c r="AR8" i="1"/>
  <c r="AJ8" i="1"/>
  <c r="AI8" i="1"/>
  <c r="AD8" i="1" a="1"/>
  <c r="AD8" i="1" s="1"/>
  <c r="AC8" i="1" s="1" a="1"/>
  <c r="AC8" i="1" s="1"/>
  <c r="AB8" i="1"/>
  <c r="AA8" i="1" s="1" a="1"/>
  <c r="AA8" i="1" s="1"/>
  <c r="AB8" i="1" a="1"/>
  <c r="Z8" i="1" a="1"/>
  <c r="Z8" i="1" s="1"/>
  <c r="BA7" i="1"/>
  <c r="AZ7" i="1"/>
  <c r="AV7" i="1"/>
  <c r="AW7" i="1" s="1"/>
  <c r="AR7" i="1"/>
  <c r="AJ7" i="1"/>
  <c r="AD7" i="1"/>
  <c r="AD7" i="1" a="1"/>
  <c r="AC7" i="1" a="1"/>
  <c r="AC7" i="1" s="1"/>
  <c r="AB7" i="1" a="1"/>
  <c r="AB7" i="1" s="1"/>
  <c r="Z7" i="1"/>
  <c r="Z7" i="1" a="1"/>
  <c r="Y7" i="1" a="1"/>
  <c r="Y7" i="1" s="1"/>
  <c r="BA6" i="1"/>
  <c r="AZ6" i="1"/>
  <c r="AW6" i="1"/>
  <c r="AV6" i="1"/>
  <c r="AR6" i="1"/>
  <c r="AJ6" i="1"/>
  <c r="AD6" i="1" a="1"/>
  <c r="AD6" i="1" s="1"/>
  <c r="AC6" i="1" s="1" a="1"/>
  <c r="AC6" i="1" s="1"/>
  <c r="AB6" i="1" a="1"/>
  <c r="AB6" i="1" s="1"/>
  <c r="Z6" i="1" a="1"/>
  <c r="Z6" i="1" s="1"/>
  <c r="BA5" i="1"/>
  <c r="AZ5" i="1"/>
  <c r="AV5" i="1"/>
  <c r="AW5" i="1" s="1"/>
  <c r="AR5" i="1"/>
  <c r="AJ5" i="1"/>
  <c r="AG5" i="1"/>
  <c r="AD5" i="1"/>
  <c r="AC5" i="1" s="1" a="1"/>
  <c r="AC5" i="1" s="1"/>
  <c r="AD5" i="1" a="1"/>
  <c r="AB5" i="1" a="1"/>
  <c r="AB5" i="1" s="1"/>
  <c r="AA5" i="1" s="1" a="1"/>
  <c r="AA5" i="1" s="1"/>
  <c r="Z5" i="1"/>
  <c r="Z5" i="1" a="1"/>
  <c r="W5" i="1"/>
  <c r="BA4" i="1"/>
  <c r="AZ4" i="1"/>
  <c r="AW4" i="1"/>
  <c r="AV4" i="1"/>
  <c r="AR4" i="1"/>
  <c r="AJ4" i="1"/>
  <c r="AD4" i="1"/>
  <c r="AC4" i="1" s="1" a="1"/>
  <c r="AC4" i="1" s="1"/>
  <c r="AD4" i="1" a="1"/>
  <c r="AB4" i="1" a="1"/>
  <c r="AB4" i="1" s="1"/>
  <c r="AA4" i="1" s="1" a="1"/>
  <c r="AA4" i="1" s="1"/>
  <c r="Z4" i="1"/>
  <c r="Z4" i="1" a="1"/>
  <c r="W4" i="1"/>
  <c r="BA3" i="1"/>
  <c r="AZ3" i="1"/>
  <c r="AV3" i="1"/>
  <c r="AW3" i="1" s="1"/>
  <c r="AR3" i="1"/>
  <c r="AJ3" i="1"/>
  <c r="AD3" i="1"/>
  <c r="AC3" i="1" s="1" a="1"/>
  <c r="AC3" i="1" s="1"/>
  <c r="AD3" i="1" a="1"/>
  <c r="AB3" i="1" a="1"/>
  <c r="AB3" i="1" s="1"/>
  <c r="Z3" i="1"/>
  <c r="Z3" i="1" a="1"/>
  <c r="AH6" i="1" l="1"/>
  <c r="AA6" i="1" a="1"/>
  <c r="AA6" i="1" s="1"/>
  <c r="AI28" i="1"/>
  <c r="Y28" i="1" a="1"/>
  <c r="Y28" i="1" s="1"/>
  <c r="AE28" i="1"/>
  <c r="AH28" i="1"/>
  <c r="AF28" i="1"/>
  <c r="AH34" i="1"/>
  <c r="AI41" i="1"/>
  <c r="Y41" i="1" a="1"/>
  <c r="Y41" i="1" s="1"/>
  <c r="AH41" i="1"/>
  <c r="AG41" i="1"/>
  <c r="AF41" i="1"/>
  <c r="AE41" i="1"/>
  <c r="AH60" i="1"/>
  <c r="AG60" i="1"/>
  <c r="AF60" i="1"/>
  <c r="AI60" i="1"/>
  <c r="Y60" i="1" a="1"/>
  <c r="Y60" i="1" s="1"/>
  <c r="AE60" i="1"/>
  <c r="AI77" i="1"/>
  <c r="AH77" i="1"/>
  <c r="AG77" i="1"/>
  <c r="AA77" i="1" a="1"/>
  <c r="AA77" i="1" s="1"/>
  <c r="AF77" i="1"/>
  <c r="AI133" i="1"/>
  <c r="AA7" i="1" a="1"/>
  <c r="AA7" i="1" s="1"/>
  <c r="AG7" i="1"/>
  <c r="AG10" i="1"/>
  <c r="AF10" i="1"/>
  <c r="AE10" i="1"/>
  <c r="AH10" i="1"/>
  <c r="Y10" i="1" a="1"/>
  <c r="Y10" i="1" s="1"/>
  <c r="AH14" i="1"/>
  <c r="AG14" i="1"/>
  <c r="AF14" i="1"/>
  <c r="AI14" i="1"/>
  <c r="Y14" i="1" a="1"/>
  <c r="Y14" i="1" s="1"/>
  <c r="AE14" i="1"/>
  <c r="AI16" i="1"/>
  <c r="Y16" i="1" a="1"/>
  <c r="Y16" i="1" s="1"/>
  <c r="AH16" i="1"/>
  <c r="AG16" i="1"/>
  <c r="AE16" i="1"/>
  <c r="AA34" i="1" a="1"/>
  <c r="AA34" i="1" s="1"/>
  <c r="AG34" i="1"/>
  <c r="AH83" i="1"/>
  <c r="AI83" i="1"/>
  <c r="Y83" i="1" a="1"/>
  <c r="Y83" i="1" s="1"/>
  <c r="AE83" i="1"/>
  <c r="AG83" i="1"/>
  <c r="AF83" i="1"/>
  <c r="AA128" i="1" a="1"/>
  <c r="AA128" i="1" s="1"/>
  <c r="AG128" i="1"/>
  <c r="AI128" i="1"/>
  <c r="AE3" i="1"/>
  <c r="AH8" i="1"/>
  <c r="AF15" i="1"/>
  <c r="AI19" i="1"/>
  <c r="Y19" i="1" a="1"/>
  <c r="Y19" i="1" s="1"/>
  <c r="AH19" i="1"/>
  <c r="AG19" i="1"/>
  <c r="AE19" i="1"/>
  <c r="AI26" i="1"/>
  <c r="Y26" i="1" a="1"/>
  <c r="Y26" i="1" s="1"/>
  <c r="AH26" i="1"/>
  <c r="AE26" i="1"/>
  <c r="AF26" i="1"/>
  <c r="AA30" i="1" a="1"/>
  <c r="AA30" i="1" s="1"/>
  <c r="AE30" i="1"/>
  <c r="AG36" i="1"/>
  <c r="AF36" i="1"/>
  <c r="AE36" i="1"/>
  <c r="AH36" i="1"/>
  <c r="AI36" i="1"/>
  <c r="Y36" i="1" a="1"/>
  <c r="Y36" i="1" s="1"/>
  <c r="AI42" i="1"/>
  <c r="Y42" i="1" a="1"/>
  <c r="Y42" i="1" s="1"/>
  <c r="AH42" i="1"/>
  <c r="AG42" i="1"/>
  <c r="AF42" i="1"/>
  <c r="AE42" i="1"/>
  <c r="AA55" i="1" a="1"/>
  <c r="AA55" i="1" s="1"/>
  <c r="AH55" i="1"/>
  <c r="AA75" i="1" a="1"/>
  <c r="AA75" i="1" s="1"/>
  <c r="AH75" i="1"/>
  <c r="AA99" i="1" a="1"/>
  <c r="AA99" i="1" s="1"/>
  <c r="AH99" i="1"/>
  <c r="AG106" i="1"/>
  <c r="AA106" i="1" a="1"/>
  <c r="AA106" i="1" s="1"/>
  <c r="AE106" i="1"/>
  <c r="AH106" i="1"/>
  <c r="AA51" i="1" a="1"/>
  <c r="AA51" i="1" s="1"/>
  <c r="AI51" i="1"/>
  <c r="AH51" i="1"/>
  <c r="AG51" i="1"/>
  <c r="AF51" i="1"/>
  <c r="AG58" i="1"/>
  <c r="AF58" i="1"/>
  <c r="AE58" i="1"/>
  <c r="AH58" i="1"/>
  <c r="AI58" i="1"/>
  <c r="Y58" i="1" a="1"/>
  <c r="Y58" i="1" s="1"/>
  <c r="AE69" i="1"/>
  <c r="AA69" i="1" a="1"/>
  <c r="AA69" i="1" s="1"/>
  <c r="AF69" i="1"/>
  <c r="AI69" i="1"/>
  <c r="AH69" i="1"/>
  <c r="AG69" i="1"/>
  <c r="AF3" i="1"/>
  <c r="AA3" i="1" a="1"/>
  <c r="AA3" i="1" s="1"/>
  <c r="AI10" i="1"/>
  <c r="AG11" i="1"/>
  <c r="AF11" i="1"/>
  <c r="AE11" i="1"/>
  <c r="AH11" i="1"/>
  <c r="Y11" i="1" a="1"/>
  <c r="Y11" i="1" s="1"/>
  <c r="AH13" i="1"/>
  <c r="AG13" i="1"/>
  <c r="AF13" i="1"/>
  <c r="AI13" i="1"/>
  <c r="Y13" i="1" a="1"/>
  <c r="Y13" i="1" s="1"/>
  <c r="AI17" i="1"/>
  <c r="Y17" i="1" a="1"/>
  <c r="Y17" i="1" s="1"/>
  <c r="AH17" i="1"/>
  <c r="AG17" i="1"/>
  <c r="AE17" i="1"/>
  <c r="AG37" i="1"/>
  <c r="AF37" i="1"/>
  <c r="AE37" i="1"/>
  <c r="AH37" i="1"/>
  <c r="AI37" i="1"/>
  <c r="Y37" i="1" a="1"/>
  <c r="Y37" i="1" s="1"/>
  <c r="AF63" i="1"/>
  <c r="AH63" i="1"/>
  <c r="AA63" i="1" a="1"/>
  <c r="AA63" i="1" s="1"/>
  <c r="AA109" i="1" a="1"/>
  <c r="AA109" i="1" s="1"/>
  <c r="AI109" i="1"/>
  <c r="AI5" i="1"/>
  <c r="Y5" i="1" a="1"/>
  <c r="Y5" i="1" s="1"/>
  <c r="AH5" i="1"/>
  <c r="AE5" i="1"/>
  <c r="AF5" i="1"/>
  <c r="AF7" i="1"/>
  <c r="AF16" i="1"/>
  <c r="AI20" i="1"/>
  <c r="Y20" i="1" a="1"/>
  <c r="Y20" i="1" s="1"/>
  <c r="AH20" i="1"/>
  <c r="AF20" i="1"/>
  <c r="AA47" i="1" a="1"/>
  <c r="AA47" i="1" s="1"/>
  <c r="AE47" i="1"/>
  <c r="AE59" i="1"/>
  <c r="AE68" i="1"/>
  <c r="AA68" i="1" a="1"/>
  <c r="AA68" i="1" s="1"/>
  <c r="AF68" i="1"/>
  <c r="AI68" i="1"/>
  <c r="AH68" i="1"/>
  <c r="AG68" i="1"/>
  <c r="AF78" i="1"/>
  <c r="AA78" i="1" a="1"/>
  <c r="AA78" i="1" s="1"/>
  <c r="AG78" i="1"/>
  <c r="AI78" i="1"/>
  <c r="AH78" i="1"/>
  <c r="AH7" i="1"/>
  <c r="AE8" i="1"/>
  <c r="AF8" i="1"/>
  <c r="AG8" i="1"/>
  <c r="Y8" i="1" a="1"/>
  <c r="Y8" i="1" s="1"/>
  <c r="AI15" i="1"/>
  <c r="Y15" i="1" a="1"/>
  <c r="Y15" i="1" s="1"/>
  <c r="AH15" i="1"/>
  <c r="AG15" i="1"/>
  <c r="AE15" i="1"/>
  <c r="AF19" i="1"/>
  <c r="AG26" i="1"/>
  <c r="AA33" i="1" a="1"/>
  <c r="AA33" i="1" s="1"/>
  <c r="AI33" i="1"/>
  <c r="AH33" i="1"/>
  <c r="AG33" i="1"/>
  <c r="AF33" i="1"/>
  <c r="AG38" i="1"/>
  <c r="AF38" i="1"/>
  <c r="AE38" i="1"/>
  <c r="AH38" i="1"/>
  <c r="AI38" i="1"/>
  <c r="Y38" i="1" a="1"/>
  <c r="Y38" i="1" s="1"/>
  <c r="AA50" i="1" a="1"/>
  <c r="AA50" i="1" s="1"/>
  <c r="AG50" i="1"/>
  <c r="AF50" i="1"/>
  <c r="AI50" i="1"/>
  <c r="AH50" i="1"/>
  <c r="AA101" i="1" a="1"/>
  <c r="AA101" i="1" s="1"/>
  <c r="AI101" i="1"/>
  <c r="AC122" i="1" a="1"/>
  <c r="AC122" i="1" s="1"/>
  <c r="AI122" i="1"/>
  <c r="AI7" i="1"/>
  <c r="AI11" i="1"/>
  <c r="AH12" i="1"/>
  <c r="AG12" i="1"/>
  <c r="AF12" i="1"/>
  <c r="AI12" i="1"/>
  <c r="Y12" i="1" a="1"/>
  <c r="Y12" i="1" s="1"/>
  <c r="AE12" i="1"/>
  <c r="AI18" i="1"/>
  <c r="Y18" i="1" a="1"/>
  <c r="Y18" i="1" s="1"/>
  <c r="AH18" i="1"/>
  <c r="AG18" i="1"/>
  <c r="AE18" i="1"/>
  <c r="AF21" i="1"/>
  <c r="AA23" i="1" a="1"/>
  <c r="AA23" i="1" s="1"/>
  <c r="AE23" i="1"/>
  <c r="AH39" i="1"/>
  <c r="AG39" i="1"/>
  <c r="AF39" i="1"/>
  <c r="AI39" i="1"/>
  <c r="Y39" i="1" a="1"/>
  <c r="Y39" i="1" s="1"/>
  <c r="AE39" i="1"/>
  <c r="AE127" i="1"/>
  <c r="AA127" i="1" a="1"/>
  <c r="AA127" i="1" s="1"/>
  <c r="AI4" i="1"/>
  <c r="Y4" i="1" a="1"/>
  <c r="Y4" i="1" s="1"/>
  <c r="AH4" i="1"/>
  <c r="AG4" i="1"/>
  <c r="AI6" i="1"/>
  <c r="Y6" i="1" a="1"/>
  <c r="Y6" i="1" s="1"/>
  <c r="AG6" i="1"/>
  <c r="AA24" i="1" a="1"/>
  <c r="AA24" i="1" s="1"/>
  <c r="AI25" i="1"/>
  <c r="Y25" i="1" a="1"/>
  <c r="Y25" i="1" s="1"/>
  <c r="AH25" i="1"/>
  <c r="AG25" i="1"/>
  <c r="AI27" i="1"/>
  <c r="Y27" i="1" a="1"/>
  <c r="Y27" i="1" s="1"/>
  <c r="AG27" i="1"/>
  <c r="AI32" i="1"/>
  <c r="AE54" i="1"/>
  <c r="AF54" i="1"/>
  <c r="AI54" i="1"/>
  <c r="Y55" i="1" a="1"/>
  <c r="Y55" i="1" s="1"/>
  <c r="AI62" i="1"/>
  <c r="Y62" i="1" a="1"/>
  <c r="Y62" i="1" s="1"/>
  <c r="AH62" i="1"/>
  <c r="AG62" i="1"/>
  <c r="AI64" i="1"/>
  <c r="Y64" i="1" a="1"/>
  <c r="Y64" i="1" s="1"/>
  <c r="AG64" i="1"/>
  <c r="AI67" i="1"/>
  <c r="AG73" i="1"/>
  <c r="AH73" i="1"/>
  <c r="Y73" i="1" a="1"/>
  <c r="Y73" i="1" s="1"/>
  <c r="AI73" i="1"/>
  <c r="AF73" i="1"/>
  <c r="AH74" i="1"/>
  <c r="AI74" i="1"/>
  <c r="Y74" i="1" a="1"/>
  <c r="Y74" i="1" s="1"/>
  <c r="AG74" i="1"/>
  <c r="AF74" i="1"/>
  <c r="AE74" i="1"/>
  <c r="AI76" i="1"/>
  <c r="AH76" i="1"/>
  <c r="Y76" i="1" a="1"/>
  <c r="Y76" i="1" s="1"/>
  <c r="AG76" i="1"/>
  <c r="AG81" i="1"/>
  <c r="AH81" i="1"/>
  <c r="Y81" i="1" a="1"/>
  <c r="Y81" i="1" s="1"/>
  <c r="AI81" i="1"/>
  <c r="AF87" i="1"/>
  <c r="AE88" i="1"/>
  <c r="AA88" i="1" a="1"/>
  <c r="AA88" i="1" s="1"/>
  <c r="AG95" i="1"/>
  <c r="AF95" i="1"/>
  <c r="AH95" i="1"/>
  <c r="Y95" i="1" a="1"/>
  <c r="Y95" i="1" s="1"/>
  <c r="AF98" i="1"/>
  <c r="AH104" i="1"/>
  <c r="AI105" i="1"/>
  <c r="Y105" i="1" a="1"/>
  <c r="Y105" i="1" s="1"/>
  <c r="AH105" i="1"/>
  <c r="AG105" i="1"/>
  <c r="AF111" i="1"/>
  <c r="AE118" i="1"/>
  <c r="AF118" i="1"/>
  <c r="AG122" i="1"/>
  <c r="AF122" i="1"/>
  <c r="AE122" i="1"/>
  <c r="AH122" i="1"/>
  <c r="AH133" i="1"/>
  <c r="AF135" i="1"/>
  <c r="AE135" i="1"/>
  <c r="AG135" i="1"/>
  <c r="AE150" i="1"/>
  <c r="AA153" i="1" a="1"/>
  <c r="AA153" i="1" s="1"/>
  <c r="AH200" i="1"/>
  <c r="AG200" i="1"/>
  <c r="AF200" i="1"/>
  <c r="AI200" i="1"/>
  <c r="Y200" i="1" a="1"/>
  <c r="Y200" i="1" s="1"/>
  <c r="AE200" i="1"/>
  <c r="AH216" i="1"/>
  <c r="AG216" i="1"/>
  <c r="AI216" i="1"/>
  <c r="AF216" i="1"/>
  <c r="Y216" i="1" a="1"/>
  <c r="Y216" i="1" s="1"/>
  <c r="AE216" i="1"/>
  <c r="AA221" i="1" a="1"/>
  <c r="AA221" i="1" s="1"/>
  <c r="AF221" i="1"/>
  <c r="AH221" i="1"/>
  <c r="AI221" i="1"/>
  <c r="AG238" i="1"/>
  <c r="AA238" i="1" a="1"/>
  <c r="AA238" i="1" s="1"/>
  <c r="AE33" i="1"/>
  <c r="AI43" i="1"/>
  <c r="Y43" i="1" a="1"/>
  <c r="Y43" i="1" s="1"/>
  <c r="AH43" i="1"/>
  <c r="AG43" i="1"/>
  <c r="AH59" i="1"/>
  <c r="AG59" i="1"/>
  <c r="AF59" i="1"/>
  <c r="AI59" i="1"/>
  <c r="Y59" i="1" a="1"/>
  <c r="Y59" i="1" s="1"/>
  <c r="AI61" i="1"/>
  <c r="Y61" i="1" a="1"/>
  <c r="Y61" i="1" s="1"/>
  <c r="AH61" i="1"/>
  <c r="AG61" i="1"/>
  <c r="AI65" i="1"/>
  <c r="Y65" i="1" a="1"/>
  <c r="Y65" i="1" s="1"/>
  <c r="AG65" i="1"/>
  <c r="AH84" i="1"/>
  <c r="AI84" i="1"/>
  <c r="Y84" i="1" a="1"/>
  <c r="Y84" i="1" s="1"/>
  <c r="AG84" i="1"/>
  <c r="AF84" i="1"/>
  <c r="AE84" i="1"/>
  <c r="AI86" i="1"/>
  <c r="AH86" i="1"/>
  <c r="Y86" i="1" a="1"/>
  <c r="Y86" i="1" s="1"/>
  <c r="AG86" i="1"/>
  <c r="AE117" i="1"/>
  <c r="AF117" i="1"/>
  <c r="AG117" i="1"/>
  <c r="Y117" i="1" a="1"/>
  <c r="Y117" i="1" s="1"/>
  <c r="AH124" i="1"/>
  <c r="AG124" i="1"/>
  <c r="AF124" i="1"/>
  <c r="AI124" i="1"/>
  <c r="Y124" i="1" a="1"/>
  <c r="Y124" i="1" s="1"/>
  <c r="AA126" i="1" a="1"/>
  <c r="AA126" i="1" s="1"/>
  <c r="AH138" i="1"/>
  <c r="AG138" i="1"/>
  <c r="AF138" i="1"/>
  <c r="AI138" i="1"/>
  <c r="Y138" i="1" a="1"/>
  <c r="Y138" i="1" s="1"/>
  <c r="AE138" i="1"/>
  <c r="AA142" i="1" a="1"/>
  <c r="AA142" i="1" s="1"/>
  <c r="AF142" i="1"/>
  <c r="AI142" i="1"/>
  <c r="AG142" i="1"/>
  <c r="AI176" i="1"/>
  <c r="Y176" i="1" a="1"/>
  <c r="Y176" i="1" s="1"/>
  <c r="AH176" i="1"/>
  <c r="AG176" i="1"/>
  <c r="AF176" i="1"/>
  <c r="AE176" i="1"/>
  <c r="AA212" i="1" a="1"/>
  <c r="AA212" i="1" s="1"/>
  <c r="AI212" i="1"/>
  <c r="AH212" i="1"/>
  <c r="AE7" i="1"/>
  <c r="AI29" i="1"/>
  <c r="Y29" i="1" a="1"/>
  <c r="Y29" i="1" s="1"/>
  <c r="AG29" i="1"/>
  <c r="Y35" i="1" a="1"/>
  <c r="Y35" i="1" s="1"/>
  <c r="AI44" i="1"/>
  <c r="Y44" i="1" a="1"/>
  <c r="Y44" i="1" s="1"/>
  <c r="AH44" i="1"/>
  <c r="AG44" i="1"/>
  <c r="AE46" i="1"/>
  <c r="AE48" i="1"/>
  <c r="AE51" i="1"/>
  <c r="AG52" i="1"/>
  <c r="AE55" i="1"/>
  <c r="AF55" i="1"/>
  <c r="AI55" i="1"/>
  <c r="AH65" i="1"/>
  <c r="AG80" i="1"/>
  <c r="AH80" i="1"/>
  <c r="AI80" i="1"/>
  <c r="AF80" i="1"/>
  <c r="AE80" i="1"/>
  <c r="AH85" i="1"/>
  <c r="AF93" i="1"/>
  <c r="AE93" i="1"/>
  <c r="AG93" i="1"/>
  <c r="AI93" i="1"/>
  <c r="AH93" i="1"/>
  <c r="AE98" i="1"/>
  <c r="AA98" i="1" a="1"/>
  <c r="AA98" i="1" s="1"/>
  <c r="AA112" i="1" a="1"/>
  <c r="AA112" i="1" s="1"/>
  <c r="AF112" i="1"/>
  <c r="AA115" i="1" a="1"/>
  <c r="AA115" i="1" s="1"/>
  <c r="AH115" i="1"/>
  <c r="AF134" i="1"/>
  <c r="AE134" i="1"/>
  <c r="AG134" i="1"/>
  <c r="AG146" i="1"/>
  <c r="AF146" i="1"/>
  <c r="AE146" i="1"/>
  <c r="AH146" i="1"/>
  <c r="Y146" i="1" a="1"/>
  <c r="Y146" i="1" s="1"/>
  <c r="AH151" i="1"/>
  <c r="AA151" i="1" a="1"/>
  <c r="AA151" i="1" s="1"/>
  <c r="AF151" i="1"/>
  <c r="AI180" i="1"/>
  <c r="AE180" i="1"/>
  <c r="AH180" i="1"/>
  <c r="AG180" i="1"/>
  <c r="AF180" i="1"/>
  <c r="AA180" i="1" a="1"/>
  <c r="AA180" i="1" s="1"/>
  <c r="AH201" i="1"/>
  <c r="AG201" i="1"/>
  <c r="AF201" i="1"/>
  <c r="AI201" i="1"/>
  <c r="Y201" i="1" a="1"/>
  <c r="Y201" i="1" s="1"/>
  <c r="AE201" i="1"/>
  <c r="AG210" i="1"/>
  <c r="AF210" i="1"/>
  <c r="AE210" i="1"/>
  <c r="AH210" i="1"/>
  <c r="Y210" i="1" a="1"/>
  <c r="Y210" i="1" s="1"/>
  <c r="AI210" i="1"/>
  <c r="AI222" i="1"/>
  <c r="AH222" i="1"/>
  <c r="AA222" i="1" a="1"/>
  <c r="AA222" i="1" s="1"/>
  <c r="AC260" i="1" a="1"/>
  <c r="AC260" i="1" s="1"/>
  <c r="AE260" i="1"/>
  <c r="AI30" i="1"/>
  <c r="Y30" i="1" a="1"/>
  <c r="Y30" i="1" s="1"/>
  <c r="AG30" i="1"/>
  <c r="AF31" i="1"/>
  <c r="AE34" i="1"/>
  <c r="AF34" i="1"/>
  <c r="AI34" i="1"/>
  <c r="AI35" i="1"/>
  <c r="AH40" i="1"/>
  <c r="AG40" i="1"/>
  <c r="AF40" i="1"/>
  <c r="AI40" i="1"/>
  <c r="Y40" i="1" a="1"/>
  <c r="Y40" i="1" s="1"/>
  <c r="AI45" i="1"/>
  <c r="Y45" i="1" a="1"/>
  <c r="Y45" i="1" s="1"/>
  <c r="AH45" i="1"/>
  <c r="AG45" i="1"/>
  <c r="AF46" i="1"/>
  <c r="AI47" i="1"/>
  <c r="Y47" i="1" a="1"/>
  <c r="Y47" i="1" s="1"/>
  <c r="AG47" i="1"/>
  <c r="AF48" i="1"/>
  <c r="AE49" i="1"/>
  <c r="AH52" i="1"/>
  <c r="AF56" i="1"/>
  <c r="AE56" i="1"/>
  <c r="AG56" i="1"/>
  <c r="AF57" i="1"/>
  <c r="AE57" i="1"/>
  <c r="AG57" i="1"/>
  <c r="AF72" i="1"/>
  <c r="AG72" i="1"/>
  <c r="AH72" i="1"/>
  <c r="AE72" i="1"/>
  <c r="AI72" i="1"/>
  <c r="AI87" i="1"/>
  <c r="AE96" i="1"/>
  <c r="AF101" i="1"/>
  <c r="AH102" i="1"/>
  <c r="AG102" i="1"/>
  <c r="AI102" i="1"/>
  <c r="AE102" i="1"/>
  <c r="AF102" i="1"/>
  <c r="AE108" i="1"/>
  <c r="AE110" i="1"/>
  <c r="Y110" i="1" a="1"/>
  <c r="Y110" i="1" s="1"/>
  <c r="AF113" i="1"/>
  <c r="Y130" i="1" a="1"/>
  <c r="Y130" i="1" s="1"/>
  <c r="AG130" i="1"/>
  <c r="AE133" i="1"/>
  <c r="AF133" i="1"/>
  <c r="AG133" i="1"/>
  <c r="Y133" i="1" a="1"/>
  <c r="Y133" i="1" s="1"/>
  <c r="AE140" i="1"/>
  <c r="AA140" i="1" a="1"/>
  <c r="AA140" i="1" s="1"/>
  <c r="AA156" i="1" a="1"/>
  <c r="AA156" i="1" s="1"/>
  <c r="AI156" i="1"/>
  <c r="AA207" i="1" a="1"/>
  <c r="AA207" i="1" s="1"/>
  <c r="AI207" i="1"/>
  <c r="AC227" i="1" a="1"/>
  <c r="AC227" i="1" s="1"/>
  <c r="AE227" i="1"/>
  <c r="AI21" i="1"/>
  <c r="Y21" i="1" a="1"/>
  <c r="Y21" i="1" s="1"/>
  <c r="AH21" i="1"/>
  <c r="AG21" i="1"/>
  <c r="AH30" i="1"/>
  <c r="AI31" i="1"/>
  <c r="Y31" i="1" a="1"/>
  <c r="Y31" i="1" s="1"/>
  <c r="AG31" i="1"/>
  <c r="AF35" i="1"/>
  <c r="AE35" i="1"/>
  <c r="AG35" i="1"/>
  <c r="AI46" i="1"/>
  <c r="Y46" i="1" a="1"/>
  <c r="Y46" i="1" s="1"/>
  <c r="AH46" i="1"/>
  <c r="AG46" i="1"/>
  <c r="AH47" i="1"/>
  <c r="AI48" i="1"/>
  <c r="Y48" i="1" a="1"/>
  <c r="Y48" i="1" s="1"/>
  <c r="AG48" i="1"/>
  <c r="AF49" i="1"/>
  <c r="AE52" i="1"/>
  <c r="AF52" i="1"/>
  <c r="AI52" i="1"/>
  <c r="AE71" i="1"/>
  <c r="Y71" i="1" a="1"/>
  <c r="Y71" i="1" s="1"/>
  <c r="AI71" i="1"/>
  <c r="AE75" i="1"/>
  <c r="AE99" i="1"/>
  <c r="AI103" i="1"/>
  <c r="Y103" i="1" a="1"/>
  <c r="Y103" i="1" s="1"/>
  <c r="AH103" i="1"/>
  <c r="AF103" i="1"/>
  <c r="AE103" i="1"/>
  <c r="AG103" i="1"/>
  <c r="AF107" i="1"/>
  <c r="AF108" i="1"/>
  <c r="AG113" i="1"/>
  <c r="AE116" i="1"/>
  <c r="AF116" i="1"/>
  <c r="AG116" i="1"/>
  <c r="Y116" i="1" a="1"/>
  <c r="Y116" i="1" s="1"/>
  <c r="AH116" i="1"/>
  <c r="AH123" i="1"/>
  <c r="AG123" i="1"/>
  <c r="AF123" i="1"/>
  <c r="AI123" i="1"/>
  <c r="Y123" i="1" a="1"/>
  <c r="Y123" i="1" s="1"/>
  <c r="AI125" i="1"/>
  <c r="Y125" i="1" a="1"/>
  <c r="Y125" i="1" s="1"/>
  <c r="AH125" i="1"/>
  <c r="AG125" i="1"/>
  <c r="AE125" i="1"/>
  <c r="AF125" i="1"/>
  <c r="AF127" i="1"/>
  <c r="AH130" i="1"/>
  <c r="AG136" i="1"/>
  <c r="AF136" i="1"/>
  <c r="AE136" i="1"/>
  <c r="AH136" i="1"/>
  <c r="Y136" i="1" a="1"/>
  <c r="Y136" i="1" s="1"/>
  <c r="AH141" i="1"/>
  <c r="AA141" i="1" a="1"/>
  <c r="AA141" i="1" s="1"/>
  <c r="AF141" i="1"/>
  <c r="AI149" i="1"/>
  <c r="Y149" i="1" a="1"/>
  <c r="Y149" i="1" s="1"/>
  <c r="AH149" i="1"/>
  <c r="AG149" i="1"/>
  <c r="AF149" i="1"/>
  <c r="AE149" i="1"/>
  <c r="AE151" i="1"/>
  <c r="AH153" i="1"/>
  <c r="AI154" i="1"/>
  <c r="Y154" i="1" a="1"/>
  <c r="Y154" i="1" s="1"/>
  <c r="AE154" i="1"/>
  <c r="AH154" i="1"/>
  <c r="AF154" i="1"/>
  <c r="AI188" i="1"/>
  <c r="AF188" i="1"/>
  <c r="AA188" i="1" a="1"/>
  <c r="AA188" i="1" s="1"/>
  <c r="AE188" i="1"/>
  <c r="AH188" i="1"/>
  <c r="AG188" i="1"/>
  <c r="AG198" i="1"/>
  <c r="AF198" i="1"/>
  <c r="AE198" i="1"/>
  <c r="AH198" i="1"/>
  <c r="AI198" i="1"/>
  <c r="Y198" i="1" a="1"/>
  <c r="Y198" i="1" s="1"/>
  <c r="AH202" i="1"/>
  <c r="AG202" i="1"/>
  <c r="AF202" i="1"/>
  <c r="AI202" i="1"/>
  <c r="Y202" i="1" a="1"/>
  <c r="Y202" i="1" s="1"/>
  <c r="AE202" i="1"/>
  <c r="AI246" i="1"/>
  <c r="Y246" i="1" a="1"/>
  <c r="Y246" i="1" s="1"/>
  <c r="AH246" i="1"/>
  <c r="AG246" i="1"/>
  <c r="AF246" i="1"/>
  <c r="AE246" i="1"/>
  <c r="AF9" i="1"/>
  <c r="AE9" i="1"/>
  <c r="AG9" i="1"/>
  <c r="AI22" i="1"/>
  <c r="Y22" i="1" a="1"/>
  <c r="Y22" i="1" s="1"/>
  <c r="AH22" i="1"/>
  <c r="AG22" i="1"/>
  <c r="AH31" i="1"/>
  <c r="AF32" i="1"/>
  <c r="AH48" i="1"/>
  <c r="AI49" i="1"/>
  <c r="Y49" i="1" a="1"/>
  <c r="Y49" i="1" s="1"/>
  <c r="AG49" i="1"/>
  <c r="AI66" i="1"/>
  <c r="AF67" i="1"/>
  <c r="AE78" i="1"/>
  <c r="AF79" i="1"/>
  <c r="AG79" i="1"/>
  <c r="AE85" i="1"/>
  <c r="AG88" i="1"/>
  <c r="AF89" i="1"/>
  <c r="AE90" i="1"/>
  <c r="Y90" i="1" a="1"/>
  <c r="Y90" i="1" s="1"/>
  <c r="AF90" i="1"/>
  <c r="AI90" i="1"/>
  <c r="AI100" i="1"/>
  <c r="AH100" i="1"/>
  <c r="Y108" i="1" a="1"/>
  <c r="Y108" i="1" s="1"/>
  <c r="AF109" i="1"/>
  <c r="AH112" i="1"/>
  <c r="Y113" i="1" a="1"/>
  <c r="Y113" i="1" s="1"/>
  <c r="AI118" i="1"/>
  <c r="AE124" i="1"/>
  <c r="AE129" i="1"/>
  <c r="AF129" i="1"/>
  <c r="AG129" i="1"/>
  <c r="Y129" i="1" a="1"/>
  <c r="Y129" i="1" s="1"/>
  <c r="AI130" i="1"/>
  <c r="AI135" i="1"/>
  <c r="AH142" i="1"/>
  <c r="AI146" i="1"/>
  <c r="AG147" i="1"/>
  <c r="AF147" i="1"/>
  <c r="AE147" i="1"/>
  <c r="AH147" i="1"/>
  <c r="Y147" i="1" a="1"/>
  <c r="Y147" i="1" s="1"/>
  <c r="AF156" i="1"/>
  <c r="AI159" i="1"/>
  <c r="Y159" i="1" a="1"/>
  <c r="Y159" i="1" s="1"/>
  <c r="AH159" i="1"/>
  <c r="AG159" i="1"/>
  <c r="AF159" i="1"/>
  <c r="AI174" i="1"/>
  <c r="Y174" i="1" a="1"/>
  <c r="Y174" i="1" s="1"/>
  <c r="AH174" i="1"/>
  <c r="AG174" i="1"/>
  <c r="AF174" i="1"/>
  <c r="AE174" i="1"/>
  <c r="AI211" i="1"/>
  <c r="AH211" i="1"/>
  <c r="AG211" i="1"/>
  <c r="Y211" i="1" a="1"/>
  <c r="Y211" i="1" s="1"/>
  <c r="AE211" i="1"/>
  <c r="AF211" i="1"/>
  <c r="AE4" i="1"/>
  <c r="AE6" i="1"/>
  <c r="AI23" i="1"/>
  <c r="Y23" i="1" a="1"/>
  <c r="Y23" i="1" s="1"/>
  <c r="AH23" i="1"/>
  <c r="AG23" i="1"/>
  <c r="AE25" i="1"/>
  <c r="AE27" i="1"/>
  <c r="AE32" i="1"/>
  <c r="AG32" i="1"/>
  <c r="AA49" i="1" a="1"/>
  <c r="AA49" i="1" s="1"/>
  <c r="AE53" i="1"/>
  <c r="AF53" i="1"/>
  <c r="AI53" i="1"/>
  <c r="Y54" i="1" a="1"/>
  <c r="Y54" i="1" s="1"/>
  <c r="AG54" i="1"/>
  <c r="AE62" i="1"/>
  <c r="AE64" i="1"/>
  <c r="AE67" i="1"/>
  <c r="AG67" i="1"/>
  <c r="AE76" i="1"/>
  <c r="AE81" i="1"/>
  <c r="AH88" i="1"/>
  <c r="AE91" i="1"/>
  <c r="AF91" i="1"/>
  <c r="AE95" i="1"/>
  <c r="AH96" i="1"/>
  <c r="AG96" i="1"/>
  <c r="AI96" i="1"/>
  <c r="Y96" i="1" a="1"/>
  <c r="Y96" i="1" s="1"/>
  <c r="AF96" i="1"/>
  <c r="AE105" i="1"/>
  <c r="AI107" i="1"/>
  <c r="Y107" i="1" a="1"/>
  <c r="Y107" i="1" s="1"/>
  <c r="AE107" i="1"/>
  <c r="AH107" i="1"/>
  <c r="AI108" i="1"/>
  <c r="AH108" i="1"/>
  <c r="AI112" i="1"/>
  <c r="AH117" i="1"/>
  <c r="Y118" i="1" a="1"/>
  <c r="Y118" i="1" s="1"/>
  <c r="AE119" i="1"/>
  <c r="AF119" i="1"/>
  <c r="Y122" i="1" a="1"/>
  <c r="Y122" i="1" s="1"/>
  <c r="AH134" i="1"/>
  <c r="Y135" i="1" a="1"/>
  <c r="Y135" i="1" s="1"/>
  <c r="AI139" i="1"/>
  <c r="Y139" i="1" a="1"/>
  <c r="Y139" i="1" s="1"/>
  <c r="AH139" i="1"/>
  <c r="AG139" i="1"/>
  <c r="AF139" i="1"/>
  <c r="AE139" i="1"/>
  <c r="AE141" i="1"/>
  <c r="AF150" i="1"/>
  <c r="AE152" i="1"/>
  <c r="AA152" i="1" a="1"/>
  <c r="AA152" i="1" s="1"/>
  <c r="AG182" i="1"/>
  <c r="AA184" i="1" a="1"/>
  <c r="AA184" i="1" s="1"/>
  <c r="AI184" i="1"/>
  <c r="AG184" i="1"/>
  <c r="AF184" i="1"/>
  <c r="AI187" i="1"/>
  <c r="AH187" i="1"/>
  <c r="AG187" i="1"/>
  <c r="AF187" i="1"/>
  <c r="AA187" i="1" a="1"/>
  <c r="AA187" i="1" s="1"/>
  <c r="AE187" i="1"/>
  <c r="AA193" i="1" a="1"/>
  <c r="AA193" i="1" s="1"/>
  <c r="AH193" i="1"/>
  <c r="AG193" i="1"/>
  <c r="AH194" i="1"/>
  <c r="AH199" i="1"/>
  <c r="AG199" i="1"/>
  <c r="AF199" i="1"/>
  <c r="AI199" i="1"/>
  <c r="Y199" i="1" a="1"/>
  <c r="Y199" i="1" s="1"/>
  <c r="AE199" i="1"/>
  <c r="AH233" i="1"/>
  <c r="AA233" i="1" a="1"/>
  <c r="AA233" i="1" s="1"/>
  <c r="AA237" i="1" a="1"/>
  <c r="AA237" i="1" s="1"/>
  <c r="AF237" i="1"/>
  <c r="AH237" i="1"/>
  <c r="AI237" i="1"/>
  <c r="AI3" i="1"/>
  <c r="Y3" i="1" a="1"/>
  <c r="Y3" i="1" s="1"/>
  <c r="AH3" i="1"/>
  <c r="AG3" i="1"/>
  <c r="AF4" i="1"/>
  <c r="AF6" i="1"/>
  <c r="AI24" i="1"/>
  <c r="Y24" i="1" a="1"/>
  <c r="Y24" i="1" s="1"/>
  <c r="AH24" i="1"/>
  <c r="AG24" i="1"/>
  <c r="AF25" i="1"/>
  <c r="AF27" i="1"/>
  <c r="AH32" i="1"/>
  <c r="AE43" i="1"/>
  <c r="AE50" i="1"/>
  <c r="AH54" i="1"/>
  <c r="AE61" i="1"/>
  <c r="AF62" i="1"/>
  <c r="AI63" i="1"/>
  <c r="Y63" i="1" a="1"/>
  <c r="Y63" i="1" s="1"/>
  <c r="AG63" i="1"/>
  <c r="AF64" i="1"/>
  <c r="AE65" i="1"/>
  <c r="AH67" i="1"/>
  <c r="AH70" i="1"/>
  <c r="AG70" i="1"/>
  <c r="AF70" i="1"/>
  <c r="AI70" i="1"/>
  <c r="AE73" i="1"/>
  <c r="AF76" i="1"/>
  <c r="AE79" i="1"/>
  <c r="AF81" i="1"/>
  <c r="AE86" i="1"/>
  <c r="AI88" i="1"/>
  <c r="AI95" i="1"/>
  <c r="AG104" i="1"/>
  <c r="AF105" i="1"/>
  <c r="AF110" i="1"/>
  <c r="AE113" i="1"/>
  <c r="AI113" i="1"/>
  <c r="AA114" i="1" a="1"/>
  <c r="AA114" i="1" s="1"/>
  <c r="AH114" i="1"/>
  <c r="AF114" i="1"/>
  <c r="AI114" i="1"/>
  <c r="AI117" i="1"/>
  <c r="AH121" i="1"/>
  <c r="AA131" i="1" a="1"/>
  <c r="AA131" i="1" s="1"/>
  <c r="AI131" i="1"/>
  <c r="AH131" i="1"/>
  <c r="AG131" i="1"/>
  <c r="AA132" i="1" a="1"/>
  <c r="AA132" i="1" s="1"/>
  <c r="AF132" i="1"/>
  <c r="AG132" i="1"/>
  <c r="AI134" i="1"/>
  <c r="AI136" i="1"/>
  <c r="AG137" i="1"/>
  <c r="AF137" i="1"/>
  <c r="AE137" i="1"/>
  <c r="AH137" i="1"/>
  <c r="Y137" i="1" a="1"/>
  <c r="Y137" i="1" s="1"/>
  <c r="AH148" i="1"/>
  <c r="AG148" i="1"/>
  <c r="AF148" i="1"/>
  <c r="AI148" i="1"/>
  <c r="Y148" i="1" a="1"/>
  <c r="Y148" i="1" s="1"/>
  <c r="AE148" i="1"/>
  <c r="AG154" i="1"/>
  <c r="AE155" i="1"/>
  <c r="AH164" i="1"/>
  <c r="AA166" i="1" a="1"/>
  <c r="AA166" i="1" s="1"/>
  <c r="AH166" i="1"/>
  <c r="AG166" i="1"/>
  <c r="AH167" i="1"/>
  <c r="AI175" i="1"/>
  <c r="Y175" i="1" a="1"/>
  <c r="Y175" i="1" s="1"/>
  <c r="AH175" i="1"/>
  <c r="AG175" i="1"/>
  <c r="AF175" i="1"/>
  <c r="AE175" i="1"/>
  <c r="AA182" i="1" a="1"/>
  <c r="AA182" i="1" s="1"/>
  <c r="AF182" i="1"/>
  <c r="AI182" i="1"/>
  <c r="AA191" i="1" a="1"/>
  <c r="AA191" i="1" s="1"/>
  <c r="AI191" i="1"/>
  <c r="AE214" i="1"/>
  <c r="AI214" i="1"/>
  <c r="AH214" i="1"/>
  <c r="Y214" i="1" a="1"/>
  <c r="Y214" i="1" s="1"/>
  <c r="AF214" i="1"/>
  <c r="AG214" i="1"/>
  <c r="AH238" i="1"/>
  <c r="AC240" i="1" a="1"/>
  <c r="AC240" i="1" s="1"/>
  <c r="AG240" i="1"/>
  <c r="AI247" i="1"/>
  <c r="Y247" i="1" a="1"/>
  <c r="Y247" i="1" s="1"/>
  <c r="AH247" i="1"/>
  <c r="AG247" i="1"/>
  <c r="AF247" i="1"/>
  <c r="AE247" i="1"/>
  <c r="AA252" i="1" a="1"/>
  <c r="AA252" i="1" s="1"/>
  <c r="AG252" i="1"/>
  <c r="AF252" i="1"/>
  <c r="AH252" i="1"/>
  <c r="AI252" i="1"/>
  <c r="AG75" i="1"/>
  <c r="AE77" i="1"/>
  <c r="AG85" i="1"/>
  <c r="AG99" i="1"/>
  <c r="AH101" i="1"/>
  <c r="AI104" i="1"/>
  <c r="Y104" i="1" a="1"/>
  <c r="Y104" i="1" s="1"/>
  <c r="AF104" i="1"/>
  <c r="AH109" i="1"/>
  <c r="AE112" i="1"/>
  <c r="AG112" i="1"/>
  <c r="AE115" i="1"/>
  <c r="AF115" i="1"/>
  <c r="AI115" i="1"/>
  <c r="AI126" i="1"/>
  <c r="Y126" i="1" a="1"/>
  <c r="Y126" i="1" s="1"/>
  <c r="AH126" i="1"/>
  <c r="AG126" i="1"/>
  <c r="AH127" i="1"/>
  <c r="AE128" i="1"/>
  <c r="AH128" i="1"/>
  <c r="AE132" i="1"/>
  <c r="AE142" i="1"/>
  <c r="Y143" i="1" a="1"/>
  <c r="Y143" i="1" s="1"/>
  <c r="AA150" i="1" a="1"/>
  <c r="AA150" i="1" s="1"/>
  <c r="AH152" i="1"/>
  <c r="AI153" i="1"/>
  <c r="Y153" i="1" a="1"/>
  <c r="Y153" i="1" s="1"/>
  <c r="AG153" i="1"/>
  <c r="AC157" i="1" a="1"/>
  <c r="AC157" i="1" s="1"/>
  <c r="AE163" i="1"/>
  <c r="AF163" i="1"/>
  <c r="AI163" i="1"/>
  <c r="Y165" i="1" a="1"/>
  <c r="Y165" i="1" s="1"/>
  <c r="AC168" i="1" a="1"/>
  <c r="AC168" i="1" s="1"/>
  <c r="AA173" i="1" a="1"/>
  <c r="AA173" i="1" s="1"/>
  <c r="Y183" i="1" a="1"/>
  <c r="Y183" i="1" s="1"/>
  <c r="AG183" i="1"/>
  <c r="AC185" i="1" a="1"/>
  <c r="AC185" i="1" s="1"/>
  <c r="AC186" i="1" a="1"/>
  <c r="AC186" i="1" s="1"/>
  <c r="AE191" i="1"/>
  <c r="AH191" i="1"/>
  <c r="Y192" i="1" a="1"/>
  <c r="Y192" i="1" s="1"/>
  <c r="AC195" i="1" a="1"/>
  <c r="AC195" i="1" s="1"/>
  <c r="AH206" i="1"/>
  <c r="AE207" i="1"/>
  <c r="AH207" i="1"/>
  <c r="Y208" i="1" a="1"/>
  <c r="Y208" i="1" s="1"/>
  <c r="Y209" i="1" a="1"/>
  <c r="Y209" i="1" s="1"/>
  <c r="AE212" i="1"/>
  <c r="Y212" i="1" a="1"/>
  <c r="Y212" i="1" s="1"/>
  <c r="AG212" i="1"/>
  <c r="AI218" i="1"/>
  <c r="Y218" i="1" a="1"/>
  <c r="Y218" i="1" s="1"/>
  <c r="AH218" i="1"/>
  <c r="AG218" i="1"/>
  <c r="AF222" i="1"/>
  <c r="Y222" i="1" a="1"/>
  <c r="Y222" i="1" s="1"/>
  <c r="AG222" i="1"/>
  <c r="AF232" i="1"/>
  <c r="AE232" i="1"/>
  <c r="AH232" i="1"/>
  <c r="AA232" i="1" a="1"/>
  <c r="AA232" i="1" s="1"/>
  <c r="AA234" i="1" a="1"/>
  <c r="AA234" i="1" s="1"/>
  <c r="AE239" i="1"/>
  <c r="AG239" i="1"/>
  <c r="AI239" i="1"/>
  <c r="AI250" i="1"/>
  <c r="Y250" i="1" a="1"/>
  <c r="Y250" i="1" s="1"/>
  <c r="AH250" i="1"/>
  <c r="AG250" i="1"/>
  <c r="AA251" i="1" a="1"/>
  <c r="AA251" i="1" s="1"/>
  <c r="AF251" i="1"/>
  <c r="AC266" i="1" a="1"/>
  <c r="AC266" i="1" s="1"/>
  <c r="AG269" i="1"/>
  <c r="AF269" i="1"/>
  <c r="AE269" i="1"/>
  <c r="AH269" i="1"/>
  <c r="AI269" i="1"/>
  <c r="Y269" i="1" a="1"/>
  <c r="Y269" i="1" s="1"/>
  <c r="AH283" i="1"/>
  <c r="AG283" i="1"/>
  <c r="AF283" i="1"/>
  <c r="AI283" i="1"/>
  <c r="Y283" i="1" a="1"/>
  <c r="Y283" i="1" s="1"/>
  <c r="AE283" i="1"/>
  <c r="AG290" i="1"/>
  <c r="AF305" i="1"/>
  <c r="AF313" i="1"/>
  <c r="AH356" i="1"/>
  <c r="AG356" i="1"/>
  <c r="AF356" i="1"/>
  <c r="AI356" i="1"/>
  <c r="Y356" i="1" a="1"/>
  <c r="Y356" i="1" s="1"/>
  <c r="AE356" i="1"/>
  <c r="AE164" i="1"/>
  <c r="AF164" i="1"/>
  <c r="AI164" i="1"/>
  <c r="AH183" i="1"/>
  <c r="AE225" i="1"/>
  <c r="AG225" i="1"/>
  <c r="AF226" i="1"/>
  <c r="AE226" i="1"/>
  <c r="AH226" i="1"/>
  <c r="AI226" i="1"/>
  <c r="AI229" i="1"/>
  <c r="Y229" i="1" a="1"/>
  <c r="Y229" i="1" s="1"/>
  <c r="AH229" i="1"/>
  <c r="AE229" i="1"/>
  <c r="AG229" i="1"/>
  <c r="AG242" i="1"/>
  <c r="AF242" i="1"/>
  <c r="AE242" i="1"/>
  <c r="AH242" i="1"/>
  <c r="AI242" i="1"/>
  <c r="AI245" i="1"/>
  <c r="Y245" i="1" a="1"/>
  <c r="Y245" i="1" s="1"/>
  <c r="AH245" i="1"/>
  <c r="AG245" i="1"/>
  <c r="AC275" i="1" a="1"/>
  <c r="AC275" i="1" s="1"/>
  <c r="AF275" i="1"/>
  <c r="AE275" i="1"/>
  <c r="AA290" i="1" a="1"/>
  <c r="AA290" i="1" s="1"/>
  <c r="AH290" i="1"/>
  <c r="AE305" i="1"/>
  <c r="AA305" i="1" a="1"/>
  <c r="AA305" i="1" s="1"/>
  <c r="AE143" i="1"/>
  <c r="AF143" i="1"/>
  <c r="AI143" i="1"/>
  <c r="AI155" i="1"/>
  <c r="Y155" i="1" a="1"/>
  <c r="Y155" i="1" s="1"/>
  <c r="AG155" i="1"/>
  <c r="AF160" i="1"/>
  <c r="AE165" i="1"/>
  <c r="AF165" i="1"/>
  <c r="AI165" i="1"/>
  <c r="Y167" i="1" a="1"/>
  <c r="Y167" i="1" s="1"/>
  <c r="AG167" i="1"/>
  <c r="AE177" i="1"/>
  <c r="AE179" i="1"/>
  <c r="AI183" i="1"/>
  <c r="AE192" i="1"/>
  <c r="AF192" i="1"/>
  <c r="AI192" i="1"/>
  <c r="Y194" i="1" a="1"/>
  <c r="Y194" i="1" s="1"/>
  <c r="AG194" i="1"/>
  <c r="AE203" i="1"/>
  <c r="AE205" i="1"/>
  <c r="AE208" i="1"/>
  <c r="AF208" i="1"/>
  <c r="AI208" i="1"/>
  <c r="AF209" i="1"/>
  <c r="AE209" i="1"/>
  <c r="AG209" i="1"/>
  <c r="AF220" i="1"/>
  <c r="AI230" i="1"/>
  <c r="Y230" i="1" a="1"/>
  <c r="Y230" i="1" s="1"/>
  <c r="AH230" i="1"/>
  <c r="AG230" i="1"/>
  <c r="AH244" i="1"/>
  <c r="AG244" i="1"/>
  <c r="AF244" i="1"/>
  <c r="AI244" i="1"/>
  <c r="Y244" i="1" a="1"/>
  <c r="Y244" i="1" s="1"/>
  <c r="AE251" i="1"/>
  <c r="AG259" i="1"/>
  <c r="AF259" i="1"/>
  <c r="AE259" i="1"/>
  <c r="AH259" i="1"/>
  <c r="AI259" i="1"/>
  <c r="AI261" i="1"/>
  <c r="Y261" i="1" a="1"/>
  <c r="Y261" i="1" s="1"/>
  <c r="AH261" i="1"/>
  <c r="AG261" i="1"/>
  <c r="AI264" i="1"/>
  <c r="Y264" i="1" a="1"/>
  <c r="Y264" i="1" s="1"/>
  <c r="AE264" i="1"/>
  <c r="AA265" i="1" a="1"/>
  <c r="AA265" i="1" s="1"/>
  <c r="AI265" i="1"/>
  <c r="AH265" i="1"/>
  <c r="AG265" i="1"/>
  <c r="AH270" i="1"/>
  <c r="AG270" i="1"/>
  <c r="AF270" i="1"/>
  <c r="AI270" i="1"/>
  <c r="Y270" i="1" a="1"/>
  <c r="Y270" i="1" s="1"/>
  <c r="AE270" i="1"/>
  <c r="AI297" i="1"/>
  <c r="Y297" i="1" a="1"/>
  <c r="Y297" i="1" s="1"/>
  <c r="AH297" i="1"/>
  <c r="AG297" i="1"/>
  <c r="AF297" i="1"/>
  <c r="AE297" i="1"/>
  <c r="AA302" i="1" a="1"/>
  <c r="AA302" i="1" s="1"/>
  <c r="AF302" i="1"/>
  <c r="AE302" i="1"/>
  <c r="AA308" i="1" a="1"/>
  <c r="AA308" i="1" s="1"/>
  <c r="AH308" i="1"/>
  <c r="AG308" i="1"/>
  <c r="AA318" i="1" a="1"/>
  <c r="AA318" i="1" s="1"/>
  <c r="AF318" i="1"/>
  <c r="AC328" i="1" a="1"/>
  <c r="AC328" i="1" s="1"/>
  <c r="AE328" i="1"/>
  <c r="AA333" i="1" a="1"/>
  <c r="AA333" i="1" s="1"/>
  <c r="AG333" i="1"/>
  <c r="AI333" i="1"/>
  <c r="AH333" i="1"/>
  <c r="AH340" i="1"/>
  <c r="AF340" i="1"/>
  <c r="Y340" i="1" a="1"/>
  <c r="Y340" i="1" s="1"/>
  <c r="AE340" i="1"/>
  <c r="AI340" i="1"/>
  <c r="AG340" i="1"/>
  <c r="AI365" i="1"/>
  <c r="Y365" i="1" a="1"/>
  <c r="Y365" i="1" s="1"/>
  <c r="AH365" i="1"/>
  <c r="AG365" i="1"/>
  <c r="AF365" i="1"/>
  <c r="AE365" i="1"/>
  <c r="AF144" i="1"/>
  <c r="AE144" i="1"/>
  <c r="AG144" i="1"/>
  <c r="AF145" i="1"/>
  <c r="AE145" i="1"/>
  <c r="AG145" i="1"/>
  <c r="AH155" i="1"/>
  <c r="AE156" i="1"/>
  <c r="AH156" i="1"/>
  <c r="Y160" i="1" a="1"/>
  <c r="Y160" i="1" s="1"/>
  <c r="AE166" i="1"/>
  <c r="AF166" i="1"/>
  <c r="AI166" i="1"/>
  <c r="AE178" i="1"/>
  <c r="AE184" i="1"/>
  <c r="AH184" i="1"/>
  <c r="AE193" i="1"/>
  <c r="AF193" i="1"/>
  <c r="AI193" i="1"/>
  <c r="AI204" i="1"/>
  <c r="Y204" i="1" a="1"/>
  <c r="Y204" i="1" s="1"/>
  <c r="AH204" i="1"/>
  <c r="AG204" i="1"/>
  <c r="AE213" i="1"/>
  <c r="AG213" i="1"/>
  <c r="AF213" i="1"/>
  <c r="AH213" i="1"/>
  <c r="AI217" i="1"/>
  <c r="Y217" i="1" a="1"/>
  <c r="Y217" i="1" s="1"/>
  <c r="AH217" i="1"/>
  <c r="AF217" i="1"/>
  <c r="AE217" i="1"/>
  <c r="AG217" i="1"/>
  <c r="AF219" i="1"/>
  <c r="AG220" i="1"/>
  <c r="AH228" i="1"/>
  <c r="AG228" i="1"/>
  <c r="AF228" i="1"/>
  <c r="AE228" i="1"/>
  <c r="AI228" i="1"/>
  <c r="AE231" i="1"/>
  <c r="AG231" i="1"/>
  <c r="AA231" i="1" a="1"/>
  <c r="AA231" i="1" s="1"/>
  <c r="AA257" i="1" a="1"/>
  <c r="AA257" i="1" s="1"/>
  <c r="AH257" i="1"/>
  <c r="AI258" i="1"/>
  <c r="AH258" i="1"/>
  <c r="AC273" i="1" a="1"/>
  <c r="AC273" i="1" s="1"/>
  <c r="AF273" i="1"/>
  <c r="AE273" i="1"/>
  <c r="AA274" i="1" a="1"/>
  <c r="AA274" i="1" s="1"/>
  <c r="AF274" i="1"/>
  <c r="AH284" i="1"/>
  <c r="AG284" i="1"/>
  <c r="AF284" i="1"/>
  <c r="AI284" i="1"/>
  <c r="Y284" i="1" a="1"/>
  <c r="Y284" i="1" s="1"/>
  <c r="AE284" i="1"/>
  <c r="AE311" i="1"/>
  <c r="AH326" i="1"/>
  <c r="AI326" i="1"/>
  <c r="AG326" i="1"/>
  <c r="AE326" i="1"/>
  <c r="Y326" i="1" a="1"/>
  <c r="Y326" i="1" s="1"/>
  <c r="AF326" i="1"/>
  <c r="AG331" i="1"/>
  <c r="AA331" i="1" a="1"/>
  <c r="AA331" i="1" s="1"/>
  <c r="AE331" i="1"/>
  <c r="AI331" i="1"/>
  <c r="AG338" i="1"/>
  <c r="AE338" i="1"/>
  <c r="AI338" i="1"/>
  <c r="Y338" i="1" a="1"/>
  <c r="Y338" i="1" s="1"/>
  <c r="AH338" i="1"/>
  <c r="AF338" i="1"/>
  <c r="AA349" i="1" a="1"/>
  <c r="AA349" i="1" s="1"/>
  <c r="AG349" i="1"/>
  <c r="AI349" i="1"/>
  <c r="AF369" i="1"/>
  <c r="AE369" i="1"/>
  <c r="AG369" i="1"/>
  <c r="AA369" i="1" a="1"/>
  <c r="AA369" i="1" s="1"/>
  <c r="AH369" i="1"/>
  <c r="AE160" i="1"/>
  <c r="AH160" i="1"/>
  <c r="AE167" i="1"/>
  <c r="AF167" i="1"/>
  <c r="AI167" i="1"/>
  <c r="AI177" i="1"/>
  <c r="Y177" i="1" a="1"/>
  <c r="Y177" i="1" s="1"/>
  <c r="AH177" i="1"/>
  <c r="AG177" i="1"/>
  <c r="AI179" i="1"/>
  <c r="Y179" i="1" a="1"/>
  <c r="Y179" i="1" s="1"/>
  <c r="AG179" i="1"/>
  <c r="AF190" i="1"/>
  <c r="AE194" i="1"/>
  <c r="AF194" i="1"/>
  <c r="AI194" i="1"/>
  <c r="AI203" i="1"/>
  <c r="Y203" i="1" a="1"/>
  <c r="Y203" i="1" s="1"/>
  <c r="AH203" i="1"/>
  <c r="AG203" i="1"/>
  <c r="AI205" i="1"/>
  <c r="Y205" i="1" a="1"/>
  <c r="Y205" i="1" s="1"/>
  <c r="AH205" i="1"/>
  <c r="AG205" i="1"/>
  <c r="AG219" i="1"/>
  <c r="AG234" i="1"/>
  <c r="AG241" i="1"/>
  <c r="AF241" i="1"/>
  <c r="AE241" i="1"/>
  <c r="AH241" i="1"/>
  <c r="AI241" i="1"/>
  <c r="AI248" i="1"/>
  <c r="Y248" i="1" a="1"/>
  <c r="Y248" i="1" s="1"/>
  <c r="AH248" i="1"/>
  <c r="AA253" i="1" a="1"/>
  <c r="AA253" i="1" s="1"/>
  <c r="AI253" i="1"/>
  <c r="AA267" i="1" a="1"/>
  <c r="AA267" i="1" s="1"/>
  <c r="AI267" i="1"/>
  <c r="AH267" i="1"/>
  <c r="AA276" i="1" a="1"/>
  <c r="AA276" i="1" s="1"/>
  <c r="AH276" i="1"/>
  <c r="AG276" i="1"/>
  <c r="AF276" i="1"/>
  <c r="AI276" i="1"/>
  <c r="AA288" i="1" a="1"/>
  <c r="AA288" i="1" s="1"/>
  <c r="AF288" i="1"/>
  <c r="AE288" i="1"/>
  <c r="AA306" i="1" a="1"/>
  <c r="AA306" i="1" s="1"/>
  <c r="AI306" i="1"/>
  <c r="AH306" i="1"/>
  <c r="AG306" i="1"/>
  <c r="AF306" i="1"/>
  <c r="AA311" i="1" a="1"/>
  <c r="AA311" i="1" s="1"/>
  <c r="AF311" i="1"/>
  <c r="AA314" i="1" a="1"/>
  <c r="AA314" i="1" s="1"/>
  <c r="AH314" i="1"/>
  <c r="AG314" i="1"/>
  <c r="AI314" i="1"/>
  <c r="AG321" i="1"/>
  <c r="AE321" i="1"/>
  <c r="AI321" i="1"/>
  <c r="AH321" i="1"/>
  <c r="AF321" i="1"/>
  <c r="Y321" i="1" a="1"/>
  <c r="Y321" i="1" s="1"/>
  <c r="AI341" i="1"/>
  <c r="Y341" i="1" a="1"/>
  <c r="Y341" i="1" s="1"/>
  <c r="AG341" i="1"/>
  <c r="AH341" i="1"/>
  <c r="AF341" i="1"/>
  <c r="AE341" i="1"/>
  <c r="AI343" i="1"/>
  <c r="Y343" i="1" a="1"/>
  <c r="Y343" i="1" s="1"/>
  <c r="AG343" i="1"/>
  <c r="AH343" i="1"/>
  <c r="AF343" i="1"/>
  <c r="AE343" i="1"/>
  <c r="AI345" i="1"/>
  <c r="Y345" i="1" a="1"/>
  <c r="Y345" i="1" s="1"/>
  <c r="AG345" i="1"/>
  <c r="AH345" i="1"/>
  <c r="AF345" i="1"/>
  <c r="AE345" i="1"/>
  <c r="AG354" i="1"/>
  <c r="AF354" i="1"/>
  <c r="AE354" i="1"/>
  <c r="AH354" i="1"/>
  <c r="Y354" i="1" a="1"/>
  <c r="Y354" i="1" s="1"/>
  <c r="AI354" i="1"/>
  <c r="AE89" i="1"/>
  <c r="AG89" i="1"/>
  <c r="AE92" i="1"/>
  <c r="AF92" i="1"/>
  <c r="AI92" i="1"/>
  <c r="AE111" i="1"/>
  <c r="AG111" i="1"/>
  <c r="AE120" i="1"/>
  <c r="AF120" i="1"/>
  <c r="AI120" i="1"/>
  <c r="AF121" i="1"/>
  <c r="AE121" i="1"/>
  <c r="AG121" i="1"/>
  <c r="AE131" i="1"/>
  <c r="AE157" i="1"/>
  <c r="AF157" i="1"/>
  <c r="AI157" i="1"/>
  <c r="AI158" i="1"/>
  <c r="AH158" i="1"/>
  <c r="AI160" i="1"/>
  <c r="AG162" i="1"/>
  <c r="AE168" i="1"/>
  <c r="AF168" i="1"/>
  <c r="AI168" i="1"/>
  <c r="AG170" i="1"/>
  <c r="AH171" i="1"/>
  <c r="AI178" i="1"/>
  <c r="Y178" i="1" a="1"/>
  <c r="Y178" i="1" s="1"/>
  <c r="AH178" i="1"/>
  <c r="AG178" i="1"/>
  <c r="AH179" i="1"/>
  <c r="AE185" i="1"/>
  <c r="AF185" i="1"/>
  <c r="AI185" i="1"/>
  <c r="AF186" i="1"/>
  <c r="AE186" i="1"/>
  <c r="AG186" i="1"/>
  <c r="AG190" i="1"/>
  <c r="AE195" i="1"/>
  <c r="AF195" i="1"/>
  <c r="AI195" i="1"/>
  <c r="AE206" i="1"/>
  <c r="AI215" i="1"/>
  <c r="AH219" i="1"/>
  <c r="AG227" i="1"/>
  <c r="AF227" i="1"/>
  <c r="AI227" i="1"/>
  <c r="Y227" i="1" a="1"/>
  <c r="Y227" i="1" s="1"/>
  <c r="AH227" i="1"/>
  <c r="AI235" i="1"/>
  <c r="Y235" i="1" a="1"/>
  <c r="Y235" i="1" s="1"/>
  <c r="AE235" i="1"/>
  <c r="AE236" i="1"/>
  <c r="AI236" i="1"/>
  <c r="AH236" i="1"/>
  <c r="AE250" i="1"/>
  <c r="AH260" i="1"/>
  <c r="AG260" i="1"/>
  <c r="AF260" i="1"/>
  <c r="AI260" i="1"/>
  <c r="Y260" i="1" a="1"/>
  <c r="Y260" i="1" s="1"/>
  <c r="AI263" i="1"/>
  <c r="Y263" i="1" a="1"/>
  <c r="Y263" i="1" s="1"/>
  <c r="AH263" i="1"/>
  <c r="AG268" i="1"/>
  <c r="AF268" i="1"/>
  <c r="AE268" i="1"/>
  <c r="AH268" i="1"/>
  <c r="AI268" i="1"/>
  <c r="Y268" i="1" a="1"/>
  <c r="Y268" i="1" s="1"/>
  <c r="AE274" i="1"/>
  <c r="AA291" i="1" a="1"/>
  <c r="AA291" i="1" s="1"/>
  <c r="AH291" i="1"/>
  <c r="AG291" i="1"/>
  <c r="AH89" i="1"/>
  <c r="AI106" i="1"/>
  <c r="Y106" i="1" a="1"/>
  <c r="Y106" i="1" s="1"/>
  <c r="AF106" i="1"/>
  <c r="AH111" i="1"/>
  <c r="Y112" i="1" a="1"/>
  <c r="Y112" i="1" s="1"/>
  <c r="AE114" i="1"/>
  <c r="AG114" i="1"/>
  <c r="Y115" i="1" a="1"/>
  <c r="Y115" i="1" s="1"/>
  <c r="AG115" i="1"/>
  <c r="AE126" i="1"/>
  <c r="AF128" i="1"/>
  <c r="AI141" i="1"/>
  <c r="Y141" i="1" a="1"/>
  <c r="Y141" i="1" s="1"/>
  <c r="AG141" i="1"/>
  <c r="AI151" i="1"/>
  <c r="Y151" i="1" a="1"/>
  <c r="Y151" i="1" s="1"/>
  <c r="AG151" i="1"/>
  <c r="AE153" i="1"/>
  <c r="AE161" i="1"/>
  <c r="AF161" i="1"/>
  <c r="AI161" i="1"/>
  <c r="Y163" i="1" a="1"/>
  <c r="Y163" i="1" s="1"/>
  <c r="AG163" i="1"/>
  <c r="AE169" i="1"/>
  <c r="AF169" i="1"/>
  <c r="AI169" i="1"/>
  <c r="AG181" i="1"/>
  <c r="Y182" i="1" a="1"/>
  <c r="Y182" i="1" s="1"/>
  <c r="AH189" i="1"/>
  <c r="AE190" i="1"/>
  <c r="AH190" i="1"/>
  <c r="AF191" i="1"/>
  <c r="AE196" i="1"/>
  <c r="AF196" i="1"/>
  <c r="AI196" i="1"/>
  <c r="AF197" i="1"/>
  <c r="AE197" i="1"/>
  <c r="AG197" i="1"/>
  <c r="AA206" i="1" a="1"/>
  <c r="AA206" i="1" s="1"/>
  <c r="AF206" i="1"/>
  <c r="AF207" i="1"/>
  <c r="AE218" i="1"/>
  <c r="AI219" i="1"/>
  <c r="Y219" i="1" a="1"/>
  <c r="Y219" i="1" s="1"/>
  <c r="AE219" i="1"/>
  <c r="AE220" i="1"/>
  <c r="AI220" i="1"/>
  <c r="AH220" i="1"/>
  <c r="AF225" i="1"/>
  <c r="AG226" i="1"/>
  <c r="Y239" i="1" a="1"/>
  <c r="Y239" i="1" s="1"/>
  <c r="AF239" i="1"/>
  <c r="AG243" i="1"/>
  <c r="AF243" i="1"/>
  <c r="AE243" i="1"/>
  <c r="AH243" i="1"/>
  <c r="AI243" i="1"/>
  <c r="AE245" i="1"/>
  <c r="AF250" i="1"/>
  <c r="AA256" i="1" a="1"/>
  <c r="AA256" i="1" s="1"/>
  <c r="AI256" i="1"/>
  <c r="AH256" i="1"/>
  <c r="AG257" i="1"/>
  <c r="AF264" i="1"/>
  <c r="AF265" i="1"/>
  <c r="AI271" i="1"/>
  <c r="Y271" i="1" a="1"/>
  <c r="Y271" i="1" s="1"/>
  <c r="AH271" i="1"/>
  <c r="AG271" i="1"/>
  <c r="AF271" i="1"/>
  <c r="AE271" i="1"/>
  <c r="AI285" i="1"/>
  <c r="Y285" i="1" a="1"/>
  <c r="Y285" i="1" s="1"/>
  <c r="AH285" i="1"/>
  <c r="AG285" i="1"/>
  <c r="AF285" i="1"/>
  <c r="AE285" i="1"/>
  <c r="AG294" i="1"/>
  <c r="AF294" i="1"/>
  <c r="AE294" i="1"/>
  <c r="AH294" i="1"/>
  <c r="AI294" i="1"/>
  <c r="Y294" i="1" a="1"/>
  <c r="Y294" i="1" s="1"/>
  <c r="AI298" i="1"/>
  <c r="Y298" i="1" a="1"/>
  <c r="Y298" i="1" s="1"/>
  <c r="AH298" i="1"/>
  <c r="AG298" i="1"/>
  <c r="AF298" i="1"/>
  <c r="AE298" i="1"/>
  <c r="AI75" i="1"/>
  <c r="Y75" i="1" a="1"/>
  <c r="Y75" i="1" s="1"/>
  <c r="AF75" i="1"/>
  <c r="AG82" i="1"/>
  <c r="AH82" i="1"/>
  <c r="AI85" i="1"/>
  <c r="Y85" i="1" a="1"/>
  <c r="Y85" i="1" s="1"/>
  <c r="AF85" i="1"/>
  <c r="AI89" i="1"/>
  <c r="AG94" i="1"/>
  <c r="AF94" i="1"/>
  <c r="AH94" i="1"/>
  <c r="AE94" i="1"/>
  <c r="AH97" i="1"/>
  <c r="AG97" i="1"/>
  <c r="AI97" i="1"/>
  <c r="Y97" i="1" a="1"/>
  <c r="Y97" i="1" s="1"/>
  <c r="AF97" i="1"/>
  <c r="AI98" i="1"/>
  <c r="Y98" i="1" a="1"/>
  <c r="Y98" i="1" s="1"/>
  <c r="AH98" i="1"/>
  <c r="AG98" i="1"/>
  <c r="AI99" i="1"/>
  <c r="Y99" i="1" a="1"/>
  <c r="Y99" i="1" s="1"/>
  <c r="AF99" i="1"/>
  <c r="AE101" i="1"/>
  <c r="AG101" i="1"/>
  <c r="AE109" i="1"/>
  <c r="AG109" i="1"/>
  <c r="AI111" i="1"/>
  <c r="AI127" i="1"/>
  <c r="Y127" i="1" a="1"/>
  <c r="Y127" i="1" s="1"/>
  <c r="AG127" i="1"/>
  <c r="AI140" i="1"/>
  <c r="Y140" i="1" a="1"/>
  <c r="Y140" i="1" s="1"/>
  <c r="AH140" i="1"/>
  <c r="AG140" i="1"/>
  <c r="AI150" i="1"/>
  <c r="Y150" i="1" a="1"/>
  <c r="Y150" i="1" s="1"/>
  <c r="AH150" i="1"/>
  <c r="AG150" i="1"/>
  <c r="AI152" i="1"/>
  <c r="Y152" i="1" a="1"/>
  <c r="Y152" i="1" s="1"/>
  <c r="AG152" i="1"/>
  <c r="AE162" i="1"/>
  <c r="AF162" i="1"/>
  <c r="AI162" i="1"/>
  <c r="AH163" i="1"/>
  <c r="Y164" i="1" a="1"/>
  <c r="Y164" i="1" s="1"/>
  <c r="AG164" i="1"/>
  <c r="AE170" i="1"/>
  <c r="AF170" i="1"/>
  <c r="AI170" i="1"/>
  <c r="AF171" i="1"/>
  <c r="AE171" i="1"/>
  <c r="AG171" i="1"/>
  <c r="AG172" i="1"/>
  <c r="AF172" i="1"/>
  <c r="AE172" i="1"/>
  <c r="AH172" i="1"/>
  <c r="AI172" i="1"/>
  <c r="AH173" i="1"/>
  <c r="AG173" i="1"/>
  <c r="AF173" i="1"/>
  <c r="AI173" i="1"/>
  <c r="Y173" i="1" a="1"/>
  <c r="Y173" i="1" s="1"/>
  <c r="AH181" i="1"/>
  <c r="AE182" i="1"/>
  <c r="AH182" i="1"/>
  <c r="AF183" i="1"/>
  <c r="AI190" i="1"/>
  <c r="Y191" i="1" a="1"/>
  <c r="Y191" i="1" s="1"/>
  <c r="AG191" i="1"/>
  <c r="AG206" i="1"/>
  <c r="Y207" i="1" a="1"/>
  <c r="Y207" i="1" s="1"/>
  <c r="AG207" i="1"/>
  <c r="AF212" i="1"/>
  <c r="AG215" i="1"/>
  <c r="AF215" i="1"/>
  <c r="AE215" i="1"/>
  <c r="AH215" i="1"/>
  <c r="AF218" i="1"/>
  <c r="AE222" i="1"/>
  <c r="AI224" i="1"/>
  <c r="Y225" i="1" a="1"/>
  <c r="Y225" i="1" s="1"/>
  <c r="AH225" i="1"/>
  <c r="Y226" i="1" a="1"/>
  <c r="Y226" i="1" s="1"/>
  <c r="AE230" i="1"/>
  <c r="AI234" i="1"/>
  <c r="Y234" i="1" a="1"/>
  <c r="Y234" i="1" s="1"/>
  <c r="AE234" i="1"/>
  <c r="AF234" i="1"/>
  <c r="AF238" i="1"/>
  <c r="Y238" i="1" a="1"/>
  <c r="Y238" i="1" s="1"/>
  <c r="AE238" i="1"/>
  <c r="AI238" i="1"/>
  <c r="AH239" i="1"/>
  <c r="AF240" i="1"/>
  <c r="AE240" i="1"/>
  <c r="AH240" i="1"/>
  <c r="AI240" i="1"/>
  <c r="AF245" i="1"/>
  <c r="AA255" i="1" a="1"/>
  <c r="AA255" i="1" s="1"/>
  <c r="AF255" i="1"/>
  <c r="AG255" i="1"/>
  <c r="AE261" i="1"/>
  <c r="AI262" i="1"/>
  <c r="Y262" i="1" a="1"/>
  <c r="Y262" i="1" s="1"/>
  <c r="AH262" i="1"/>
  <c r="AE262" i="1"/>
  <c r="AG264" i="1"/>
  <c r="AA289" i="1" a="1"/>
  <c r="AA289" i="1" s="1"/>
  <c r="AF289" i="1"/>
  <c r="AI289" i="1"/>
  <c r="AH289" i="1"/>
  <c r="AG289" i="1"/>
  <c r="AG295" i="1"/>
  <c r="AF295" i="1"/>
  <c r="AE295" i="1"/>
  <c r="AH295" i="1"/>
  <c r="AI295" i="1"/>
  <c r="Y295" i="1" a="1"/>
  <c r="Y295" i="1" s="1"/>
  <c r="AH296" i="1"/>
  <c r="AG296" i="1"/>
  <c r="AF296" i="1"/>
  <c r="AI296" i="1"/>
  <c r="Y296" i="1" a="1"/>
  <c r="Y296" i="1" s="1"/>
  <c r="AE296" i="1"/>
  <c r="AA304" i="1" a="1"/>
  <c r="AA304" i="1" s="1"/>
  <c r="AF304" i="1"/>
  <c r="AE304" i="1"/>
  <c r="AA307" i="1" a="1"/>
  <c r="AA307" i="1" s="1"/>
  <c r="AH307" i="1"/>
  <c r="AG307" i="1"/>
  <c r="AC336" i="1" a="1"/>
  <c r="AC336" i="1" s="1"/>
  <c r="AF336" i="1"/>
  <c r="AG355" i="1"/>
  <c r="AF355" i="1"/>
  <c r="AE355" i="1"/>
  <c r="AH355" i="1"/>
  <c r="AI355" i="1"/>
  <c r="Y355" i="1" a="1"/>
  <c r="Y355" i="1" s="1"/>
  <c r="AI364" i="1"/>
  <c r="Y364" i="1" a="1"/>
  <c r="Y364" i="1" s="1"/>
  <c r="AH364" i="1"/>
  <c r="AG364" i="1"/>
  <c r="AF364" i="1"/>
  <c r="AE364" i="1"/>
  <c r="AI366" i="1"/>
  <c r="Y366" i="1" a="1"/>
  <c r="Y366" i="1" s="1"/>
  <c r="AH366" i="1"/>
  <c r="AG366" i="1"/>
  <c r="AF366" i="1"/>
  <c r="AE366" i="1"/>
  <c r="AE224" i="1"/>
  <c r="AG224" i="1"/>
  <c r="AH224" i="1"/>
  <c r="AI233" i="1"/>
  <c r="Y233" i="1" a="1"/>
  <c r="Y233" i="1" s="1"/>
  <c r="AG233" i="1"/>
  <c r="AE255" i="1"/>
  <c r="AE277" i="1"/>
  <c r="AF277" i="1"/>
  <c r="AI277" i="1"/>
  <c r="AA287" i="1" a="1"/>
  <c r="AA287" i="1" s="1"/>
  <c r="AE289" i="1"/>
  <c r="Y290" i="1" a="1"/>
  <c r="Y290" i="1" s="1"/>
  <c r="AH305" i="1"/>
  <c r="AE314" i="1"/>
  <c r="AH327" i="1"/>
  <c r="AE327" i="1"/>
  <c r="Y327" i="1" a="1"/>
  <c r="Y327" i="1" s="1"/>
  <c r="AF327" i="1"/>
  <c r="AH328" i="1"/>
  <c r="AI328" i="1"/>
  <c r="AG328" i="1"/>
  <c r="AH335" i="1"/>
  <c r="AC348" i="1" a="1"/>
  <c r="AC348" i="1" s="1"/>
  <c r="Y351" i="1" a="1"/>
  <c r="Y351" i="1" s="1"/>
  <c r="AE352" i="1"/>
  <c r="AI358" i="1"/>
  <c r="Y358" i="1" a="1"/>
  <c r="Y358" i="1" s="1"/>
  <c r="AH358" i="1"/>
  <c r="AE358" i="1"/>
  <c r="AF358" i="1"/>
  <c r="AI367" i="1"/>
  <c r="Y367" i="1" a="1"/>
  <c r="Y367" i="1" s="1"/>
  <c r="AH367" i="1"/>
  <c r="AE370" i="1"/>
  <c r="AF370" i="1"/>
  <c r="AG370" i="1"/>
  <c r="Y370" i="1" a="1"/>
  <c r="Y370" i="1" s="1"/>
  <c r="AI375" i="1"/>
  <c r="Y375" i="1" a="1"/>
  <c r="Y375" i="1" s="1"/>
  <c r="AH375" i="1"/>
  <c r="AG375" i="1"/>
  <c r="AG379" i="1"/>
  <c r="AH383" i="1"/>
  <c r="AC383" i="1" a="1"/>
  <c r="AC383" i="1" s="1"/>
  <c r="AE386" i="1"/>
  <c r="AG411" i="1"/>
  <c r="AA415" i="1" a="1"/>
  <c r="AA415" i="1" s="1"/>
  <c r="AF415" i="1"/>
  <c r="AI415" i="1"/>
  <c r="AH415" i="1"/>
  <c r="AG415" i="1"/>
  <c r="AH420" i="1"/>
  <c r="AG420" i="1"/>
  <c r="AF420" i="1"/>
  <c r="AI420" i="1"/>
  <c r="Y420" i="1" a="1"/>
  <c r="Y420" i="1" s="1"/>
  <c r="AE420" i="1"/>
  <c r="AH431" i="1"/>
  <c r="AG431" i="1"/>
  <c r="AA431" i="1" a="1"/>
  <c r="AA431" i="1" s="1"/>
  <c r="AF431" i="1"/>
  <c r="AE431" i="1"/>
  <c r="AG453" i="1"/>
  <c r="Y453" i="1" a="1"/>
  <c r="Y453" i="1" s="1"/>
  <c r="AF453" i="1"/>
  <c r="AE453" i="1"/>
  <c r="AH453" i="1"/>
  <c r="AI453" i="1"/>
  <c r="AF278" i="1"/>
  <c r="AE278" i="1"/>
  <c r="AG278" i="1"/>
  <c r="AG279" i="1"/>
  <c r="AF279" i="1"/>
  <c r="AE279" i="1"/>
  <c r="AH279" i="1"/>
  <c r="AG280" i="1"/>
  <c r="AF280" i="1"/>
  <c r="AE280" i="1"/>
  <c r="AH280" i="1"/>
  <c r="AG281" i="1"/>
  <c r="AF281" i="1"/>
  <c r="AE281" i="1"/>
  <c r="AH281" i="1"/>
  <c r="AG282" i="1"/>
  <c r="AF282" i="1"/>
  <c r="AE282" i="1"/>
  <c r="AH282" i="1"/>
  <c r="AE306" i="1"/>
  <c r="AI313" i="1"/>
  <c r="Y313" i="1" a="1"/>
  <c r="Y313" i="1" s="1"/>
  <c r="AH313" i="1"/>
  <c r="AG313" i="1"/>
  <c r="AE332" i="1"/>
  <c r="AI332" i="1"/>
  <c r="AH332" i="1"/>
  <c r="Y332" i="1" a="1"/>
  <c r="Y332" i="1" s="1"/>
  <c r="AF334" i="1"/>
  <c r="AI334" i="1"/>
  <c r="AI342" i="1"/>
  <c r="Y342" i="1" a="1"/>
  <c r="Y342" i="1" s="1"/>
  <c r="AG342" i="1"/>
  <c r="AE342" i="1"/>
  <c r="AH342" i="1"/>
  <c r="AI344" i="1"/>
  <c r="Y344" i="1" a="1"/>
  <c r="Y344" i="1" s="1"/>
  <c r="AG344" i="1"/>
  <c r="AE344" i="1"/>
  <c r="AH344" i="1"/>
  <c r="AH362" i="1"/>
  <c r="AG362" i="1"/>
  <c r="AF362" i="1"/>
  <c r="AI362" i="1"/>
  <c r="Y362" i="1" a="1"/>
  <c r="Y362" i="1" s="1"/>
  <c r="AE371" i="1"/>
  <c r="AI387" i="1"/>
  <c r="Y387" i="1" a="1"/>
  <c r="Y387" i="1" s="1"/>
  <c r="AH387" i="1"/>
  <c r="AG387" i="1"/>
  <c r="AF387" i="1"/>
  <c r="AE387" i="1"/>
  <c r="AI390" i="1"/>
  <c r="Y390" i="1" a="1"/>
  <c r="Y390" i="1" s="1"/>
  <c r="AH390" i="1"/>
  <c r="AG390" i="1"/>
  <c r="AE390" i="1"/>
  <c r="AF390" i="1"/>
  <c r="AA411" i="1" a="1"/>
  <c r="AA411" i="1" s="1"/>
  <c r="AI411" i="1"/>
  <c r="AA413" i="1" a="1"/>
  <c r="AA413" i="1" s="1"/>
  <c r="AI413" i="1"/>
  <c r="AG413" i="1"/>
  <c r="AF413" i="1"/>
  <c r="AE290" i="1"/>
  <c r="AF290" i="1"/>
  <c r="AI290" i="1"/>
  <c r="AE300" i="1"/>
  <c r="AI311" i="1"/>
  <c r="Y311" i="1" a="1"/>
  <c r="Y311" i="1" s="1"/>
  <c r="AG311" i="1"/>
  <c r="AE317" i="1"/>
  <c r="AE319" i="1"/>
  <c r="AG320" i="1"/>
  <c r="AE320" i="1"/>
  <c r="Y320" i="1" a="1"/>
  <c r="Y320" i="1" s="1"/>
  <c r="AF320" i="1"/>
  <c r="AI320" i="1"/>
  <c r="AF348" i="1"/>
  <c r="AF351" i="1"/>
  <c r="AG351" i="1"/>
  <c r="AI351" i="1"/>
  <c r="AI357" i="1"/>
  <c r="Y357" i="1" a="1"/>
  <c r="Y357" i="1" s="1"/>
  <c r="AH357" i="1"/>
  <c r="AG357" i="1"/>
  <c r="AE357" i="1"/>
  <c r="AA371" i="1" a="1"/>
  <c r="AA371" i="1" s="1"/>
  <c r="AI371" i="1"/>
  <c r="AI272" i="1"/>
  <c r="Y272" i="1" a="1"/>
  <c r="Y272" i="1" s="1"/>
  <c r="AH272" i="1"/>
  <c r="AG272" i="1"/>
  <c r="AI274" i="1"/>
  <c r="Y274" i="1" a="1"/>
  <c r="Y274" i="1" s="1"/>
  <c r="AG274" i="1"/>
  <c r="AI299" i="1"/>
  <c r="Y299" i="1" a="1"/>
  <c r="Y299" i="1" s="1"/>
  <c r="AH299" i="1"/>
  <c r="AG299" i="1"/>
  <c r="AF300" i="1"/>
  <c r="AI301" i="1"/>
  <c r="Y301" i="1" a="1"/>
  <c r="Y301" i="1" s="1"/>
  <c r="AG301" i="1"/>
  <c r="AE303" i="1"/>
  <c r="AE307" i="1"/>
  <c r="AF307" i="1"/>
  <c r="AI307" i="1"/>
  <c r="AH311" i="1"/>
  <c r="AG312" i="1"/>
  <c r="AF312" i="1"/>
  <c r="AE312" i="1"/>
  <c r="Y312" i="1" a="1"/>
  <c r="Y312" i="1" s="1"/>
  <c r="AH312" i="1"/>
  <c r="AF317" i="1"/>
  <c r="AE318" i="1"/>
  <c r="Y318" i="1" a="1"/>
  <c r="Y318" i="1" s="1"/>
  <c r="AG318" i="1"/>
  <c r="AG319" i="1"/>
  <c r="AH325" i="1"/>
  <c r="AE325" i="1"/>
  <c r="Y325" i="1" a="1"/>
  <c r="Y325" i="1" s="1"/>
  <c r="AF325" i="1"/>
  <c r="AG329" i="1"/>
  <c r="AF330" i="1"/>
  <c r="AF331" i="1"/>
  <c r="AI382" i="1"/>
  <c r="AC382" i="1" a="1"/>
  <c r="AC382" i="1" s="1"/>
  <c r="AA398" i="1" a="1"/>
  <c r="AA398" i="1" s="1"/>
  <c r="AI398" i="1"/>
  <c r="AG418" i="1"/>
  <c r="AF418" i="1"/>
  <c r="AE418" i="1"/>
  <c r="AH418" i="1"/>
  <c r="AI418" i="1"/>
  <c r="Y418" i="1" a="1"/>
  <c r="Y418" i="1" s="1"/>
  <c r="AG441" i="1"/>
  <c r="AF441" i="1"/>
  <c r="AE441" i="1"/>
  <c r="AH441" i="1"/>
  <c r="AI441" i="1"/>
  <c r="Y441" i="1" a="1"/>
  <c r="Y441" i="1" s="1"/>
  <c r="AE265" i="1"/>
  <c r="AI273" i="1"/>
  <c r="Y273" i="1" a="1"/>
  <c r="Y273" i="1" s="1"/>
  <c r="AH273" i="1"/>
  <c r="AG273" i="1"/>
  <c r="AH274" i="1"/>
  <c r="AI275" i="1"/>
  <c r="Y275" i="1" a="1"/>
  <c r="Y275" i="1" s="1"/>
  <c r="AG275" i="1"/>
  <c r="AE286" i="1"/>
  <c r="AE291" i="1"/>
  <c r="AF291" i="1"/>
  <c r="AI291" i="1"/>
  <c r="AG292" i="1"/>
  <c r="AI300" i="1"/>
  <c r="Y300" i="1" a="1"/>
  <c r="Y300" i="1" s="1"/>
  <c r="AH300" i="1"/>
  <c r="AG300" i="1"/>
  <c r="AH301" i="1"/>
  <c r="AI302" i="1"/>
  <c r="Y302" i="1" a="1"/>
  <c r="Y302" i="1" s="1"/>
  <c r="AG302" i="1"/>
  <c r="AF303" i="1"/>
  <c r="AH309" i="1"/>
  <c r="AF315" i="1"/>
  <c r="AA315" i="1" a="1"/>
  <c r="AA315" i="1" s="1"/>
  <c r="AI317" i="1"/>
  <c r="AH317" i="1"/>
  <c r="AG317" i="1"/>
  <c r="AH318" i="1"/>
  <c r="AE323" i="1"/>
  <c r="AI330" i="1"/>
  <c r="Y330" i="1" a="1"/>
  <c r="Y330" i="1" s="1"/>
  <c r="AH330" i="1"/>
  <c r="AG330" i="1"/>
  <c r="AE347" i="1"/>
  <c r="AE350" i="1"/>
  <c r="AF350" i="1"/>
  <c r="Y350" i="1" a="1"/>
  <c r="Y350" i="1" s="1"/>
  <c r="AI363" i="1"/>
  <c r="Y363" i="1" a="1"/>
  <c r="Y363" i="1" s="1"/>
  <c r="AH363" i="1"/>
  <c r="AG363" i="1"/>
  <c r="AE363" i="1"/>
  <c r="AE367" i="1"/>
  <c r="AH372" i="1"/>
  <c r="AH374" i="1"/>
  <c r="AG374" i="1"/>
  <c r="AF374" i="1"/>
  <c r="AI374" i="1"/>
  <c r="Y374" i="1" a="1"/>
  <c r="Y374" i="1" s="1"/>
  <c r="AH382" i="1"/>
  <c r="AG385" i="1"/>
  <c r="AF385" i="1"/>
  <c r="AE385" i="1"/>
  <c r="AH385" i="1"/>
  <c r="AI385" i="1"/>
  <c r="Y385" i="1" a="1"/>
  <c r="Y385" i="1" s="1"/>
  <c r="AE389" i="1"/>
  <c r="AH430" i="1"/>
  <c r="AG430" i="1"/>
  <c r="AA430" i="1" a="1"/>
  <c r="AA430" i="1" s="1"/>
  <c r="AF430" i="1"/>
  <c r="AE430" i="1"/>
  <c r="AE223" i="1"/>
  <c r="AG223" i="1"/>
  <c r="AH223" i="1"/>
  <c r="AI249" i="1"/>
  <c r="Y249" i="1" a="1"/>
  <c r="Y249" i="1" s="1"/>
  <c r="AH249" i="1"/>
  <c r="AG249" i="1"/>
  <c r="AI251" i="1"/>
  <c r="Y251" i="1" a="1"/>
  <c r="Y251" i="1" s="1"/>
  <c r="AG251" i="1"/>
  <c r="AE257" i="1"/>
  <c r="AF257" i="1"/>
  <c r="AI257" i="1"/>
  <c r="AH266" i="1"/>
  <c r="AH275" i="1"/>
  <c r="AF286" i="1"/>
  <c r="AE287" i="1"/>
  <c r="AH293" i="1"/>
  <c r="AH302" i="1"/>
  <c r="AI303" i="1"/>
  <c r="Y303" i="1" a="1"/>
  <c r="Y303" i="1" s="1"/>
  <c r="AG303" i="1"/>
  <c r="AE308" i="1"/>
  <c r="AF308" i="1"/>
  <c r="AI308" i="1"/>
  <c r="AI318" i="1"/>
  <c r="AF319" i="1"/>
  <c r="AI319" i="1"/>
  <c r="AH319" i="1"/>
  <c r="AF323" i="1"/>
  <c r="AF328" i="1"/>
  <c r="AH329" i="1"/>
  <c r="AE329" i="1"/>
  <c r="Y329" i="1" a="1"/>
  <c r="Y329" i="1" s="1"/>
  <c r="AF329" i="1"/>
  <c r="AE334" i="1"/>
  <c r="AI337" i="1"/>
  <c r="AF347" i="1"/>
  <c r="AI359" i="1"/>
  <c r="AH359" i="1"/>
  <c r="AI360" i="1"/>
  <c r="AE362" i="1"/>
  <c r="AF367" i="1"/>
  <c r="AI372" i="1"/>
  <c r="AI383" i="1"/>
  <c r="AA404" i="1" a="1"/>
  <c r="AA404" i="1" s="1"/>
  <c r="AI404" i="1"/>
  <c r="AA406" i="1" a="1"/>
  <c r="AA406" i="1" s="1"/>
  <c r="AF406" i="1"/>
  <c r="AI406" i="1"/>
  <c r="AH406" i="1"/>
  <c r="AG406" i="1"/>
  <c r="AH419" i="1"/>
  <c r="AG419" i="1"/>
  <c r="AF419" i="1"/>
  <c r="AI419" i="1"/>
  <c r="Y419" i="1" a="1"/>
  <c r="Y419" i="1" s="1"/>
  <c r="AE419" i="1"/>
  <c r="AI423" i="1"/>
  <c r="Y423" i="1" a="1"/>
  <c r="Y423" i="1" s="1"/>
  <c r="AH423" i="1"/>
  <c r="AG423" i="1"/>
  <c r="AF423" i="1"/>
  <c r="AE423" i="1"/>
  <c r="AH442" i="1"/>
  <c r="AG442" i="1"/>
  <c r="AF442" i="1"/>
  <c r="AI442" i="1"/>
  <c r="Y442" i="1" a="1"/>
  <c r="Y442" i="1" s="1"/>
  <c r="AE442" i="1"/>
  <c r="AF450" i="1"/>
  <c r="AE450" i="1"/>
  <c r="AG450" i="1"/>
  <c r="AI450" i="1"/>
  <c r="AH450" i="1"/>
  <c r="Y450" i="1" a="1"/>
  <c r="Y450" i="1" s="1"/>
  <c r="AI223" i="1"/>
  <c r="Y224" i="1" a="1"/>
  <c r="Y224" i="1" s="1"/>
  <c r="AE233" i="1"/>
  <c r="AH251" i="1"/>
  <c r="AF258" i="1"/>
  <c r="AE258" i="1"/>
  <c r="AG258" i="1"/>
  <c r="AE266" i="1"/>
  <c r="AF266" i="1"/>
  <c r="AI266" i="1"/>
  <c r="AE276" i="1"/>
  <c r="Y277" i="1" a="1"/>
  <c r="Y277" i="1" s="1"/>
  <c r="AG277" i="1"/>
  <c r="Y279" i="1" a="1"/>
  <c r="Y279" i="1" s="1"/>
  <c r="Y280" i="1" a="1"/>
  <c r="Y280" i="1" s="1"/>
  <c r="Y281" i="1" a="1"/>
  <c r="Y281" i="1" s="1"/>
  <c r="Y282" i="1" a="1"/>
  <c r="Y282" i="1" s="1"/>
  <c r="AI286" i="1"/>
  <c r="Y286" i="1" a="1"/>
  <c r="Y286" i="1" s="1"/>
  <c r="AH286" i="1"/>
  <c r="AG286" i="1"/>
  <c r="AI288" i="1"/>
  <c r="Y288" i="1" a="1"/>
  <c r="Y288" i="1" s="1"/>
  <c r="AG288" i="1"/>
  <c r="AE292" i="1"/>
  <c r="AF292" i="1"/>
  <c r="AI292" i="1"/>
  <c r="AI293" i="1"/>
  <c r="AH303" i="1"/>
  <c r="AI304" i="1"/>
  <c r="Y304" i="1" a="1"/>
  <c r="Y304" i="1" s="1"/>
  <c r="AG304" i="1"/>
  <c r="AF309" i="1"/>
  <c r="AE309" i="1"/>
  <c r="AG309" i="1"/>
  <c r="AI310" i="1"/>
  <c r="AH310" i="1"/>
  <c r="AF316" i="1"/>
  <c r="AA316" i="1" a="1"/>
  <c r="AA316" i="1" s="1"/>
  <c r="AI323" i="1"/>
  <c r="Y323" i="1" a="1"/>
  <c r="Y323" i="1" s="1"/>
  <c r="AG323" i="1"/>
  <c r="AH323" i="1"/>
  <c r="AG327" i="1"/>
  <c r="Y328" i="1" a="1"/>
  <c r="Y328" i="1" s="1"/>
  <c r="AF332" i="1"/>
  <c r="AG334" i="1"/>
  <c r="AI335" i="1"/>
  <c r="AH339" i="1"/>
  <c r="AI347" i="1"/>
  <c r="AG347" i="1"/>
  <c r="AF353" i="1"/>
  <c r="AE353" i="1"/>
  <c r="AG353" i="1"/>
  <c r="AH353" i="1"/>
  <c r="Y353" i="1" a="1"/>
  <c r="Y353" i="1" s="1"/>
  <c r="AG358" i="1"/>
  <c r="AA359" i="1" a="1"/>
  <c r="AA359" i="1" s="1"/>
  <c r="AG367" i="1"/>
  <c r="AH368" i="1"/>
  <c r="AG368" i="1"/>
  <c r="AA368" i="1" a="1"/>
  <c r="AA368" i="1" s="1"/>
  <c r="AH370" i="1"/>
  <c r="AG371" i="1"/>
  <c r="AE375" i="1"/>
  <c r="AA378" i="1" a="1"/>
  <c r="AA378" i="1" s="1"/>
  <c r="AI378" i="1"/>
  <c r="AG378" i="1"/>
  <c r="AC401" i="1" a="1"/>
  <c r="AC401" i="1" s="1"/>
  <c r="AF401" i="1"/>
  <c r="AE401" i="1"/>
  <c r="AG433" i="1"/>
  <c r="AE221" i="1"/>
  <c r="AG221" i="1"/>
  <c r="AF224" i="1"/>
  <c r="AI231" i="1"/>
  <c r="Y231" i="1" a="1"/>
  <c r="Y231" i="1" s="1"/>
  <c r="AH231" i="1"/>
  <c r="AF231" i="1"/>
  <c r="AI232" i="1"/>
  <c r="Y232" i="1" a="1"/>
  <c r="Y232" i="1" s="1"/>
  <c r="AG232" i="1"/>
  <c r="AF233" i="1"/>
  <c r="AE237" i="1"/>
  <c r="AG237" i="1"/>
  <c r="AE252" i="1"/>
  <c r="AI254" i="1"/>
  <c r="AF267" i="1"/>
  <c r="AE267" i="1"/>
  <c r="AG267" i="1"/>
  <c r="AH277" i="1"/>
  <c r="Y278" i="1" a="1"/>
  <c r="Y278" i="1" s="1"/>
  <c r="AH278" i="1"/>
  <c r="AI279" i="1"/>
  <c r="AI280" i="1"/>
  <c r="AI281" i="1"/>
  <c r="AI282" i="1"/>
  <c r="AI287" i="1"/>
  <c r="Y287" i="1" a="1"/>
  <c r="Y287" i="1" s="1"/>
  <c r="AH287" i="1"/>
  <c r="AG287" i="1"/>
  <c r="AH288" i="1"/>
  <c r="AF293" i="1"/>
  <c r="AE293" i="1"/>
  <c r="AG293" i="1"/>
  <c r="AH304" i="1"/>
  <c r="AI305" i="1"/>
  <c r="Y305" i="1" a="1"/>
  <c r="Y305" i="1" s="1"/>
  <c r="AG305" i="1"/>
  <c r="AE313" i="1"/>
  <c r="AI324" i="1"/>
  <c r="Y324" i="1" a="1"/>
  <c r="Y324" i="1" s="1"/>
  <c r="AG324" i="1"/>
  <c r="AH324" i="1"/>
  <c r="AF324" i="1"/>
  <c r="AE324" i="1"/>
  <c r="AI327" i="1"/>
  <c r="AG332" i="1"/>
  <c r="Y334" i="1" a="1"/>
  <c r="Y334" i="1" s="1"/>
  <c r="AH334" i="1"/>
  <c r="AG336" i="1"/>
  <c r="AE336" i="1"/>
  <c r="AI336" i="1"/>
  <c r="Y336" i="1" a="1"/>
  <c r="Y336" i="1" s="1"/>
  <c r="AH337" i="1"/>
  <c r="AI346" i="1"/>
  <c r="AA347" i="1" a="1"/>
  <c r="AA347" i="1" s="1"/>
  <c r="AE351" i="1"/>
  <c r="AI370" i="1"/>
  <c r="AH371" i="1"/>
  <c r="AI373" i="1"/>
  <c r="AF375" i="1"/>
  <c r="AI376" i="1"/>
  <c r="Y376" i="1" a="1"/>
  <c r="Y376" i="1" s="1"/>
  <c r="AH376" i="1"/>
  <c r="AE376" i="1"/>
  <c r="AI388" i="1"/>
  <c r="Y388" i="1" a="1"/>
  <c r="Y388" i="1" s="1"/>
  <c r="AH388" i="1"/>
  <c r="AG388" i="1"/>
  <c r="AF388" i="1"/>
  <c r="AE388" i="1"/>
  <c r="AA433" i="1" a="1"/>
  <c r="AA433" i="1" s="1"/>
  <c r="AI433" i="1"/>
  <c r="AF314" i="1"/>
  <c r="AG315" i="1"/>
  <c r="AG316" i="1"/>
  <c r="AI322" i="1"/>
  <c r="AH331" i="1"/>
  <c r="AE333" i="1"/>
  <c r="AF333" i="1"/>
  <c r="AG346" i="1"/>
  <c r="AE349" i="1"/>
  <c r="AF349" i="1"/>
  <c r="AH349" i="1"/>
  <c r="AI352" i="1"/>
  <c r="AI379" i="1"/>
  <c r="Y380" i="1" a="1"/>
  <c r="Y380" i="1" s="1"/>
  <c r="AE393" i="1"/>
  <c r="AE397" i="1"/>
  <c r="AH397" i="1"/>
  <c r="AF398" i="1"/>
  <c r="AE400" i="1"/>
  <c r="AH400" i="1"/>
  <c r="AA403" i="1" a="1"/>
  <c r="AA403" i="1" s="1"/>
  <c r="AG403" i="1"/>
  <c r="Y404" i="1" a="1"/>
  <c r="Y404" i="1" s="1"/>
  <c r="AI410" i="1"/>
  <c r="Y411" i="1" a="1"/>
  <c r="Y411" i="1" s="1"/>
  <c r="AI414" i="1"/>
  <c r="AI428" i="1"/>
  <c r="Y428" i="1" a="1"/>
  <c r="Y428" i="1" s="1"/>
  <c r="AH428" i="1"/>
  <c r="AG428" i="1"/>
  <c r="AA432" i="1" a="1"/>
  <c r="AA432" i="1" s="1"/>
  <c r="AG432" i="1"/>
  <c r="Y433" i="1" a="1"/>
  <c r="Y433" i="1" s="1"/>
  <c r="AA435" i="1" a="1"/>
  <c r="AA435" i="1" s="1"/>
  <c r="AF435" i="1"/>
  <c r="AF437" i="1"/>
  <c r="AE437" i="1"/>
  <c r="AG437" i="1"/>
  <c r="Y439" i="1" a="1"/>
  <c r="Y439" i="1" s="1"/>
  <c r="AH439" i="1"/>
  <c r="AE445" i="1"/>
  <c r="AE457" i="1"/>
  <c r="AA457" i="1" a="1"/>
  <c r="AA457" i="1" s="1"/>
  <c r="AH457" i="1"/>
  <c r="AI477" i="1"/>
  <c r="Y477" i="1" a="1"/>
  <c r="Y477" i="1" s="1"/>
  <c r="AH477" i="1"/>
  <c r="AG477" i="1"/>
  <c r="AF477" i="1"/>
  <c r="AE477" i="1"/>
  <c r="AE380" i="1"/>
  <c r="AH380" i="1"/>
  <c r="AI391" i="1"/>
  <c r="Y391" i="1" a="1"/>
  <c r="Y391" i="1" s="1"/>
  <c r="AH391" i="1"/>
  <c r="AG391" i="1"/>
  <c r="AF391" i="1"/>
  <c r="AI392" i="1"/>
  <c r="Y392" i="1" a="1"/>
  <c r="Y392" i="1" s="1"/>
  <c r="AH392" i="1"/>
  <c r="AG392" i="1"/>
  <c r="AI397" i="1"/>
  <c r="Y398" i="1" a="1"/>
  <c r="Y398" i="1" s="1"/>
  <c r="AH403" i="1"/>
  <c r="AE404" i="1"/>
  <c r="AH404" i="1"/>
  <c r="AF405" i="1"/>
  <c r="AI407" i="1"/>
  <c r="AE411" i="1"/>
  <c r="AH411" i="1"/>
  <c r="AF412" i="1"/>
  <c r="Y416" i="1" a="1"/>
  <c r="Y416" i="1" s="1"/>
  <c r="AH416" i="1"/>
  <c r="AA428" i="1" a="1"/>
  <c r="AA428" i="1" s="1"/>
  <c r="AI429" i="1"/>
  <c r="Y429" i="1" a="1"/>
  <c r="Y429" i="1" s="1"/>
  <c r="AH429" i="1"/>
  <c r="AG429" i="1"/>
  <c r="AI430" i="1"/>
  <c r="AH432" i="1"/>
  <c r="AE433" i="1"/>
  <c r="AH433" i="1"/>
  <c r="AF434" i="1"/>
  <c r="AF438" i="1"/>
  <c r="AE438" i="1"/>
  <c r="AG438" i="1"/>
  <c r="Y440" i="1" a="1"/>
  <c r="Y440" i="1" s="1"/>
  <c r="AH440" i="1"/>
  <c r="AI443" i="1"/>
  <c r="Y443" i="1" a="1"/>
  <c r="Y443" i="1" s="1"/>
  <c r="AH443" i="1"/>
  <c r="AG443" i="1"/>
  <c r="AF443" i="1"/>
  <c r="AI444" i="1"/>
  <c r="Y444" i="1" a="1"/>
  <c r="Y444" i="1" s="1"/>
  <c r="AH444" i="1"/>
  <c r="AG444" i="1"/>
  <c r="AE446" i="1"/>
  <c r="AG452" i="1"/>
  <c r="AF452" i="1"/>
  <c r="AH452" i="1"/>
  <c r="AI452" i="1"/>
  <c r="AE452" i="1"/>
  <c r="AA458" i="1" a="1"/>
  <c r="AA458" i="1" s="1"/>
  <c r="AG458" i="1"/>
  <c r="AH464" i="1"/>
  <c r="AA464" i="1" a="1"/>
  <c r="AA464" i="1" s="1"/>
  <c r="AE464" i="1"/>
  <c r="AA468" i="1" a="1"/>
  <c r="AA468" i="1" s="1"/>
  <c r="AH468" i="1"/>
  <c r="AG468" i="1"/>
  <c r="AG500" i="1"/>
  <c r="AF500" i="1"/>
  <c r="AE500" i="1"/>
  <c r="AH500" i="1"/>
  <c r="AI500" i="1"/>
  <c r="Y500" i="1" a="1"/>
  <c r="Y500" i="1" s="1"/>
  <c r="AI393" i="1"/>
  <c r="Y393" i="1" a="1"/>
  <c r="Y393" i="1" s="1"/>
  <c r="AH393" i="1"/>
  <c r="AG393" i="1"/>
  <c r="AE398" i="1"/>
  <c r="AH398" i="1"/>
  <c r="AA400" i="1" a="1"/>
  <c r="AA400" i="1" s="1"/>
  <c r="AF400" i="1"/>
  <c r="Y405" i="1" a="1"/>
  <c r="Y405" i="1" s="1"/>
  <c r="AG405" i="1"/>
  <c r="Y412" i="1" a="1"/>
  <c r="Y412" i="1" s="1"/>
  <c r="AG412" i="1"/>
  <c r="AE415" i="1"/>
  <c r="AI421" i="1"/>
  <c r="Y421" i="1" a="1"/>
  <c r="Y421" i="1" s="1"/>
  <c r="AH421" i="1"/>
  <c r="AG421" i="1"/>
  <c r="AF421" i="1"/>
  <c r="Y434" i="1" a="1"/>
  <c r="Y434" i="1" s="1"/>
  <c r="AG434" i="1"/>
  <c r="AF439" i="1"/>
  <c r="AE439" i="1"/>
  <c r="AG439" i="1"/>
  <c r="AI445" i="1"/>
  <c r="Y445" i="1" a="1"/>
  <c r="Y445" i="1" s="1"/>
  <c r="AH445" i="1"/>
  <c r="AG445" i="1"/>
  <c r="AC462" i="1" a="1"/>
  <c r="AC462" i="1" s="1"/>
  <c r="AE462" i="1"/>
  <c r="AI463" i="1"/>
  <c r="Y463" i="1" a="1"/>
  <c r="Y463" i="1" s="1"/>
  <c r="AH463" i="1"/>
  <c r="AF463" i="1"/>
  <c r="AI475" i="1"/>
  <c r="Y475" i="1" a="1"/>
  <c r="Y475" i="1" s="1"/>
  <c r="AH475" i="1"/>
  <c r="AG475" i="1"/>
  <c r="AF475" i="1"/>
  <c r="AE475" i="1"/>
  <c r="AH501" i="1"/>
  <c r="AG501" i="1"/>
  <c r="AF501" i="1"/>
  <c r="AI501" i="1"/>
  <c r="Y501" i="1" a="1"/>
  <c r="Y501" i="1" s="1"/>
  <c r="AE501" i="1"/>
  <c r="AH525" i="1"/>
  <c r="AG525" i="1"/>
  <c r="AF525" i="1"/>
  <c r="Y525" i="1" a="1"/>
  <c r="Y525" i="1" s="1"/>
  <c r="AI525" i="1"/>
  <c r="AE525" i="1"/>
  <c r="AI401" i="1"/>
  <c r="AH405" i="1"/>
  <c r="AH412" i="1"/>
  <c r="AF416" i="1"/>
  <c r="AE416" i="1"/>
  <c r="AG416" i="1"/>
  <c r="AI422" i="1"/>
  <c r="Y422" i="1" a="1"/>
  <c r="Y422" i="1" s="1"/>
  <c r="AH422" i="1"/>
  <c r="AG422" i="1"/>
  <c r="AF422" i="1"/>
  <c r="AH434" i="1"/>
  <c r="AF440" i="1"/>
  <c r="AE440" i="1"/>
  <c r="AG440" i="1"/>
  <c r="AI446" i="1"/>
  <c r="Y446" i="1" a="1"/>
  <c r="Y446" i="1" s="1"/>
  <c r="AH446" i="1"/>
  <c r="AG446" i="1"/>
  <c r="AF462" i="1"/>
  <c r="AF464" i="1"/>
  <c r="AI478" i="1"/>
  <c r="Y478" i="1" a="1"/>
  <c r="Y478" i="1" s="1"/>
  <c r="AH478" i="1"/>
  <c r="AG478" i="1"/>
  <c r="AF478" i="1"/>
  <c r="AE478" i="1"/>
  <c r="AI480" i="1"/>
  <c r="Y480" i="1" a="1"/>
  <c r="Y480" i="1" s="1"/>
  <c r="AH480" i="1"/>
  <c r="AG480" i="1"/>
  <c r="AF480" i="1"/>
  <c r="AE480" i="1"/>
  <c r="AA507" i="1" a="1"/>
  <c r="AA507" i="1" s="1"/>
  <c r="AF507" i="1"/>
  <c r="AA518" i="1" a="1"/>
  <c r="AA518" i="1" s="1"/>
  <c r="AI518" i="1"/>
  <c r="AH518" i="1"/>
  <c r="AG518" i="1"/>
  <c r="AF518" i="1"/>
  <c r="AG529" i="1"/>
  <c r="AA529" i="1" a="1"/>
  <c r="AA529" i="1" s="1"/>
  <c r="AF529" i="1"/>
  <c r="AE529" i="1"/>
  <c r="AH529" i="1"/>
  <c r="AE395" i="1"/>
  <c r="AH395" i="1"/>
  <c r="AF396" i="1"/>
  <c r="AI405" i="1"/>
  <c r="AE407" i="1"/>
  <c r="AF408" i="1"/>
  <c r="AE409" i="1"/>
  <c r="AI412" i="1"/>
  <c r="AF417" i="1"/>
  <c r="AE417" i="1"/>
  <c r="AG417" i="1"/>
  <c r="AI424" i="1"/>
  <c r="Y424" i="1" a="1"/>
  <c r="Y424" i="1" s="1"/>
  <c r="AH424" i="1"/>
  <c r="AG424" i="1"/>
  <c r="AF425" i="1"/>
  <c r="AE426" i="1"/>
  <c r="AI431" i="1"/>
  <c r="AI434" i="1"/>
  <c r="AH451" i="1"/>
  <c r="AI454" i="1"/>
  <c r="AH454" i="1"/>
  <c r="AG454" i="1"/>
  <c r="AE454" i="1"/>
  <c r="AH458" i="1"/>
  <c r="AA467" i="1" a="1"/>
  <c r="AA467" i="1" s="1"/>
  <c r="AH467" i="1"/>
  <c r="AG467" i="1"/>
  <c r="AI531" i="1"/>
  <c r="Y531" i="1" a="1"/>
  <c r="Y531" i="1" s="1"/>
  <c r="AH531" i="1"/>
  <c r="AG531" i="1"/>
  <c r="AF531" i="1"/>
  <c r="AE531" i="1"/>
  <c r="AE548" i="1"/>
  <c r="AH548" i="1"/>
  <c r="AF548" i="1"/>
  <c r="AA548" i="1" a="1"/>
  <c r="AA548" i="1" s="1"/>
  <c r="AG548" i="1"/>
  <c r="Y314" i="1" a="1"/>
  <c r="Y314" i="1" s="1"/>
  <c r="Y346" i="1" a="1"/>
  <c r="Y346" i="1" s="1"/>
  <c r="AE348" i="1"/>
  <c r="AH348" i="1"/>
  <c r="Y352" i="1" a="1"/>
  <c r="Y352" i="1" s="1"/>
  <c r="AH361" i="1"/>
  <c r="AG361" i="1"/>
  <c r="AF361" i="1"/>
  <c r="AI361" i="1"/>
  <c r="AF372" i="1"/>
  <c r="AE372" i="1"/>
  <c r="AG372" i="1"/>
  <c r="AE378" i="1"/>
  <c r="AH378" i="1"/>
  <c r="AF379" i="1"/>
  <c r="AF382" i="1"/>
  <c r="AE382" i="1"/>
  <c r="AG382" i="1"/>
  <c r="AI395" i="1"/>
  <c r="Y396" i="1" a="1"/>
  <c r="Y396" i="1" s="1"/>
  <c r="AE399" i="1"/>
  <c r="AH399" i="1"/>
  <c r="AE402" i="1"/>
  <c r="AF407" i="1"/>
  <c r="AI408" i="1"/>
  <c r="Y408" i="1" a="1"/>
  <c r="Y408" i="1" s="1"/>
  <c r="AH408" i="1"/>
  <c r="AG408" i="1"/>
  <c r="AI409" i="1"/>
  <c r="AF409" i="1"/>
  <c r="AF410" i="1"/>
  <c r="AE413" i="1"/>
  <c r="AH413" i="1"/>
  <c r="AF414" i="1"/>
  <c r="AI425" i="1"/>
  <c r="Y425" i="1" a="1"/>
  <c r="Y425" i="1" s="1"/>
  <c r="AH425" i="1"/>
  <c r="AG425" i="1"/>
  <c r="AE427" i="1"/>
  <c r="AG435" i="1"/>
  <c r="Y436" i="1" a="1"/>
  <c r="Y436" i="1" s="1"/>
  <c r="AF448" i="1"/>
  <c r="AE449" i="1"/>
  <c r="AF449" i="1"/>
  <c r="AH455" i="1"/>
  <c r="AF457" i="1"/>
  <c r="AE461" i="1"/>
  <c r="AI476" i="1"/>
  <c r="Y476" i="1" a="1"/>
  <c r="Y476" i="1" s="1"/>
  <c r="AH476" i="1"/>
  <c r="AG476" i="1"/>
  <c r="AF476" i="1"/>
  <c r="AE476" i="1"/>
  <c r="AF490" i="1"/>
  <c r="AE490" i="1"/>
  <c r="AH490" i="1"/>
  <c r="AA490" i="1" a="1"/>
  <c r="AA490" i="1" s="1"/>
  <c r="AA495" i="1" a="1"/>
  <c r="AA495" i="1" s="1"/>
  <c r="AI495" i="1"/>
  <c r="AH495" i="1"/>
  <c r="AG495" i="1"/>
  <c r="AI348" i="1"/>
  <c r="AG373" i="1"/>
  <c r="AF373" i="1"/>
  <c r="AE373" i="1"/>
  <c r="AH373" i="1"/>
  <c r="Y379" i="1" a="1"/>
  <c r="Y379" i="1" s="1"/>
  <c r="AA381" i="1" a="1"/>
  <c r="AA381" i="1" s="1"/>
  <c r="AF381" i="1"/>
  <c r="AF383" i="1"/>
  <c r="AE383" i="1"/>
  <c r="AG383" i="1"/>
  <c r="AE396" i="1"/>
  <c r="AH396" i="1"/>
  <c r="AF397" i="1"/>
  <c r="AE403" i="1"/>
  <c r="AE406" i="1"/>
  <c r="AA409" i="1" a="1"/>
  <c r="AA409" i="1" s="1"/>
  <c r="AG409" i="1"/>
  <c r="Y410" i="1" a="1"/>
  <c r="Y410" i="1" s="1"/>
  <c r="Y414" i="1" a="1"/>
  <c r="Y414" i="1" s="1"/>
  <c r="AI426" i="1"/>
  <c r="Y426" i="1" a="1"/>
  <c r="Y426" i="1" s="1"/>
  <c r="AH426" i="1"/>
  <c r="AG426" i="1"/>
  <c r="AE428" i="1"/>
  <c r="AE432" i="1"/>
  <c r="AE435" i="1"/>
  <c r="AH435" i="1"/>
  <c r="AI436" i="1"/>
  <c r="Y437" i="1" a="1"/>
  <c r="Y437" i="1" s="1"/>
  <c r="AH437" i="1"/>
  <c r="AI455" i="1"/>
  <c r="AG457" i="1"/>
  <c r="AE463" i="1"/>
  <c r="AE466" i="1"/>
  <c r="AF466" i="1"/>
  <c r="AG466" i="1"/>
  <c r="Y466" i="1" a="1"/>
  <c r="Y466" i="1" s="1"/>
  <c r="AH466" i="1"/>
  <c r="AE502" i="1"/>
  <c r="AC530" i="1" a="1"/>
  <c r="AC530" i="1" s="1"/>
  <c r="AE530" i="1"/>
  <c r="AG535" i="1"/>
  <c r="AA535" i="1" a="1"/>
  <c r="AA535" i="1" s="1"/>
  <c r="AF535" i="1"/>
  <c r="AE535" i="1"/>
  <c r="AH535" i="1"/>
  <c r="AH322" i="1"/>
  <c r="AF322" i="1"/>
  <c r="AG322" i="1"/>
  <c r="AG335" i="1"/>
  <c r="AE335" i="1"/>
  <c r="AF335" i="1"/>
  <c r="AG337" i="1"/>
  <c r="AE337" i="1"/>
  <c r="AF337" i="1"/>
  <c r="AG339" i="1"/>
  <c r="AE339" i="1"/>
  <c r="AF339" i="1"/>
  <c r="AH346" i="1"/>
  <c r="AF346" i="1"/>
  <c r="AF352" i="1"/>
  <c r="AG352" i="1"/>
  <c r="AH352" i="1"/>
  <c r="AI369" i="1"/>
  <c r="AE379" i="1"/>
  <c r="AH379" i="1"/>
  <c r="AF380" i="1"/>
  <c r="AG384" i="1"/>
  <c r="AF384" i="1"/>
  <c r="AE384" i="1"/>
  <c r="AH384" i="1"/>
  <c r="AH386" i="1"/>
  <c r="AG386" i="1"/>
  <c r="AF386" i="1"/>
  <c r="AI386" i="1"/>
  <c r="Y386" i="1" a="1"/>
  <c r="Y386" i="1" s="1"/>
  <c r="AI389" i="1"/>
  <c r="Y389" i="1" a="1"/>
  <c r="Y389" i="1" s="1"/>
  <c r="AH389" i="1"/>
  <c r="AG389" i="1"/>
  <c r="AF389" i="1"/>
  <c r="AE392" i="1"/>
  <c r="AI396" i="1"/>
  <c r="AG397" i="1"/>
  <c r="AA399" i="1" a="1"/>
  <c r="AA399" i="1" s="1"/>
  <c r="AF399" i="1"/>
  <c r="AG400" i="1"/>
  <c r="AI402" i="1"/>
  <c r="Y402" i="1" a="1"/>
  <c r="Y402" i="1" s="1"/>
  <c r="AH402" i="1"/>
  <c r="AG402" i="1"/>
  <c r="AI403" i="1"/>
  <c r="AF404" i="1"/>
  <c r="AE410" i="1"/>
  <c r="AH410" i="1"/>
  <c r="AF411" i="1"/>
  <c r="AE414" i="1"/>
  <c r="AH414" i="1"/>
  <c r="AI427" i="1"/>
  <c r="Y427" i="1" a="1"/>
  <c r="Y427" i="1" s="1"/>
  <c r="AH427" i="1"/>
  <c r="AG427" i="1"/>
  <c r="AE429" i="1"/>
  <c r="AI432" i="1"/>
  <c r="AF433" i="1"/>
  <c r="AI435" i="1"/>
  <c r="AF436" i="1"/>
  <c r="AE436" i="1"/>
  <c r="AG436" i="1"/>
  <c r="AI437" i="1"/>
  <c r="Y438" i="1" a="1"/>
  <c r="Y438" i="1" s="1"/>
  <c r="AH438" i="1"/>
  <c r="AE444" i="1"/>
  <c r="AE456" i="1"/>
  <c r="AI456" i="1"/>
  <c r="AH456" i="1"/>
  <c r="AF456" i="1"/>
  <c r="AI461" i="1"/>
  <c r="Y461" i="1" a="1"/>
  <c r="Y461" i="1" s="1"/>
  <c r="AH461" i="1"/>
  <c r="AF461" i="1"/>
  <c r="AG463" i="1"/>
  <c r="AI479" i="1"/>
  <c r="Y479" i="1" a="1"/>
  <c r="Y479" i="1" s="1"/>
  <c r="AH479" i="1"/>
  <c r="AG479" i="1"/>
  <c r="AF479" i="1"/>
  <c r="AE479" i="1"/>
  <c r="AI481" i="1"/>
  <c r="Y481" i="1" a="1"/>
  <c r="Y481" i="1" s="1"/>
  <c r="AH481" i="1"/>
  <c r="AG481" i="1"/>
  <c r="AF481" i="1"/>
  <c r="AE481" i="1"/>
  <c r="AA493" i="1" a="1"/>
  <c r="AA493" i="1" s="1"/>
  <c r="AI493" i="1"/>
  <c r="AH493" i="1"/>
  <c r="AG493" i="1"/>
  <c r="AG499" i="1"/>
  <c r="AF499" i="1"/>
  <c r="AE499" i="1"/>
  <c r="AH499" i="1"/>
  <c r="AI499" i="1"/>
  <c r="Y499" i="1" a="1"/>
  <c r="Y499" i="1" s="1"/>
  <c r="AI504" i="1"/>
  <c r="Y504" i="1" a="1"/>
  <c r="Y504" i="1" s="1"/>
  <c r="AH504" i="1"/>
  <c r="AG504" i="1"/>
  <c r="AF504" i="1"/>
  <c r="AE504" i="1"/>
  <c r="AA513" i="1" a="1"/>
  <c r="AA513" i="1" s="1"/>
  <c r="AI513" i="1"/>
  <c r="AH513" i="1"/>
  <c r="AG513" i="1"/>
  <c r="AF513" i="1"/>
  <c r="AG542" i="1"/>
  <c r="AF542" i="1"/>
  <c r="AE542" i="1"/>
  <c r="AH542" i="1"/>
  <c r="Y542" i="1" a="1"/>
  <c r="Y542" i="1" s="1"/>
  <c r="AI542" i="1"/>
  <c r="AF371" i="1"/>
  <c r="AG448" i="1"/>
  <c r="AE455" i="1"/>
  <c r="AG455" i="1"/>
  <c r="AI465" i="1"/>
  <c r="AF470" i="1"/>
  <c r="AE470" i="1"/>
  <c r="AG470" i="1"/>
  <c r="AF471" i="1"/>
  <c r="AE471" i="1"/>
  <c r="AG471" i="1"/>
  <c r="AF472" i="1"/>
  <c r="AE472" i="1"/>
  <c r="AG472" i="1"/>
  <c r="AG473" i="1"/>
  <c r="AF473" i="1"/>
  <c r="AE473" i="1"/>
  <c r="AH473" i="1"/>
  <c r="AI486" i="1"/>
  <c r="AE487" i="1"/>
  <c r="AF487" i="1"/>
  <c r="AH487" i="1"/>
  <c r="AI489" i="1"/>
  <c r="Y489" i="1" a="1"/>
  <c r="Y489" i="1" s="1"/>
  <c r="AH489" i="1"/>
  <c r="AG489" i="1"/>
  <c r="AI491" i="1"/>
  <c r="Y491" i="1" a="1"/>
  <c r="Y491" i="1" s="1"/>
  <c r="AG491" i="1"/>
  <c r="Y492" i="1" a="1"/>
  <c r="Y492" i="1" s="1"/>
  <c r="Y496" i="1" a="1"/>
  <c r="Y496" i="1" s="1"/>
  <c r="AH496" i="1"/>
  <c r="AE506" i="1"/>
  <c r="AE512" i="1"/>
  <c r="AG514" i="1"/>
  <c r="AF514" i="1"/>
  <c r="AA514" i="1" a="1"/>
  <c r="AA514" i="1" s="1"/>
  <c r="AE539" i="1"/>
  <c r="AA539" i="1" a="1"/>
  <c r="AA539" i="1" s="1"/>
  <c r="AF539" i="1"/>
  <c r="AI539" i="1"/>
  <c r="AG539" i="1"/>
  <c r="AI559" i="1"/>
  <c r="AI566" i="1"/>
  <c r="Y566" i="1" a="1"/>
  <c r="Y566" i="1" s="1"/>
  <c r="AH566" i="1"/>
  <c r="AG566" i="1"/>
  <c r="AF566" i="1"/>
  <c r="AE566" i="1"/>
  <c r="AF576" i="1"/>
  <c r="AA576" i="1" a="1"/>
  <c r="AA576" i="1" s="1"/>
  <c r="AI576" i="1"/>
  <c r="AH576" i="1"/>
  <c r="AG576" i="1"/>
  <c r="AI487" i="1"/>
  <c r="AA489" i="1" a="1"/>
  <c r="AA489" i="1" s="1"/>
  <c r="AA491" i="1" a="1"/>
  <c r="AA491" i="1" s="1"/>
  <c r="AH491" i="1"/>
  <c r="AE492" i="1"/>
  <c r="AH492" i="1"/>
  <c r="AE495" i="1"/>
  <c r="AI502" i="1"/>
  <c r="Y502" i="1" a="1"/>
  <c r="Y502" i="1" s="1"/>
  <c r="AH502" i="1"/>
  <c r="AG502" i="1"/>
  <c r="AF502" i="1"/>
  <c r="AC509" i="1" a="1"/>
  <c r="AC509" i="1" s="1"/>
  <c r="AC514" i="1" a="1"/>
  <c r="AC514" i="1" s="1"/>
  <c r="AF528" i="1"/>
  <c r="AG544" i="1"/>
  <c r="AF544" i="1"/>
  <c r="AE544" i="1"/>
  <c r="AH544" i="1"/>
  <c r="AI544" i="1"/>
  <c r="AF549" i="1"/>
  <c r="AE552" i="1"/>
  <c r="AF552" i="1"/>
  <c r="AG552" i="1"/>
  <c r="Y552" i="1" a="1"/>
  <c r="Y552" i="1" s="1"/>
  <c r="AH552" i="1"/>
  <c r="AG557" i="1"/>
  <c r="AF557" i="1"/>
  <c r="AE557" i="1"/>
  <c r="AH557" i="1"/>
  <c r="AI557" i="1"/>
  <c r="Y557" i="1" a="1"/>
  <c r="Y557" i="1" s="1"/>
  <c r="AH560" i="1"/>
  <c r="AG560" i="1"/>
  <c r="AF560" i="1"/>
  <c r="AI560" i="1"/>
  <c r="Y560" i="1" a="1"/>
  <c r="Y560" i="1" s="1"/>
  <c r="AE560" i="1"/>
  <c r="AF496" i="1"/>
  <c r="AE496" i="1"/>
  <c r="AG496" i="1"/>
  <c r="AI503" i="1"/>
  <c r="Y503" i="1" a="1"/>
  <c r="Y503" i="1" s="1"/>
  <c r="AH503" i="1"/>
  <c r="AG503" i="1"/>
  <c r="AF503" i="1"/>
  <c r="AI506" i="1"/>
  <c r="Y506" i="1" a="1"/>
  <c r="Y506" i="1" s="1"/>
  <c r="AG506" i="1"/>
  <c r="AG523" i="1"/>
  <c r="AF523" i="1"/>
  <c r="AE523" i="1"/>
  <c r="AI523" i="1"/>
  <c r="AH523" i="1"/>
  <c r="AI527" i="1"/>
  <c r="Y527" i="1" a="1"/>
  <c r="Y527" i="1" s="1"/>
  <c r="AH527" i="1"/>
  <c r="AG527" i="1"/>
  <c r="AE533" i="1"/>
  <c r="AA536" i="1" a="1"/>
  <c r="AA536" i="1" s="1"/>
  <c r="AG536" i="1"/>
  <c r="AF536" i="1"/>
  <c r="AF541" i="1"/>
  <c r="AE541" i="1"/>
  <c r="AG541" i="1"/>
  <c r="AH541" i="1"/>
  <c r="Y541" i="1" a="1"/>
  <c r="Y541" i="1" s="1"/>
  <c r="AG543" i="1"/>
  <c r="AF543" i="1"/>
  <c r="AE543" i="1"/>
  <c r="AH543" i="1"/>
  <c r="Y543" i="1" a="1"/>
  <c r="Y543" i="1" s="1"/>
  <c r="AG546" i="1"/>
  <c r="AF546" i="1"/>
  <c r="AE546" i="1"/>
  <c r="AH546" i="1"/>
  <c r="AI546" i="1"/>
  <c r="Y546" i="1" a="1"/>
  <c r="Y546" i="1" s="1"/>
  <c r="AF583" i="1"/>
  <c r="AE583" i="1"/>
  <c r="AG583" i="1"/>
  <c r="Y583" i="1" a="1"/>
  <c r="Y583" i="1" s="1"/>
  <c r="AI583" i="1"/>
  <c r="AH583" i="1"/>
  <c r="AA588" i="1" a="1"/>
  <c r="AA588" i="1" s="1"/>
  <c r="AH588" i="1"/>
  <c r="AG588" i="1"/>
  <c r="AE467" i="1"/>
  <c r="AF467" i="1"/>
  <c r="AI467" i="1"/>
  <c r="AE483" i="1"/>
  <c r="AE485" i="1"/>
  <c r="AE493" i="1"/>
  <c r="AF497" i="1"/>
  <c r="AE497" i="1"/>
  <c r="AG497" i="1"/>
  <c r="AI505" i="1"/>
  <c r="Y505" i="1" a="1"/>
  <c r="Y505" i="1" s="1"/>
  <c r="AH505" i="1"/>
  <c r="AG505" i="1"/>
  <c r="AH506" i="1"/>
  <c r="AI507" i="1"/>
  <c r="Y507" i="1" a="1"/>
  <c r="Y507" i="1" s="1"/>
  <c r="AG507" i="1"/>
  <c r="AF509" i="1"/>
  <c r="Y512" i="1" a="1"/>
  <c r="Y512" i="1" s="1"/>
  <c r="AI512" i="1"/>
  <c r="AH512" i="1"/>
  <c r="AE515" i="1"/>
  <c r="AA519" i="1" a="1"/>
  <c r="AA519" i="1" s="1"/>
  <c r="AG519" i="1"/>
  <c r="AF519" i="1"/>
  <c r="AH519" i="1"/>
  <c r="AI526" i="1"/>
  <c r="Y526" i="1" a="1"/>
  <c r="Y526" i="1" s="1"/>
  <c r="AH526" i="1"/>
  <c r="AG526" i="1"/>
  <c r="AF526" i="1"/>
  <c r="AE526" i="1"/>
  <c r="AI532" i="1"/>
  <c r="Y532" i="1" a="1"/>
  <c r="Y532" i="1" s="1"/>
  <c r="AH532" i="1"/>
  <c r="AG532" i="1"/>
  <c r="AF532" i="1"/>
  <c r="AF554" i="1"/>
  <c r="AE554" i="1"/>
  <c r="AG554" i="1"/>
  <c r="AI554" i="1"/>
  <c r="AH554" i="1"/>
  <c r="Y554" i="1" a="1"/>
  <c r="Y554" i="1" s="1"/>
  <c r="AA607" i="1" a="1"/>
  <c r="AA607" i="1" s="1"/>
  <c r="AH607" i="1"/>
  <c r="AF607" i="1"/>
  <c r="AI607" i="1"/>
  <c r="AG607" i="1"/>
  <c r="AI482" i="1"/>
  <c r="Y482" i="1" a="1"/>
  <c r="Y482" i="1" s="1"/>
  <c r="AH482" i="1"/>
  <c r="AG482" i="1"/>
  <c r="AF483" i="1"/>
  <c r="AI484" i="1"/>
  <c r="Y484" i="1" a="1"/>
  <c r="Y484" i="1" s="1"/>
  <c r="AG484" i="1"/>
  <c r="AF485" i="1"/>
  <c r="AF498" i="1"/>
  <c r="AE498" i="1"/>
  <c r="AG498" i="1"/>
  <c r="AH507" i="1"/>
  <c r="AI508" i="1"/>
  <c r="Y508" i="1" a="1"/>
  <c r="Y508" i="1" s="1"/>
  <c r="AG508" i="1"/>
  <c r="AG509" i="1"/>
  <c r="AE513" i="1"/>
  <c r="AF515" i="1"/>
  <c r="Y516" i="1" a="1"/>
  <c r="Y516" i="1" s="1"/>
  <c r="AE516" i="1"/>
  <c r="AH516" i="1"/>
  <c r="AE518" i="1"/>
  <c r="AE540" i="1"/>
  <c r="AF540" i="1"/>
  <c r="AH540" i="1"/>
  <c r="AG558" i="1"/>
  <c r="AF558" i="1"/>
  <c r="AE558" i="1"/>
  <c r="AH558" i="1"/>
  <c r="AI558" i="1"/>
  <c r="Y558" i="1" a="1"/>
  <c r="Y558" i="1" s="1"/>
  <c r="AI561" i="1"/>
  <c r="Y561" i="1" a="1"/>
  <c r="Y561" i="1" s="1"/>
  <c r="AH561" i="1"/>
  <c r="AG561" i="1"/>
  <c r="AF561" i="1"/>
  <c r="AE561" i="1"/>
  <c r="Y347" i="1" a="1"/>
  <c r="Y347" i="1" s="1"/>
  <c r="Y359" i="1" a="1"/>
  <c r="Y359" i="1" s="1"/>
  <c r="Y368" i="1" a="1"/>
  <c r="Y368" i="1" s="1"/>
  <c r="Y369" i="1" a="1"/>
  <c r="Y369" i="1" s="1"/>
  <c r="Y377" i="1" a="1"/>
  <c r="Y377" i="1" s="1"/>
  <c r="Y394" i="1" a="1"/>
  <c r="Y394" i="1" s="1"/>
  <c r="AG401" i="1"/>
  <c r="Y403" i="1" a="1"/>
  <c r="Y403" i="1" s="1"/>
  <c r="AG407" i="1"/>
  <c r="Y409" i="1" a="1"/>
  <c r="Y409" i="1" s="1"/>
  <c r="Y430" i="1" a="1"/>
  <c r="Y430" i="1" s="1"/>
  <c r="Y431" i="1" a="1"/>
  <c r="Y431" i="1" s="1"/>
  <c r="Y432" i="1" a="1"/>
  <c r="Y432" i="1" s="1"/>
  <c r="Y447" i="1" a="1"/>
  <c r="Y447" i="1" s="1"/>
  <c r="AE458" i="1"/>
  <c r="AF458" i="1"/>
  <c r="AI458" i="1"/>
  <c r="AI462" i="1"/>
  <c r="Y462" i="1" a="1"/>
  <c r="Y462" i="1" s="1"/>
  <c r="AH462" i="1"/>
  <c r="AG462" i="1"/>
  <c r="AI464" i="1"/>
  <c r="Y464" i="1" a="1"/>
  <c r="Y464" i="1" s="1"/>
  <c r="AG464" i="1"/>
  <c r="Y465" i="1" a="1"/>
  <c r="Y465" i="1" s="1"/>
  <c r="AE468" i="1"/>
  <c r="AF468" i="1"/>
  <c r="AI468" i="1"/>
  <c r="AG469" i="1"/>
  <c r="Y473" i="1" a="1"/>
  <c r="Y473" i="1" s="1"/>
  <c r="AI483" i="1"/>
  <c r="Y483" i="1" a="1"/>
  <c r="Y483" i="1" s="1"/>
  <c r="AH483" i="1"/>
  <c r="AG483" i="1"/>
  <c r="AH484" i="1"/>
  <c r="AI485" i="1"/>
  <c r="Y485" i="1" a="1"/>
  <c r="Y485" i="1" s="1"/>
  <c r="AG485" i="1"/>
  <c r="Y486" i="1" a="1"/>
  <c r="Y486" i="1" s="1"/>
  <c r="AG494" i="1"/>
  <c r="AH508" i="1"/>
  <c r="AE509" i="1"/>
  <c r="AH509" i="1"/>
  <c r="Y510" i="1" a="1"/>
  <c r="Y510" i="1" s="1"/>
  <c r="AI516" i="1"/>
  <c r="AF521" i="1"/>
  <c r="AE521" i="1"/>
  <c r="AH524" i="1"/>
  <c r="AG524" i="1"/>
  <c r="AF524" i="1"/>
  <c r="AE524" i="1"/>
  <c r="Y524" i="1" a="1"/>
  <c r="Y524" i="1" s="1"/>
  <c r="AI524" i="1"/>
  <c r="AE528" i="1"/>
  <c r="AI536" i="1"/>
  <c r="AE538" i="1"/>
  <c r="AI538" i="1"/>
  <c r="AH538" i="1"/>
  <c r="AG549" i="1"/>
  <c r="AI555" i="1"/>
  <c r="AA564" i="1" a="1"/>
  <c r="AA564" i="1" s="1"/>
  <c r="AG564" i="1"/>
  <c r="AF564" i="1"/>
  <c r="AG572" i="1"/>
  <c r="AI572" i="1"/>
  <c r="AH572" i="1"/>
  <c r="AF572" i="1"/>
  <c r="Y572" i="1" a="1"/>
  <c r="Y572" i="1" s="1"/>
  <c r="AE572" i="1"/>
  <c r="AF584" i="1"/>
  <c r="AE584" i="1"/>
  <c r="AG584" i="1"/>
  <c r="AI584" i="1"/>
  <c r="AH584" i="1"/>
  <c r="Y584" i="1" a="1"/>
  <c r="Y584" i="1" s="1"/>
  <c r="AH401" i="1"/>
  <c r="AH407" i="1"/>
  <c r="AE448" i="1"/>
  <c r="AF451" i="1"/>
  <c r="AE451" i="1"/>
  <c r="AG451" i="1"/>
  <c r="AI451" i="1"/>
  <c r="AF459" i="1"/>
  <c r="AE459" i="1"/>
  <c r="AG459" i="1"/>
  <c r="AI460" i="1"/>
  <c r="AH460" i="1"/>
  <c r="AE465" i="1"/>
  <c r="AG465" i="1"/>
  <c r="AH469" i="1"/>
  <c r="AH470" i="1"/>
  <c r="AH471" i="1"/>
  <c r="AH472" i="1"/>
  <c r="AI473" i="1"/>
  <c r="AH474" i="1"/>
  <c r="AG474" i="1"/>
  <c r="AF474" i="1"/>
  <c r="AI474" i="1"/>
  <c r="Y474" i="1" a="1"/>
  <c r="Y474" i="1" s="1"/>
  <c r="AA485" i="1" a="1"/>
  <c r="AA485" i="1" s="1"/>
  <c r="AE486" i="1"/>
  <c r="AG486" i="1"/>
  <c r="AI488" i="1"/>
  <c r="AA488" i="1" a="1"/>
  <c r="AA488" i="1" s="1"/>
  <c r="AI510" i="1"/>
  <c r="AE510" i="1"/>
  <c r="AH510" i="1"/>
  <c r="AI511" i="1"/>
  <c r="Y511" i="1" a="1"/>
  <c r="Y511" i="1" s="1"/>
  <c r="AG511" i="1"/>
  <c r="AF511" i="1"/>
  <c r="AE511" i="1"/>
  <c r="AH511" i="1"/>
  <c r="AE514" i="1"/>
  <c r="AI515" i="1"/>
  <c r="AH515" i="1"/>
  <c r="AG515" i="1"/>
  <c r="AF520" i="1"/>
  <c r="AE520" i="1"/>
  <c r="AG520" i="1"/>
  <c r="Y520" i="1" a="1"/>
  <c r="Y520" i="1" s="1"/>
  <c r="AH520" i="1"/>
  <c r="AF537" i="1"/>
  <c r="AI541" i="1"/>
  <c r="AI549" i="1"/>
  <c r="AI552" i="1"/>
  <c r="AF590" i="1"/>
  <c r="AE590" i="1"/>
  <c r="AG590" i="1"/>
  <c r="Y590" i="1" a="1"/>
  <c r="Y590" i="1" s="1"/>
  <c r="AH590" i="1"/>
  <c r="AI590" i="1"/>
  <c r="AF455" i="1"/>
  <c r="AH465" i="1"/>
  <c r="AE469" i="1"/>
  <c r="AF469" i="1"/>
  <c r="AI469" i="1"/>
  <c r="AI470" i="1"/>
  <c r="AI471" i="1"/>
  <c r="AI472" i="1"/>
  <c r="AH486" i="1"/>
  <c r="AG487" i="1"/>
  <c r="AE488" i="1"/>
  <c r="AF489" i="1"/>
  <c r="AI490" i="1"/>
  <c r="Y490" i="1" a="1"/>
  <c r="Y490" i="1" s="1"/>
  <c r="AG490" i="1"/>
  <c r="AF491" i="1"/>
  <c r="AF492" i="1"/>
  <c r="AI494" i="1"/>
  <c r="AA517" i="1" a="1"/>
  <c r="AA517" i="1" s="1"/>
  <c r="AI517" i="1"/>
  <c r="AH517" i="1"/>
  <c r="AE527" i="1"/>
  <c r="AF534" i="1"/>
  <c r="Y544" i="1" a="1"/>
  <c r="Y544" i="1" s="1"/>
  <c r="AI545" i="1"/>
  <c r="AI547" i="1"/>
  <c r="AH547" i="1"/>
  <c r="AG547" i="1"/>
  <c r="Y547" i="1" a="1"/>
  <c r="Y547" i="1" s="1"/>
  <c r="AF547" i="1"/>
  <c r="AE550" i="1"/>
  <c r="AI550" i="1"/>
  <c r="AF550" i="1"/>
  <c r="AA551" i="1" a="1"/>
  <c r="AA551" i="1" s="1"/>
  <c r="AH551" i="1"/>
  <c r="AF551" i="1"/>
  <c r="AH553" i="1"/>
  <c r="AG556" i="1"/>
  <c r="AF556" i="1"/>
  <c r="AE556" i="1"/>
  <c r="AH556" i="1"/>
  <c r="AI556" i="1"/>
  <c r="AF493" i="1"/>
  <c r="AF494" i="1"/>
  <c r="AF495" i="1"/>
  <c r="AH514" i="1"/>
  <c r="AH530" i="1"/>
  <c r="AG530" i="1"/>
  <c r="AF530" i="1"/>
  <c r="AI530" i="1"/>
  <c r="AE536" i="1"/>
  <c r="AH536" i="1"/>
  <c r="AI548" i="1"/>
  <c r="AE594" i="1"/>
  <c r="Y594" i="1" a="1"/>
  <c r="Y594" i="1" s="1"/>
  <c r="AF594" i="1"/>
  <c r="AI594" i="1"/>
  <c r="AI600" i="1"/>
  <c r="Y600" i="1" a="1"/>
  <c r="Y600" i="1" s="1"/>
  <c r="AE600" i="1"/>
  <c r="AE607" i="1"/>
  <c r="AG611" i="1"/>
  <c r="AF633" i="1"/>
  <c r="AE633" i="1"/>
  <c r="AG633" i="1"/>
  <c r="Y633" i="1" a="1"/>
  <c r="Y633" i="1" s="1"/>
  <c r="AH633" i="1"/>
  <c r="AI633" i="1"/>
  <c r="AH664" i="1"/>
  <c r="AG664" i="1"/>
  <c r="AF664" i="1"/>
  <c r="AI664" i="1"/>
  <c r="Y664" i="1" a="1"/>
  <c r="Y664" i="1" s="1"/>
  <c r="AE664" i="1"/>
  <c r="AG591" i="1"/>
  <c r="AF591" i="1"/>
  <c r="AH591" i="1"/>
  <c r="AC598" i="1" a="1"/>
  <c r="AC598" i="1" s="1"/>
  <c r="AA600" i="1" a="1"/>
  <c r="AA600" i="1" s="1"/>
  <c r="AH659" i="1"/>
  <c r="AG659" i="1"/>
  <c r="AF659" i="1"/>
  <c r="AI659" i="1"/>
  <c r="Y659" i="1" a="1"/>
  <c r="Y659" i="1" s="1"/>
  <c r="AE659" i="1"/>
  <c r="AE537" i="1"/>
  <c r="AH537" i="1"/>
  <c r="AE549" i="1"/>
  <c r="AH549" i="1"/>
  <c r="Y555" i="1" a="1"/>
  <c r="Y555" i="1" s="1"/>
  <c r="AH555" i="1"/>
  <c r="AE565" i="1"/>
  <c r="Y575" i="1" a="1"/>
  <c r="Y575" i="1" s="1"/>
  <c r="AI575" i="1"/>
  <c r="AG575" i="1"/>
  <c r="AH595" i="1"/>
  <c r="AA626" i="1" a="1"/>
  <c r="AA626" i="1" s="1"/>
  <c r="AI626" i="1"/>
  <c r="AF627" i="1"/>
  <c r="AE627" i="1"/>
  <c r="Y627" i="1" a="1"/>
  <c r="Y627" i="1" s="1"/>
  <c r="AI627" i="1"/>
  <c r="AH627" i="1"/>
  <c r="AG627" i="1"/>
  <c r="AH662" i="1"/>
  <c r="AG662" i="1"/>
  <c r="AF662" i="1"/>
  <c r="AI662" i="1"/>
  <c r="Y662" i="1" a="1"/>
  <c r="Y662" i="1" s="1"/>
  <c r="AE662" i="1"/>
  <c r="AE553" i="1"/>
  <c r="AF553" i="1"/>
  <c r="AI553" i="1"/>
  <c r="AI562" i="1"/>
  <c r="Y562" i="1" a="1"/>
  <c r="Y562" i="1" s="1"/>
  <c r="AH562" i="1"/>
  <c r="AG562" i="1"/>
  <c r="AF565" i="1"/>
  <c r="AI567" i="1"/>
  <c r="Y567" i="1" a="1"/>
  <c r="Y567" i="1" s="1"/>
  <c r="AH567" i="1"/>
  <c r="AG567" i="1"/>
  <c r="AF568" i="1"/>
  <c r="AG616" i="1"/>
  <c r="AF616" i="1"/>
  <c r="AE616" i="1"/>
  <c r="AH616" i="1"/>
  <c r="Y616" i="1" a="1"/>
  <c r="Y616" i="1" s="1"/>
  <c r="AH665" i="1"/>
  <c r="AG665" i="1"/>
  <c r="AF665" i="1"/>
  <c r="AI665" i="1"/>
  <c r="Y665" i="1" a="1"/>
  <c r="Y665" i="1" s="1"/>
  <c r="AE665" i="1"/>
  <c r="AF555" i="1"/>
  <c r="AE555" i="1"/>
  <c r="AG555" i="1"/>
  <c r="AI568" i="1"/>
  <c r="Y568" i="1" a="1"/>
  <c r="Y568" i="1" s="1"/>
  <c r="AH568" i="1"/>
  <c r="AG568" i="1"/>
  <c r="AG570" i="1"/>
  <c r="AH573" i="1"/>
  <c r="Y573" i="1" a="1"/>
  <c r="Y573" i="1" s="1"/>
  <c r="AG573" i="1"/>
  <c r="AH586" i="1"/>
  <c r="AG586" i="1"/>
  <c r="AI586" i="1"/>
  <c r="Y586" i="1" a="1"/>
  <c r="Y586" i="1" s="1"/>
  <c r="AE586" i="1"/>
  <c r="AF586" i="1"/>
  <c r="AI593" i="1"/>
  <c r="Y593" i="1" a="1"/>
  <c r="Y593" i="1" s="1"/>
  <c r="AH593" i="1"/>
  <c r="AG593" i="1"/>
  <c r="AF593" i="1"/>
  <c r="AE604" i="1"/>
  <c r="AI605" i="1"/>
  <c r="Y605" i="1" a="1"/>
  <c r="Y605" i="1" s="1"/>
  <c r="AH605" i="1"/>
  <c r="AE605" i="1"/>
  <c r="AA606" i="1" a="1"/>
  <c r="AA606" i="1" s="1"/>
  <c r="AH606" i="1"/>
  <c r="AG606" i="1"/>
  <c r="AF606" i="1"/>
  <c r="AI606" i="1"/>
  <c r="AH611" i="1"/>
  <c r="AF612" i="1"/>
  <c r="AE612" i="1"/>
  <c r="AG612" i="1"/>
  <c r="AI612" i="1"/>
  <c r="AH660" i="1"/>
  <c r="AG660" i="1"/>
  <c r="AF660" i="1"/>
  <c r="AI660" i="1"/>
  <c r="Y660" i="1" a="1"/>
  <c r="Y660" i="1" s="1"/>
  <c r="AE660" i="1"/>
  <c r="AG488" i="1"/>
  <c r="AE517" i="1"/>
  <c r="AG517" i="1"/>
  <c r="AF522" i="1"/>
  <c r="AE522" i="1"/>
  <c r="AI522" i="1"/>
  <c r="AE564" i="1"/>
  <c r="AH564" i="1"/>
  <c r="AF569" i="1"/>
  <c r="Y569" i="1" a="1"/>
  <c r="Y569" i="1" s="1"/>
  <c r="AI569" i="1"/>
  <c r="AH569" i="1"/>
  <c r="AH570" i="1"/>
  <c r="Y571" i="1" a="1"/>
  <c r="Y571" i="1" s="1"/>
  <c r="AI573" i="1"/>
  <c r="AI574" i="1"/>
  <c r="Y574" i="1" a="1"/>
  <c r="Y574" i="1" s="1"/>
  <c r="AG574" i="1"/>
  <c r="AF574" i="1"/>
  <c r="AE574" i="1"/>
  <c r="AH574" i="1"/>
  <c r="AE576" i="1"/>
  <c r="AH603" i="1"/>
  <c r="AF604" i="1"/>
  <c r="AF630" i="1"/>
  <c r="AE630" i="1"/>
  <c r="Y630" i="1" a="1"/>
  <c r="Y630" i="1" s="1"/>
  <c r="AI630" i="1"/>
  <c r="AH630" i="1"/>
  <c r="AG630" i="1"/>
  <c r="AH663" i="1"/>
  <c r="AG663" i="1"/>
  <c r="AF663" i="1"/>
  <c r="AI663" i="1"/>
  <c r="Y663" i="1" a="1"/>
  <c r="Y663" i="1" s="1"/>
  <c r="AE663" i="1"/>
  <c r="AE519" i="1"/>
  <c r="AI528" i="1"/>
  <c r="Y528" i="1" a="1"/>
  <c r="Y528" i="1" s="1"/>
  <c r="AH528" i="1"/>
  <c r="AG528" i="1"/>
  <c r="AI529" i="1"/>
  <c r="AI533" i="1"/>
  <c r="Y533" i="1" a="1"/>
  <c r="Y533" i="1" s="1"/>
  <c r="AH533" i="1"/>
  <c r="AG533" i="1"/>
  <c r="AF533" i="1"/>
  <c r="AI534" i="1"/>
  <c r="Y534" i="1" a="1"/>
  <c r="Y534" i="1" s="1"/>
  <c r="AH534" i="1"/>
  <c r="AG534" i="1"/>
  <c r="AI535" i="1"/>
  <c r="AE551" i="1"/>
  <c r="AG551" i="1"/>
  <c r="AI564" i="1"/>
  <c r="AI570" i="1"/>
  <c r="AG577" i="1"/>
  <c r="AF577" i="1"/>
  <c r="AE577" i="1"/>
  <c r="AH577" i="1"/>
  <c r="AG585" i="1"/>
  <c r="AF585" i="1"/>
  <c r="AH585" i="1"/>
  <c r="AI585" i="1"/>
  <c r="AE585" i="1"/>
  <c r="AF589" i="1"/>
  <c r="AE589" i="1"/>
  <c r="Y589" i="1" a="1"/>
  <c r="Y589" i="1" s="1"/>
  <c r="AG589" i="1"/>
  <c r="AH589" i="1"/>
  <c r="Y591" i="1" a="1"/>
  <c r="Y591" i="1" s="1"/>
  <c r="AE591" i="1"/>
  <c r="AG600" i="1"/>
  <c r="AI622" i="1"/>
  <c r="Y622" i="1" a="1"/>
  <c r="Y622" i="1" s="1"/>
  <c r="AH622" i="1"/>
  <c r="AG622" i="1"/>
  <c r="AF622" i="1"/>
  <c r="AE622" i="1"/>
  <c r="AA655" i="1" a="1"/>
  <c r="AA655" i="1" s="1"/>
  <c r="AH655" i="1"/>
  <c r="AI655" i="1"/>
  <c r="AG655" i="1"/>
  <c r="AG545" i="1"/>
  <c r="AF545" i="1"/>
  <c r="AE545" i="1"/>
  <c r="AH545" i="1"/>
  <c r="AG559" i="1"/>
  <c r="AF559" i="1"/>
  <c r="AE559" i="1"/>
  <c r="AH559" i="1"/>
  <c r="AI565" i="1"/>
  <c r="AH565" i="1"/>
  <c r="AG565" i="1"/>
  <c r="AF571" i="1"/>
  <c r="AG571" i="1"/>
  <c r="AE571" i="1"/>
  <c r="AH571" i="1"/>
  <c r="AE581" i="1"/>
  <c r="AA581" i="1" a="1"/>
  <c r="AA581" i="1" s="1"/>
  <c r="AI581" i="1"/>
  <c r="AH581" i="1"/>
  <c r="AG581" i="1"/>
  <c r="AI591" i="1"/>
  <c r="AH592" i="1"/>
  <c r="AG592" i="1"/>
  <c r="AI592" i="1"/>
  <c r="Y592" i="1" a="1"/>
  <c r="Y592" i="1" s="1"/>
  <c r="AF592" i="1"/>
  <c r="AE592" i="1"/>
  <c r="AH600" i="1"/>
  <c r="AI601" i="1"/>
  <c r="Y601" i="1" a="1"/>
  <c r="Y601" i="1" s="1"/>
  <c r="AH601" i="1"/>
  <c r="AA603" i="1" a="1"/>
  <c r="AA603" i="1" s="1"/>
  <c r="AG603" i="1"/>
  <c r="AG615" i="1"/>
  <c r="AF615" i="1"/>
  <c r="AE615" i="1"/>
  <c r="AH615" i="1"/>
  <c r="Y615" i="1" a="1"/>
  <c r="Y615" i="1" s="1"/>
  <c r="AI616" i="1"/>
  <c r="AG619" i="1"/>
  <c r="AI619" i="1"/>
  <c r="AH619" i="1"/>
  <c r="AF619" i="1"/>
  <c r="Y619" i="1" a="1"/>
  <c r="Y619" i="1" s="1"/>
  <c r="AE619" i="1"/>
  <c r="AH661" i="1"/>
  <c r="AG661" i="1"/>
  <c r="AF661" i="1"/>
  <c r="AI661" i="1"/>
  <c r="Y661" i="1" a="1"/>
  <c r="Y661" i="1" s="1"/>
  <c r="AE661" i="1"/>
  <c r="AF570" i="1"/>
  <c r="AE570" i="1"/>
  <c r="AH578" i="1"/>
  <c r="AH579" i="1"/>
  <c r="AH580" i="1"/>
  <c r="AE582" i="1"/>
  <c r="AF582" i="1"/>
  <c r="AI582" i="1"/>
  <c r="AI587" i="1"/>
  <c r="Y587" i="1" a="1"/>
  <c r="Y587" i="1" s="1"/>
  <c r="AH587" i="1"/>
  <c r="AG587" i="1"/>
  <c r="AI588" i="1"/>
  <c r="Y588" i="1" a="1"/>
  <c r="Y588" i="1" s="1"/>
  <c r="AF588" i="1"/>
  <c r="AI604" i="1"/>
  <c r="AH604" i="1"/>
  <c r="AE610" i="1"/>
  <c r="AF610" i="1"/>
  <c r="AI610" i="1"/>
  <c r="Y611" i="1" a="1"/>
  <c r="Y611" i="1" s="1"/>
  <c r="AC624" i="1" a="1"/>
  <c r="AC624" i="1" s="1"/>
  <c r="AE625" i="1"/>
  <c r="AF628" i="1"/>
  <c r="AE628" i="1"/>
  <c r="AI628" i="1"/>
  <c r="AH628" i="1"/>
  <c r="AH635" i="1"/>
  <c r="AG635" i="1"/>
  <c r="AI635" i="1"/>
  <c r="Y635" i="1" a="1"/>
  <c r="Y635" i="1" s="1"/>
  <c r="AF635" i="1"/>
  <c r="AE635" i="1"/>
  <c r="AG640" i="1"/>
  <c r="AF640" i="1"/>
  <c r="AH640" i="1"/>
  <c r="AI640" i="1"/>
  <c r="AF645" i="1"/>
  <c r="AC649" i="1" a="1"/>
  <c r="AC649" i="1" s="1"/>
  <c r="AF656" i="1"/>
  <c r="AE656" i="1"/>
  <c r="AG656" i="1"/>
  <c r="AI656" i="1"/>
  <c r="AI666" i="1"/>
  <c r="Y666" i="1" a="1"/>
  <c r="Y666" i="1" s="1"/>
  <c r="AH666" i="1"/>
  <c r="AG666" i="1"/>
  <c r="AF666" i="1"/>
  <c r="AE666" i="1"/>
  <c r="AH620" i="1"/>
  <c r="Y620" i="1" a="1"/>
  <c r="Y620" i="1" s="1"/>
  <c r="AI620" i="1"/>
  <c r="AI621" i="1"/>
  <c r="Y621" i="1" a="1"/>
  <c r="Y621" i="1" s="1"/>
  <c r="AG621" i="1"/>
  <c r="AF621" i="1"/>
  <c r="AE621" i="1"/>
  <c r="AH621" i="1"/>
  <c r="AG634" i="1"/>
  <c r="AF634" i="1"/>
  <c r="AH634" i="1"/>
  <c r="AI634" i="1"/>
  <c r="AG637" i="1"/>
  <c r="AA637" i="1" a="1"/>
  <c r="AA637" i="1" s="1"/>
  <c r="AE637" i="1"/>
  <c r="AH637" i="1"/>
  <c r="AE643" i="1"/>
  <c r="AA643" i="1" a="1"/>
  <c r="AA643" i="1" s="1"/>
  <c r="AI646" i="1"/>
  <c r="AE646" i="1"/>
  <c r="AG658" i="1"/>
  <c r="AF658" i="1"/>
  <c r="AE658" i="1"/>
  <c r="AH658" i="1"/>
  <c r="Y658" i="1" a="1"/>
  <c r="Y658" i="1" s="1"/>
  <c r="AA673" i="1" a="1"/>
  <c r="AA673" i="1" s="1"/>
  <c r="AH673" i="1"/>
  <c r="AG673" i="1"/>
  <c r="AF691" i="1"/>
  <c r="AA691" i="1" a="1"/>
  <c r="AA691" i="1" s="1"/>
  <c r="AH691" i="1"/>
  <c r="AG691" i="1"/>
  <c r="AE611" i="1"/>
  <c r="AF611" i="1"/>
  <c r="AI611" i="1"/>
  <c r="AF626" i="1"/>
  <c r="AI642" i="1"/>
  <c r="Y642" i="1" a="1"/>
  <c r="Y642" i="1" s="1"/>
  <c r="AH642" i="1"/>
  <c r="AG642" i="1"/>
  <c r="AF642" i="1"/>
  <c r="AE645" i="1"/>
  <c r="AA645" i="1" a="1"/>
  <c r="AA645" i="1" s="1"/>
  <c r="AE653" i="1"/>
  <c r="AG701" i="1"/>
  <c r="AF701" i="1"/>
  <c r="AE701" i="1"/>
  <c r="Y701" i="1" a="1"/>
  <c r="Y701" i="1" s="1"/>
  <c r="AI701" i="1"/>
  <c r="AH701" i="1"/>
  <c r="AF613" i="1"/>
  <c r="AE613" i="1"/>
  <c r="AG613" i="1"/>
  <c r="AF614" i="1"/>
  <c r="AE614" i="1"/>
  <c r="AG614" i="1"/>
  <c r="AG617" i="1"/>
  <c r="AF617" i="1"/>
  <c r="AE617" i="1"/>
  <c r="AH617" i="1"/>
  <c r="AG618" i="1"/>
  <c r="AH618" i="1"/>
  <c r="AF618" i="1"/>
  <c r="AE618" i="1"/>
  <c r="AI618" i="1"/>
  <c r="AI625" i="1"/>
  <c r="AH625" i="1"/>
  <c r="Y625" i="1" a="1"/>
  <c r="Y625" i="1" s="1"/>
  <c r="AF632" i="1"/>
  <c r="AE632" i="1"/>
  <c r="AG632" i="1"/>
  <c r="Y632" i="1" a="1"/>
  <c r="Y632" i="1" s="1"/>
  <c r="AH632" i="1"/>
  <c r="AI636" i="1"/>
  <c r="Y636" i="1" a="1"/>
  <c r="Y636" i="1" s="1"/>
  <c r="AH636" i="1"/>
  <c r="AG636" i="1"/>
  <c r="AF636" i="1"/>
  <c r="AF647" i="1"/>
  <c r="AE652" i="1"/>
  <c r="AF652" i="1"/>
  <c r="Y652" i="1" a="1"/>
  <c r="Y652" i="1" s="1"/>
  <c r="AI652" i="1"/>
  <c r="AG652" i="1"/>
  <c r="AA653" i="1" a="1"/>
  <c r="AA653" i="1" s="1"/>
  <c r="AI653" i="1"/>
  <c r="AI684" i="1"/>
  <c r="AG684" i="1"/>
  <c r="AA684" i="1" a="1"/>
  <c r="AA684" i="1" s="1"/>
  <c r="AF684" i="1"/>
  <c r="AE684" i="1"/>
  <c r="AH623" i="1"/>
  <c r="AF638" i="1"/>
  <c r="AE638" i="1"/>
  <c r="Y638" i="1" a="1"/>
  <c r="Y638" i="1" s="1"/>
  <c r="AG638" i="1"/>
  <c r="AI638" i="1"/>
  <c r="AH638" i="1"/>
  <c r="AA644" i="1" a="1"/>
  <c r="AA644" i="1" s="1"/>
  <c r="AF644" i="1"/>
  <c r="AG647" i="1"/>
  <c r="AG648" i="1"/>
  <c r="AA654" i="1" a="1"/>
  <c r="AA654" i="1" s="1"/>
  <c r="AH654" i="1"/>
  <c r="AG654" i="1"/>
  <c r="AI654" i="1"/>
  <c r="AF668" i="1"/>
  <c r="AE668" i="1"/>
  <c r="AA674" i="1" a="1"/>
  <c r="AA674" i="1" s="1"/>
  <c r="AH674" i="1"/>
  <c r="AG674" i="1"/>
  <c r="AH677" i="1"/>
  <c r="AG677" i="1"/>
  <c r="AF677" i="1"/>
  <c r="AI677" i="1"/>
  <c r="Y677" i="1" a="1"/>
  <c r="Y677" i="1" s="1"/>
  <c r="AE677" i="1"/>
  <c r="Y529" i="1" a="1"/>
  <c r="Y529" i="1" s="1"/>
  <c r="Y535" i="1" a="1"/>
  <c r="Y535" i="1" s="1"/>
  <c r="Y548" i="1" a="1"/>
  <c r="Y548" i="1" s="1"/>
  <c r="Y563" i="1" a="1"/>
  <c r="Y563" i="1" s="1"/>
  <c r="Y570" i="1" a="1"/>
  <c r="Y570" i="1" s="1"/>
  <c r="AA578" i="1" a="1"/>
  <c r="AA578" i="1" s="1"/>
  <c r="AE578" i="1"/>
  <c r="AA579" i="1" a="1"/>
  <c r="AA579" i="1" s="1"/>
  <c r="AE579" i="1"/>
  <c r="AA580" i="1" a="1"/>
  <c r="AA580" i="1" s="1"/>
  <c r="AE580" i="1"/>
  <c r="AI595" i="1"/>
  <c r="AI596" i="1"/>
  <c r="AI597" i="1"/>
  <c r="AI598" i="1"/>
  <c r="AE602" i="1"/>
  <c r="AG602" i="1"/>
  <c r="AG604" i="1"/>
  <c r="AH609" i="1"/>
  <c r="AI623" i="1"/>
  <c r="AI629" i="1"/>
  <c r="AF631" i="1"/>
  <c r="AE631" i="1"/>
  <c r="AI631" i="1"/>
  <c r="AH631" i="1"/>
  <c r="AG631" i="1"/>
  <c r="AF646" i="1"/>
  <c r="AH647" i="1"/>
  <c r="AH648" i="1"/>
  <c r="AA650" i="1" a="1"/>
  <c r="AA650" i="1" s="1"/>
  <c r="AG650" i="1"/>
  <c r="AF657" i="1"/>
  <c r="AE657" i="1"/>
  <c r="AG657" i="1"/>
  <c r="AH657" i="1"/>
  <c r="Y657" i="1" a="1"/>
  <c r="Y657" i="1" s="1"/>
  <c r="AG670" i="1"/>
  <c r="AA672" i="1" a="1"/>
  <c r="AA672" i="1" s="1"/>
  <c r="AH672" i="1"/>
  <c r="AF578" i="1"/>
  <c r="AF579" i="1"/>
  <c r="AF580" i="1"/>
  <c r="Y582" i="1" a="1"/>
  <c r="Y582" i="1" s="1"/>
  <c r="AG582" i="1"/>
  <c r="AE587" i="1"/>
  <c r="AF595" i="1"/>
  <c r="AE595" i="1"/>
  <c r="AG595" i="1"/>
  <c r="AF596" i="1"/>
  <c r="AE596" i="1"/>
  <c r="AG596" i="1"/>
  <c r="AF597" i="1"/>
  <c r="AE597" i="1"/>
  <c r="AG597" i="1"/>
  <c r="AF598" i="1"/>
  <c r="AE598" i="1"/>
  <c r="AG598" i="1"/>
  <c r="AI599" i="1"/>
  <c r="AH599" i="1"/>
  <c r="AH602" i="1"/>
  <c r="AA604" i="1" a="1"/>
  <c r="AA604" i="1" s="1"/>
  <c r="AE606" i="1"/>
  <c r="AI608" i="1"/>
  <c r="AE609" i="1"/>
  <c r="AF609" i="1"/>
  <c r="AI609" i="1"/>
  <c r="Y610" i="1" a="1"/>
  <c r="Y610" i="1" s="1"/>
  <c r="AG610" i="1"/>
  <c r="AE620" i="1"/>
  <c r="AG624" i="1"/>
  <c r="AF624" i="1"/>
  <c r="AE624" i="1"/>
  <c r="AH624" i="1"/>
  <c r="Y628" i="1" a="1"/>
  <c r="Y628" i="1" s="1"/>
  <c r="AG628" i="1"/>
  <c r="Y634" i="1" a="1"/>
  <c r="Y634" i="1" s="1"/>
  <c r="AE642" i="1"/>
  <c r="AA646" i="1" a="1"/>
  <c r="AA646" i="1" s="1"/>
  <c r="AG646" i="1"/>
  <c r="AI647" i="1"/>
  <c r="AA670" i="1" a="1"/>
  <c r="AA670" i="1" s="1"/>
  <c r="AF670" i="1"/>
  <c r="AH678" i="1"/>
  <c r="AG678" i="1"/>
  <c r="AF678" i="1"/>
  <c r="AI678" i="1"/>
  <c r="Y678" i="1" a="1"/>
  <c r="Y678" i="1" s="1"/>
  <c r="AE678" i="1"/>
  <c r="AI680" i="1"/>
  <c r="Y680" i="1" a="1"/>
  <c r="Y680" i="1" s="1"/>
  <c r="AH680" i="1"/>
  <c r="AG680" i="1"/>
  <c r="AF680" i="1"/>
  <c r="AE680" i="1"/>
  <c r="AH582" i="1"/>
  <c r="AF587" i="1"/>
  <c r="AE588" i="1"/>
  <c r="AI602" i="1"/>
  <c r="AE603" i="1"/>
  <c r="AF603" i="1"/>
  <c r="AI603" i="1"/>
  <c r="AH610" i="1"/>
  <c r="AF620" i="1"/>
  <c r="AF623" i="1"/>
  <c r="AE623" i="1"/>
  <c r="AG623" i="1"/>
  <c r="AE636" i="1"/>
  <c r="AE640" i="1"/>
  <c r="AH641" i="1"/>
  <c r="AG641" i="1"/>
  <c r="AI641" i="1"/>
  <c r="Y641" i="1" a="1"/>
  <c r="Y641" i="1" s="1"/>
  <c r="AF641" i="1"/>
  <c r="AE641" i="1"/>
  <c r="AF643" i="1"/>
  <c r="AE644" i="1"/>
  <c r="AH646" i="1"/>
  <c r="AE647" i="1"/>
  <c r="Y656" i="1" a="1"/>
  <c r="Y656" i="1" s="1"/>
  <c r="AI658" i="1"/>
  <c r="AG668" i="1"/>
  <c r="AG671" i="1"/>
  <c r="AG693" i="1"/>
  <c r="AA693" i="1" a="1"/>
  <c r="AA693" i="1" s="1"/>
  <c r="AE693" i="1"/>
  <c r="AH693" i="1"/>
  <c r="AI693" i="1"/>
  <c r="AH626" i="1"/>
  <c r="AF629" i="1"/>
  <c r="AE629" i="1"/>
  <c r="AH629" i="1"/>
  <c r="AG639" i="1"/>
  <c r="AF639" i="1"/>
  <c r="AH639" i="1"/>
  <c r="AE639" i="1"/>
  <c r="AE651" i="1"/>
  <c r="AF651" i="1"/>
  <c r="AI651" i="1"/>
  <c r="AI670" i="1"/>
  <c r="Y671" i="1" a="1"/>
  <c r="Y671" i="1" s="1"/>
  <c r="AE674" i="1"/>
  <c r="AF674" i="1"/>
  <c r="AI674" i="1"/>
  <c r="AA681" i="1" a="1"/>
  <c r="AA681" i="1" s="1"/>
  <c r="AI682" i="1"/>
  <c r="Y682" i="1" a="1"/>
  <c r="Y682" i="1" s="1"/>
  <c r="AH682" i="1"/>
  <c r="AG682" i="1"/>
  <c r="AE692" i="1"/>
  <c r="AF694" i="1"/>
  <c r="AA734" i="1" a="1"/>
  <c r="AA734" i="1" s="1"/>
  <c r="AF734" i="1"/>
  <c r="AI734" i="1"/>
  <c r="AH734" i="1"/>
  <c r="AE671" i="1"/>
  <c r="AH671" i="1"/>
  <c r="AF675" i="1"/>
  <c r="AE675" i="1"/>
  <c r="AG675" i="1"/>
  <c r="AG676" i="1"/>
  <c r="AF676" i="1"/>
  <c r="AE676" i="1"/>
  <c r="AH676" i="1"/>
  <c r="AH679" i="1"/>
  <c r="AG679" i="1"/>
  <c r="AF679" i="1"/>
  <c r="AI679" i="1"/>
  <c r="Y679" i="1" a="1"/>
  <c r="Y679" i="1" s="1"/>
  <c r="AA682" i="1" a="1"/>
  <c r="AA682" i="1" s="1"/>
  <c r="AI683" i="1"/>
  <c r="Y683" i="1" a="1"/>
  <c r="Y683" i="1" s="1"/>
  <c r="AH683" i="1"/>
  <c r="AG683" i="1"/>
  <c r="AE687" i="1"/>
  <c r="AE690" i="1"/>
  <c r="AF692" i="1"/>
  <c r="Y694" i="1" a="1"/>
  <c r="Y694" i="1" s="1"/>
  <c r="AG694" i="1"/>
  <c r="AH714" i="1"/>
  <c r="AG714" i="1"/>
  <c r="AF714" i="1"/>
  <c r="AI714" i="1"/>
  <c r="AE714" i="1"/>
  <c r="Y714" i="1" a="1"/>
  <c r="Y714" i="1" s="1"/>
  <c r="AE655" i="1"/>
  <c r="AI667" i="1"/>
  <c r="Y667" i="1" a="1"/>
  <c r="Y667" i="1" s="1"/>
  <c r="AH667" i="1"/>
  <c r="AG667" i="1"/>
  <c r="AI668" i="1"/>
  <c r="AI671" i="1"/>
  <c r="Y672" i="1" a="1"/>
  <c r="Y672" i="1" s="1"/>
  <c r="Y692" i="1" a="1"/>
  <c r="Y692" i="1" s="1"/>
  <c r="AG692" i="1"/>
  <c r="AH694" i="1"/>
  <c r="AE672" i="1"/>
  <c r="AG672" i="1"/>
  <c r="AH688" i="1"/>
  <c r="Y688" i="1" a="1"/>
  <c r="Y688" i="1" s="1"/>
  <c r="AF688" i="1"/>
  <c r="AI690" i="1"/>
  <c r="Y690" i="1" a="1"/>
  <c r="Y690" i="1" s="1"/>
  <c r="AH690" i="1"/>
  <c r="AG690" i="1"/>
  <c r="AH692" i="1"/>
  <c r="AF700" i="1"/>
  <c r="AE700" i="1"/>
  <c r="AG700" i="1"/>
  <c r="Y700" i="1" a="1"/>
  <c r="Y700" i="1" s="1"/>
  <c r="AH687" i="1"/>
  <c r="AI687" i="1"/>
  <c r="AG687" i="1"/>
  <c r="Y687" i="1" a="1"/>
  <c r="Y687" i="1" s="1"/>
  <c r="AF693" i="1"/>
  <c r="AF708" i="1"/>
  <c r="AA708" i="1" a="1"/>
  <c r="AA708" i="1" s="1"/>
  <c r="AG708" i="1"/>
  <c r="AI708" i="1"/>
  <c r="AH708" i="1"/>
  <c r="AE648" i="1"/>
  <c r="AF648" i="1"/>
  <c r="AI648" i="1"/>
  <c r="AI669" i="1"/>
  <c r="AF669" i="1"/>
  <c r="AI672" i="1"/>
  <c r="AE681" i="1"/>
  <c r="AH686" i="1"/>
  <c r="AG686" i="1"/>
  <c r="AF686" i="1"/>
  <c r="AE686" i="1"/>
  <c r="AI686" i="1"/>
  <c r="AI688" i="1"/>
  <c r="AI689" i="1"/>
  <c r="Y689" i="1" a="1"/>
  <c r="Y689" i="1" s="1"/>
  <c r="AG689" i="1"/>
  <c r="AF689" i="1"/>
  <c r="AE689" i="1"/>
  <c r="AH689" i="1"/>
  <c r="AF695" i="1"/>
  <c r="AA695" i="1" a="1"/>
  <c r="AA695" i="1" s="1"/>
  <c r="AH695" i="1"/>
  <c r="AG695" i="1"/>
  <c r="AA698" i="1" a="1"/>
  <c r="AA698" i="1" s="1"/>
  <c r="AI698" i="1"/>
  <c r="AH698" i="1"/>
  <c r="AH702" i="1"/>
  <c r="AG702" i="1"/>
  <c r="AF702" i="1"/>
  <c r="AI702" i="1"/>
  <c r="AE702" i="1"/>
  <c r="AI744" i="1"/>
  <c r="Y744" i="1" a="1"/>
  <c r="Y744" i="1" s="1"/>
  <c r="AH744" i="1"/>
  <c r="AG744" i="1"/>
  <c r="AE744" i="1"/>
  <c r="AF744" i="1"/>
  <c r="AI637" i="1"/>
  <c r="Y637" i="1" a="1"/>
  <c r="Y637" i="1" s="1"/>
  <c r="AF637" i="1"/>
  <c r="AI644" i="1"/>
  <c r="Y644" i="1" a="1"/>
  <c r="Y644" i="1" s="1"/>
  <c r="AH644" i="1"/>
  <c r="AG644" i="1"/>
  <c r="AE649" i="1"/>
  <c r="AF649" i="1"/>
  <c r="AI649" i="1"/>
  <c r="Y651" i="1" a="1"/>
  <c r="Y651" i="1" s="1"/>
  <c r="AG651" i="1"/>
  <c r="AA669" i="1" a="1"/>
  <c r="AA669" i="1" s="1"/>
  <c r="AG669" i="1"/>
  <c r="Y670" i="1" a="1"/>
  <c r="Y670" i="1" s="1"/>
  <c r="AE673" i="1"/>
  <c r="AF673" i="1"/>
  <c r="AI673" i="1"/>
  <c r="Y676" i="1" a="1"/>
  <c r="Y676" i="1" s="1"/>
  <c r="AE682" i="1"/>
  <c r="AI697" i="1"/>
  <c r="AH697" i="1"/>
  <c r="AH700" i="1"/>
  <c r="AE626" i="1"/>
  <c r="AG626" i="1"/>
  <c r="AG629" i="1"/>
  <c r="AI643" i="1"/>
  <c r="Y643" i="1" a="1"/>
  <c r="Y643" i="1" s="1"/>
  <c r="AH643" i="1"/>
  <c r="AG643" i="1"/>
  <c r="AI645" i="1"/>
  <c r="Y645" i="1" a="1"/>
  <c r="Y645" i="1" s="1"/>
  <c r="AH645" i="1"/>
  <c r="AG645" i="1"/>
  <c r="AE650" i="1"/>
  <c r="AF650" i="1"/>
  <c r="AI650" i="1"/>
  <c r="AH651" i="1"/>
  <c r="AE654" i="1"/>
  <c r="AE670" i="1"/>
  <c r="AH670" i="1"/>
  <c r="AF671" i="1"/>
  <c r="Y675" i="1" a="1"/>
  <c r="Y675" i="1" s="1"/>
  <c r="AH675" i="1"/>
  <c r="AI681" i="1"/>
  <c r="Y681" i="1" a="1"/>
  <c r="Y681" i="1" s="1"/>
  <c r="AH681" i="1"/>
  <c r="AG681" i="1"/>
  <c r="AE683" i="1"/>
  <c r="AF685" i="1"/>
  <c r="AA685" i="1" a="1"/>
  <c r="AA685" i="1" s="1"/>
  <c r="AE694" i="1"/>
  <c r="AF699" i="1"/>
  <c r="AE699" i="1"/>
  <c r="AH699" i="1"/>
  <c r="AG699" i="1"/>
  <c r="Y699" i="1" a="1"/>
  <c r="Y699" i="1" s="1"/>
  <c r="AI700" i="1"/>
  <c r="AF653" i="1"/>
  <c r="AF654" i="1"/>
  <c r="AF655" i="1"/>
  <c r="AH684" i="1"/>
  <c r="AI696" i="1"/>
  <c r="AA704" i="1" a="1"/>
  <c r="AA704" i="1" s="1"/>
  <c r="AI705" i="1"/>
  <c r="Y705" i="1" a="1"/>
  <c r="Y705" i="1" s="1"/>
  <c r="AH705" i="1"/>
  <c r="AG705" i="1"/>
  <c r="AE707" i="1"/>
  <c r="AI710" i="1"/>
  <c r="AF710" i="1"/>
  <c r="Y710" i="1" a="1"/>
  <c r="Y710" i="1" s="1"/>
  <c r="AE710" i="1"/>
  <c r="AG710" i="1"/>
  <c r="AE711" i="1"/>
  <c r="AF717" i="1"/>
  <c r="AH720" i="1"/>
  <c r="AF721" i="1"/>
  <c r="Y721" i="1" a="1"/>
  <c r="Y721" i="1" s="1"/>
  <c r="AG722" i="1"/>
  <c r="AE722" i="1"/>
  <c r="AH722" i="1"/>
  <c r="AF722" i="1"/>
  <c r="AI722" i="1"/>
  <c r="AG725" i="1"/>
  <c r="AA732" i="1" a="1"/>
  <c r="AA732" i="1" s="1"/>
  <c r="AF732" i="1"/>
  <c r="AI745" i="1"/>
  <c r="Y745" i="1" a="1"/>
  <c r="Y745" i="1" s="1"/>
  <c r="AH745" i="1"/>
  <c r="AF745" i="1"/>
  <c r="AE745" i="1"/>
  <c r="AG745" i="1"/>
  <c r="AI706" i="1"/>
  <c r="Y706" i="1" a="1"/>
  <c r="Y706" i="1" s="1"/>
  <c r="AH706" i="1"/>
  <c r="AG706" i="1"/>
  <c r="AE708" i="1"/>
  <c r="AF716" i="1"/>
  <c r="AA716" i="1" a="1"/>
  <c r="AA716" i="1" s="1"/>
  <c r="AG716" i="1"/>
  <c r="AG717" i="1"/>
  <c r="AE719" i="1"/>
  <c r="Y719" i="1" a="1"/>
  <c r="Y719" i="1" s="1"/>
  <c r="AI719" i="1"/>
  <c r="AE724" i="1"/>
  <c r="AF740" i="1"/>
  <c r="AE740" i="1"/>
  <c r="AG740" i="1"/>
  <c r="AI748" i="1"/>
  <c r="AE748" i="1"/>
  <c r="AI707" i="1"/>
  <c r="Y707" i="1" a="1"/>
  <c r="Y707" i="1" s="1"/>
  <c r="AH707" i="1"/>
  <c r="AG707" i="1"/>
  <c r="AE709" i="1"/>
  <c r="AH709" i="1"/>
  <c r="AG709" i="1"/>
  <c r="AF709" i="1"/>
  <c r="AI709" i="1"/>
  <c r="AI711" i="1"/>
  <c r="AH711" i="1"/>
  <c r="Y711" i="1" a="1"/>
  <c r="Y711" i="1" s="1"/>
  <c r="AG711" i="1"/>
  <c r="AC713" i="1" a="1"/>
  <c r="AC713" i="1" s="1"/>
  <c r="AH725" i="1"/>
  <c r="AF725" i="1"/>
  <c r="Y725" i="1" a="1"/>
  <c r="Y725" i="1" s="1"/>
  <c r="AE725" i="1"/>
  <c r="AH726" i="1"/>
  <c r="AG726" i="1"/>
  <c r="AF726" i="1"/>
  <c r="AI726" i="1"/>
  <c r="AH742" i="1"/>
  <c r="AG742" i="1"/>
  <c r="AI742" i="1"/>
  <c r="Y742" i="1" a="1"/>
  <c r="Y742" i="1" s="1"/>
  <c r="AF742" i="1"/>
  <c r="AE742" i="1"/>
  <c r="AA751" i="1" a="1"/>
  <c r="AA751" i="1" s="1"/>
  <c r="AI751" i="1"/>
  <c r="AE717" i="1"/>
  <c r="Y717" i="1" a="1"/>
  <c r="Y717" i="1" s="1"/>
  <c r="AI717" i="1"/>
  <c r="AA720" i="1" a="1"/>
  <c r="AA720" i="1" s="1"/>
  <c r="AG720" i="1"/>
  <c r="AE730" i="1"/>
  <c r="AA730" i="1" a="1"/>
  <c r="AA730" i="1" s="1"/>
  <c r="AH730" i="1"/>
  <c r="AG730" i="1"/>
  <c r="AI730" i="1"/>
  <c r="AA736" i="1" a="1"/>
  <c r="AA736" i="1" s="1"/>
  <c r="AH736" i="1"/>
  <c r="AF736" i="1"/>
  <c r="AI715" i="1"/>
  <c r="Y715" i="1" a="1"/>
  <c r="Y715" i="1" s="1"/>
  <c r="AG715" i="1"/>
  <c r="AH723" i="1"/>
  <c r="AF723" i="1"/>
  <c r="Y723" i="1" a="1"/>
  <c r="Y723" i="1" s="1"/>
  <c r="AE723" i="1"/>
  <c r="AH724" i="1"/>
  <c r="AF724" i="1"/>
  <c r="AI724" i="1"/>
  <c r="AG724" i="1"/>
  <c r="AC743" i="1" a="1"/>
  <c r="AC743" i="1" s="1"/>
  <c r="AF743" i="1"/>
  <c r="AI777" i="1"/>
  <c r="Y777" i="1" a="1"/>
  <c r="Y777" i="1" s="1"/>
  <c r="AH777" i="1"/>
  <c r="AF777" i="1"/>
  <c r="AE777" i="1"/>
  <c r="AG777" i="1"/>
  <c r="Y668" i="1" a="1"/>
  <c r="Y668" i="1" s="1"/>
  <c r="Y669" i="1" a="1"/>
  <c r="Y669" i="1" s="1"/>
  <c r="Y684" i="1" a="1"/>
  <c r="Y684" i="1" s="1"/>
  <c r="AA696" i="1" a="1"/>
  <c r="AA696" i="1" s="1"/>
  <c r="AF696" i="1"/>
  <c r="Y698" i="1" a="1"/>
  <c r="Y698" i="1" s="1"/>
  <c r="AI713" i="1"/>
  <c r="AH715" i="1"/>
  <c r="AH716" i="1"/>
  <c r="AG721" i="1"/>
  <c r="AI732" i="1"/>
  <c r="AF733" i="1"/>
  <c r="AE743" i="1"/>
  <c r="AF748" i="1"/>
  <c r="AI754" i="1"/>
  <c r="Y754" i="1" a="1"/>
  <c r="Y754" i="1" s="1"/>
  <c r="AH754" i="1"/>
  <c r="AG754" i="1"/>
  <c r="AF754" i="1"/>
  <c r="AE754" i="1"/>
  <c r="AG696" i="1"/>
  <c r="AE705" i="1"/>
  <c r="AA718" i="1" a="1"/>
  <c r="AA718" i="1" s="1"/>
  <c r="AI718" i="1"/>
  <c r="AF719" i="1"/>
  <c r="AH721" i="1"/>
  <c r="Y722" i="1" a="1"/>
  <c r="Y722" i="1" s="1"/>
  <c r="AE731" i="1"/>
  <c r="AI731" i="1"/>
  <c r="AF731" i="1"/>
  <c r="Y731" i="1" a="1"/>
  <c r="Y731" i="1" s="1"/>
  <c r="AG731" i="1"/>
  <c r="AG733" i="1"/>
  <c r="Y740" i="1" a="1"/>
  <c r="Y740" i="1" s="1"/>
  <c r="AH740" i="1"/>
  <c r="AG748" i="1"/>
  <c r="AF753" i="1"/>
  <c r="AI753" i="1"/>
  <c r="AC753" i="1" a="1"/>
  <c r="AC753" i="1" s="1"/>
  <c r="AE753" i="1"/>
  <c r="AF757" i="1"/>
  <c r="AA757" i="1" a="1"/>
  <c r="AA757" i="1" s="1"/>
  <c r="AI757" i="1"/>
  <c r="AH757" i="1"/>
  <c r="AG757" i="1"/>
  <c r="AH685" i="1"/>
  <c r="AE685" i="1"/>
  <c r="AI691" i="1"/>
  <c r="Y691" i="1" a="1"/>
  <c r="Y691" i="1" s="1"/>
  <c r="AE691" i="1"/>
  <c r="AE698" i="1"/>
  <c r="AG698" i="1"/>
  <c r="AI703" i="1"/>
  <c r="Y703" i="1" a="1"/>
  <c r="Y703" i="1" s="1"/>
  <c r="AH703" i="1"/>
  <c r="AG703" i="1"/>
  <c r="AF703" i="1"/>
  <c r="AI704" i="1"/>
  <c r="Y704" i="1" a="1"/>
  <c r="Y704" i="1" s="1"/>
  <c r="AH704" i="1"/>
  <c r="AG704" i="1"/>
  <c r="AF705" i="1"/>
  <c r="AE706" i="1"/>
  <c r="AF713" i="1"/>
  <c r="AE713" i="1"/>
  <c r="AG713" i="1"/>
  <c r="AG719" i="1"/>
  <c r="AI721" i="1"/>
  <c r="AE726" i="1"/>
  <c r="AI727" i="1"/>
  <c r="Y727" i="1" a="1"/>
  <c r="Y727" i="1" s="1"/>
  <c r="AH727" i="1"/>
  <c r="AG727" i="1"/>
  <c r="AF727" i="1"/>
  <c r="AE727" i="1"/>
  <c r="Y728" i="1" a="1"/>
  <c r="Y728" i="1" s="1"/>
  <c r="AI728" i="1"/>
  <c r="AH728" i="1"/>
  <c r="AE728" i="1"/>
  <c r="AG728" i="1"/>
  <c r="AI740" i="1"/>
  <c r="AG741" i="1"/>
  <c r="AF741" i="1"/>
  <c r="AH741" i="1"/>
  <c r="AI741" i="1"/>
  <c r="AE741" i="1"/>
  <c r="AA748" i="1" a="1"/>
  <c r="AA748" i="1" s="1"/>
  <c r="AH748" i="1"/>
  <c r="AE749" i="1"/>
  <c r="AI749" i="1"/>
  <c r="AG749" i="1"/>
  <c r="AF749" i="1"/>
  <c r="AE712" i="1"/>
  <c r="AE735" i="1"/>
  <c r="AG752" i="1"/>
  <c r="AF755" i="1"/>
  <c r="AG758" i="1"/>
  <c r="AF751" i="1"/>
  <c r="AE762" i="1"/>
  <c r="Y762" i="1" a="1"/>
  <c r="Y762" i="1" s="1"/>
  <c r="AI762" i="1"/>
  <c r="AH762" i="1"/>
  <c r="AG762" i="1"/>
  <c r="AF762" i="1"/>
  <c r="AI765" i="1"/>
  <c r="Y765" i="1" a="1"/>
  <c r="Y765" i="1" s="1"/>
  <c r="AG765" i="1"/>
  <c r="AF765" i="1"/>
  <c r="AH765" i="1"/>
  <c r="AE765" i="1"/>
  <c r="AH771" i="1"/>
  <c r="AC771" i="1" a="1"/>
  <c r="AC771" i="1" s="1"/>
  <c r="AI755" i="1"/>
  <c r="Y755" i="1" a="1"/>
  <c r="Y755" i="1" s="1"/>
  <c r="AH755" i="1"/>
  <c r="AE755" i="1"/>
  <c r="AA758" i="1" a="1"/>
  <c r="AA758" i="1" s="1"/>
  <c r="AI758" i="1"/>
  <c r="AC766" i="1" a="1"/>
  <c r="AC766" i="1" s="1"/>
  <c r="AE766" i="1"/>
  <c r="AG771" i="1"/>
  <c r="AE752" i="1"/>
  <c r="AA752" i="1" a="1"/>
  <c r="AA752" i="1" s="1"/>
  <c r="AI752" i="1"/>
  <c r="AC769" i="1" a="1"/>
  <c r="AC769" i="1" s="1"/>
  <c r="AH769" i="1"/>
  <c r="AI772" i="1"/>
  <c r="AA772" i="1" a="1"/>
  <c r="AA772" i="1" s="1"/>
  <c r="AE772" i="1"/>
  <c r="AH784" i="1"/>
  <c r="AG784" i="1"/>
  <c r="AE784" i="1"/>
  <c r="Y784" i="1" a="1"/>
  <c r="Y784" i="1" s="1"/>
  <c r="AI784" i="1"/>
  <c r="AF784" i="1"/>
  <c r="AH759" i="1"/>
  <c r="AG759" i="1"/>
  <c r="AI759" i="1"/>
  <c r="Y759" i="1" a="1"/>
  <c r="Y759" i="1" s="1"/>
  <c r="AF759" i="1"/>
  <c r="AE759" i="1"/>
  <c r="AA763" i="1" a="1"/>
  <c r="AA763" i="1" s="1"/>
  <c r="AG763" i="1"/>
  <c r="AF769" i="1"/>
  <c r="AH770" i="1"/>
  <c r="Y708" i="1" a="1"/>
  <c r="Y708" i="1" s="1"/>
  <c r="AF718" i="1"/>
  <c r="AE733" i="1"/>
  <c r="AI733" i="1"/>
  <c r="AH733" i="1"/>
  <c r="AG735" i="1"/>
  <c r="AE737" i="1"/>
  <c r="AF737" i="1"/>
  <c r="AG737" i="1"/>
  <c r="Y737" i="1" a="1"/>
  <c r="Y737" i="1" s="1"/>
  <c r="AE738" i="1"/>
  <c r="AF738" i="1"/>
  <c r="AI738" i="1"/>
  <c r="AG769" i="1"/>
  <c r="AI785" i="1"/>
  <c r="Y785" i="1" a="1"/>
  <c r="Y785" i="1" s="1"/>
  <c r="AH785" i="1"/>
  <c r="AF785" i="1"/>
  <c r="AE785" i="1"/>
  <c r="AG785" i="1"/>
  <c r="AI716" i="1"/>
  <c r="Y716" i="1" a="1"/>
  <c r="Y716" i="1" s="1"/>
  <c r="AE716" i="1"/>
  <c r="AG718" i="1"/>
  <c r="Y735" i="1" a="1"/>
  <c r="Y735" i="1" s="1"/>
  <c r="AH735" i="1"/>
  <c r="AE739" i="1"/>
  <c r="AF739" i="1"/>
  <c r="AF763" i="1"/>
  <c r="AF766" i="1"/>
  <c r="AI780" i="1"/>
  <c r="Y780" i="1" a="1"/>
  <c r="Y780" i="1" s="1"/>
  <c r="AH780" i="1"/>
  <c r="AE780" i="1"/>
  <c r="AG780" i="1"/>
  <c r="AF780" i="1"/>
  <c r="AE720" i="1"/>
  <c r="AF720" i="1"/>
  <c r="AF730" i="1"/>
  <c r="AI735" i="1"/>
  <c r="AH743" i="1"/>
  <c r="AG743" i="1"/>
  <c r="AI743" i="1"/>
  <c r="Y743" i="1" a="1"/>
  <c r="Y743" i="1" s="1"/>
  <c r="AI746" i="1"/>
  <c r="Y746" i="1" a="1"/>
  <c r="Y746" i="1" s="1"/>
  <c r="AH746" i="1"/>
  <c r="AE746" i="1"/>
  <c r="AF752" i="1"/>
  <c r="AA768" i="1" a="1"/>
  <c r="AA768" i="1" s="1"/>
  <c r="AH768" i="1"/>
  <c r="AG768" i="1"/>
  <c r="AF768" i="1"/>
  <c r="AA773" i="1" a="1"/>
  <c r="AA773" i="1" s="1"/>
  <c r="AH773" i="1"/>
  <c r="AI786" i="1"/>
  <c r="Y786" i="1" a="1"/>
  <c r="Y786" i="1" s="1"/>
  <c r="AH786" i="1"/>
  <c r="AF786" i="1"/>
  <c r="AE786" i="1"/>
  <c r="AG786" i="1"/>
  <c r="AA783" i="1" a="1"/>
  <c r="AA783" i="1" s="1"/>
  <c r="AI783" i="1"/>
  <c r="AF792" i="1"/>
  <c r="AI792" i="1"/>
  <c r="Y792" i="1" a="1"/>
  <c r="Y792" i="1" s="1"/>
  <c r="AH792" i="1"/>
  <c r="AG792" i="1"/>
  <c r="AE792" i="1"/>
  <c r="AI788" i="1"/>
  <c r="Y788" i="1" a="1"/>
  <c r="Y788" i="1" s="1"/>
  <c r="AG788" i="1"/>
  <c r="AF788" i="1"/>
  <c r="AG794" i="1"/>
  <c r="AE794" i="1"/>
  <c r="AA794" i="1" a="1"/>
  <c r="AA794" i="1" s="1"/>
  <c r="AI799" i="1"/>
  <c r="Y799" i="1" a="1"/>
  <c r="Y799" i="1" s="1"/>
  <c r="AH799" i="1"/>
  <c r="AG799" i="1"/>
  <c r="AF799" i="1"/>
  <c r="AE799" i="1"/>
  <c r="AI800" i="1"/>
  <c r="Y800" i="1" a="1"/>
  <c r="Y800" i="1" s="1"/>
  <c r="AH800" i="1"/>
  <c r="AG800" i="1"/>
  <c r="AF800" i="1"/>
  <c r="AE800" i="1"/>
  <c r="AE750" i="1"/>
  <c r="AH750" i="1"/>
  <c r="AH776" i="1"/>
  <c r="AG776" i="1"/>
  <c r="AE776" i="1"/>
  <c r="AI787" i="1"/>
  <c r="Y787" i="1" a="1"/>
  <c r="Y787" i="1" s="1"/>
  <c r="AG787" i="1"/>
  <c r="AF787" i="1"/>
  <c r="AH787" i="1"/>
  <c r="AE791" i="1"/>
  <c r="AH791" i="1"/>
  <c r="AG791" i="1"/>
  <c r="AE736" i="1"/>
  <c r="AG736" i="1"/>
  <c r="AH747" i="1"/>
  <c r="AI750" i="1"/>
  <c r="Y751" i="1" a="1"/>
  <c r="Y751" i="1" s="1"/>
  <c r="AH756" i="1"/>
  <c r="AH763" i="1"/>
  <c r="AE764" i="1"/>
  <c r="Y766" i="1" a="1"/>
  <c r="Y766" i="1" s="1"/>
  <c r="AG775" i="1"/>
  <c r="AF775" i="1"/>
  <c r="AE788" i="1"/>
  <c r="AE790" i="1"/>
  <c r="AH790" i="1"/>
  <c r="AG790" i="1"/>
  <c r="AE751" i="1"/>
  <c r="AG751" i="1"/>
  <c r="AH753" i="1"/>
  <c r="AE757" i="1"/>
  <c r="AI761" i="1"/>
  <c r="Y761" i="1" a="1"/>
  <c r="Y761" i="1" s="1"/>
  <c r="AH761" i="1"/>
  <c r="AE761" i="1"/>
  <c r="AF761" i="1"/>
  <c r="AG761" i="1"/>
  <c r="AH764" i="1"/>
  <c r="AG773" i="1"/>
  <c r="AF773" i="1"/>
  <c r="Y773" i="1" a="1"/>
  <c r="Y773" i="1" s="1"/>
  <c r="AE773" i="1"/>
  <c r="AE781" i="1"/>
  <c r="AI781" i="1"/>
  <c r="Y781" i="1" a="1"/>
  <c r="Y781" i="1" s="1"/>
  <c r="AG781" i="1"/>
  <c r="AF781" i="1"/>
  <c r="AH781" i="1"/>
  <c r="AE783" i="1"/>
  <c r="AH788" i="1"/>
  <c r="AI789" i="1"/>
  <c r="Y789" i="1" a="1"/>
  <c r="Y789" i="1" s="1"/>
  <c r="AG789" i="1"/>
  <c r="AF789" i="1"/>
  <c r="AE732" i="1"/>
  <c r="AG732" i="1"/>
  <c r="AE734" i="1"/>
  <c r="AG734" i="1"/>
  <c r="AI736" i="1"/>
  <c r="AH751" i="1"/>
  <c r="AH766" i="1"/>
  <c r="AG766" i="1"/>
  <c r="AI766" i="1"/>
  <c r="AH774" i="1"/>
  <c r="AG774" i="1"/>
  <c r="AE774" i="1"/>
  <c r="AG783" i="1"/>
  <c r="AH783" i="1"/>
  <c r="AH796" i="1"/>
  <c r="AG796" i="1"/>
  <c r="AF796" i="1"/>
  <c r="AE796" i="1"/>
  <c r="AI796" i="1"/>
  <c r="Y796" i="1" a="1"/>
  <c r="Y796" i="1" s="1"/>
  <c r="AH758" i="1"/>
  <c r="AI760" i="1"/>
  <c r="AI778" i="1"/>
  <c r="Y778" i="1" a="1"/>
  <c r="Y778" i="1" s="1"/>
  <c r="AG778" i="1"/>
  <c r="AF778" i="1"/>
  <c r="AH779" i="1"/>
  <c r="AG779" i="1"/>
  <c r="AE779" i="1"/>
  <c r="AF782" i="1"/>
  <c r="AE782" i="1"/>
  <c r="AI782" i="1"/>
  <c r="AF793" i="1"/>
  <c r="AI793" i="1"/>
  <c r="Y793" i="1" a="1"/>
  <c r="Y793" i="1" s="1"/>
  <c r="AH793" i="1"/>
  <c r="AG802" i="1"/>
  <c r="AF802" i="1"/>
  <c r="AE802" i="1"/>
  <c r="AI802" i="1"/>
  <c r="Y802" i="1" a="1"/>
  <c r="Y802" i="1" s="1"/>
  <c r="AH802" i="1"/>
  <c r="AG795" i="1"/>
  <c r="AE795" i="1"/>
  <c r="AI795" i="1"/>
  <c r="Y795" i="1" a="1"/>
  <c r="Y795" i="1" s="1"/>
  <c r="AE758" i="1"/>
  <c r="AI767" i="1"/>
  <c r="Y767" i="1" a="1"/>
  <c r="Y767" i="1" s="1"/>
  <c r="AH767" i="1"/>
  <c r="AE767" i="1"/>
  <c r="AE769" i="1"/>
  <c r="AI769" i="1"/>
  <c r="Y769" i="1" a="1"/>
  <c r="Y769" i="1" s="1"/>
  <c r="AF770" i="1"/>
  <c r="AE770" i="1"/>
  <c r="AI770" i="1"/>
  <c r="AE793" i="1"/>
  <c r="AI798" i="1"/>
  <c r="Y798" i="1" a="1"/>
  <c r="Y798" i="1" s="1"/>
  <c r="AH798" i="1"/>
  <c r="AG798" i="1"/>
  <c r="AE798" i="1"/>
  <c r="AE801" i="1"/>
  <c r="AI801" i="1"/>
  <c r="Y801" i="1" a="1"/>
  <c r="Y801" i="1" s="1"/>
  <c r="AH801" i="1"/>
  <c r="AG801" i="1"/>
  <c r="AG753" i="1"/>
  <c r="AF758" i="1"/>
  <c r="AH760" i="1"/>
  <c r="AG760" i="1"/>
  <c r="AE760" i="1"/>
  <c r="AF767" i="1"/>
  <c r="AE768" i="1"/>
  <c r="AI768" i="1"/>
  <c r="Y768" i="1" a="1"/>
  <c r="Y768" i="1" s="1"/>
  <c r="AF771" i="1"/>
  <c r="AE771" i="1"/>
  <c r="AI771" i="1"/>
  <c r="AG772" i="1"/>
  <c r="AF772" i="1"/>
  <c r="AH772" i="1"/>
  <c r="AE778" i="1"/>
  <c r="Y779" i="1" a="1"/>
  <c r="Y779" i="1" s="1"/>
  <c r="Y782" i="1" a="1"/>
  <c r="Y782" i="1" s="1"/>
  <c r="AG782" i="1"/>
  <c r="AG793" i="1"/>
  <c r="AI797" i="1"/>
  <c r="Y797" i="1" a="1"/>
  <c r="Y797" i="1" s="1"/>
  <c r="AH797" i="1"/>
  <c r="AG797" i="1"/>
  <c r="AF797" i="1"/>
  <c r="AE797" i="1"/>
  <c r="AE763" i="1"/>
  <c r="AI763" i="1"/>
  <c r="Y763" i="1" a="1"/>
  <c r="Y763" i="1" s="1"/>
  <c r="AI764" i="1"/>
  <c r="AG764" i="1"/>
  <c r="AF764" i="1"/>
  <c r="AG767" i="1"/>
  <c r="AH778" i="1"/>
  <c r="AH782" i="1"/>
  <c r="AF794" i="1"/>
  <c r="AI794" i="1"/>
  <c r="Y794" i="1" a="1"/>
  <c r="Y794" i="1" s="1"/>
  <c r="AH79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<sst xmlns="http://schemas.openxmlformats.org/spreadsheetml/2006/main" count="19273" uniqueCount="4225">
  <si>
    <t>What is your Prolific ID? Please note that this response should auto-fill with the correct ID.</t>
  </si>
  <si>
    <t>Timing - Page Submit</t>
  </si>
  <si>
    <t>Can you please explain your reasoning/thought process when deciding how much you were willing to pay sellers in different scenarios?
Your responses are very valuable for this research project. Therefore, please take your time to respond carefully.</t>
  </si>
  <si>
    <t>In this open-ended question, can you give us an everday situation where a firm publicly supports a value, similar to the sellers that endorsed values in this study?</t>
  </si>
  <si>
    <t>In this open-ended question, please explain your general view of why some companies support societal values. What are the main considerations that come to your mind? Please list as many thoughts as you have.
Your responses are very valuable for this research project. Therefore, please take your time to respond carefully.</t>
  </si>
  <si>
    <t>Are firms creating an impact on the world or are they just leeching off of values?</t>
  </si>
  <si>
    <t>Does the answer mention heterogeneity in between firms?</t>
  </si>
  <si>
    <t>What is the main reason behind firms supporting values? If no main reason, then just one of the reasons named</t>
  </si>
  <si>
    <t>Is there a main reason? If yes then 1, if not then 0</t>
  </si>
  <si>
    <t>Money</t>
  </si>
  <si>
    <t>Mixture</t>
  </si>
  <si>
    <t>Sincere</t>
  </si>
  <si>
    <t>When ranking different possibilities for why some companies support societal values, you consider [QID46-ChoiceGroup-ChoiceWithLowestValue] to be the most plausible. Can you elaborate on what makes you think that this is the case?</t>
  </si>
  <si>
    <t>Relevant?</t>
  </si>
  <si>
    <t>id</t>
  </si>
  <si>
    <t>T_narratives</t>
  </si>
  <si>
    <t>narratives_self</t>
  </si>
  <si>
    <t>ns_label_merged</t>
  </si>
  <si>
    <t>ns_label_merged_numerical</t>
  </si>
  <si>
    <t>ns_label_unmerged</t>
  </si>
  <si>
    <t>ns_label_unmerged_numerical</t>
  </si>
  <si>
    <t>AI Generated?</t>
  </si>
  <si>
    <t>recognition_value</t>
  </si>
  <si>
    <t>rv_label</t>
  </si>
  <si>
    <t>rv_label_numerical</t>
  </si>
  <si>
    <t>Coding2textreallife</t>
  </si>
  <si>
    <t>Coding2numericalreallife</t>
  </si>
  <si>
    <t>Coding2textmarket</t>
  </si>
  <si>
    <t>Coding2numericalmarket</t>
  </si>
  <si>
    <t>AI generated?2</t>
  </si>
  <si>
    <t>narratives_open</t>
  </si>
  <si>
    <t>Impact</t>
  </si>
  <si>
    <t>Comment_Impact</t>
  </si>
  <si>
    <t>heterogenous_firms_open</t>
  </si>
  <si>
    <t>main_reasontext</t>
  </si>
  <si>
    <t>main_reasonnumerical</t>
  </si>
  <si>
    <t>Is there a main reason?</t>
  </si>
  <si>
    <t>no_label_merged</t>
  </si>
  <si>
    <t>Merged_Coding3numerical1</t>
  </si>
  <si>
    <t>Merged_Coding3text2</t>
  </si>
  <si>
    <t>Merged_Coding3numerical2</t>
  </si>
  <si>
    <t>Merged_Coding3text3</t>
  </si>
  <si>
    <t>Merged_Coding3numerical3</t>
  </si>
  <si>
    <t>for_profit_Q3_binary</t>
  </si>
  <si>
    <t>instrumental_outside_Q3_binary</t>
  </si>
  <si>
    <t>instrumental_within_Q3_binary</t>
  </si>
  <si>
    <t>genuine_reasons_Q3_binary</t>
  </si>
  <si>
    <t>nonsense/no answer/confusion_Q3_binary</t>
  </si>
  <si>
    <t>Length_open</t>
  </si>
  <si>
    <t>Coding3text1</t>
  </si>
  <si>
    <t>Coding3numerical1</t>
  </si>
  <si>
    <t>Coding3text2</t>
  </si>
  <si>
    <t>Coding3numerical2</t>
  </si>
  <si>
    <t>Coding3text3</t>
  </si>
  <si>
    <t>Coding3numerical3</t>
  </si>
  <si>
    <t>AI generated?22</t>
  </si>
  <si>
    <t>Multiplier</t>
  </si>
  <si>
    <t>narratives_rank_1</t>
  </si>
  <si>
    <t>narratives_rank_2</t>
  </si>
  <si>
    <t>narratives_rank_3</t>
  </si>
  <si>
    <t>CodingRanksNumerical</t>
  </si>
  <si>
    <t>CodingRanksText</t>
  </si>
  <si>
    <t>narratives_probing</t>
  </si>
  <si>
    <t>Coherent?</t>
  </si>
  <si>
    <t>Length_probing2</t>
  </si>
  <si>
    <t>Main_reason_narratives_rank</t>
  </si>
  <si>
    <t>Coding4text</t>
  </si>
  <si>
    <t>Coding4numerical</t>
  </si>
  <si>
    <t>AI Generated?3</t>
  </si>
  <si>
    <t>Narrative consistent?</t>
  </si>
  <si>
    <t>top_value</t>
  </si>
  <si>
    <t>donation</t>
  </si>
  <si>
    <t>boycott</t>
  </si>
  <si>
    <t>buycutt</t>
  </si>
  <si>
    <t>eshopping</t>
  </si>
  <si>
    <t>female</t>
  </si>
  <si>
    <t>ethnicity</t>
  </si>
  <si>
    <t>ethnicity_5_TEXT</t>
  </si>
  <si>
    <t>age</t>
  </si>
  <si>
    <t>edu</t>
  </si>
  <si>
    <t>income</t>
  </si>
  <si>
    <t>party</t>
  </si>
  <si>
    <t>53976390fdf99b73530fe503</t>
  </si>
  <si>
    <t>I personally do not want that t-shirt, nor do I need it - I desperately need the money and can't let the opportunity to have a bonus slip.</t>
  </si>
  <si>
    <t>No interest in a T-shirt</t>
  </si>
  <si>
    <t>No, I cannot think of a firm that explicitly endorses certain values but I typically do not focus on it. I do not pay attention to ads and when purchasing products, I cannot afford to be choosy, so I end up buying whatever product is cheapest for my needs.</t>
  </si>
  <si>
    <t>Admit not knowing / remembering</t>
  </si>
  <si>
    <t>None</t>
  </si>
  <si>
    <t>Unknown</t>
  </si>
  <si>
    <t>I know during pride month a lot of companies try to pander to the LGBTQ+ community but then once the month is over, there is never a word of support. Truly I do not know what they do with the proceeds and just feel as if it is a scam to get more customers by supporting causes. I call it "rainbow capitalism" and do not believe they truly care about the causes they say they do - it's all a market grab in my opinion.</t>
  </si>
  <si>
    <t>For profit</t>
  </si>
  <si>
    <t>I previously used Pride month as an example of this - thinking about Target and how they handled backlash about them having merchandise for Pride month. They do not stand firmly by their supposed values as they quickly removed many of their products from the stores, I understand people were destroying the displays so I could understand physically removing them from the stores, but they also removed the options to buy online. This is an example of a company that does not hold a strong stance and clearly caters to whatever gives them the maximum profits.</t>
  </si>
  <si>
    <t>Increase profits - argument</t>
  </si>
  <si>
    <t>Fight Climate Change</t>
  </si>
  <si>
    <t>I am unwilling to donate anything</t>
  </si>
  <si>
    <t>Only once</t>
  </si>
  <si>
    <t>Never</t>
  </si>
  <si>
    <t>Once in a few months or longer</t>
  </si>
  <si>
    <t>Non-binary / other</t>
  </si>
  <si>
    <t>Black or African American</t>
  </si>
  <si>
    <t>Post graduate degree or higher</t>
  </si>
  <si>
    <t>Less than $15,000</t>
  </si>
  <si>
    <t>No preference</t>
  </si>
  <si>
    <t>54f8b0cdfdf99b5396a7d0a2</t>
  </si>
  <si>
    <t xml:space="preserve">When a seller is donating to a cause, I try to factor that in. I'll pay more. Hopefully I am incentivizing their behavior. Not for every cause, but most are deserving of support. </t>
  </si>
  <si>
    <t>Value alignment</t>
  </si>
  <si>
    <t>General value alignment</t>
  </si>
  <si>
    <t>McDonalds publicly supports families with sick children (Ronald McDonald House)</t>
  </si>
  <si>
    <t>Concrete example</t>
  </si>
  <si>
    <t>Specific name</t>
  </si>
  <si>
    <t xml:space="preserve">Companies support societal values for many reasons;
1. Improves brand image
2. Attracts specific target market
3. Generates goodwill with community.
4. Competitive differentiator.
5. Owner/Management support that cause.
6. Fits with product or service provided.
</t>
  </si>
  <si>
    <t>Other instrumental reasons from outside</t>
  </si>
  <si>
    <t>To enhance good image and reputation</t>
  </si>
  <si>
    <t>Out of goodwill</t>
  </si>
  <si>
    <t>To uphold CEO's values</t>
  </si>
  <si>
    <t>A company must earn a profit (over time) in order to exist. Every decision/choice made by the company must consider the cost/benefits. A company is made up of people, and people have causes that they believe in. I find this combination of "strategic business decision and authentic commitment" to be the most plausible.</t>
  </si>
  <si>
    <t>Increase profits - statement</t>
  </si>
  <si>
    <t>Right to Privacy</t>
  </si>
  <si>
    <t>A few times</t>
  </si>
  <si>
    <t>About once per week</t>
  </si>
  <si>
    <t>Female</t>
  </si>
  <si>
    <t>Hispanic or Latino</t>
  </si>
  <si>
    <t>Bachelor's degree</t>
  </si>
  <si>
    <t>$100,000 to $150,000</t>
  </si>
  <si>
    <t>Independent</t>
  </si>
  <si>
    <t>5589565cfdf99b6bd06016dc</t>
  </si>
  <si>
    <t xml:space="preserve">I felt that it didn't matter to me too much about whether they support the scenarios or not.  I am there to do business and I don't really care what they support in general.  I'm not there to buy their support, I'm there to buy their product.  I like their product regardless.  If they support a cause I like, good.  Maybe I'll come more often but most likely it won't affect anything because it's a product I'm buying for, not their causes. </t>
  </si>
  <si>
    <t>Non-value-related (price, product, business, quality etc.)</t>
  </si>
  <si>
    <t>Price and Product Quality Focus</t>
  </si>
  <si>
    <t xml:space="preserve">I cannot think of one but there are firms that support LGBT rights by selling rainbow items.  I've seen that or heard about that.  </t>
  </si>
  <si>
    <t xml:space="preserve">I think they support societal values mostly to hope to increase their business by being outspoken about a cause they support.  It is usually ones that have good business already and won't lose business if people are against the cause.  Some may even truly care about the cause and want to support it so they are outspoken about it.  But I feel that it's mainly for the money.  Has to be.  They are into business for the money to begin with.  </t>
  </si>
  <si>
    <t xml:space="preserve">They feel strongly about the cause so they support it and at the same time hope to maximize their profits doing so.  They believe that it will maximize their profits because it's a cause that they believe strongly in.  They hope.  </t>
  </si>
  <si>
    <t>Win-Win situation / Balance</t>
  </si>
  <si>
    <t>Gender Equality</t>
  </si>
  <si>
    <t>About once a month</t>
  </si>
  <si>
    <t>White (non-Hispanic)</t>
  </si>
  <si>
    <t>Some college, no degree</t>
  </si>
  <si>
    <t>$15,000 to $25,000</t>
  </si>
  <si>
    <t>Democrat</t>
  </si>
  <si>
    <t>5590a34cfdf99b729d4f69dc</t>
  </si>
  <si>
    <t>I must admit, I was rather confused.  I couldn't really see the correlation between causes and tshirts</t>
  </si>
  <si>
    <t>Nonsense/Confusion/Non-classified</t>
  </si>
  <si>
    <t>Admitted low trust or confusion</t>
  </si>
  <si>
    <t>Sackcloth makes blankets and works to be climate helping.</t>
  </si>
  <si>
    <t>I think it is important for companies to support causes to help mankind</t>
  </si>
  <si>
    <t>I'm running out of ways to answer these questions that are so much alike. Its good that they do it out of generally concerns, but there is nothing wrong with them making money</t>
  </si>
  <si>
    <t>Occasionally</t>
  </si>
  <si>
    <t>$25,000 to $50,000</t>
  </si>
  <si>
    <t>559d303cfdf99b7e7408f0c2</t>
  </si>
  <si>
    <t>The scenarios didn't matter in my decision.  I had a fixed price for the shirt and the rest didn't matter.</t>
  </si>
  <si>
    <t>Bud Light and Dylan Mulvaney but they found out that backfired.  Just because he had alot of followers on TikTok who I think were just watching a train wreck in progress, they company thought he was popular.  Missed that one.</t>
  </si>
  <si>
    <t>Corporations will get on any bandwagon if they think it will sell their product.  Maybe there are smaller companies that actually are true believers but not large corporations.  How many corporations gave to BLM?  Millions of dollars that never got to the black communities that needed that money.  It was all show.</t>
  </si>
  <si>
    <t>The Bud Light debacle.  Now they advertise on the UFC.  From crossdressing to UFC?  Lord.</t>
  </si>
  <si>
    <t>Gun Rights</t>
  </si>
  <si>
    <t>Several times a month</t>
  </si>
  <si>
    <t>High school or equivalent</t>
  </si>
  <si>
    <t>Republican</t>
  </si>
  <si>
    <t>55b47001fdf99b615b12d66c</t>
  </si>
  <si>
    <t>just a guess</t>
  </si>
  <si>
    <t>Ben &amp; Jerry's</t>
  </si>
  <si>
    <t>To sell more</t>
  </si>
  <si>
    <t>Most companies are profit driven</t>
  </si>
  <si>
    <t>More than once a week</t>
  </si>
  <si>
    <t>Male</t>
  </si>
  <si>
    <t>$75,000 to $100,000</t>
  </si>
  <si>
    <t>55b645bbfdf99b1c02906873</t>
  </si>
  <si>
    <t>People taking these surveys are generally poor and frankly are put off when you're talking about a $20 T shirt so that affects their decision even though they could get the T shirt for like nothing or two dollars, I believe they are poisoned by what was spoken of before in the text about a $20 T shirt. I also believe most people thinking money would be at stake for selling the T shirt would probably not talk about issues so much like gun control or racial issues or things like that. So the choices like I chose the race show thing as the least important because that mostly deals with the DEI stuff which is very discriminatory and it's bad and that's why I chose that and I chose gun rights because it's the only thing that was actually not really bad among all the things but it's still very important. I actually don't even own a gun myself and probably will never get one but I think it's right that people have the freedom to defend themselves.</t>
  </si>
  <si>
    <t>Describing comparing Beliefs</t>
  </si>
  <si>
    <t>The Bud Light company seems to be a good example. They supported a trans person and pushed that onto people who are totally opposite to that demographic and pretty much destroyed their brand in the process.</t>
  </si>
  <si>
    <t>In many companies people are being hired as leaders like CEOs, who have no connection to reality, lack talent, and are more interested in pushing an agenda than running a company properly.</t>
  </si>
  <si>
    <t>unsure</t>
  </si>
  <si>
    <t>Well mostly because that seems to be what's happening although I believe that many of these idiots think that they'll make maximum profit by pushing their agenda because they live in a fantasy world.</t>
  </si>
  <si>
    <t>No explanation</t>
  </si>
  <si>
    <t>55bc1119fdf99b5693f3ec47</t>
  </si>
  <si>
    <t>I thought the shirt was about $17 or so value. Not much more evaluation otherwise. I care about the issue but not enough to allow a donation to sway me.</t>
  </si>
  <si>
    <t>Pride month when companies come out in support of it.</t>
  </si>
  <si>
    <t>Generic example</t>
  </si>
  <si>
    <t>Non-Specific name</t>
  </si>
  <si>
    <t xml:space="preserve">They usually do it for positive PR and goodwill. </t>
  </si>
  <si>
    <t>Because none of them ever endorse an unpopular issue with a rare exception</t>
  </si>
  <si>
    <t>55cfefc334e9060012e573c0</t>
  </si>
  <si>
    <t xml:space="preserve">I support businesses that fight climate change and donâ€™t support businesses that support theocracy </t>
  </si>
  <si>
    <t>Specific value alignment</t>
  </si>
  <si>
    <t>Patagonia supports various environmental causes</t>
  </si>
  <si>
    <t xml:space="preserve">They realize sustainability is both moral and good for business </t>
  </si>
  <si>
    <t>Genuine reasons</t>
  </si>
  <si>
    <t xml:space="preserve">If they donâ€™t balance both, they will fall at business </t>
  </si>
  <si>
    <t>I am willing to donate $1</t>
  </si>
  <si>
    <t>Regularly</t>
  </si>
  <si>
    <t>5623f6afed6e5a000bc7f219</t>
  </si>
  <si>
    <t xml:space="preserve">Just how much I would pay for a regular t-shirt from the store. </t>
  </si>
  <si>
    <t xml:space="preserve">NRA that publicly supports gun rights </t>
  </si>
  <si>
    <t>No example or non-firm example</t>
  </si>
  <si>
    <t xml:space="preserve">I feel like they should remain neutral as it will lead them to having a bigger potential customer base something they owe to their shareholders. </t>
  </si>
  <si>
    <t>No answer</t>
  </si>
  <si>
    <t xml:space="preserve">Because their are  people in this world that own / have enough say in a company that they throw money at issues that matter to them. </t>
  </si>
  <si>
    <t>Top management truly believes in the values</t>
  </si>
  <si>
    <t>56494d5b6902220012c4acb7</t>
  </si>
  <si>
    <t>I need the money, but I don't need a t-shirt. Thank you</t>
  </si>
  <si>
    <t>No example comes to mind, but I feel certain that some businesses promote certain values thinking that it will benefit their business.</t>
  </si>
  <si>
    <t>To increase their profits and popularity.</t>
  </si>
  <si>
    <t>I've read of companies that have been discovered to have done this. No particular name comes to mind, but I think it had to do with climate change, or 'green' product promotion.</t>
  </si>
  <si>
    <t>Uphold Traditional Values</t>
  </si>
  <si>
    <t>5664823551fac700118f9968</t>
  </si>
  <si>
    <t xml:space="preserve">First, under any circumstances, I needed the bonus money more than I needed a T shirt. With that in mind, I was willing to give up a $2 bonus in order to purchase a shirt from the seller that supported LGBT rights without knowing they were going to have a chance to sell. This is because that person is apparently genuine and good-hearted, and either has experience with the LGBT community and its needs, or has thought deeply enough about the topic to understand why our rights are so important to us. It is important for us to stick together, so I offered some small support to this person even though I needed the bonus more. </t>
  </si>
  <si>
    <t>Value alignment and associated process</t>
  </si>
  <si>
    <t>Motives behind endorsement</t>
  </si>
  <si>
    <t>I am thinking about Chick Fil-A, which pretty publicly endorses Christian religious values, such as being closed on Sunday, and supporting Christian causes.</t>
  </si>
  <si>
    <t xml:space="preserve">Some companies support societal values because their founders sincerely believe in these values, and want that reflected to the public at large. There are also companies, probably many of them, that want to capture a particular market share, and strategically support values which are also supported by that customer demographic. There is no doubt that customer loyalty is going to be stronger if they think the company they are buying from has their same values. These kinds of values, such as LGBT rights, bring out strong emotions in people, and people will rally to support their cause. Customers will even pay a little more to a sympathetic company. Therefore, I think the reason why companies support various values is a mixture of sincerity combined with opportunism. </t>
  </si>
  <si>
    <t xml:space="preserve">I think this is the case due primarily to the values of the individual company's founders, as well as the values of their stakeholders and employees, but all of this must be tempered by whether or not it will make them a profit. Otherwise the company will fail. It's rare that a company changes course while using such strategies, although John Deere did recently. Most companies seem to choose a course and stick with it, and I think this is largely due to the values of the company's founders and shareholders. For example, a Christian-owned company such as Chick Fil-A is not going to support LGBT rights. This is because the founder would not want it to. At the same time, they are actively soliciting the support of like-minded Christian customers and making a profit while doing so. </t>
  </si>
  <si>
    <t>LGBTQ+ Rights</t>
  </si>
  <si>
    <t>5699a34925d9e9000cb095d4</t>
  </si>
  <si>
    <t>These were complete guesses, which is why they were mostly middle of the road. I felt the support for guns has less so I went lower on those options.</t>
  </si>
  <si>
    <t xml:space="preserve">I believe Iâ€™ve heard that tractor supply uses different methods to hire a more broad swath of people inside their organization. </t>
  </si>
  <si>
    <t>I believe that companies support more societal values because more and more people are growing up with an awareness of these issues and then entering the workforce. More awareness brings a slow change to the process and eventually influences the way companies do business due to individuals that are being put into roles that make larger decisions that can help</t>
  </si>
  <si>
    <t>Companies are aware of the people that spend money with them and whatâ€™s important to them which influences their profits and overall needs. because of the awareness of different issues to people now that didnâ€™t exist before companies weigh those options fully before implementing new strategies</t>
  </si>
  <si>
    <t>$150,000 to $200,000</t>
  </si>
  <si>
    <t>56ddac2e6893b5000de993bf</t>
  </si>
  <si>
    <t>At the end of the day everyone has a million shirts so you really have to make it appealing. Not everyone will want shirts and the price point makes a big reason why</t>
  </si>
  <si>
    <t xml:space="preserve">So any firm that would support LGBTQ during months of june </t>
  </si>
  <si>
    <t xml:space="preserve">There's a lot of money to be made when you support popular public opinion. There's also a expectation that you SHOULD support these things as society continues to move forward. </t>
  </si>
  <si>
    <t>External pressure (coming from society/institutions/other firms)</t>
  </si>
  <si>
    <t>Most companies don't care about these, at face value they'll support these social values to maximize profits from whatever particular time period the value is in line for</t>
  </si>
  <si>
    <t>Racial Justice</t>
  </si>
  <si>
    <t>57321c8ec63b5c000f367bb2</t>
  </si>
  <si>
    <t>I'm willing to pay a little more to sellers who support things that I support when their backing is real. If I believe their support is only to sell more product I may still buy from them but my decision will be based solely on how the price compares to the open market.</t>
  </si>
  <si>
    <t>I eat at a local restaurant that supports LGBTQ+ rights. Their support show up not just in their statements but also in their hiring of people who are a part of the community. When I eat there I feel like I'm supporting them supporting the the community - like it's two-way street.</t>
  </si>
  <si>
    <t>Non-market setting</t>
  </si>
  <si>
    <t>Generally, I think that they believe they are making the world a better place in some way. For some of them it's just the money - to make more money for themselves or to make more money for their business and thereby support their employees and/or shareholders. For others it's a way to make their voice heard for something they believe in.</t>
  </si>
  <si>
    <t>Anyone running a business must stay focused on making money or the business will fail. Even when the decision maker has genuine support for certain values they will always need to balance their support with the effect that support can have on the bottom line of their business.</t>
  </si>
  <si>
    <t>574eab79c18847000e071119</t>
  </si>
  <si>
    <t>I felt no connection whatsoever fowards the first seller espcially as these are plain t-shirts. I felt the second seller was insincere but did support the organization that I liked the most. While the tird seller supported the organization I liked the most as well and was sincere, I also thought how much a potential bonus could help me today in these trying times.</t>
  </si>
  <si>
    <t xml:space="preserve">Hobby Lobby supports the values that I chose earlier. They publicly align and identify as Christian, closed on Sundays, honoring Christian values and not expoliting their employees. </t>
  </si>
  <si>
    <t xml:space="preserve">Genuinely supports and believes in
Monetary gain
Deflection from bad publicity
Geniune change of heart
</t>
  </si>
  <si>
    <t>To deflect criticism for wrongdoings in other areas (e.g. greenwashing)</t>
  </si>
  <si>
    <t>I think this applies more to major corporations. I believe that mom and pop shops or even corporations that started out as a family business such as Blue Bell or Hobby Lobby would care more about supporting a societal cause they truly belive in. However, I don't believe that Coca Cola, Pepsi, Shell,  Pizza Hut care moe about societal causes over monetary gain. I believe these mega corporations will support a societal cause when they can profit tremendously from it.</t>
  </si>
  <si>
    <t>There are 2 types of companies</t>
  </si>
  <si>
    <t>Faith in Public Life</t>
  </si>
  <si>
    <t>575865ba7b74a80006de2689</t>
  </si>
  <si>
    <t>I chose to support the people who support the same causes as I do, especially if they do it in a genuine way. For example, the seller who supported LGBTQ+ equality in a genuine way made me want to give them a somewhat larger amount of money compared to those who did not support the LGBTQ+ or only supported them because they would get more money out of it.</t>
  </si>
  <si>
    <t>On the social media website Twitter, I see several companies such as Microsoft and Sony express gratitude and support toward the LGBTQ+ community during Pride month. This support is shown through a post on Twitter stating support, changing their profile picture to one that includes the Pride rainbow, and sharing other profiles that send out similar supportive messages towards the LGBTQ+ community.</t>
  </si>
  <si>
    <t>Some companies support societal values in order to sell their product. A small amount of companies do it out of justice and genuine care, but this is a rare situation.</t>
  </si>
  <si>
    <t>Companies in their social medias will express support for the LGTBQ+ in Pride month, but when Pride month is over they take off everything LGTBQ+ related and don't mention the movement until it is Pride month again the next year. It is all for attention and profit, nothing more.</t>
  </si>
  <si>
    <t>5758a78d768081000631a322</t>
  </si>
  <si>
    <t>I want to help the sellers, but if I am selected I could really use the extra money.</t>
  </si>
  <si>
    <t>There is a local business where they support traditional values.</t>
  </si>
  <si>
    <t>Some companies believe very strongly in particular societal values. It is very important to them.</t>
  </si>
  <si>
    <t>I feel that companies really don't care about others. They just want to make as much money as possible.</t>
  </si>
  <si>
    <t>5776a8ef092b09000179bfd2</t>
  </si>
  <si>
    <t xml:space="preserve">The amount I selected is based on how much I would pay for the same t-shirt on the clearance rack in the clothes department of a discount store. I am frugal and currently focused on saving for retirement so the money is more important to me than the t-shirt. </t>
  </si>
  <si>
    <t xml:space="preserve">I honestly can't think of one at the moment. </t>
  </si>
  <si>
    <t>They want a leg up on the competition. They want to make a positive impact in society. They are focused on the greater good. They want their product to have value outside of monetary. They want to drive sales.</t>
  </si>
  <si>
    <t xml:space="preserve">Companies can have certain values they want to promote but in the end, it's about making money. </t>
  </si>
  <si>
    <t>57bb618b8e26d6000196c3bb</t>
  </si>
  <si>
    <t xml:space="preserve">I am more willing to support a company that holds the same values as me. So if I see a company that supports racial justice I would be more willing to buy from them than from another competitor. However in the case where the seller supported racial justice AFTER someone told them they can sell more shirts that way that is not genuine and I cannot be sure that company holds the same values that I do. </t>
  </si>
  <si>
    <t>I have a Peleton bike and I know that company supports racial justice and has donated money to the NAACP</t>
  </si>
  <si>
    <t>I think some support societal values because they really believe in them. However I do think other companies do it for publicity and to sell more products. Or they will support issues such as BLM because they have been publically shamed into it due to racially unfair practices so to appease people they will publically make a donation. To me that is not genuine. I like to support business that are genuine in their feelings and put their money where there mouth is by having a diverse workforce.</t>
  </si>
  <si>
    <t xml:space="preserve">I believe this is the most plausible because when it comes to business making money is the bottom line. If any of these companies thought endorsing a social value would cause them to lose money I don't think they would do it. </t>
  </si>
  <si>
    <t>57d0a0bee3221e00015fe385</t>
  </si>
  <si>
    <t>I don't find a plain t-shirt very attractive. I'd rather possibly have a bonus, even if it's for a relatively small amount like two bucks. Didn't really care whether they supported 'fight climate change' or whether they knew about the market opportunity in the task</t>
  </si>
  <si>
    <t>I like patagonia. They pledge a percentage of all sales to fight climate change. I guess that counts</t>
  </si>
  <si>
    <t>There are two reasons: they genuinely believe in the cause/values and thus want to make the world a better place. 2: they know it will make them look good to whomever might share the same values and thus increase profits</t>
  </si>
  <si>
    <t>I live in america, a capitalist society. makes sense that 99% of companies are driven by profit</t>
  </si>
  <si>
    <t>5806ceacf0740c00017892c8</t>
  </si>
  <si>
    <t>I was willing to pay the last seller more because I felt that I had something in common with them I should have done that with the first one too</t>
  </si>
  <si>
    <t>Sometimes a restaurant chain will openly promote their family values or Christian religion. Chick-Fil-lay did this for years. I don't know what their current stance is because I stopped buying fast food about a decade ago.</t>
  </si>
  <si>
    <t>I think that the owner promotes the social values that they have a personal connection with. Usually they also pick something that will be easy for them to promote because it aligns well with what the company does or what it produces. There might be some companies though that pick a value that is popular so that they can gain a larger market share.</t>
  </si>
  <si>
    <t>A true conviction to a specific value is usually easy to detect because the conviction runs through everything that the company does. If there is back lash from their stance they are not easy to sway from their original thoughts. A company just looking for more profits will be quick to change their "beliefs" if they get any controversy</t>
  </si>
  <si>
    <t>Firms do it out of goodwill - argument</t>
  </si>
  <si>
    <t>58ac91c38bf22a00015b91b3</t>
  </si>
  <si>
    <t>For the most part, I based my decision on the realistic value of the t-shirt.  Above a certain value I can buy something better with the bonus payment.</t>
  </si>
  <si>
    <t>Nike and its support for Black Lives Matter</t>
  </si>
  <si>
    <t>Some companies a founded upon a social cause since it is a way to generate income used to support and champion it like environmental sustainability and such.  Other company see societal value as a means to increase market share.</t>
  </si>
  <si>
    <t>Quite a few companies are begun by people wishing to support a cause and answering the question about how to make a living while doing it.</t>
  </si>
  <si>
    <t>59874dcc6ab9880001b5ade8</t>
  </si>
  <si>
    <t>A bonus payment is more important to me than a t shirt. I also donâ€™t entirely believe that someoneâ€™s pay is actually affected by my decisions.</t>
  </si>
  <si>
    <t>During gay pride, Target endorses gay pride and equality and sells merchandise supporting pride.</t>
  </si>
  <si>
    <t>I think they endorse what will make them the most money and will make them look good to society.</t>
  </si>
  <si>
    <t>Because thatâ€™s all companies care about is maximizing their profits.</t>
  </si>
  <si>
    <t>5994ce3dc825cf0001d7dd2d</t>
  </si>
  <si>
    <t>I wanted to make sure that the sellers donate the $2 for Climate Change.  I really didn't want the tee shirt.  In retrospect, I probably should have selected the tee shirt up to a certain amount so I could be sure they donate to the climate change issue.</t>
  </si>
  <si>
    <t>Cost behind the endorsement ($2)</t>
  </si>
  <si>
    <t>I think Amazon truly cares about many important events going on in our world.  They are always working on creating jobs, tackling homelessness, lots of charity work.  I think this is why I feel good about shopping there.</t>
  </si>
  <si>
    <t xml:space="preserve">Some business owners seem to have this innate ability to sense that they are all part of the big picture.  If they are making money, and their business is flourishing, they seem to know that it is a gift and profits should be shared by others who are not as blessed as they are.   </t>
  </si>
  <si>
    <t>The old saying--the more you give the more you get is my motto.  If you are constantly grateful, the Universe will send you more opportunities to be even more grateful.  In a successful business, they know this, and the satisfaction of supporting societal values just becomes a part of how they think!</t>
  </si>
  <si>
    <t>599de51717c03c000151b1f4</t>
  </si>
  <si>
    <t>The faith and family folks are a fringe subset of our population and I feel like many sales would be lost due to lack of interest in the general population.</t>
  </si>
  <si>
    <t>I'm sure there are but cannot bring any to mind.</t>
  </si>
  <si>
    <t>Many newer companies have business plans specifically goaled with a societal goal. This is a good marketing construct but It's also socially responsible.</t>
  </si>
  <si>
    <t xml:space="preserve">A business exists to make revenue. </t>
  </si>
  <si>
    <t>599ec7dc617ca80001fcd124</t>
  </si>
  <si>
    <t>As a general rule where bonus was 0 of course i chose the shirt. otherwise there is zero bonus or item. after that i chose the bonus because i do not really need a shirt so from $2 upward I took the bonus</t>
  </si>
  <si>
    <t>I believe chic a fil A endorses christian values</t>
  </si>
  <si>
    <t>Some believe they need to weigh in on society values due to employee concerns or consumer concerns.  Personally I think they should focus on services or products</t>
  </si>
  <si>
    <t>Other instrumental reasons from within</t>
  </si>
  <si>
    <t>Internal pressure (coming from employees/shareholders)</t>
  </si>
  <si>
    <t>I think some companies believe through data or surveys the basic makeup of customers or respond to online social media in creating values.  Companies obviously need to make a profit to stay in business</t>
  </si>
  <si>
    <t>Societal pressure</t>
  </si>
  <si>
    <t>59b9e2d3d9ebf90001840905</t>
  </si>
  <si>
    <t xml:space="preserve">I usually buy plain t-shirts locally for less than $5, and I am very picky about fit and material. Without seeing and feeling a t-shirt I'm not too willing to risk buying it for much at all. I selected not to pay the last retailer anything for a shirt because I felt like they were using the support of a cause in a fake way just to make money. </t>
  </si>
  <si>
    <t xml:space="preserve">Walmart supporting various causes by making certain items appear to support a specific cause such as Juneteenth ice cream and supplies. </t>
  </si>
  <si>
    <t>To entice people to spend more money with them instead of with another company which may not claim to support a cause.
For good publicity for doing something good instead of being accused of something bad or just not caring.
Tax deductions for charity donations.
To draw attention away from their bad practices such as poor worker treatment/pay.
To make up for some scandal they were involved in that they would rather people not notice.</t>
  </si>
  <si>
    <t>I guess I'm thinking of larger corporations or companies. They seem to loudly support whatever cause seems to be getting the most attention in the news, like when burger king supported lgbtq rights with a special sandwich. But there are smaller local businesses that quietly support causes without expecting a lot of praise. Those smaller businesses probably have a genuine commitment (but also know they'll get a tax break)</t>
  </si>
  <si>
    <t>59c41e340c5fc800011940f3</t>
  </si>
  <si>
    <t>just figured not knowing was 50/50 and knowing would be somewhat higher</t>
  </si>
  <si>
    <t>Nonsense/Non-classified</t>
  </si>
  <si>
    <t>chic fil-a ass a company, would be in this category</t>
  </si>
  <si>
    <t xml:space="preserve">at their soul, some companies embrace those values
in some cases they see economic advantages to taking their stance
in some cases they see advantages due to government programs
</t>
  </si>
  <si>
    <t>it is the option that both lets the company leadership pursue their moral goals and also gains them economic advantage</t>
  </si>
  <si>
    <t>59dc4083ae9f950001d83b4b</t>
  </si>
  <si>
    <t xml:space="preserve">I would buy from sellers who supported causes that I agreed with.  I wouldn't buy from sellers who supported causes that I don't agree with. </t>
  </si>
  <si>
    <t xml:space="preserve">Nike supports athletes of men and women </t>
  </si>
  <si>
    <t xml:space="preserve">Many companies endorse societal values as a means to sell more products or services.  </t>
  </si>
  <si>
    <t xml:space="preserve">Many companies feel they can appeal to more customers if they support certain societal values.   They also may genuinely be supportive of these values.  </t>
  </si>
  <si>
    <t>59e62b6277860e0001512e14</t>
  </si>
  <si>
    <t>When deciding how much I was willing to pay sellers in different scenarios, I kept in mind their prior knowledge of the situation. If they didn't know that their stance was known to the public, I thought they would not try to exploit it for gain. However, if they were informed that the customers knew about their stance on a given issue, they would try to exploit it.</t>
  </si>
  <si>
    <t>I can think of the Bud Lite endorsement of Trans men that caused such a crisis that they had to take strong measures to correct it.</t>
  </si>
  <si>
    <t>I think some companies support societal values in order to pander to social trends and reach a wider audience or public.</t>
  </si>
  <si>
    <t>I can elaborate on that by stating that most companies have their bottom line in mind when they make these decisions because it is an established practice in the business world.</t>
  </si>
  <si>
    <t>5a0efb83ab721b0001ef8509</t>
  </si>
  <si>
    <t>I really don't want or need a t shirt so I chose the cross over point that was lowest or near to it.</t>
  </si>
  <si>
    <t>I think of AMAC which is a competitor of AARP.  They endorse traditional American values and are not a schill of the Democratic Party and the liberal left that AARP has become.</t>
  </si>
  <si>
    <t>Most companies support social values just to drive the market. They cave to political pressure from special interest groups that drive boycots and campaigns against them.</t>
  </si>
  <si>
    <t>I rank it this way due to the history of companies backing social justice campaigns without much performance or long term history after the hysterics die down.</t>
  </si>
  <si>
    <t>$50,000 to $75,000</t>
  </si>
  <si>
    <t>5a42c80ddaea400001ac24e0</t>
  </si>
  <si>
    <t>I don't really need a T-shirt, I would take any amount of money rather than a t-shirt, to be completely honest.</t>
  </si>
  <si>
    <t>A firm publicly supporting traditional family values in its advertising.</t>
  </si>
  <si>
    <t>Generic</t>
  </si>
  <si>
    <t>Companies using societal values to attract customers.</t>
  </si>
  <si>
    <t>Companies would most likely endorse social values to maximize profits and because they genuinely support those values. If they supported different values, they would promote those instead of the ones they currently support.</t>
  </si>
  <si>
    <t>5a5a507d76d1c60001ab2ac7</t>
  </si>
  <si>
    <t>I was thinking about what the seller might do to sell tee shirts, then thought perhaps they believed in something and it was against what they believed in so I chose low percentages. That they just wanted to sell tee shirts to anybody, and not have a certain group.</t>
  </si>
  <si>
    <t>When Nike endorsed the football player. Or when Budweiser openly supported trans rights.</t>
  </si>
  <si>
    <t>I firmly believe they do it to make money. They see an opportunity and take it. If it is a trend then they are going to jump on that and see it as pushing it and making money from it. The more people who see it the more people are going to buy it.</t>
  </si>
  <si>
    <t>Because they do it when it is politically charged. When people are offended and making noise online. They see that opening and go for it. They make sure they are out there advertising. If it was genuine they don't need to make a huge deal about it. Or they are already doing it and we just don't know it.</t>
  </si>
  <si>
    <t>Enhance image</t>
  </si>
  <si>
    <t>5a64417931b87a0001c6f48b</t>
  </si>
  <si>
    <t>I feel that people may be willing to give more if they are in support of what the majority of people support and believe in.</t>
  </si>
  <si>
    <t xml:space="preserve">Not offhand I can't at this moment. </t>
  </si>
  <si>
    <t>They support because of their true value of things in life. Others support because they want a larger base of people to sell to.</t>
  </si>
  <si>
    <t xml:space="preserve">People want and need money so this is the most plausible. </t>
  </si>
  <si>
    <t>5a6b4cd2d5d4cb0001d64740</t>
  </si>
  <si>
    <t>I really don't need a TShirt, so part of me didn't want to indicate I'd buy one for any price, but some of the prices were a good deal, so I set a low price and just went for it.</t>
  </si>
  <si>
    <t>So many companies do things during Pride month to sell rainbow items, like Starbucks and Target and I totally know it's just a marketing tactic.</t>
  </si>
  <si>
    <t>Market setting</t>
  </si>
  <si>
    <t>It's totally virtue signaling and it drives profits. Some of them might genuinely care, but it's impossible for me to pick those out.</t>
  </si>
  <si>
    <t>Isn't profitability the main goal of a business anyway? Why would they do anything that wouldn't aim for that goal?</t>
  </si>
  <si>
    <t>5a6d3a19e6cc4a0001b6c47a</t>
  </si>
  <si>
    <t>I think I would most support the seller who supported gender equality without knowing it increased sales the most. They are authentic in their support. Sellers would just changed after knowing it would increase sales I support less they really don't care about the cause just more sales. But they get a little support because it still would help even if they really don't care</t>
  </si>
  <si>
    <t>I'm not sure, I guess it's companies taking a stance like say on abortion. Supporting it may align with their values but it could hurt sales, So I think in that case they truly care about the issue.</t>
  </si>
  <si>
    <t>Mostly does what they support align with my feelings. I think they must feel very strongly about the issue to risk taking a stance and potentially hurting the business. I think it's almost better to stay neutral for most companies</t>
  </si>
  <si>
    <t>Why would they take a stand knowing it could hurt sales so I think they must care</t>
  </si>
  <si>
    <t>5a824047ae9a0b0001a9cf1b</t>
  </si>
  <si>
    <t>I would just rather have money than a t shirt, I have plenty of t shirts and donâ€™t need any more, so Iâ€™m not willing to pay for one.</t>
  </si>
  <si>
    <t>Firms will sometimes donate a percentage of sales to charities</t>
  </si>
  <si>
    <t>Companies support societal values for a few different reasons. Some may truly believe in the cause they are supporting, but I think oftentimes itâ€™s just a strategy to make a company look more involved. I think when a company publicly makes a social statement, they are more focused on their image to make more money than they are actually caring about the issue they are supporting.</t>
  </si>
  <si>
    <t>At the end of the day the goal of a company and its executives is to make as much money as possible, so I think that everything they do revolves around that.</t>
  </si>
  <si>
    <t>More than $200,000</t>
  </si>
  <si>
    <t>5a9353586219a30001d2f2af</t>
  </si>
  <si>
    <t>I am will to pay for a shirt if i know the company is going to do what I like</t>
  </si>
  <si>
    <t>I am not sure I can't think of one.</t>
  </si>
  <si>
    <t>I think they do this to help with sales and they try to get people to like them more.</t>
  </si>
  <si>
    <t>If I feel the company was about doing to right thing I feel safer buying from them</t>
  </si>
  <si>
    <t>5a9a6f5f35237b000112920f</t>
  </si>
  <si>
    <t>I felt the sellers who are only wanting to support the lgbtq and faith because of sales will not be loyal to that and are being dishonest.</t>
  </si>
  <si>
    <t>Converse has a pride collection</t>
  </si>
  <si>
    <t xml:space="preserve">Obviously some support for reasons of getting a good reputation and more sales and others really believe in certain values because if personal experiences either from themselves or close family members. Others dont want to look racist or uncaring. </t>
  </si>
  <si>
    <t xml:space="preserve">Because believe or not there are good down to earth people here and some people care more than others. Certain people have more passion than others </t>
  </si>
  <si>
    <t>Firms do it out of goodwill - statement</t>
  </si>
  <si>
    <t>5aa637861eda41000136d5d2</t>
  </si>
  <si>
    <t>The sellers reason for supporting right to privacy has no influence on my decision to purchase a t shirt, I purchase clothing if I need it and usually at low prices so regardless if they by default supported right to privacy or knew about a potential financial incentive for support privacy rights I was only willing to pay 4 dollars for the shirt.</t>
  </si>
  <si>
    <t>The electronic foundation frontier supports right to privacy without any financial incentive to do so.</t>
  </si>
  <si>
    <t>Those companies see an opportunity to make more money by supporting a current thing in society since they already sell products to many different people.</t>
  </si>
  <si>
    <t>Companies want to make as much money as possible, they don't do anything for free.</t>
  </si>
  <si>
    <t>5aa69293f6dfdd0001eb03ec</t>
  </si>
  <si>
    <t>Clothing doesn't hold much value to me even if the clothing itself were inherently valuable, so my cutoff is probably lower than most people. However businesses sharing values I often feel a sense of comradery with and thus am willing to pay a bit more.</t>
  </si>
  <si>
    <t>This kind of thing isn't necessary for such a broad circumstance that happens everyday. LGBTQ+ support is commonly stated among many companies these days and displayed proudly even in commercials at times. However, the new issue has become determining who is actually genuine in their support. As it's rather lucrative for companies to gain the trust of these groups at current.</t>
  </si>
  <si>
    <t>In the rare few cases it is because those values are actually core to them. But the more likely truth, especially if you're learning about said views from commercials or television, is that it's beneficial for the company. Our world has gained a habit of whipping into frenzies over crusades of what seems to be the 'correct' set of morals in a given time. By appealing to these masses, companies profit and keep themselves safe from backlash.</t>
  </si>
  <si>
    <t>As I've stated before in some of the previous questions. It's because it's objectively true. Not a theory but statistically proven. It helps companies profit by appealing to the masses. In this state of our world the way they do it is based on values, and I'm sure that will change again someday in our shifting landscape.</t>
  </si>
  <si>
    <t>5ab6cbbbf69e940001d8e446</t>
  </si>
  <si>
    <t>Firstly, I wasn't that willing to pay much for the T-shirt since I need the bonus money more than I need a T-shirt. But when I was given the opportunity to spend some money on a T-shirt and money from that purchase would go toward a value I felt deeply about, I was willing to pay a little. Finally, I was willing to pay more for the T-shirt from a seller who agreed to donate without having knowledge of the opportunity to sell because it seems like that persons views are more genuine.</t>
  </si>
  <si>
    <t>A company might use eco-friendly materials and use that in their advertising when they make their products if they support the environment.</t>
  </si>
  <si>
    <t>They support societal values because they want to boost their brand image which may increase sales among certain segments of the population. It also helps them stand out from the competition.</t>
  </si>
  <si>
    <t xml:space="preserve">Because for the most part, driving profits are most companies' major goal.Aligning themselves with a cause that they feel is popular will increase their sales and so increase profits.     </t>
  </si>
  <si>
    <t>5ac440da9534ba0001c736da</t>
  </si>
  <si>
    <t>To me, a t-shirt is not an item I value all that strongly. In the case of a neutral seller, unless I got the shirt in lieu of $2, or free, I'd much rather take the bonus. In the other two cases, I'd be willing to offer the seller ever-so-slightly more if only because our political views align. I'm not concerned about whether they voice support for gun rights based on the opportunity to sell or not. That said, I still don't value a t-shirt much, but I'd be willing at least to forego $4 to get one given the donation amount expressed in the scenarios.</t>
  </si>
  <si>
    <t>Machiavelli</t>
  </si>
  <si>
    <t>I foremost think of Anheuser-Busch, whose Bud Light brand made a calculated move to show support for the LGBT community. Though this move backfired somewhat, they figured the potential gains they'd make (whether through profit, ESG score, government favoritism or whatever else) would be worth the risk.</t>
  </si>
  <si>
    <t>I figure that there's at least a handful of companies that genuinely support societal values. This might be the case for smaller companies that are less driven by profit, or for those who support unpopular causes. For larger companies, there might be some actual support of the values, but I can't help but wonder if cynical marketing ploys are involved. This is particularly true for popular causes.</t>
  </si>
  <si>
    <t>It depends on what we mean by "companies". I expect large multinational firms to behave differently than smaller ones. The larger companies almost certainly need to maximize profits and/or make shareholders happy, so their actions need to be governed by this principle.</t>
  </si>
  <si>
    <t>5ac50a19a3ba7a0001b4a483</t>
  </si>
  <si>
    <t>I feel like people who are for upholding traditional values are more likely to admit it if they feel like it will positively influence them, because they tend to have very strong beliefs. People who support climate change are a smaller group, and while they have some people that are strongly in favor of climate change, it is not something that people are willing to claim if they don't truly care about it. That's why I chose a smaller percentage of people who would claim to favor climate change if they thought it would have a positive outcome for them.</t>
  </si>
  <si>
    <t>Chick-fil-A is known to uphold traditional values of the Christian variety, such as being closed on Sundays, and the CEO donating money to anti-LGBTQ organizations .</t>
  </si>
  <si>
    <t>Some companies support societal values because they are an important part of their lives, and a lot of times they begin their company with that in mind as the driving force of the brand.</t>
  </si>
  <si>
    <t>This is the case because a lot of companies are taking a risk in stating their beliefs. These days it is more likely for people to band together through social media and boycott these companies, spread misinformation about them, or give them bad reviews, harming their sales.</t>
  </si>
  <si>
    <t>5ae11f9709eae20001132c22</t>
  </si>
  <si>
    <t>I think that being honest and caring about values is a good thing in a company, and using social constructs to sell shirts doesn't make me want to buy them more, but knowing a company cares about an issue makes me a little more willing to buy</t>
  </si>
  <si>
    <t>During June, many companies have rainbow logos to show they support LBGTQ+</t>
  </si>
  <si>
    <t>I think some do it to increase attention to themselves and thus increase sales. I think others do it because they beleive in it</t>
  </si>
  <si>
    <t>I think companies generally care about things, but they also know that if they put this information out into the public, it will help sales</t>
  </si>
  <si>
    <t>5b0482fc325b6c0001bbb7f0</t>
  </si>
  <si>
    <t>I was able to pay a bit more when it was indicated that the seller would be allocating some of the money to a cause I care about. Otherwise, I chose what I would actually pay for a t-shirt like this in real life, and didn't go beyond that number.</t>
  </si>
  <si>
    <t>The one that comes to mind first is Chick-Fil-A, and how they support ANTI LGBT organizations. I'm not sure how much they donate to these causes, though.</t>
  </si>
  <si>
    <t>I think there are different reasons for it. I think some companies have leadership who are truly passionate about supporting certain organizations. Other times, I think some companies jump on the opportunity to win a large base of people who are equally passionate about the cause they are backing. I think the reasons depend on the company and its leadership.</t>
  </si>
  <si>
    <t>Business nowadays can be ruthless. Some companies will do anything it takes to get ahead of others, including disingenuously standing with a cause. Anything to make a buck.</t>
  </si>
  <si>
    <t>5b4370f330bbfd000105f991</t>
  </si>
  <si>
    <t>If I believed they actually supported taking action to combat climate change I was more willing to pay more for the shirt in the hope that some of that money would be used to fight climate change.  If someone was not being truthful in their answer (ie, the third example where the seller only made their position known after being told the information they were told), I would not pay as much since they were probably being dishonest about the claim that they cared about fighting climate change.</t>
  </si>
  <si>
    <t>Patagonia is a company that promotes values of protecting the climate and follows through with donations to various organizations and also promoting taking action to fight climate change in some of their advertising.</t>
  </si>
  <si>
    <t>Some companies may have a corporate culture that aligns very closely with some societal values and they feel  it is important to lend their support to these causes. Generally I think most companies tend not to take up these causes because they are afraid of alienating a certain portion of the market for their product but the companies that do are usually ones that you can trust to be honest in why they are throwing the support behind a cause.</t>
  </si>
  <si>
    <t>Because these companies are willing to take a chance on supporting a cause knowing there is a chance that there my be some market backlash but do so any way.</t>
  </si>
  <si>
    <t>5b4b3d1f9402080001632a45</t>
  </si>
  <si>
    <t xml:space="preserve">I didn't change the amount I was willing to pay based on the scenario where people expressed support after the fact simply because people will say lots of stuff when money is involved. With that said I increased the amount I was willing to pay slightly to those who expressed support before the fact because do feel like it is important to support people who share this value. Ultimately though it doesn't change the way I value a sellers product very much by learning that they also believe in being decent humans as that shouldn't be an issue in the first place. </t>
  </si>
  <si>
    <t xml:space="preserve">I am a big fan of Formula 1 and usually during the races the team that I support which is Mercedes AMG F1 Team has graphics or something on their car that shows they support racial justice. </t>
  </si>
  <si>
    <t xml:space="preserve">Some companies support certain societal values because the owner/shareholders hold those values in high regard, while others just seem to use support for certain values as a marketing ploy. Some likely think that doing the "right thing" is important and whatever comes from that is fine whether good or bad. On the other hand I'm sure there are companies that would be much more likely to support certain values if they didn't have to deal with the possibility of negative effect on their bottom line. </t>
  </si>
  <si>
    <t xml:space="preserve">I'm not sure, the cynic in me thinks that profits always seem to be the most important thing for most companies. Also, that just seems like the logical thing to do if you believe in something that might also help profit margins. People are usually multi-faceted in my experience and this idea supports that concept. </t>
  </si>
  <si>
    <t>5b6f3c3ef83de000014cae8b</t>
  </si>
  <si>
    <t>Corporations or small businesses virtue signalling makes me less likely to consider them - especially if it's something I truly care about. I have a strong distaste for LGBTQ activism so I would move far away from anything mentioning it.</t>
  </si>
  <si>
    <t>Pays less (or less willing to buy) when values allign</t>
  </si>
  <si>
    <t>A local coffee shop puts up flags and signs in the windows promoting LGBTQ alliance. Sells coffee and merchandise associated with LGBTQ, make a killing.</t>
  </si>
  <si>
    <t>I believe that the vast majority of people conducting business to make profits have no qualms about being dishonest or misleading about their true moral stances on any topic if it means the profits are to be made.</t>
  </si>
  <si>
    <t>I have been alive on this planet for 34 years and I have yet to see any major corporations solve any major societal issues or win any significant philosophical debate. I have seen them make a lot of money.</t>
  </si>
  <si>
    <t>5b7aefd06c1ccb000178b710</t>
  </si>
  <si>
    <t>I am usually willing to pay a little bit more for a good cause that I believe in, but I am not currently in a great financial situation, so I cannot pay too much for products right now regardless of what the seller believes. I saw the option for a t shirt or 0 dollars in bonus, so I decided to take the t shirt option.</t>
  </si>
  <si>
    <t>Sometimes I buy products from a makeup and skincare company that is animal friendly and cruelty free and promotes this view. Their products are more expensive, so I haven't bought any lately, but I have in the past.</t>
  </si>
  <si>
    <t xml:space="preserve">Some companies want to promote certain values and causes and base their company on promoting them. They might attract a certain segment of population that shares those values and be able to sell to them but may lose out on a wider demographic that doesn't share the same values. Some companies also promote certain values, but might just be virtual signaling and not really believe in the cause but want to appear like they are a good and moral company and get good promotional value from that. </t>
  </si>
  <si>
    <t>Most companies seem to be mostly about maximizing profits regardless of what they believe. They mostly don't care about climate change or good wages for their workers. They cater to shareholders and short-term profits and pay little to no taxes. There are little regulations reigning in this behavior.</t>
  </si>
  <si>
    <t>5b824fb6cc06660001a302d4</t>
  </si>
  <si>
    <t>I decided how much I would pay  based on my desire for the option I chose.  I did indicate I would pay a little more for the t-shirt if the seller was donating money for gender equality (whether they were aware it could help them sell more t-shirts or not).</t>
  </si>
  <si>
    <t xml:space="preserve">I can't think of a particular firm or company but I often see businesses selling woman's products stating they will give a certain percentage of sales to support women's rights.  </t>
  </si>
  <si>
    <t>I think many companies take advantage of societal deficiencies to make a "quick buck"  They profit from taking the popular side.  I also believe some companies are sincere in wanting to donate to improve problems in our society because it is the right thing to do.</t>
  </si>
  <si>
    <t>I think it is only sustainable if a company genuinely supports a value and can "put their money where their mouth is".  Maximizing profits is understandable because these are businesses.  The customer who cares about societal issues will be a loyal customer it the company is sincere.</t>
  </si>
  <si>
    <t>5ba064c10d4416000157a224</t>
  </si>
  <si>
    <t>It was more about the overall value of the shirt to me vs the amount of the bonus</t>
  </si>
  <si>
    <t>Some company decides to support the nuclear family and stand against certain gender movements online on social media</t>
  </si>
  <si>
    <t xml:space="preserve">For clout and an attempt for sales. Some genuinely believe in a cause. Some will use the fame and brand recognition of a brand or franchise in order to push their agendas. </t>
  </si>
  <si>
    <t>To promote specific political agenda</t>
  </si>
  <si>
    <t xml:space="preserve">Many executives and CEOs don't really know their target audience or demographic , so they leave their organization's fate in the hands of more young activists in their fields of marketing and grunt work. The leaders think often think that they will appeal to a wider audience and gain more profit. By the time they decide to check up on the other department's work, the damage is already done to the brand. </t>
  </si>
  <si>
    <t>5ba292385301b80001c71ba2</t>
  </si>
  <si>
    <t>I would be willing to pay close to the same amount based on if its a good cause or not.</t>
  </si>
  <si>
    <t>I would say Amazon supports black rights and I support Amazon by buying its products.</t>
  </si>
  <si>
    <t>They want to do what is right for society and help create a more united world.</t>
  </si>
  <si>
    <t>This is a benefit and reward issue that helping others also helps yourself situation and you can't blame a company for that action.</t>
  </si>
  <si>
    <t>5ba6d507cf54e40001c45aaf</t>
  </si>
  <si>
    <t>General thinking is fighting climate change is the more trendy belief people would go with compared to Right to privacy which is why I skewed down on those numbers slightly.</t>
  </si>
  <si>
    <t>On the left Starbucks and climate change. On the right with podcasters companies like Black Rifle with gun rights. Both companies target what there demo believes in and heavily promote it.</t>
  </si>
  <si>
    <t>Mainly for financial reasons. Customer  base supports a cause, they want to make feel people good by supporting the same cause which gets people motivated to buy the product. I would say 10 percent of the time the belief may be genuine by the company.</t>
  </si>
  <si>
    <t>Common sense in general. Companies aim is to make profit. If you can get behind a cause to increase profit you do it.</t>
  </si>
  <si>
    <t>Other (please specify)</t>
  </si>
  <si>
    <t>mixed black/white</t>
  </si>
  <si>
    <t>5bad1bebeb075f0001000339</t>
  </si>
  <si>
    <t xml:space="preserve">I only have so much money to spend and even if the seller would make more money by the higher price I would pay, I am only willing to spend a reasonable amount of money for a T-Shirt. </t>
  </si>
  <si>
    <t xml:space="preserve">Bissell supports animal rescues.  They donate money to animal shelters and rescues.  It is an actual foundation so anyone can donate to it.  </t>
  </si>
  <si>
    <t xml:space="preserve">Too many only support societal values to make more money. 
Most consumers donâ€™t care what a company is supporting, the consumer just wants a good price for the product.  
Sometimes the companies make bad societal support statements and they actually lose money.  </t>
  </si>
  <si>
    <t xml:space="preserve">All businesses are out to make a profit.  This is healthy for the economy.  If they donâ€™t profit, they go out of business and everyone loses.  </t>
  </si>
  <si>
    <t>5bb2677fd8afe200018d0afc</t>
  </si>
  <si>
    <t xml:space="preserve">I have no idea. But I donâ€™t see people selling tshirt to promote trad values. Whiter expose bare fore arms. Thatâ€™s too much skin for trade values. </t>
  </si>
  <si>
    <t xml:space="preserve"> One really, but good luck with your research :)</t>
  </si>
  <si>
    <t xml:space="preserve">To get money. Itâ€™s the bottom line. If youâ€™re not getting money , others will go entitled and you lose and go,it of business â€¦and your family probably starves </t>
  </si>
  <si>
    <t xml:space="preserve">Again, itâ€™s 5he bottom line. This is capitalism. </t>
  </si>
  <si>
    <t>5bb686b88f1e5f0001cca136</t>
  </si>
  <si>
    <t>I thought about how much I'd be willing to pay for a similar shirt if I was making the purchase on my own.</t>
  </si>
  <si>
    <t>I also like to buy from local restaurants who purchase from local farmers and support the community.</t>
  </si>
  <si>
    <t>I think some companies genuinely do care and want to show support for their values through the goods that they offer. There are others that are just looking to cash in on customers' values. I'd prefer to support the companies who genuinely seem to care.</t>
  </si>
  <si>
    <t>I think most companies do advertise their genuine values, but most are also looking to make a profit and be financially successful.</t>
  </si>
  <si>
    <t>5bb7af73dd840f0001d85935</t>
  </si>
  <si>
    <t>I already own plenty of shirts, so I preferred the option of any cash payment.</t>
  </si>
  <si>
    <t>Kohls supports various charities by offering toys to be sold and all proceeds going to the charities.</t>
  </si>
  <si>
    <t>Some companies support social values because they truly believe in these values.</t>
  </si>
  <si>
    <t>I believe that many companies value goals that transcend profits. They want to make a different in the world beyond financial gain.</t>
  </si>
  <si>
    <t>5bd9dc9abf1a7800011db1f1</t>
  </si>
  <si>
    <t>Traditional values I would think would have a higher ranking because not all people are within the Christian faith.</t>
  </si>
  <si>
    <t>Chick fila would be a good example. They are closed on Sundays because their firm believes Sunday is for church related activities.</t>
  </si>
  <si>
    <t>Some companies support societal values because of their beliefs.</t>
  </si>
  <si>
    <t>These companies believe in their values and profit means something to them but values supersede these profits.</t>
  </si>
  <si>
    <t>5bdb5e785e77d9000147e94d</t>
  </si>
  <si>
    <t>i was willing to give 10 dollars for the shirt it was plain so id rather have the money</t>
  </si>
  <si>
    <t>cant think of none</t>
  </si>
  <si>
    <t xml:space="preserve">im not sure </t>
  </si>
  <si>
    <t>Admit not knowing/understanding</t>
  </si>
  <si>
    <t>im not sure</t>
  </si>
  <si>
    <t>Admits not knowing/confusion</t>
  </si>
  <si>
    <t>5be5c05fd153f500019a2ef2</t>
  </si>
  <si>
    <t xml:space="preserve">My reasoning was the same for all three. It's better to have the opportunity to receive a t-shirt than to receive no bonus payment. In my current financial situation, bonus money would always have more value for me than a t-shirt. If I had been in the market for that shirt, I would have selected the seller who made the choice to fight climate change without knowing that such a choice would affect their sales. It seemed disingenuous to support the sellers who would express support for a cause predicated on the possibility of earning more money as a result. </t>
  </si>
  <si>
    <t>No specific firm comes to mind, but an example would be a soft drink company that donates a portion of its profits to fight climate change.</t>
  </si>
  <si>
    <t xml:space="preserve">My view is that companies engage in this behavior for two reasons. The first reason is that the founders/leaders genuinely support specific societal values and want to let the public know about their work to encourage others to do the same. The second is that some companies don't care at all, but just want to exploit the emotions of their customer base in order to drive sales. My guess is that the latter likely outnumbers the former by at least two to one. </t>
  </si>
  <si>
    <t>I think that's the case because of the rampant corruption and greed that we are witnessing in corporations all over the world today. They are diminishing the quality of their products while simultaneously jacking up the prices. Even when called out on retail websites, they continue to act defensively and to obfuscate the truth. They are awash in idolatry. The love of money has become their god.</t>
  </si>
  <si>
    <t>5be8a1701664db0001d804f8</t>
  </si>
  <si>
    <t>I have chosen the bonus payment for each row because I value monetary compensation over a T-shirt in this case. Currently, I am focused on earning and saving as much as possible to fund my college education, so finances take precedence. I am living in the moment.</t>
  </si>
  <si>
    <t>One situation where a firm publicly supports a value is when a coffee shop chain, like Starbucks, promotes environmental sustainability by committing to reducing plastic waste. For example, Starbucks may launch a campaign to eliminate plastic straws from their stores and replace them with biodegradable alternatives or reusable options. They might also encourage customers to bring their own reusable cups by offering discounts. This public endorsement of environmental values aligns the company with sustainability efforts and attracts customers who share similar values, showing their commitment to making a positive impact on the environment.</t>
  </si>
  <si>
    <t xml:space="preserve"> it enhances their brand image and reputation, fostering consumer loyalty and differentiating them in competitive markets. It also boosts employee morale and retention, aligning with their values. Corporate social responsibility programs, risk management, and positive media coverage are significant factors, as well as attracting socially responsible investors. Community engagement and regulatory compliance also play crucial roles, helping companies maintain a positive public image and meet legal standards. Overall, these efforts contribute to long-term sustainability and a positive social impact.</t>
  </si>
  <si>
    <t>Regulatory compliance</t>
  </si>
  <si>
    <t>I consider the notion that companies endorse societal values primarily to maximize their profits to be highly plausible because businesses operate in a competitive environment where financial performance is crucial.</t>
  </si>
  <si>
    <t>5bec5b873ffbad0001e8b968</t>
  </si>
  <si>
    <t>I would most likely to stick to their values with gun rights but climate change criers are just jumping on the latest social craze and most would take advantage for the $</t>
  </si>
  <si>
    <t>As far as gun rights, I can't for the life of me think of a firm other than the NRA because the way media is, it would be corporate suicide, I mean seriously, think  about Dick's Sporting Goods, need I say more?</t>
  </si>
  <si>
    <t>It is all about money and the media.  Advertising and the bottom line.  It's about colleges and schools indoctrinating the kids with support of these companies and media.   Why are corporations getting involved?  The only impact these companies should have on society is to be fair when hiring and promoting and cause no harm.</t>
  </si>
  <si>
    <t>This only became a thing in the past few years.  Why was Aunt Jemima retired? Because they cared?   It is all about control.  It is all about the current social movement that is directed by the companies and their profits.  How about homelessness month?  Why are not companies screaming and promoting charity for them?  What about addicts?  How about a month to raise only for rehabs.  Those are the true problems affecting society.  Food costs, housing, energy costs.  Not climate change and rainbow month.</t>
  </si>
  <si>
    <t>Always</t>
  </si>
  <si>
    <t>5bf08e67d63d690001360a79</t>
  </si>
  <si>
    <t>The greed in the world makes a difference on what sellers will do to sell something.</t>
  </si>
  <si>
    <t>No, not really at this time.</t>
  </si>
  <si>
    <t>Some support societal values because they believe in them, and some take advantage of societal values to sell their products.</t>
  </si>
  <si>
    <t>Because commitment to a value is always better than profits.</t>
  </si>
  <si>
    <t>Mixed race</t>
  </si>
  <si>
    <t>5bf1f1cd7c3874000169ea98</t>
  </si>
  <si>
    <t xml:space="preserve">People who believe in Gun Rights seem to be very passionate about that. They are very outspoken and donate a lot of money to the NRA and other groups. They also spend a lot of money on guns.
Although I believe that people like me are passionate about Racial Justice, I don't believe they spend as much money as the other group sadly. I do see them attending protests and rallies, etc. but the money part is not a priority. I'm that way and I think others are the same. </t>
  </si>
  <si>
    <t xml:space="preserve">Nike supports Racial Justice. It had a campaign with Colin Kapernick (not sure of the spelling). He was the person who kneeled during the National Anthem because of the racial injustice of the police. </t>
  </si>
  <si>
    <t>I view these companies as allies. Even if they do it to make money they use their platform to share ideals. In the mean time, they may lose money because there are people that disagree with their stand. 
When they take a stand they take a chance of a backlash but that's what it's all about. It's the same as taking a stand on Social Media</t>
  </si>
  <si>
    <t>I think that companies do believe in social issues but they have to think of profits too. They can't just do something without thinking of the money. It's not what a business does.</t>
  </si>
  <si>
    <t>5bf8f34abdd6400001bd5e66</t>
  </si>
  <si>
    <t>I based my thoughts on how much I want or don't want a t-shirt. The shirts appeared to be of low quality, so I had little interest in the T-shirts</t>
  </si>
  <si>
    <t>No, because I believe most firms will say anything that will bring in more customers and more money. So, for that reason, I can't trust most of what companies say.</t>
  </si>
  <si>
    <t>I believe some support values to bring in business and we can not be sure that their words are trustworthy. Those that give large amounts of money to a cause may be more genuine.</t>
  </si>
  <si>
    <t xml:space="preserve">It's a guess. I do believe some companies care but we don't know for sure if they say they care because they actually do or they are more interested in bringing in revenue. </t>
  </si>
  <si>
    <t>5bf9bd81549c180001dab194</t>
  </si>
  <si>
    <t>I decided based on the value of the tshirt and if the seller supported more of my cause.  I would not care as much if it were I cause I was not passionate about.</t>
  </si>
  <si>
    <t>Apple has committed to being carbon neutral by 2030</t>
  </si>
  <si>
    <t>It comes from public pressure.  With the public expressing views in social media that carries weight with companies now.  No negative positions are tolerated by society.</t>
  </si>
  <si>
    <t>Because it requires an up front cost to them to for instance become carbon neutral.</t>
  </si>
  <si>
    <t>5c1150e31e7d6900018207ef</t>
  </si>
  <si>
    <t>My process was more of a gut feeling about how the sellers might react.  People don't always display their true feelings for different reasons and even if I had intimate knowledge of their true feelings, that would not guarantee their behavior.  In other words, all a wild guess on my part.</t>
  </si>
  <si>
    <t>Gut feeling or generic procedure</t>
  </si>
  <si>
    <t>Amazon touts their packaging and delivery choices to be in the interest of a sustainable future in the face of climate change</t>
  </si>
  <si>
    <t>I believe the majority of companies that vocally support societal values do so to have an advantage in the marketplace.</t>
  </si>
  <si>
    <t>It is purely an observation on my part as I view the behavior of corporate leaders who act as though no amount of money is enough. Corporate greed seems to have become the worst enemy.</t>
  </si>
  <si>
    <t>5c22ec01da51990001e1f5d6</t>
  </si>
  <si>
    <t xml:space="preserve">Christians are generally known for being a generous faith and not so concerned with profits </t>
  </si>
  <si>
    <t>Arbor Day. They give trees away for the good of the earth</t>
  </si>
  <si>
    <t xml:space="preserve">It makes the company look good </t>
  </si>
  <si>
    <t xml:space="preserve">They believe that both will benefit </t>
  </si>
  <si>
    <t>5c239f96da51990001e21d97</t>
  </si>
  <si>
    <t>I think that most T shirts would cost about the amount of money I chose as the highest that I would pay</t>
  </si>
  <si>
    <t>I cant think of any right now</t>
  </si>
  <si>
    <t>I think most companies who support societal values do so as a way to increase sales</t>
  </si>
  <si>
    <t xml:space="preserve">I think companies consider only the bottom line because they are in business to make a profit </t>
  </si>
  <si>
    <t>5c2414b8101408000140617a</t>
  </si>
  <si>
    <t xml:space="preserve">In all honesty, I found the concept of purchasing a plain T-Shirt without any political slogans and how it relates to "Gun Control" akin to comparing apples to oranges. I answered the demographic questions and those registering my honest opinions honestly and in good faith. As to my responses on which T-Shirt I applied the SWAG Principle. To insure you understand my methodology and are unfamiliar with this principle... I will define the acronym as "Silly Wild Assed Guess". </t>
  </si>
  <si>
    <t>The National Rifle Association or Mothers Against Drunk Drivers or The Salvation Army.</t>
  </si>
  <si>
    <t xml:space="preserve">I tend to favor supporting companies that keep politics out of their advertising and do not make public statement in support of or against any cause.
I support their right to do so, since freedom or speech, is another inalienable right valued and guaranteed by the "Founding Fathers". </t>
  </si>
  <si>
    <t>Heartfelt conviction and common sense.</t>
  </si>
  <si>
    <t>Other</t>
  </si>
  <si>
    <t>5c3188f68a20f50001ea9e93</t>
  </si>
  <si>
    <t>Initially, I was willing to forgo larger cash payments for sellers who were going to donate $2 per shirt to LGBTQ causes.  But then I thought, if I took the cash, I could donate A LOT more than $2 to the cause, so then I opted for cash at higher levels.</t>
  </si>
  <si>
    <t>Prefers direct donation</t>
  </si>
  <si>
    <t>One of the ones I can think of is Hobby Lobby, but they support values that are the antithesis of my beliefs. Due to their choices, I have opted to NEVER shop at their stores. The same goes for Chick-fil-A. I do not like the way they discriminate, so I won't eat their food.</t>
  </si>
  <si>
    <t>Many companies that vocally support societal values are usually "Christian-based" in ideology. However, I firmly believe that these companies are cherry-picking which aspects of Christianity they are supposedly supporting. Most businesses are very hypocritical in what they say compared to what they do.
Christianity is losing its hold on the people, so these companies are fighting back with all they have to try and hold on to the control that they have had in the past.  They want the status quo of the early 1900's to still be in play now and are doing all they can to try and grasp onto what is slipping away from them.</t>
  </si>
  <si>
    <t>I believe these business truly believe (albeit erroneously) that their belief system is what everyone should believe.  It is their right to have those beliefs and run a business in a fashion that matches what they think, but I also have a right to disagree with them and not give them my money.</t>
  </si>
  <si>
    <t>5c31e4f46558270001bd6c90</t>
  </si>
  <si>
    <t>Not knowing I think makes them more likely because there's no incentive for a sell that would make them seem greedy.</t>
  </si>
  <si>
    <t xml:space="preserve">I think the biggest and most important one is customer loyalty. You're nothing without you customers
</t>
  </si>
  <si>
    <t>Being real with your customers is something the consumer is always looking for. Being strategic feels like a fake friendship. To blend a healthy amount of both, the consumer feels like the company is more real</t>
  </si>
  <si>
    <t>5c33d22b6f160f0001349d6b</t>
  </si>
  <si>
    <t>When an individual makes a contribution solely out of an earnings promise (scenario one) (with no additional information) they seem to be doing this out of a true desire for promoting a value or effort they deem important. When the contribution is overtly connected with a marketing opportunity (possessing new information of sales possibilities), I want to believe their efforts are a genuine as the previous scenario of not knowing, however, .. it does seem to me that a contribution strictly out of earnings with no connection to sales opportunities is a true and deeply held belief in the cause. (i.e. scenario one)</t>
  </si>
  <si>
    <t>Yes, I live in a town that has a new and very expansive "Cooperative owned and operated" grocery store, it is new and very high tech allowing growers and producers from this area to market mainly organic goods .. along with most name brand products in other areas of this large operation and complex. I have personally seen and heard about how they value individual rights and strongly promote equality. They sponsor walkathons, runs, bike trips and year round activities promoting not only their operation but also the community and the people within.  They are overt supporters of peoples rights, equality .. in all forms and function.</t>
  </si>
  <si>
    <t>Traditional companies exist for shareholders, I have witnessed this fact as an investor in equities for years. However, new companies, such as the Cooperative venture I mentioned in previous pages .. appear much more community oriented and also support equality in a much more open and hands on format. Sponsoring community events with a clear goal of acceptance. Thankfully these operations are becoming more common (at least in my area) and attitudes toward support for what some consider alternative lifestyle goals .. i.e the desire of total equality are strong here in the upper midwest. Things seem to be moving in the right direction.</t>
  </si>
  <si>
    <t>Companies, traditional companies have see the light of change in society and those who, even recently, stuck to traditions in an attempt to placate shareholders now seem to be moving in the direction of acceptance .. partly out of a profit motive. New companies such as Cooperatives are far more interested in the cause or equality, itself, above and beyond profit motive.</t>
  </si>
  <si>
    <t>5c35293501f27e0001094ba5</t>
  </si>
  <si>
    <t>I felt that if they had the same values as me, I was willing to ensure that they made a decent amount of money off of the T-shirt sale since they were willing to donate part of it towards the value we had in common. It really didnâ€™t matter to me, whether they stated, they were for value before or after they knew about the T-shirt opportunity.</t>
  </si>
  <si>
    <t>Naive support</t>
  </si>
  <si>
    <t>Right now, there are plenty of firms that advocate and make changes within their firm to show that they are supporters of saving the environment and consider themselves to be a green company.</t>
  </si>
  <si>
    <t>I feel that some companies support society views, so they are viewed in a positive light, which could, and most likely will positively affect their image and sales now and in the future. There may be a few companies here and there where the CEO or whoever makes these types of decisions sincerely Support the society views and would like to do as much as they can about it, especially in the position theyâ€™re in, but I think most companies do it for the benefit of their bottom line.</t>
  </si>
  <si>
    <t xml:space="preserve">Because it seems like most of these companies donâ€™t support any particular issue until it becomes popular or mainstream throughout society and other companies start openly supporting different societal values and causes. And itâ€™s obviously a win-win financially because they really do not have to do much to show they are supporting the cause, in my opinion. </t>
  </si>
  <si>
    <t>5c3b6b634b1ed90001bacf13</t>
  </si>
  <si>
    <t>I don't want a crummy t-shirt. Also, there's some irony to the idea of a seller spending resources on the manufacturing and shipping of a t-shirt to fight climate change. I would rather just donate money directly to the cause, without having a portion of my donation subtracted to pay for the creation of these t-shirts.</t>
  </si>
  <si>
    <t>I think Patagonia at least purports to have environmentally friendly practices.</t>
  </si>
  <si>
    <t>I think companies do this to make consumers feel more like or similar to the company, which makes consumers feel more comfortable supporting and making purchases from said company. Basically companies do this make profit, whether the people running the companies actually care about societal issues or not.</t>
  </si>
  <si>
    <t>To build a bond with  customers</t>
  </si>
  <si>
    <t>I think this is the case because companies have a responsibility to maximize shareholders' profits above all else.</t>
  </si>
  <si>
    <t>5c3b70640eaa0100018ea877</t>
  </si>
  <si>
    <t>I'm essentially not willing to pay anybody any money--I'm greedy and want all the (potential) bonus for myself.  If they're giving me a t-shirt for "free" ($0), then that's fine.  Otherwise, no dice.</t>
  </si>
  <si>
    <t>Do you mean like Microsoft supporting "privacy" and then bombarding you with online ads tailored to their surfing habits?  And Google's similar privacy "support"?</t>
  </si>
  <si>
    <t>Practically all companies support "social values" in order to make money, that's it.  If some SJWs want to spend money supporting a company who pays lip service to LGBTQXYZ123 issues, so be it.</t>
  </si>
  <si>
    <t>They're for-profit companies, not welfare agencies.</t>
  </si>
  <si>
    <t>5c4b1dae66343200015989b9</t>
  </si>
  <si>
    <t xml:space="preserve">I was more inclined to pay more for a shirt that would also benefit a cause I support. I would have done the same had the cause supported been almost any of the others listed at the start of the task. </t>
  </si>
  <si>
    <t xml:space="preserve">In June, many corporations will have sales, or otherwise shows of support for the LGBTQ+. </t>
  </si>
  <si>
    <t>More often than not it is simply capitalizing on a potential market share, but some companies who deal directly with a value as part of their operations (gun stores, planned parenthood, churches) are doing so on a moral basis</t>
  </si>
  <si>
    <t xml:space="preserve">Most companies operating today exist solely to generate money for the owners, board of directors, and shareholders (where applicable). Due to this, the company will act in a way that has been determined to be the most profitable. Looking at target demographics the company may determine that taking a stance on a political or societal issue may result in increased profits. </t>
  </si>
  <si>
    <t>5c4fb1a6172b6c000177799f</t>
  </si>
  <si>
    <t>I'm not willing to pay a lot for a basic t-shirt so my choices were pretty low. I was willing to pay slightly more for those who had similar values as me but still not much. I did go slightly lower for the seller who was told their choice to disclose their stance would have an impact as I figured a few would have ulterior motives. However, I didn't want to punish them too much in case they were genuine.</t>
  </si>
  <si>
    <t>The first that came to mind for me is Chic-fil-a which openly supports the Christian faith. They show this through their decisions to close on Sundays as well as some of their other publicly shared values like thoughts on gay marriage. Given how popular they are their decision hasn't impacted their sales, though I have never purchased anything from them.</t>
  </si>
  <si>
    <t xml:space="preserve">I feel there are two main reasons why a company would choose to support a specific value. One is for financial gain and the other for genuine reasons. The first group are those who simply want to exploit those values with very little evidence to show they genuinely care. Think of how many companies make posts about Pride during June and then ignore the LGBTQ+ community the rest of the year. They support specific values only when it's valuable or relevant, not when there's no attention. On the other side are companies who show their commitment in their everyday actions. Taking the same example of Pride, these are companies who show LGBTQ+ relationships in their advertising year-round and not only in June when it's the "in" thing to do. These companies also do things that don't necessarily get talked about, such as supporting causes they believe in financially or having internal policies that support specific groups. </t>
  </si>
  <si>
    <t>After many years in corporate America I'm afraid I'm rather jaded when it comes to companies intentions. I want to believe they are genuine but I do feel that the majority are profit focused - money is what drives corporations after all. It makes the most sense that choices are driven by what will deliver the highest profits versus what may be the right thing to do.</t>
  </si>
  <si>
    <t>5c51d7f198b0ff000110dba8</t>
  </si>
  <si>
    <t>Most people are "gun rights" people, and therefore will buy more tshirts that are supported from sellers that going to donate to a gun lobby.
The LBGTQ+ special interest group is a small, insignificant group and would be a smaller segment of people to buy a smaller amount of tshirts from sellers that would support such a group.</t>
  </si>
  <si>
    <t>Academy sporting goods openly supports the right to bear arms, to support their selling of firearms and the citizens that purchase said items.</t>
  </si>
  <si>
    <t>Some companies are ignorant and are run by incompetent CEO'S.  Prime example is Tractor Supply Company and their CEO trying to appease the LBGTQ+ community and after finding out their stock plummeted, because their base customers were not part of the community and didn't care about their pressurized blackmail attempt by the LBGTQ community was just not going to work.</t>
  </si>
  <si>
    <t>Well, the CEO is probably part of that community and want to maximize their endorsement of it and in the meantime, make as much profit as they can.  Companies should not have any endorsements that could possibly isolate ANY group and cause misfortune for the company and it's stock holders.</t>
  </si>
  <si>
    <t>5c5485607614690001164951</t>
  </si>
  <si>
    <t>I was willing to pay a bit more for the shirt when I considered that an additional amount would be a donation to a cause I support. Iâ€™d pay even more when I perceived that the sellerâ€™s interest in my preferred cause was genuine and not only motivated by profit.</t>
  </si>
  <si>
    <t>I have heard that Starbucks supports Israel in their conflict with Palestine.</t>
  </si>
  <si>
    <t>I think most of them do it to appeal to customers and make more money. There may be some cases where the company strongly supports an issue and profit isnâ€™t their main consideration.</t>
  </si>
  <si>
    <t>I would like to think that the company is sincere in their support, especially if they make it well known what their position is.</t>
  </si>
  <si>
    <t>5c567e2acc53750001751cb0</t>
  </si>
  <si>
    <t>I purchase out of necessity and not to be fashion conscious. I wear clothes until they become faded, wear out, threads start to fray about. So whether clothes are on sale or not, whether the clothes are fashionable or not, whether the clothes are made of high quality material does not matter to me.
I buy stuff based on necessity, that is when I need to buy them. So the amount I was willing to pay sellers really is immaterial to me in all cases. If I know that the product is high quality then I will purchase it at that time.</t>
  </si>
  <si>
    <t>Mcdonalds hamburger have stated that they understand and support climate change so much that they have become aware of the situation and have taken steps to fight climate change.
McDonalds is working with suppliers in the advent of reducing greenhouse emissions which is a big step in the direction of saving the planet.</t>
  </si>
  <si>
    <t>When companies see how many people are becoming involved in climate change policies then I feel that they will take action to improve their products in the hope of a bottom line profit potential.
That statement may not go well with a lot of people but I feel that climate change can best be affected through corporations rather than individuals.</t>
  </si>
  <si>
    <t>Companies need to stay in business and that's why they have a separate division labeled marketing. This marketing section needs to understand what affects the profit potential. 
People that comprise this section need to be aware of the values that society has and once they can tap into the potential of success then they can direct their product in that direction.</t>
  </si>
  <si>
    <t>5c6f64cdcacbc8000113ed19</t>
  </si>
  <si>
    <t>I chose within my budget and weighed the options..</t>
  </si>
  <si>
    <t xml:space="preserve">Many companies support Christian values and beliefs..example Chick-fil-A fast food restaurant.. </t>
  </si>
  <si>
    <t xml:space="preserve">They values are important to them to enforce it
.
</t>
  </si>
  <si>
    <t>I believe it's important to them to remain ..</t>
  </si>
  <si>
    <t>Nonsense</t>
  </si>
  <si>
    <t>5c753cfc25c76b00017068ab</t>
  </si>
  <si>
    <t>I chose the way I did by how much the sellers values aligned with my own and whether or not they did what they did just out of their own kindness and not because of what they thought they should do to get buyers.</t>
  </si>
  <si>
    <t>Ford motor companies care about fighting climate change without knowing about market opportunity</t>
  </si>
  <si>
    <t>Some support societal values because they generally care and are not all about making a profit. They generally care about what matters, such as climate change. They care about making a difference instead of making a dollar.</t>
  </si>
  <si>
    <t>Because a lot of companies choose to go by their beliefs and they have a genuine commitment to make a difference in the world which makes people like me choose their services.</t>
  </si>
  <si>
    <t>5c78e07f9eabe400126d40be</t>
  </si>
  <si>
    <t>I'm probably underbidding on the price of the shirt, but I'm more interested in the bonus payment and can't afford to give excess money away. However, I gave a slight bump to the scenario with the good cause seller identified..even though, as I understand it, the purchase price is not directly going to the cause.</t>
  </si>
  <si>
    <t xml:space="preserve">The state power company is supporting green energy transition, which will ideally not only reduce CO emissions but reduce costs to consumers. </t>
  </si>
  <si>
    <t>For the most part, they are responding to consumer demands but also must generate profits. If they see we want electric cars, for instance, they can produce them and sell them to make a profit, but they also know it helps with reducing CO2 emissions, which satisfies some portion of the company's leadership if they are onboard with recognizing the planetary emergency. On the other hand, in this market, perhaps the technological limitations and infrastructure lag are an impediment that will take too long.</t>
  </si>
  <si>
    <t xml:space="preserve">Every company is going to have some mix of profit-incentive (they ALL need to, in order to survive, unless they are specifically non-profit) and depending on the value, a desire to advance their cause while hopefully making money. Doing both equally is ideal, but some even lose money to stay true to (bad) causes until they go bankrupt. </t>
  </si>
  <si>
    <t>5c797d0cb5254b001690625d</t>
  </si>
  <si>
    <t>Their values had absolutely no effect on my decisions. I strictly considered what a plain T shirt is worth to me in dollar amounts.</t>
  </si>
  <si>
    <t>Black Rifle Coffee supports traditional values.</t>
  </si>
  <si>
    <t>Those who demonstrate woke values are influenced by feminists who want to destroy every fabric of society that they think was created by men. That's the primary reason. Woke is just another term for man-hating socialist feminists and their supporters. The companies who support traditional values are trying to counter the woke attempts to literally annihilate the entire Western world to satisfy their insane and irrational need for revenge on men.</t>
  </si>
  <si>
    <t>None of these are good options. Most of the companies in question are espousing woke values and profit is secondary to the desire to promote their destruction of the Western world. Those decisions are not influenced by profit.</t>
  </si>
  <si>
    <t>5c79bc94d454af00160e2eee</t>
  </si>
  <si>
    <t>I was more willing and likely to choose a t-shirt over the bonus if the seller supports a cause that I really believe in, like climate change.</t>
  </si>
  <si>
    <t xml:space="preserve">An everyday situation is that Chic Fil A supports Christianity/family values, and they make that clear by closing all their restaurants on Sunday, the sabbath day </t>
  </si>
  <si>
    <t>Some companies have higher management and CEOs that are just really passionate about certain issues, and they use their platform to raise awareness and to do their part by openly talking about the issue they are passionate about. Other companies will support causes because they think itâ€™ll help their profits and they arenâ€™t really all that passionate about the actual issue.</t>
  </si>
  <si>
    <t xml:space="preserve">I think it is about half and half with the businesses that have authentic commitment and the businesses that only want to increase revenue. I really think that about 50% of companies do it for the extra revenue while the other 50% are actually passionate about the issue and want to bring awareness. </t>
  </si>
  <si>
    <t>5c804f4092ad770015846011</t>
  </si>
  <si>
    <t xml:space="preserve">I pay seller low to all scenarios,  selling t-shirts for cause won't matter much. </t>
  </si>
  <si>
    <t>In marketing the seller always choose the opportunity that gain values in the market.</t>
  </si>
  <si>
    <t>Some companies support societal values to gain profit.</t>
  </si>
  <si>
    <t>Strategically companies their core values is for profit as we all know for their greed.</t>
  </si>
  <si>
    <t>Asian</t>
  </si>
  <si>
    <t>5c8198fcf29fd90001a2b9c9</t>
  </si>
  <si>
    <t xml:space="preserve">I thought that any time a company thinks they can earn more by supporting a cause, they will most likely support the cause because they may benefit financially from it. </t>
  </si>
  <si>
    <t xml:space="preserve">Not exactly sure. Possibly Com-Ed. They sell products that are environmentally safer and reduce energy costs for the customer. </t>
  </si>
  <si>
    <t xml:space="preserve">I think some companies support causes because of the bend of the leadership in the company. For example, I think some companies that support LGBTQ rights have people working there who are LGBTQ or have family members who are. Some companies make safer products because hey want to help people have safer alternatives, but they also want to appeal to customers who want most things they use to be natural. This allows them to be responsible, but also allows them to make more money on those products because they are in demand with a certain group of consumers. </t>
  </si>
  <si>
    <t xml:space="preserve">Companies are not going to support causes that make them lose money. Companies are mainly in business to turn a profit, not to solve societies problems. I think companies who are successful don't just cater to peoples wants and needs, but also have to maintain a viable business. </t>
  </si>
  <si>
    <t>5ca88c7900dbf0000127c5d5</t>
  </si>
  <si>
    <t>I WOULD HAVE PAID THE SAME NO MATTER WHAT THEIR IDEALS. I AM OF THE PERSUASION THAT ALL ARE CREATED EQUAL AND SHOULD BE TREATED AS SUCH, NO MATTER A DIFFERENCE OF OPINIONS.</t>
  </si>
  <si>
    <t>NOT REALLY. I KNOW COMPANIES ADOPT CERTAIN "MOVEMENTS" AND SUCH, BUT I REALLY DON'T PAY ATTENTION TO SUCH THINGS.</t>
  </si>
  <si>
    <t>THERE ARE SOME COMPANIES THAT ENDORSE CERTAIN VALUES FOR THE GOOD OF THE WORLD, I CAN'T DENY THAT. BUT, I WOULD SAY THAT MOST ARE JUST TRYING TO PSYCHOANALYZE THE PUBLIC INTO LIKING THEM IN ORDER TO SELL MORE PRODUCT.</t>
  </si>
  <si>
    <t>IT'S EVERYWHERE. EVEN MORE NOWADAYS. YOU CAN'T TURN A TV OR DEVICE ON WITHOUT SEEING AN EXAMPLE OF THIS BEHAVIOR. PHARMACEUTICAL PRODUCTS THAT HAVE SIDE EFFECTS THAT ARE WORSE THAN THE CONDITION THEY TREAT AND BEING ADVERTISED IN SUCH WAYS.</t>
  </si>
  <si>
    <t>5cbdc6f1214b1a0015ccfbab</t>
  </si>
  <si>
    <t xml:space="preserve">I just went by how others would act in different groups. </t>
  </si>
  <si>
    <t xml:space="preserve">I know places like pepsi and cola who donate to some small businesses to help them get off their feet. </t>
  </si>
  <si>
    <t xml:space="preserve">I feel like some support because they want others to see them as well. They want to be known that they help others, so that they can become even bigger in others eyes as well. </t>
  </si>
  <si>
    <t xml:space="preserve">Because I have seen it happen many times before. They do it help out and also make sure that they are making more money as well because others will think that they are good. </t>
  </si>
  <si>
    <t>5cc482bd8d2a1e001885c450</t>
  </si>
  <si>
    <t>I do not need any shirts, I need cash.</t>
  </si>
  <si>
    <t>Disney coming out against the don't say gay law in Florida.</t>
  </si>
  <si>
    <t>Some companies do it because the person in charge truly believes. Some do it because they know their customer base or employees truly believe. Some do it just as a marketing ploy.</t>
  </si>
  <si>
    <t>Companies must make a profit or else they will go out of business. All other considerations must be secondary.</t>
  </si>
  <si>
    <t>5cc7615f47a31a0001baec75</t>
  </si>
  <si>
    <t>I always want to receive money instead of goods.</t>
  </si>
  <si>
    <t>Coke sodas always promote christian values during the X-mas season.</t>
  </si>
  <si>
    <t>Some companies support social issues because of strong feelings from within the company to go "on record" about how the company deals with these social issues.</t>
  </si>
  <si>
    <t>I think that this makes the most sense.</t>
  </si>
  <si>
    <t>5cdae588cc071e001a1cbbf0</t>
  </si>
  <si>
    <t>I was willing to pay a bit more to the sellers that donated a portion to the Fight Climate Change initiative, because it's a great effort to support and aligns with my personal values. I was willing to pay more to the seller that didn't know about the market opportunity beforehand because they have a genuine interest and value in the Fight Climate Change initiative. While the seller that knew of the opportunity beforehand still made the donation, they come off more as a greedy grifter who only did it for the potential of making a profit off selling shirts.</t>
  </si>
  <si>
    <t>Many large corporations such as Amazon have come out and publicly supported the fight against climate change. They've also made donations to climate research and action to help governments fight climate change. A lot of these corporations have also changed they way they operate to be more climate friendly and green.</t>
  </si>
  <si>
    <t>Many companies support popular societal values because it makes them look better among the general populace if they support a policy or action that's popular. This makes it more likely that people will buy from said company, thus driving sales. While the company does usually have to spend some amount of money to appear genuine in support of the value, that money can be seen as a marketing cost to them.</t>
  </si>
  <si>
    <t>This is the case because even if the executives of the company don't believe in some of these policies and values, they will still enact them because it objectively will make the company appear better than having inaction or going against those values. While some executives might genuinely believe and support those values, not all of them do, yet they still support those values and positions anyway.</t>
  </si>
  <si>
    <t>5ce1f31a27efac0018821eed</t>
  </si>
  <si>
    <t>Most t-shirts don't fir me right so I'd usually prefer cash. I prefer helping those contributing to racial justice issues.</t>
  </si>
  <si>
    <t>BET openly supports racial justice.</t>
  </si>
  <si>
    <t>Most do it because they want to support the same things their customers do. They sometimes go against the grain but most want to be in the majority.</t>
  </si>
  <si>
    <t>most companies want to do the right thing and often that coincides with what most of their customers want.</t>
  </si>
  <si>
    <t>5d1511f1e814b800016108a6</t>
  </si>
  <si>
    <t xml:space="preserve">I only care about the product and it's price.  A seller's values have no effect on my buying preference. In this case I wouldn't pay more than $10 for a plain t-shirt regardless of who is selling it. </t>
  </si>
  <si>
    <t>I'm sure that there are some out there but I don't care or pay any attention to what corporations endorse outside of their products so nothing comes to mind at this time.</t>
  </si>
  <si>
    <t>Some companies may truly care but for the most part I believe they virtue signal and push certain values to attract customers and increase profits.</t>
  </si>
  <si>
    <t>Most companies are profit driven and will do almost anything to increase their bottom lines.</t>
  </si>
  <si>
    <t>5d1aa9db716058001a060031</t>
  </si>
  <si>
    <t>I wanted the money, so I only took the shirt if there was no money offered</t>
  </si>
  <si>
    <t>Subaru supports giving back</t>
  </si>
  <si>
    <t>It brings in more business</t>
  </si>
  <si>
    <t>Companies care about money and care more about it over making a better world</t>
  </si>
  <si>
    <t>5d269fedf6dec40019b87a59</t>
  </si>
  <si>
    <t xml:space="preserve">Those who support fighting climate change likely seems lower than those wanting to uphold traditional values. But companies would claim to support them if sales were meant due to capitalism. </t>
  </si>
  <si>
    <t xml:space="preserve">Amazon does this with packaging and trying to send items in the same day to reduces materials. </t>
  </si>
  <si>
    <t xml:space="preserve">Some companies support certain social values if it can help business. You do not want to take a stand that is very polar on opinions or views. </t>
  </si>
  <si>
    <t xml:space="preserve">Capitalism is what drives all companies. The wanting to make more money is what drives any business in the US. </t>
  </si>
  <si>
    <t>5d27dc6b46dea800184f8bfa</t>
  </si>
  <si>
    <t>I see my benefit first, then I see if I can contribute to the cause I care about.</t>
  </si>
  <si>
    <t xml:space="preserve"> company like Patagonia publicly supports environmental sustainability by promoting eco-friendly practices and advocating for conservation.</t>
  </si>
  <si>
    <t>Companies support societal values to enhance their brand image, build customer loyalty, align with their corporate mission, and respond to consumer expectations and social responsibility.</t>
  </si>
  <si>
    <t xml:space="preserve">I think this is plausible because genuine commitment to societal values can lead to deeper trust and loyalty from consumers, which, while beneficial, is seen as a byproduct rather than the primary motivation.
</t>
  </si>
  <si>
    <t>5d3a2d1da46f450019cdf5d3</t>
  </si>
  <si>
    <t>My only willingness to pay is only to help out a small business,if they are a small business</t>
  </si>
  <si>
    <t>Help the business</t>
  </si>
  <si>
    <t>I am sorry but I do not know of any firm that endorses values of any kind</t>
  </si>
  <si>
    <t>Most companies support social issues to increase sales of their products to customers otherwise they actually don't care either way its always about the profits</t>
  </si>
  <si>
    <t>look at all the examples of companies today and the paycheck of CEO's its obvious none care</t>
  </si>
  <si>
    <t>5d51444f292b750001583e28</t>
  </si>
  <si>
    <t>I was not willing to change how much I paid based on the seller's view on social issues. This is because the T-Shirt is most likely fast fashion so they would already be perpetuating issues around the globe. Why should I care about the ethics of a company which is clearly already cares about profit over morality?</t>
  </si>
  <si>
    <t xml:space="preserve">YesFriends, a brand from the UK, supports many causes that I agree with including gender equality and inclusivity. </t>
  </si>
  <si>
    <t xml:space="preserve">The vast majority of companies support societal values if they feel it will help them in the marketplace. It is very rare for a company to support anything that will lose them more customers than it will potentially gain them </t>
  </si>
  <si>
    <t xml:space="preserve">Most companies are either beholden to shareholders that they have to return the highest amount of investment to or they are owned by people who care more about money than the future of society. </t>
  </si>
  <si>
    <t>5d5dc2d37bfc8400013b653c</t>
  </si>
  <si>
    <t>I feel that there are many people who would want to uphold the traditional values more so than those who stand with gender equality and they may be more willing to pay sellers more.</t>
  </si>
  <si>
    <t>An example I see in my everyday life would be me buying make up from companies that support animal cruelty free make up and donate a portion of the earnings to animal shelters and animal rescues.</t>
  </si>
  <si>
    <t xml:space="preserve">Companies are owned by people and those people often hire like minded individuals who share the same beliefs and want to make earnings based of having those values or get paid to show a support of something trending. </t>
  </si>
  <si>
    <t>I feel that most companies only care for their profits and most would sell off their beliefs for the right price unfortunately.</t>
  </si>
  <si>
    <t>5d617ba9364f9a0019f1dac3</t>
  </si>
  <si>
    <t>I don't need a t-shirt and I wouldn't take one from a random internet site without knowing the exact details of the company etc. so other than $0, the bonus money is always more valuable to me. 
The seller's values or whatever don't matter to me at all.</t>
  </si>
  <si>
    <t>Uhhhhhhhh without knowing about the market opportunity? No. A firm/big company is going to have PR and advertising teams specifically to understand market opportunities. Maybe I'm misunderstanding the question but like companies don't randomly go 'lalalala let's support this cause today' because they are not individual people. they are companies that want to make money and understand the effects of their actions.</t>
  </si>
  <si>
    <t xml:space="preserve">I think some companies do it because it aligns with their products (like Patagonia supports environmental causes or whatever). Some companies support things because their CEOs are insane (MyPillow guy, Elon Muskrat). Most companies however do things for profit. </t>
  </si>
  <si>
    <t>Because that's literally why companies exist? To make money? You think 20 years ago companies were fighting to be pro-LGBTQ+ in their advertisements? no they were not. why? because it wouldn't profit them</t>
  </si>
  <si>
    <t>5d6466d84e9aae0001598a5a</t>
  </si>
  <si>
    <t>If a seller was for something that I was against then I would probably not be willing to support them. However if a seller supports something that I am for I would be willing to support them. Without knowing any additional information I would only be willing to pay a normal price. But if I find out they donated money or time to organizations that try to fix issues that I support, I might be willing to pay a bit more.</t>
  </si>
  <si>
    <t>Hobby Lobby is very open with their Christian views, pro-life views, and anti-LGBT views.</t>
  </si>
  <si>
    <t>I think most companies support things to try to grow sales. Other companies I think just support what they support and don't really care if it positively or negatively affects sales. Companies that don't care typically backtrack if there is too much public outrage and it's hurting their bottom line though.</t>
  </si>
  <si>
    <t>A great example of this is in the month of June almost every company includes the pride flag in their logo. You probably won't hear much from them throughout the year about LGBT causes but in June they want to try to boost sales by seeming to care.</t>
  </si>
  <si>
    <t>5d730aab6b4b16001ab9699e</t>
  </si>
  <si>
    <t xml:space="preserve">I wasn't sure just did what I felt that is correct in the scenarios </t>
  </si>
  <si>
    <t xml:space="preserve">Regular small and large business that sale anything </t>
  </si>
  <si>
    <t xml:space="preserve">Some people actually care about the world and the community they live out there are good people in the world </t>
  </si>
  <si>
    <t xml:space="preserve">Because it shows the want too help more than the need </t>
  </si>
  <si>
    <t>5d86d05f9854a60019240621</t>
  </si>
  <si>
    <t xml:space="preserve">I was willing to pay whatever the vendor was asking especially if they supported a cause I supported specifically gender equality. </t>
  </si>
  <si>
    <t xml:space="preserve">Chick-fil-a supports educational and training advancements for women and minorities. </t>
  </si>
  <si>
    <t>It's mostly motivated by a desire to do good for the community.</t>
  </si>
  <si>
    <t xml:space="preserve">All companies are motivated by their bottom line but if they can increase their profits by supporting a cause then it's great for business. </t>
  </si>
  <si>
    <t>5da93d74ee05490017255e7d</t>
  </si>
  <si>
    <t>First i thought about the shirt itself, what the value of the shirt is to me versus the bonus money. Then i thought about the values of the seller and how sincere they were. For someone who honestly wanted to help climate change i was willing to pay more, but if their decision was driven by sales, i was not.</t>
  </si>
  <si>
    <t>I think the biggest one i can think of is companies during pride month. Some folks just jump on the pride train to boost their sales, but others truly embody the value, by donating /pledging to the community or standing up for employees that are part of the community.</t>
  </si>
  <si>
    <t>Some companies do it because they have the power to exert change
Others because they see it as a chance to make more money or take a political stance to endear them to their customers. 
Sometimes, companies might not back values they actually do because they are afraid of backlash. 
sometimes , companies pretend to support certain values because it benefits them financially</t>
  </si>
  <si>
    <t xml:space="preserve">Everything in a corporation ends up being about profit and their shareholders. So it is most plausible that the decision to endorse a social value comes from it benefiting their bottom line. </t>
  </si>
  <si>
    <t>5db6553837647d000bb049ab</t>
  </si>
  <si>
    <t>I dont want a t-shirt</t>
  </si>
  <si>
    <t>Etsy</t>
  </si>
  <si>
    <t>Profit.  In some smaller amounts, personal feelings of owners.</t>
  </si>
  <si>
    <t>Privately owned companies may also have personal values, but publically owned companies (the majority) owe it to their shareholders to  maximize profit</t>
  </si>
  <si>
    <t>5db741cc04b632000a9a9800</t>
  </si>
  <si>
    <t xml:space="preserve">I feel like if they know it will be public and they think the cause will be supported by people, they may partake as it gives people a sense of social responsibility and goodwill by purchasing. People may also be more willing to pay a higher price. </t>
  </si>
  <si>
    <t xml:space="preserve">Wendyâ€™s supports foster and adoption kids </t>
  </si>
  <si>
    <t>For some companies it truly is out of genuine concern I think for Wendyâ€™s it is based on personal experience and his desire to give back after being supported and becoming successful
Himself. 
Others do it for tax breaks or other reasons</t>
  </si>
  <si>
    <t>In the end most companies are prioritizing products and a sustainable future over all</t>
  </si>
  <si>
    <t>5dcc5fee28e3148e8009491e</t>
  </si>
  <si>
    <t>I'd prefer the bonus over a shirt, but am willing to forego a very small amount if it means supporting someone who shares my values</t>
  </si>
  <si>
    <t>I think of Black Rifle Coffee, specifically for Gun Rights. I don't know of any other companies off the top of my head that support it, but I also don't actively look at what companies support</t>
  </si>
  <si>
    <t>I believe because of DEI and unofficial social credit scores companies are willing to take stances that don't benefit them in practice, but have mob-like followings. It's either because of pressure from a higher force, or they just want to look better than their competitors</t>
  </si>
  <si>
    <t>I don't think companies, especially ones that are publicly traded, are interested in losing out on money. They want to make as much as possible, and will do whatever it takes to get that extra sale</t>
  </si>
  <si>
    <t>5dcea7314d51e4107516c80d</t>
  </si>
  <si>
    <t>Base line: I prefer a monetary award. The seller who chose my value without considering profits went up a single notch, that's all.</t>
  </si>
  <si>
    <t>Ben and Jerry</t>
  </si>
  <si>
    <t>They want to project a certain ethos both because it fits the firm's philosophy and because it will please their customer base (which they understand well thanks to market research). Occasionally, especially with non-public companies, they do this to proselytize the CEO's beliefs, examples being Hobby Lobby and Chick-fil-A.</t>
  </si>
  <si>
    <t>It's exactly the point I myself made on a previous screen and the example in my mind was Starbucks. They understand their customers and believe that most customers will agree with their values.</t>
  </si>
  <si>
    <t>5dd2d2394524e72d57dcf897</t>
  </si>
  <si>
    <t>I would take the shirt over the money at a value $2 higher, because they are supporting a good cause, no matter whether it is motivated by profits or implicit.</t>
  </si>
  <si>
    <t>Chipotle allows student organizations to take 10% of revenue on a given day if they partner with them to donate to the organization and increase revenue.</t>
  </si>
  <si>
    <t>Most companies that support societal values are doing so to increase revenue or standing in the industry. If there are many options to choose from, and a company stands out by supporting a cause, the people who are on the fence will choose the company that supports a cause. It makes the consumer feel like they did something good and the company gets more business.</t>
  </si>
  <si>
    <t>The primary objective of the company is to make money. Everyone in the company is incentivized with bonuses, promotions, equity, and other factors that lead them to support the most popular cause. You can tell by looking at these companies' strategies that it will increase profits despite also making a positive impact. But there are very few examples of companies that make a positive impact with a financial loss. There are much fewer incentives for that.</t>
  </si>
  <si>
    <t>5dd329e3270f4433de53299a</t>
  </si>
  <si>
    <t xml:space="preserve">I really would rather have the bonus, but I thought it would be ok to have the t shirt if all I got was 2 dollars. I choose the t shirt over getting less then $6 once because one seller was donating $2 to my cause before they knew about selling t shirts and their potential bonus. The other seller that donated probably did it to sell more t shirts, so I stayed the same and only said the t shirt if my bonus was less then $4. </t>
  </si>
  <si>
    <t xml:space="preserve">I think the company Apple cares about the environment, and they are doing their part to be sustainable and recycle. They are making their products from recycled materials a lot of the time, and allow customers to recycle any electronics with them. I think they are also working towards being carbon neutral. </t>
  </si>
  <si>
    <t xml:space="preserve">I think someone high in the company cares, but also they know it will potentially bring more loyal customers who will buy more, and be willing to spend more on a product. </t>
  </si>
  <si>
    <t xml:space="preserve">I think a CEO or someone high up genuinely cares, and the rest of the company goes along with it to make more profits. </t>
  </si>
  <si>
    <t>5dd371cada167d3773d4ee9e</t>
  </si>
  <si>
    <t>I put myself in the sellers position and thought what I would be willing to do</t>
  </si>
  <si>
    <t>I canâ€™t think of one off hand</t>
  </si>
  <si>
    <t>The company believes in the societal value.
The company believes it will sell more products aligning with a specific societal value.</t>
  </si>
  <si>
    <t>Most companies Iâ€™ve done business with who support a societal value do it because they genuinely have a commitment to that value</t>
  </si>
  <si>
    <t>5dd4a7c9c0823f494b158668</t>
  </si>
  <si>
    <t>I made the decision based on the bonus the seller would get, which would be a potential bonus for me as well.</t>
  </si>
  <si>
    <t>I believe Microsoft has a gender equality division. They may knowingly sue this as an advantage to sell more products.</t>
  </si>
  <si>
    <t>My general view is either because the CEO believes in that value, or that value would have direct impact on their business.</t>
  </si>
  <si>
    <t>Because in the end, these are businesses. They are in the business of making money.</t>
  </si>
  <si>
    <t>5ddafb0f2e4a05a5ff7759c9</t>
  </si>
  <si>
    <t>i pay to the seller depend on how much need i have for that thing/stuff, if i desperately need it i pay higher, otherwise lowest or no buying.</t>
  </si>
  <si>
    <t>Walmart and Kroger like company's strongly shares traditional values, they give working opportunities to different race and cultures, plus donate as well.</t>
  </si>
  <si>
    <t xml:space="preserve">it depends some are genuine in their social work, some are just for brand image </t>
  </si>
  <si>
    <t>i think this way because i know these big giant companies only about their image , profit, when they do not care about their employees how can you assume they do charity for real causes.</t>
  </si>
  <si>
    <t>5de5538f8fde1c4dbc951498</t>
  </si>
  <si>
    <t>Without having definitive information I would have to assume a neutral position for the sellers. Therefore, I made my decisions on what I would prefer without taking into account any 'possible' alliance.</t>
  </si>
  <si>
    <t>Not a firm, per se, but the states that are currently trying to incorporate our founders biblical 'principles' to be taught in the classroom are making a decision based on solid moral ground. Sadly, with much worldly objection and litigation.</t>
  </si>
  <si>
    <t>Many because of greed and a need to be seen and feel important to themselves and those they admire. Others genuinely feel a moral obligation through their blessings to give to others.</t>
  </si>
  <si>
    <t>Again, referencing my previous comments, greed usually is the most prevalent reason. However, maximizing profits can be a positive reason for caring for the company and its employees, wanting the best for their company. But, using a cause in a immoral manner will usually not produce the desired result over the long haul.</t>
  </si>
  <si>
    <t>5de79f571d61c97067154a5c</t>
  </si>
  <si>
    <t xml:space="preserve">I based off the actual concept of each right. Racial equality seems to hold a higher prevalence in terms of the fight for it, whereas gun rights tend to have more controversy surrounding them. I based the percentages based on this, ranking the gun right sellers with a lower percentage. </t>
  </si>
  <si>
    <t xml:space="preserve">Many firms tend to publicly endorse climate change, proving that they care and selling items at a higher cost. They end up promoting certain rights to prove that they care about certain items, similar to the sellers in this study. </t>
  </si>
  <si>
    <t xml:space="preserve">Many companies tend to support societal values to target certain consumers and drive up their purchases. They do it from an economic standpoint and try to get a higher amount of cash. </t>
  </si>
  <si>
    <t xml:space="preserve">I think that this is the case because most companies will only support values if they know it will drive up their profiits. Otherwise, if they were to support certain values with genuine commitment they would not be sure that their profits would increase. </t>
  </si>
  <si>
    <t>5de7d12c26dd95000b6824c5</t>
  </si>
  <si>
    <t>My willingness to pay certain amounts did not change with scenarios. It was based on how much the shirt was worth to me. How much I would definitely pick one up if I saw it for that price. Since it is something I could get in a second hand store for pretty cheap, I was not willing to spend much on it.</t>
  </si>
  <si>
    <t>Bud Light recently came out in support of an individual and it ended up costing them a lot of money.</t>
  </si>
  <si>
    <t>I think they tend to try and do things that will make them more money. It has backfired on a lot of them recently. I think it probably best to stay away from hot topics as taking a side could cost them with half the population.</t>
  </si>
  <si>
    <t>First of all they are supposed to do those things for their shareholders. They are all about money most of the time even if they say they are not.</t>
  </si>
  <si>
    <t>5df2ebac820526203e557d37</t>
  </si>
  <si>
    <t>I am not willing to pay anymore for a t-shirt from one person than another.</t>
  </si>
  <si>
    <t>I can only think of Walmart right now for LGBT rights.</t>
  </si>
  <si>
    <t>To increase sales, to draw more customers</t>
  </si>
  <si>
    <t>Most CEO's are aa about profit.</t>
  </si>
  <si>
    <t>5e1527aba99550b4037c472f</t>
  </si>
  <si>
    <t>I picked what I thought was a reasonable price for a plain white t-shirt as a cash bonus in the 1st choice. For the 2nd choice I added a couple dollars to the price for the donation for the seller who donated without knowing about the ability to make money. I added  4 dollars to the price and a cash bonus for the seller who knew they would make money. It just seemed like a good idea at the time.</t>
  </si>
  <si>
    <t>EFF, Electronic Frontier Foundation, has been very vocal about the right to privacy online for many years.</t>
  </si>
  <si>
    <t>I think that there are many good companies out there that want to use their power for good and be good stewards with that power for causes they believe in. They usually aren't as in your face about it and don't require constant media attention about what they're doing, they just do it. Then there's a larger group of companies who use social justice issues to grandstand and virtue signal so they can gain brownie points and financial incentives from it. Those are the companies who need constant media attention. They are annoying and their grandstanding and virtue signaling usually follow popular trends of the moment and sometimes seem to be used as a political tool by the government.</t>
  </si>
  <si>
    <t>Because there's always going to be a smaller group of altruistic-minded companies who truly want to do good out there while there's a larger group of companies who care about social values and are strategic about how to use that to their financial benefit.</t>
  </si>
  <si>
    <t>White &amp; NA Cherokee</t>
  </si>
  <si>
    <t>5e2c7806bb1a6e000cf7f2e8</t>
  </si>
  <si>
    <t>I wanted to make sure the seller had enough earnings, but also receive a shirt to support the sellers.</t>
  </si>
  <si>
    <t>The firm has a code of conduct to be active in the fight against climate change, and supports making adjustments to do so.</t>
  </si>
  <si>
    <t>It's their moral principle to do so, It also shows social responsibility for society.</t>
  </si>
  <si>
    <t xml:space="preserve">If a company is doing well, and is already establish financially, also support societal values, it's within their moral beliefs about society. </t>
  </si>
  <si>
    <t>12th grade or lower</t>
  </si>
  <si>
    <t>5e3079c558a8c8073fdb1ff9</t>
  </si>
  <si>
    <t xml:space="preserve">I wouldnâ€™t mind paying more but I could use the bonus more than anythjng </t>
  </si>
  <si>
    <t xml:space="preserve">When Nike stands for blm </t>
  </si>
  <si>
    <t xml:space="preserve">So that they can get brownie points with people and virtue signal </t>
  </si>
  <si>
    <t xml:space="preserve">Because some companies actually feel that way and get into business to make a difference </t>
  </si>
  <si>
    <t>5e40c6d2aa21c630069197ea</t>
  </si>
  <si>
    <t>I think a fair value for a good made T-shirt can easily range up to 20$ but I don't see the value of one after that amount personally.</t>
  </si>
  <si>
    <t>Yes when firms openly support the gay community. It's pretty common to see it these days. Target being a good example of it.</t>
  </si>
  <si>
    <t>They do it to try and profit from it. Companies pretend they care about us but in reality it's all about the money.</t>
  </si>
  <si>
    <t>It's a very simple concept that companies don't care about us, they care about our check books. They simply want to make as much money as they can so they will exploit people based on their wants/needs as a group to try and further profit from it.</t>
  </si>
  <si>
    <t>5e42f74f5b772a18434cabf7</t>
  </si>
  <si>
    <t>The independent person I was willing to spend a little less also when they weren't genuine in choosing gun rights when they chose it to get more sales so I spent more on the genuine gun rights advocate</t>
  </si>
  <si>
    <t>I dont know because not many firms support gun rights nowdays maybe the MMA</t>
  </si>
  <si>
    <t>Its either in their roots or their products consumer demographics why they support societal values. It is also starting to dawn on these globalist companys that if you go woke you go broke so values will once again be on the rise if people boycott these woke companys</t>
  </si>
  <si>
    <t>Because it takes balls to go against the globalist narrative in this day and age company's and people were being canceled. like I say though the woke are finding out now their are a lot of us with values they must ultimately answer to</t>
  </si>
  <si>
    <t>5e4d2e7f6603cd16888864e7</t>
  </si>
  <si>
    <t>I thought about how they would affiliate in their personal lives. I thought about whether they might've been liberal or conservative personally, and whether they seemed like the type to support/oppose these issues.</t>
  </si>
  <si>
    <t>I don't think I have one, but I would assume that a firm would put on their website that any profit would go towards a cause.</t>
  </si>
  <si>
    <t xml:space="preserve">I think a company support a cause for few reasons. I think one of the reasons is that the higher ups and most of its employees support a cause, so they would come out and say they support that cause, and maybe any profit can do towards that. Like if its employees are mostly liberal, then their support for a cause might be climate change, LGBT rights, etc. 
Another reason why a company might support a societal value is to better their reputation and image. If they have a good image (especially towards a demographic that their image is catering to) then it'll better their reputation and create more customers, therefore making more profit. When some companies do this, I think it's mostly to appear a certain way and make more money. For example, a lot of companies go full pride when it's June (pride month) but I think a lot of them don't really care about LGBT rights. They just want to look progressive, but that is just my opinion. </t>
  </si>
  <si>
    <t>I think it's the mix of making money and thinking about its employees. The higher ups just want to make a profit and will cater their brand to have a certain image if they need to. However, if they're aware that their employees tend to swing a certain way, then their employees can influence the higher ups and support a societal cause that their employees will most likely support. 
Example: A company will support LGBT rights for profit, but also for knowing their employees may also be in the LGBT community too.</t>
  </si>
  <si>
    <t>5e4edb7e14f95b000dd563d9</t>
  </si>
  <si>
    <t xml:space="preserve">Genuinely, I have no use for a plain t-shirt at this moment. I answered the same for each scenario because it isn't worth my time to receive an item in the mail and to figure out what to do with it. </t>
  </si>
  <si>
    <t>During pride month, many companies will introduce alternate logos that display the pride flag, sell special merchandise, and make donations to organizations that support LGBTQIA+ individuals.</t>
  </si>
  <si>
    <t>Very rarely, companies support societal values because actual people in power care about those values. More commonly, companies support societal values because it is virtue signaling and they know that they can turn a profit by creating new customers.</t>
  </si>
  <si>
    <t xml:space="preserve">Companies have a profit incentive to endorse social values, especially when a social value is trendy. If many people are in support of X thing, companies know that they can generate sales by publicly supporting X thing as well. </t>
  </si>
  <si>
    <t>5e552a5e45774651f60e62b3</t>
  </si>
  <si>
    <t>Iâ€™d be more willing to receive the shirt when my cause is supported and especially when the seller has altruistic reasons for doing so.</t>
  </si>
  <si>
    <t>American Eagle supporting LGBTQ rights during pride month with a rainbow clothing line</t>
  </si>
  <si>
    <t>It improves their public image and sales.</t>
  </si>
  <si>
    <t>I think it is relatively rare that companies exploit values without at least a slight tendency to support these causes.</t>
  </si>
  <si>
    <t>5e564ce0dacee801de6ea4cb</t>
  </si>
  <si>
    <t>I always chose the opportunity for a bonus payment versus a shirt, regardless of the seller's values. While I would like to support others, I'm taking this survey to earn some extra money, as I would expect most others are.</t>
  </si>
  <si>
    <t>Virtually every large company endorses social movements when they perceive them to be a major force. A good example would be after the George Floyd incident in 2020. Almost immediately virtually every major company in the US was obsessive about their commitment to racial justice.</t>
  </si>
  <si>
    <t>I believe there are three major reasons. First and foremost, they believe that consumers will choose a company that matches their values. Secondly, they want to keep up with other companies, so virtually every company ends up with the same views. Third, I think a lot of companies believe that they can deflect criticism of other aspects of their business if they appear to be a force for good in society.</t>
  </si>
  <si>
    <t>Companies are not living beings. They are made up of many people and groups. Each of these groups is focused on the effective running and improvement of the company. All of theses activities boil down to maximizing profits. I highly doubt that major companies make any decision without the expectation that it will have some upside for them. If endorsement of a value causes a serious issue, most companies will walk that endorsement back.</t>
  </si>
  <si>
    <t>5e57f49ffc38d6000c5ec3b5</t>
  </si>
  <si>
    <t xml:space="preserve">I think it depends on the issue and how they value how important the issue is to the general public. I think LGBTQ issues would be regarded as more important than the right to privacy. </t>
  </si>
  <si>
    <t xml:space="preserve">Chick Fil A publicly endorses faith and christian values. They also publicly are against LGBTQ values. </t>
  </si>
  <si>
    <t xml:space="preserve">Some companies support societal values in order to corner a market. I think they see an opportunity to make more sales with a niche market and they seize the opportunity. </t>
  </si>
  <si>
    <t xml:space="preserve">I think business is ultimately...business. You set out to make the most money and profit you can and if that involves supporting societal values than that is what the company is going to do. </t>
  </si>
  <si>
    <t>5e58888641c3660a306c9c3f</t>
  </si>
  <si>
    <t>I was not really concerned with whether they knew about the upcoming selling of tshirts. I was more concerned with the organization they support. So I was more willing to receive a tshirt from a seller who might be like minded to me.</t>
  </si>
  <si>
    <t>I can't think of any examples but I know there are businesses that support gun rights quite strongly. There are many businesses in my town that openly support gun rights. I think they do so because it is a popular belief in my town.</t>
  </si>
  <si>
    <t>I think that most often, they are supporting certain values because it is personally important to the leader or founder of the business. I don't think it is common for companies to support a value just to support their business or only to increase sales. But like with Amazon promoting black owned businesses, it probably did increase sales but I don't believe that was why they showed support.</t>
  </si>
  <si>
    <t>Because sometimes the value they are supporting may not be totally popular. I think leaders of companies still have a heart and use their position to support what is important to them personally.</t>
  </si>
  <si>
    <t>5e67cfd568561d07fcc7056f</t>
  </si>
  <si>
    <t>I didn't see any real reason the t-shirt was worth not getting the money, I'd take a free shirt from anyone, but as for paying 
1. Ideally it is from a company I largely agree with on values if I am to pay more and I know/can learn more about said company beyond it superficially supporting something.
OR
2. It is a product I cannot or only with great difficulty get a relative equivalent elsewhere</t>
  </si>
  <si>
    <t>Telegram is about the only one that comes to mind. As best as I'm aware they support this to an extent and make efforts to give people more privacy than normal msg'ing apps.</t>
  </si>
  <si>
    <t xml:space="preserve">  Well obviously at some level they want to make money, and choosing not to choose will alienate some of your potential customers as well - so at a general level they try to utilize this to choose the best demographics to keep them in business, although this doesn't always turn an obvious profit.
  There's also cases where a company is more or less forced into it lest they lose support from companies like black rock despite the fact that it loses them money.
  There's also a certain level of genuine support in many cases, but it seems hard to get a read on this in many cases.</t>
  </si>
  <si>
    <t>Companies have an obligation to their shareholders and their shareholders, while yes - holding and pushing values - inevitably due to human nature also want profit and some others*just* want to maximize profits, which *usually* comes in the form of money, but can also be long-term social social capital. 
  "Being on the right side of history" so that hopefully when those they support "win" they'll get more leeway to do as they please with less restrictions.</t>
  </si>
  <si>
    <t>5e79340b6d9a624e3f39586d</t>
  </si>
  <si>
    <t>my answers were consistent across all sellers- I would want to know more about the sellers first (and their reasonings) before giving them more in terms of asking price</t>
  </si>
  <si>
    <t>Need more info</t>
  </si>
  <si>
    <t>a recent one that comes to mind was when several firms pulled their funding from the Olympics because of the opening ceremony.  I would say some of those values would be religion and possibly gender and lgbtq rights</t>
  </si>
  <si>
    <t>I think it's fair- and even just- for companies to support societal values.  it allows us as consumers to know where they stand on important topics, and whether or not we want to support their company</t>
  </si>
  <si>
    <t>companies were created by people, and we all have values and standards.  perhaps it is wishful thinking (I would hope it isn't profit driven), but I would think that sooner or later a company's true motives and values come through with what they support/don't support</t>
  </si>
  <si>
    <t>5e7e5df723c3560d66f2946d</t>
  </si>
  <si>
    <t>I believe the % I put down are about how I feel people  would react</t>
  </si>
  <si>
    <t>I try to buy products that are environmentaly friendly sellers</t>
  </si>
  <si>
    <t>I guess some believe in the causes and other believe it is better business</t>
  </si>
  <si>
    <t>because from what I can tell these are the  reason sellers do this business need to make money to stay in business</t>
  </si>
  <si>
    <t>5e8b32ec2c33ae7f20a0b401</t>
  </si>
  <si>
    <t xml:space="preserve">Knowing the potential sale is better </t>
  </si>
  <si>
    <t xml:space="preserve">Donâ€™t ask </t>
  </si>
  <si>
    <t xml:space="preserve">To make a statement </t>
  </si>
  <si>
    <t>Perfect and ideal way</t>
  </si>
  <si>
    <t>5e9a2251a69f690b9cc31ede</t>
  </si>
  <si>
    <t>i sometimes thought sellers would do anything for money and sometimes i had hoped that they would have morals and contribute that to their product selling ability</t>
  </si>
  <si>
    <t>i don't know of any specifically but i can assume sometimes a cake place can support a value such as same sex marriage. just like some places don't and they refuse to sell to same sex couples</t>
  </si>
  <si>
    <t>i think they want to align their values with the masses so they can feel like they are part of the team and people can support the company and buy more stuff</t>
  </si>
  <si>
    <t>i want to believe that companies don't care about money as much as they care about their values and morals. I would want to think they would want to make people happy first before just making money</t>
  </si>
  <si>
    <t>5e9f657265908b0fcacb1839</t>
  </si>
  <si>
    <t>I basically took a stab in the dark. I've never really thought about this before. And I tried to get as close as to what I think would be the right amount, but I'm probably WAY off unfortunately</t>
  </si>
  <si>
    <t>Well, I'm not sure of very many, but my eldest child Is. That usually means I know Which ones I should NOT buy from instead.</t>
  </si>
  <si>
    <t>I'm sure that usually the people who are in those firms, have either loved ones that are LGBTQ+, or identify as this as well. But Sometimes people will just start nice people and believe in their own beliefs without having to be related to the causes they go for or having anybody related to it.</t>
  </si>
  <si>
    <t>I guess I'm really just hoping it's this way I can understand you need to make profit and support something at the same, I hope that is the way. It probably isn't in the real world. I'd like to hope that there is</t>
  </si>
  <si>
    <t>5ea45eb9abef8a07bcced2bc</t>
  </si>
  <si>
    <t>I am willing to pay the most for a seller that endorses gender equality without knowing that that is a strong value of mine. I think that is a person like me with respect to many shared values and I want to support their business. I paid the lowest to the person with no value preference because I am not that interested in getting a T-shirt. I paid h middle amount to the person who espoused gender equality once they found out it was important to me, but I kind of regret that decision now, since they may have only espoused that to sell me a t-shirt.</t>
  </si>
  <si>
    <t>There is a woman's bookstore in my city that is known for supporting women in all ways, both supporting women's creativity as well as women's voices, and they definitely support gender equality</t>
  </si>
  <si>
    <t>They do so to take a stand and allow us to spend our money to support the position we stand for.</t>
  </si>
  <si>
    <t>These companies a few and far between, but they are very public about their stand on values and do not care about the effects on the profit. I think they do this to both show support for those of us in the community who share their values, to give us a voice in the world of commerce, and to show other companies that standing for values can be profitable.</t>
  </si>
  <si>
    <t>5eaa0cc0fb0fca17a3006d9c</t>
  </si>
  <si>
    <t>I prefer the bonus payment over the t shirt in all cases except when the bonus is 0</t>
  </si>
  <si>
    <t>Starbucks on equity and diversity</t>
  </si>
  <si>
    <t>Those companies care about their customers beyond just being a source of revenue</t>
  </si>
  <si>
    <t xml:space="preserve">It would be cynical otherwise. </t>
  </si>
  <si>
    <t>5eb77fcb7516866b1aa8332f</t>
  </si>
  <si>
    <t xml:space="preserve">I was thinking about how much a regular shirt costs and I can go get one from Target for about $6. So that is why anything over that, I'd rather take the money. Then once it was stated that the seller would donate $2, I increased my number to $8. It did not make a major difference if the seller knew or didn't know because I was not going to go above $8 for a shirt. </t>
  </si>
  <si>
    <t xml:space="preserve">This makes me think about when Target was supporting the LGBTQ+ community, even though they got a lot of backlash. Their values aligned with the sellers who were creating the products that were sold there. </t>
  </si>
  <si>
    <t xml:space="preserve">I think some companies take advantage of social movements for profit. At the end of the day, these are companies and corporations that exist in a capitalist society. So it makes sense that they would take advantage of these. While this is true, it is still nice to see companies donate money to causes that I care about. I'm sure it is not purely out of the goodness of their heart, and it can still make an impact. </t>
  </si>
  <si>
    <t xml:space="preserve">I think this is most commonly the case because I'm sure the people who sit on the board of these corporations don't really care about social issues. They just care about their stock prices. Especially any company that has it's own stock. They just look at opportunities and take advantage of them. </t>
  </si>
  <si>
    <t>5ebb4e079797f9127c0f03ab</t>
  </si>
  <si>
    <t>For the sellers supporting a cause I believed in, I was willing to give them the $2 they were going to donate. But I don't really need a t-shirt and it seems like a waste to manufacture and purchase and ship one that I don't need, so I wasn't willing to pay a lot of money for something like that. Overall I would rather just take the money and then I can spend or donate it however I see fit.</t>
  </si>
  <si>
    <t>At the moment, no, I cannot, even though I'm sure there are many examples.</t>
  </si>
  <si>
    <t>I think it is often a very calculated move that is made with a lot of awareness of how it may impact the value of the company. And sometimes it is made with an eye towards longevity and how the company will be viewed overtime. But overall it is almost always made in an attempt to increase value.</t>
  </si>
  <si>
    <t>Because companies go through a great deal of effort to then publicize their choice and release statements and ads spreading the word of their actions. If they truly believed in these things with no interest in financial gain they would be ok doing all of their work in private, whether it affected their bottom line or not.</t>
  </si>
  <si>
    <t>5ebe015ae70ab70008895dbd</t>
  </si>
  <si>
    <t>In todays world, people don't want to know about God or Christianity.  They are more concerned of the climate and what is currently happening.</t>
  </si>
  <si>
    <t>Recycling to help the climate and environment is something that we can all do to help each other and the world.</t>
  </si>
  <si>
    <t>I think this is done mostly to be 'politically correct' so as to not have consumers bypass them or dislike them.  Some are genuine in what they do and other's not much.  It's hard to tell but I think to 'fit in' with the current uproars, they choose their stance on things, some with fear of reprisal, some with none.</t>
  </si>
  <si>
    <t>Its the way of the world so to speak.  A company can hone into the hot topics, debates and using smaller, marginalized groups and issues to maximize profits.  they jump on the bandwagon so they may act and be politically correct to get consumers to buy their products and services.  It's somewhat the 'natural ' order of how things go.</t>
  </si>
  <si>
    <t>5ec03a7169738f43d87ffc72</t>
  </si>
  <si>
    <t xml:space="preserve">I decided how much to pay sellers based on either their knowledge or lack thereof. It shows their willingness to help and incite positive change.  </t>
  </si>
  <si>
    <t xml:space="preserve">A firm may publicly support a value by including it in their marketing tactics. </t>
  </si>
  <si>
    <t xml:space="preserve">Some companies may support them in order to attract consumers who uphold those values. </t>
  </si>
  <si>
    <t xml:space="preserve">I believe this is the case for most major, high-end companies. They are focused on mass appeal, so endorsing heavily valued topics, aims to meet their goal of increased profit. </t>
  </si>
  <si>
    <t>5ec5a42a646f515ef0e3f68b</t>
  </si>
  <si>
    <t xml:space="preserve">I went with my gut and chose off of initial instinct. I preferred the bonus usually over the tshirt. </t>
  </si>
  <si>
    <t>The clothing retailer Patagonia uses recycled materials and educates its consumers about fighting against climate change.</t>
  </si>
  <si>
    <t>The organization's executives may want the organization to adopt similar views to themselves. Or, they want their views to be known to attract more, like-minded consumers as this can improve their profit and reputation.</t>
  </si>
  <si>
    <t>I think the bottom line always comes down to profits and this will be the priority over anything else.</t>
  </si>
  <si>
    <t>5ec77516fc75cf1bfc1609fe</t>
  </si>
  <si>
    <t>I want to be sure I know my money is going towards someone who will value it or put it towards good causes, otherwise I don't think I can support said sellers since they may use that money for things I don't agree with.</t>
  </si>
  <si>
    <t>I believe that Google supports foreign artists when it comes to their google doodles art, since they want voices from around the world to be heard, including their culture and stories. They upheld tradition most of the times.</t>
  </si>
  <si>
    <t>Some companies support societal values because it's the most cost effective way of gaining attention, I believe companies are always after money after all.</t>
  </si>
  <si>
    <t>It's an easy way of getting attention while not being controversial in that society. Companies are not people, they don't have feelings, they're always after money and influence.</t>
  </si>
  <si>
    <t>5ed2bb7a67d51b24b2ac4037</t>
  </si>
  <si>
    <t>I wanted to maximize my possible earnings. I don't value t-shirts very much and wasn't motivated to increase the amount I'd prefer the t-shirt for except a little bit for the person who supported gun rights without being told about the market opportunity for doing so.</t>
  </si>
  <si>
    <t>Target was pushing that LGBTQ stuff during the summer last year but that finally caused a backlash to how it was being marketed towards children so they pushed it less this year.</t>
  </si>
  <si>
    <t>Companies love to virtue signal to potential customers and capture a higher market share. Identity politics has become in vogue because of the politics in our country and so those virtues associated with identity politics are what companies are signaling to potential customers. Sometimes it works for them, other times there's a backlash when people realize what they're doing.</t>
  </si>
  <si>
    <t>Companies are purely profit-driven institutions, especially publically owned companies that are responsible to shareholders. Nothing that they do is done without the profit motive at it's center.</t>
  </si>
  <si>
    <t>5ed9c285b8c16356b385a97f</t>
  </si>
  <si>
    <t>I would rather have bonus than t-shirt. It is more valuable to me. Also I rarely ever give donations or make purchases by what they give to someone or some cause. My purchases are made by need of item.</t>
  </si>
  <si>
    <t>I think that Chick-fil-a has made such donations in the past.</t>
  </si>
  <si>
    <t>Some companies are more respectful of people including their workers. Their life values comes out in their business dealings and people notice them.</t>
  </si>
  <si>
    <t>It comes down to their core values. They are not shallow and values are embedded into their way of life and principles.</t>
  </si>
  <si>
    <t>5ee00ba7431cdf357dca02ab</t>
  </si>
  <si>
    <t xml:space="preserve">the donation to my favored cause mage me willing to support the donation </t>
  </si>
  <si>
    <t xml:space="preserve">company donates to a cause </t>
  </si>
  <si>
    <t xml:space="preserve">mostly to take a public stance to promote themselves </t>
  </si>
  <si>
    <t xml:space="preserve">It is easier to support something that will make better business </t>
  </si>
  <si>
    <t>5ee64e85c682de3a880579c6</t>
  </si>
  <si>
    <t>The climate change I agree with, the one on faith I have no interest in supporting.</t>
  </si>
  <si>
    <t>Chick Filet has christian values that they promote.</t>
  </si>
  <si>
    <t>In the case of Chick Filet it is part of their values to be closed on Sundays. And the company came out of the south so it probably endears them to their customers.</t>
  </si>
  <si>
    <t>To adhere to the region's values</t>
  </si>
  <si>
    <t>I've used Chick Filet a lot, but their are other companies that do business and do what they think is moral whether it hurts their sales or not. It becomes about that company's core beliefs and values.</t>
  </si>
  <si>
    <t>5eed1bae9e63ac127ac15a77</t>
  </si>
  <si>
    <t>As I knew almost nothing about the sellers, I mostly considered the amount I would be willing to spend on a t-shirt in real life.  In my area, the simple shirts I prefer are often available for under $10.  I decided I would rather have $10 or more than to have a t-shirt from a limited selection.  I appreciate a seller supporting a social justice cause I care about, so I increased my payment level by $2 to offset the seller's cost.</t>
  </si>
  <si>
    <t>I think that Hobby Lobby endorses Christian values and makes considerable donations toward that cause but without advertising that fact.  I am not aware of any sellers that support a cause only when they first become aware of extra profit possibilities.</t>
  </si>
  <si>
    <t>I don't know why companies tend to support the values they do, and think there could be many factors.  In privately held companies it could just be a result of how the owner(s) feel about a societal issue, and then wanting to have a greater impact.  For corporations, that could also be the case, but they have to balance desires to impact the world, with providing stakeholder value.  It seems complicated to me.</t>
  </si>
  <si>
    <t xml:space="preserve">I think that endorsing a societal value does not guarantee profit.  It can actually cost companies money due to lost sales when those opposed to the endorsed value take offense and start a boycott.  Therefore companies should take stands on issues only if they are serious in their support.  Does this always happen in real life?  I have no idea.  </t>
  </si>
  <si>
    <t>5ef11899b242da1e73a5b1e4</t>
  </si>
  <si>
    <t>When deciding the price I was willing to pay for a plain t-shirt, I first considered what constitutes a good price for such an item. Gildan sells plain white t-shirts for around $15, while brands like Carhartt offer thicker cotton t-shirts for about $20 each. I set my benchmark based on these prices.
Considering the numerous color options available, I assumed that these shirts must be relatively cheap to produce. If the brand was unknown, I anticipated some unusual marketing claims about why they were a "better" option, likely pricing their t-shirts around $30-$35. For me personally, that was the maximum I was willing to pay.
When it comes to companies doing charity work, I expect to pay a premium. For plain t-shirts with no additional backing or cause, I would pay at most $25. For charity-based ones, I can see the price going up to $45-$50 per shirt. However, I would not pay more than $34 for just a basic plain t-shirt.</t>
  </si>
  <si>
    <t>I would say an example would be coffee shops like Starbucks that promote environmental sustainability by using recyclable materials, offering discounts to customers who bring their reusable cups, and participating in global reforestation projects.</t>
  </si>
  <si>
    <t>I think most companies support societal values primarily to attract customers, driven by profit motives or PR strategies focused on brand image and reputation. By highlighting their righteous acts, they generate positive news and make people feel good about consuming their products, helping them stand out and appeal to a broader audience.
Additionally, supporting societal values or charitable activities can offer tax benefits, providing financial incentives. Companies might also adopt these values to expand into new markets or demographics that prioritize them, thereby increasing their customer base. More chillingly, companies may also use this strategy to influence cultural trends and establish themselves as thought leaders in their industry.</t>
  </si>
  <si>
    <t>I believe that companies endorse social values primarily to maximize their profits, using this support as a strategic marketing tool to enhance their brand image and attract customers. By promoting their involvement in social causes, they differentiate themselves in a crowded market, appealing to a broader audience and increasing customer loyalty. Additionally, financial incentives such as tax benefits make it advantageous for companies to support societal causes. This strategy also helps them expand into new markets and demographics that prioritize these values. Ultimately, their support often aims to influence cultural trends and establish themselves as industry thought leaders, shaping public perception to favor their products and services.</t>
  </si>
  <si>
    <t>5ef1a79464e5837c95df3de8</t>
  </si>
  <si>
    <t xml:space="preserve">It doesn't change much, if any, for me. I have plenty of shirts, but I am very money poor and have lots of bills to pay to have a roof over my head. But if I was going to endorse one it would definitely help if they too believe in supporting climate change issues. As for public support of Christianity, I believe we must all retain our individual beliefs and not impose on others. </t>
  </si>
  <si>
    <t xml:space="preserve">I cannot think of any that are like what was in this study. But I can think of companies, like Ben and Jerry's, that publicly support social causes like climate action, racial justice, and LGBTQ+ rights. </t>
  </si>
  <si>
    <t xml:space="preserve">Companies do this for a wide variety of reasons. It helps to build brand loyalty and trust, enhances corporate image, and it can help to set them apart in a competitive market. Some are even good enough to be doing it over a sense of responsibility. I'm sure it can help their bottom line financially, as well. </t>
  </si>
  <si>
    <t xml:space="preserve">Mainly because I'm skeptical that any large company would be doing it just out of the goodness of their heart and character. After all, the bottom line of any business is it's money. </t>
  </si>
  <si>
    <t>Native American</t>
  </si>
  <si>
    <t>5ef3832ddd7d5a0f19b24f20</t>
  </si>
  <si>
    <t>I just thought in a pragmatic and cynical way, a bonus larger than $10 sounds better than $4 or $6. Also, a new tee is always welcome, but only if it's rather cheap</t>
  </si>
  <si>
    <t>Maybe when companies launch ads supporting x agenda during a x event, like whitewashing</t>
  </si>
  <si>
    <t>Don't care really, I always think for myself in terms of what benefits me more rather in what society or x company expects me to do</t>
  </si>
  <si>
    <t>Because agendas sell, whether if it's greenwashing or gay rights</t>
  </si>
  <si>
    <t>5f0632802b566a17e81a5f5f</t>
  </si>
  <si>
    <t>FOR THE UPHOLD TRADITIONAL VALUES I FEEL THEY TOTALLY AGREE WITH ME BECAUSE WE ALL GREW UP IN A GOOD SOCIETY AND THOSE VALUES ARE A PART OF OUR FAMILY. SO I CHOSE A LITTLE HIGHER IN WILLING TO PAY. FOR THE LBGTQ I CHOSE LOWER BECAUSE ALOT OF PEOPLE ARE LEERY OF THE GAY PEOPLE.</t>
  </si>
  <si>
    <t>A CHURCH BASED COMPANY THAT IS IN MY PLACE I LIVE SUPPORTS WMEN AND MEN MARRIAGE NOTHING ELSE SO THEY STICK TO THEIR BELIEFS EVEN WITHALL THE SLACK THEY GET</t>
  </si>
  <si>
    <t>SOME COMPANIES SUPPORT CERTAIN SOCIETAL VALUES BECAUSE IT IS GOOD FOR THEIR BUSINESS TO BE SEEN SUPPORTING THAT VALUE AND ALSO THEY ENDORSE THEM BECAUSE THEY BELIEVE IN THEM. NOWADAYS ALL BUSINESSES JUMP ON BOARD WHEN THERE IS A VALUE WHERE EVERYONE ELSE IS ADAPTING TOO.</t>
  </si>
  <si>
    <t xml:space="preserve">I FEEL WHEN A COMPANY BACKS CERTAIN VALUES THEY HAVE TO HAVE SOME REAL FEEL FOR THE VLAUE BECAUSE IT'S NOT GOING TO BE PROFITABLE FOREVER </t>
  </si>
  <si>
    <t>5f111456d672e8471ca03f46</t>
  </si>
  <si>
    <t>I didn't see any seller mentioning them supporting traditional values.</t>
  </si>
  <si>
    <t>A clothing company supporting LGBT pride during Pride Month.</t>
  </si>
  <si>
    <t>I think it's because they want to make consumers feel included by supporting social issues.</t>
  </si>
  <si>
    <t>I really do believe this because some companies are just not that sincere when it comes to these values, but when they see that doing so would be more profitable, some of these companies I feel would stop at nothing to take advantage of this.</t>
  </si>
  <si>
    <t>5f13ea64399eaf40ff6c1b90</t>
  </si>
  <si>
    <t>I value sincerity highly, so I wasn't interested in paying for the shirt from the seller who claimed they supported traditional values after learning about their earning incentives. The value I placed on the shirt for the other two scenarios was pretty low simply because I don't want a shirt too badly, but I was willing to at least give the chance to support sincere people a little bit</t>
  </si>
  <si>
    <t>One example would be TV commercials from companies such as Oreo that push LGBT values in their product placements</t>
  </si>
  <si>
    <t>I believe that most companies that claim to support societal values are solely using it as a means to make more money, either through more consumers feeling connected to the brand or by being given financial rewards from some other group for doing so</t>
  </si>
  <si>
    <t>Companies seem to be willing to push just about any value so long as it makes them money, and they have responsibilities to their stockholders to make profits</t>
  </si>
  <si>
    <t>5f146f8b9a35f72602d03ddc</t>
  </si>
  <si>
    <t>Sellers with Faith in Public beliefs hold better values over all and are more trustworthy</t>
  </si>
  <si>
    <t>Ordering food from Chic Fil A</t>
  </si>
  <si>
    <t>Most companies endorse the societal value beliefs of the President/CEO/Owner or as a collective</t>
  </si>
  <si>
    <t>If companies were exploiting the beliefs of others solely for monetary gain or revenue this would be exposed and the company would be â€œcanceledâ€</t>
  </si>
  <si>
    <t>Biracial</t>
  </si>
  <si>
    <t>5f2dc46d6fa1250ee8a1a15d</t>
  </si>
  <si>
    <t>I really have no idea</t>
  </si>
  <si>
    <t xml:space="preserve">Living in a conservative/red state, I see a lot of local companies that endorse the NRA and gun rights. Although I cannot think of any one specific firm or company. </t>
  </si>
  <si>
    <t xml:space="preserve">I think companies support societal values to relate to consumers. They find values that align and speak out to customers. </t>
  </si>
  <si>
    <t xml:space="preserve">Any goal for a business is to maximize profits. But I'm sure there are few companies who would actually endorse values they don't personally believe for the sole purpose of profits. I think they endorse values that they care for as well. </t>
  </si>
  <si>
    <t>5f2de2dbf9dbae126ed085b0</t>
  </si>
  <si>
    <t>I would not pay very much for a t-shirt regardless of the other factors.  I have plenty of t-shirts.</t>
  </si>
  <si>
    <t>There are a multitude of banking and money lending institutions that show families being helped by their services, but they never show children losing their homes due to predatory lending practices.</t>
  </si>
  <si>
    <t>Some companies are run by people with a conscience.  Many companies simply cash in on trendy values like putting rainbows in commercials, but it goes all the way back to playing patriotic music in used car commercials for Memorial Day Sales.</t>
  </si>
  <si>
    <t>Companies that are already taking up a large part of the market will lean into certain trends to stay on top, while others can try the opposite and stay neutral, thereby appearing to take the opposite side.</t>
  </si>
  <si>
    <t>5f36e3d19ff99d12681ffca7</t>
  </si>
  <si>
    <t>I don;t mind spending money on projects that align with my beliefs. It's sometimes hard to tell who is just telling you what you want to hear. I have to go with my gut or intuition. I looked at the t-shirt as donation.</t>
  </si>
  <si>
    <t>Blackout Coffee is conservative coffee house. It's not my view but I get it..</t>
  </si>
  <si>
    <t>I think companies that support societal values want to tap into a specific demographic. They believe others who think like them will support them and that will be enough. I can see where it may add passion to their business too. It makes them more excited to go to work. I also see them as spreading their message to people who don't know about them but maybe open to their ideas and beliefs.</t>
  </si>
  <si>
    <t>It's a blend of being staying true to yourself and having good business acumen.</t>
  </si>
  <si>
    <t>5f3d6975ef131710ed519c7a</t>
  </si>
  <si>
    <t>just how much I was willing to pay a bit more if they supported racial justice and how much of the bonus I was willing to not have.</t>
  </si>
  <si>
    <t>would say book stores or some fastfood places when it came to black lives matter</t>
  </si>
  <si>
    <t>to try and just make profit because of a good cause</t>
  </si>
  <si>
    <t>because when it was happening to people before of those of color who spoke out they didn't do anything until it was national news</t>
  </si>
  <si>
    <t>5f3f5ad05ec7d1257993b196</t>
  </si>
  <si>
    <t>When deciding how much I was willing to pay sellers, I considered how much I valued the T-shirt compared to the bonus payment. I based my choices on the perceived worth of the T-shirt and the cash value I would receive if I chose the bonus.</t>
  </si>
  <si>
    <t>An example is when Starbucks says they buy fair trade coffee. This means they pay fair prices to coffee farmers, which helps show that they care about doing the right thing and makes customers feel good about buying from them.</t>
  </si>
  <si>
    <t>Some companies support societal values to show they care about important issues and build a positive reputation. They might do this to attract customers who share their values, improve their public image, or make a positive impact on society.</t>
  </si>
  <si>
    <t>I think this is the most plausible because companies often support values to attract customers and improve their image, but many also genuinely care about these issues. Itâ€™s usually a mix of wanting to do good and benefiting their business.</t>
  </si>
  <si>
    <t>5f46cd85e858dd0a24269315</t>
  </si>
  <si>
    <t>I balanced how much I wanted the T shirt with how good the bonus money offer was.</t>
  </si>
  <si>
    <t>Fast food restaurants that support healthy eating.</t>
  </si>
  <si>
    <t>Companies support values to show they care, attract more customers, reputation and stand out from others.</t>
  </si>
  <si>
    <t>I think some companies really believe in certain values like helping the environment because they deeply care.</t>
  </si>
  <si>
    <t>5f4cd10836de2f02dbab436c</t>
  </si>
  <si>
    <t xml:space="preserve">I reasoned that right to privacy isn't as emotional or divisive as LGBT plus agendas, so there would be less incentive overall. I assumed at least more than half participants are pro LGBT and even more would sell after knowing the buyer supported the sane issue. </t>
  </si>
  <si>
    <t>I know Lifelock is all for right to personal privacy, as indicated b their business model and advertisements. It's their brand abd therefore their focus. McDonald's supports gay rights and had a 'low residue' menu for bottons at pride month, an obvious show of support for those practices. I find that crude. Some say corporations pander for $$ during pride.</t>
  </si>
  <si>
    <t xml:space="preserve">Some companies support things like trans rights because they see it trending in society, basically its the 'popular' choice as society continues to devolve into complete degeneracy. It's all about money and supporting the current thing </t>
  </si>
  <si>
    <t>Pandering plain and simple. They gather data on how the hive mind public responds and they decide to throw their money behind targeted ads so the average consumer gives them more money. It's transactional and all about profits.</t>
  </si>
  <si>
    <t>5f4d07b4fae27694de8f5af1</t>
  </si>
  <si>
    <t>I really don't need a tshirt. I like to help people out but this is not a product I desire. Any amount of bonus would be better than a plain tshirt. Maybe if it had a cute logo on it, I would be more interested in getting it.</t>
  </si>
  <si>
    <t>Bomba socks... give to poor if you buy their socks.</t>
  </si>
  <si>
    <t>The company wants to attract buyers and also help the cause.</t>
  </si>
  <si>
    <t xml:space="preserve">Companies like to have a positive community image. But the bottom line is that the care about profits. </t>
  </si>
  <si>
    <t>5f51182e65aa162f963078e7</t>
  </si>
  <si>
    <t xml:space="preserve">I would like to think most sellers would not care so much about what they support would matter in making profit therfore being a good company. But I feel most people in business have a very straight forward thinking of " how can I make the most money?" So I feel by them promoting their values, in their mind if it aligns with most of society, so will the money coming in. </t>
  </si>
  <si>
    <t xml:space="preserve">Businesses who openly support LBGTQ communities. I will see a lot of rainbow flags saying that they support that specific community. </t>
  </si>
  <si>
    <t xml:space="preserve">Well it could be that specific value is something that is personal to themselves or someone they know. Or it could be that they know how to market their business to attract such business. </t>
  </si>
  <si>
    <t xml:space="preserve">I think it is both because I truly do believe they support those values but I also know the mind of a businessman and that's to make money in any way they can. </t>
  </si>
  <si>
    <t>5f51287698edeb30a0cf878d</t>
  </si>
  <si>
    <t>I didn't value a T-shirt very much to begin with so my willingness to pay was probably much lower than others. Regardless of whether they knew or not I thought at least giving them some profit to pay for the cause I support made more sense. At the same time I wouldn't price the value of the shirt over $8 without know more about it, so that explain my $10 minimum.</t>
  </si>
  <si>
    <t>I just bought a pair of barefoot shoes that support a Eco-friendly initiative with using recycled material for both shipping and it's shoes.</t>
  </si>
  <si>
    <t>Smaller companies may be trying to help change society but spreading a certain value. They are hoping they're own values would reflect the great product and hopefully force others to follow.
Larger companies may do it just to make people think they care as a way to promote the company.</t>
  </si>
  <si>
    <t>I have read stories about companies being called out for not actually supporting the values. An example can be a company supporting LGBQT but reports of discrimination in their hiring process again LGBQT.</t>
  </si>
  <si>
    <t>5f5128c3aa1c4e30e4506d2c</t>
  </si>
  <si>
    <t>I don't use t-shirts often, so they aren't a big deal to me.  I also view a free economy as one that regards good business as important and does not pay much attention to the individual values that a seller has beyond doing good business.</t>
  </si>
  <si>
    <t>Sellers should not be political at all</t>
  </si>
  <si>
    <t>There are firms that publicly support fighting climate change.  I do react, negatively, to such firms.</t>
  </si>
  <si>
    <t xml:space="preserve">I generally disrespect firms that make a big deal about most values.  I want to know their attitude towards their products and customers.  I want them to keep their other views to themselves.  </t>
  </si>
  <si>
    <t>I am giving those companies the benefit of the doubt.  I have no evidence what their actual reasons are.</t>
  </si>
  <si>
    <t>5f5bd4eee8768816413c0cb5</t>
  </si>
  <si>
    <t>I wanted to try to meet a balance between what I'm willing to pay for a t-shirt and ensuring that the seller gets at least some amount of payment.  Ultimately, however, I wouldn't spend all that much on a plain t-shirt.  To be totally frank, money's tight and I could use a monetary bonus a lot more than a shirt that'll probably just get buried in my laundry somewhere.</t>
  </si>
  <si>
    <t>Just look at any company that pastes a rainbow flag on their logo or some other aspect of their marketing and claims to advocate for LGBTQ+ rights.  With how pervasive this "rainbow capitalism" is in the world nowadays, I would consider this to be more or less an every day thing.</t>
  </si>
  <si>
    <t>It's money, 100%.  Ask why a company does anything and the only honest answer is money.  Companies see opportunities to give themselves good PR by publicly supporting certain societal values or political movements and the dollar signs spring up in their eyes.  The only value that businesses have is following the almighty profit margin and if they need to spin a yarn about how much they care about LGBTQ+ or racial equality to sell more product then they'll do it without hesitation - or true conviction in the values they espouse.</t>
  </si>
  <si>
    <t>Businesses are not people and do not have values or conviction.  They are systems, akin to machines, with a mathematical approach to making profits go up and losses go down.  Genuine commitment within individuals in the system will always bend the knee to shareholders who, vastly more often than not, are in it to make their wallets fatter and typically don't care about a whole lot else.</t>
  </si>
  <si>
    <t>5f627ea43a49581b4438a944</t>
  </si>
  <si>
    <t xml:space="preserve">It only mattered whether I wanted a T-shirt or not. I do not want one but would take on versus getting nothing. It would have been different if they supported causes I don't like, then I would have always picked the bonus even at 0 dollars. </t>
  </si>
  <si>
    <t xml:space="preserve">Hulu ran pride month ads in June. </t>
  </si>
  <si>
    <t xml:space="preserve">Most of them do it because they think it will help them make more money in general or with certain groups. People working for a company will have different beliefs. I think companies should stick to supporting universal charity issues like health care, food, and housing for the poor. </t>
  </si>
  <si>
    <t xml:space="preserve">I think it is just another form of targeted marketing. They would stop doing it if their profits dropped too much. </t>
  </si>
  <si>
    <t>5f63db2013d6ee13f593ce3a</t>
  </si>
  <si>
    <t>Based on what i personally would pay for one at Walmart or something Iâ€™m not a big spender</t>
  </si>
  <si>
    <t xml:space="preserve">Not really sure but I guess when I see a restaurant support vegans </t>
  </si>
  <si>
    <t xml:space="preserve">I believe they actually donâ€™t care about the value they just know that they make more money if more people feel like they support their beliefs </t>
  </si>
  <si>
    <t xml:space="preserve">I decided based on what I believe personally was the best one to pick </t>
  </si>
  <si>
    <t>5f6a3e3dbd67e60c184e9bb5</t>
  </si>
  <si>
    <t xml:space="preserve">I was willing to pay more for the shirts that supported racial justice. </t>
  </si>
  <si>
    <t>Target supports LGBTGQ</t>
  </si>
  <si>
    <t>some support them because they truly believe in it and some do it just for profits</t>
  </si>
  <si>
    <t>I think that makes the most sense to do it for both reasons</t>
  </si>
  <si>
    <t>5f82567f1e720a3842580d23</t>
  </si>
  <si>
    <t>I do not think opinions on gun rights would change under either scenario, however with lbgtq rights I think it would go up.</t>
  </si>
  <si>
    <t>Disney firmly supports lbgtq rights</t>
  </si>
  <si>
    <t>Some companies are willing to support values to gain employees and customers.  In a tough labor market, it is essential that lower paying employers adjust to attract as many employees as possible in order to run their business. Higher paying employers would not need to have the same incentive to get employees, however they may need to adjust to retain them.</t>
  </si>
  <si>
    <t xml:space="preserve">There would be no other reason for a company to support anything unless it could lead to higher profits.  Higher profits come in more forms that money taken in by the company.  </t>
  </si>
  <si>
    <t>5f8f0ae15fe9e60fbbbaead9</t>
  </si>
  <si>
    <t>I am looking at the quality of the product and how long it can last to make a higher payment</t>
  </si>
  <si>
    <t>There are a lot of brands out there where they endorse football and music as well. It takes the same or similar procedure</t>
  </si>
  <si>
    <t>For a company to stay in business, they have to do the right because the forces which is the society can collapse the company so they have to adhere to some of these values</t>
  </si>
  <si>
    <t xml:space="preserve">Most companies exist to make profit and they do not want to be kicked out of business so they have to support some of these values even if it is against them because the society that they are operating can cripple them if they do not adhere. </t>
  </si>
  <si>
    <t>5fade0b4a684da20bd270762</t>
  </si>
  <si>
    <t>I feel like people would rather support church merch.</t>
  </si>
  <si>
    <t>I am not sure</t>
  </si>
  <si>
    <t>I think because they want to keep their clients happy as well as make a profit.</t>
  </si>
  <si>
    <t>They have to think about the longevity of their company of they were to do such things. Many companies would do this for a short period of time and then keep the excess money.</t>
  </si>
  <si>
    <t>5fb97500fe5aef8192cd1f71</t>
  </si>
  <si>
    <t>My choices were based on how much I would spend for any color plain shirt. I don't think I would spend more than $10-12 unless it was specifically for athletics or keeping dry and warm during camping.</t>
  </si>
  <si>
    <t>Ecosia plants trees as people use their search engine in an effort to spread awareness for climate change.</t>
  </si>
  <si>
    <t>I think most companies support societal values because it's easier to get sales when a customer is making a personal, moral decision that's associated to a brand.</t>
  </si>
  <si>
    <t>Most companies are seasonal with their social value endorsements. They change strategies depending on the next awareness month, holiday or political event to drive sales.</t>
  </si>
  <si>
    <t>5fbe0983bb675f29dde28b82</t>
  </si>
  <si>
    <t xml:space="preserve">For me, a clean, brand new T-shirt is worth between $10-$20 each. Past that threshold, the monetary reward makes more logical sense. </t>
  </si>
  <si>
    <t xml:space="preserve">Iâ€™m sorry I canâ€™t think of any at the moment. </t>
  </si>
  <si>
    <t xml:space="preserve">Some companies support societal values because they know itâ€™s the right thing to, and if not, the company will face harsh public backlash and controversy. </t>
  </si>
  <si>
    <t xml:space="preserve">Companies live or die according to the general publicâ€™s reaction to various policies of the company. To do something that is morally or ethically wrong is corporate suicide, and they know it. </t>
  </si>
  <si>
    <t>5fd66ce8aec66457ff73d743</t>
  </si>
  <si>
    <t>Just how much a shirt actually costs, I could always use a shirt but would rather have the cash.</t>
  </si>
  <si>
    <t>I am not familiar with any firm that publicly supports any values</t>
  </si>
  <si>
    <t>I would say to fit in with the craziness of what is going on in todays times. If they support values then it draws certain groups to them</t>
  </si>
  <si>
    <t>Because that is honestly the way it is, it is sad but true</t>
  </si>
  <si>
    <t>5fdd1030cbe069378caa7dab</t>
  </si>
  <si>
    <t>I didn't really think about the sellers at all, I just thought about my best interests. And I really don't need a t-shirt right now, I need money.</t>
  </si>
  <si>
    <t>Target advertising their Pride month collection.</t>
  </si>
  <si>
    <t>Companies are driven by profit and growth. When it's convenient for business to support societal values they do so.</t>
  </si>
  <si>
    <t>I think companies, bottom line, are driven to make more money. And I struggle to see how a company can have a genuine commitment to a human value.</t>
  </si>
  <si>
    <t>5fde4292a4d8245990ada5bc</t>
  </si>
  <si>
    <t>I wanted to increase the potential for more sales so i tried to minimize my bonus to help the seller.</t>
  </si>
  <si>
    <t>PayPal, which I use frequently has committed money and time to the cause of Racial Injustice.  That is one reason why I like using them for my online purchases.</t>
  </si>
  <si>
    <t>Some companies are run by caring Executives who see the power they have in promoting causes that are important to the well being of society.  Some companies also have Executives who see promoting causes that will help the bottom line.  I prefer, the first type, but will take any and all help to advance important causes in our world.</t>
  </si>
  <si>
    <t>Because their leaders care about the world that they are doing business in and are trying to make this better place for all of us.</t>
  </si>
  <si>
    <t>5fea9f4983f6afa8281acf14</t>
  </si>
  <si>
    <t xml:space="preserve">I don't personally need any of those items at this time. If I was actively shopping, I would be willing to pay more. As such, it would need to be cheaper if I were to buy from any of the sellers. Prices were more determinant than values expressed by sellers. </t>
  </si>
  <si>
    <t xml:space="preserve">Any store that sells political items tends to have a position based on the items sold. </t>
  </si>
  <si>
    <t xml:space="preserve">Some companies genuinely care about a mission or belief system. They want to advocate for that through their items. Most companies don't care and will sell anything if it's good for market exposure and economic factors. </t>
  </si>
  <si>
    <t xml:space="preserve">Companies are driven to make money. Companies that genuinely believe in their mission tend to be smaller. Bigger companies won't necessarily be malicious, but will be apathetic about most causes to maximize profits. </t>
  </si>
  <si>
    <t>5fee13e9b890b1bf9432745a</t>
  </si>
  <si>
    <t xml:space="preserve">For the most part I just thought about what price point I would by a plain t shirt for. </t>
  </si>
  <si>
    <t>Maybe My Pillow?</t>
  </si>
  <si>
    <t xml:space="preserve">Iâ€™m sure it plays into their sales outlook. They would support values that will help them make money and not voice an opinion on those that will not. </t>
  </si>
  <si>
    <t xml:space="preserve">I hope people are generally good and would support values that the genuinely value. </t>
  </si>
  <si>
    <t>5ff40482197628a732bdf46a</t>
  </si>
  <si>
    <t>Their values did not sway me. I am not a fan of this T-shirt style and none of the sellers carry my size (XS).</t>
  </si>
  <si>
    <t>In June, a lot of companies change their logos and sell products that are aligned with the LGBTQ+ community.</t>
  </si>
  <si>
    <t>Companies do this to appear morally righteous and attract a loyal cutsomer base who share the same values. When recieved positively by a broad audience, they will make more money.</t>
  </si>
  <si>
    <t>The point of owning a company is to make money. The top goal of companies is to increase profits.</t>
  </si>
  <si>
    <t>5ff79cf96ccb554ae5d00a7d</t>
  </si>
  <si>
    <t xml:space="preserve">I chose the scenarios according to how I felt I would be willing to pay for these items. </t>
  </si>
  <si>
    <t xml:space="preserve">I feel all clothing store support and endorse values. </t>
  </si>
  <si>
    <t>If companies do not have focus on customers values and wants, they will not survive!</t>
  </si>
  <si>
    <t xml:space="preserve">Companies are in business to make money. They also have to consider their values to their customers to make these profits. </t>
  </si>
  <si>
    <t>60068b57045d7d25d9fb1fb0</t>
  </si>
  <si>
    <t>I have a lot of t shirts and probably wouldnâ€™t wear it. I picked a low amount so it would save people the trouble of shipping something to me</t>
  </si>
  <si>
    <t>Patagonia supports nature conservation with their sales</t>
  </si>
  <si>
    <t>Brand image. Genuine care, but the money and brand image that come from this helps a lot too</t>
  </si>
  <si>
    <t>It seems like increasing shareholder value and bonuses are the top priorities of companies. If something lost money, they wouldnâ€™t do it</t>
  </si>
  <si>
    <t>White/asian</t>
  </si>
  <si>
    <t>6010b744db280e455a5250bd</t>
  </si>
  <si>
    <t>I was more interested in a bonus opportunity than receiving a t shirt or helping someone else get high earnings.  So at $ 2 I would rather have the money. At $0 I would take the t tshirt.</t>
  </si>
  <si>
    <t xml:space="preserve">Google promotes users right to privacy </t>
  </si>
  <si>
    <t xml:space="preserve">Quite honestly I don't believe that companies should openly promote social justice issues. I believe companies do this as a way to appear more liberal or market their agendas and products. </t>
  </si>
  <si>
    <t>I don't have a specific reason or proof, but I do believe companies drive profits with social responsibility causes.</t>
  </si>
  <si>
    <t>601881f750d81113da009330</t>
  </si>
  <si>
    <t>I went by the price of a t-shirt in a thrift store for how much I wanted the shirt vs money</t>
  </si>
  <si>
    <t>A big event could happen and then companies give a statement about what they thought of such event</t>
  </si>
  <si>
    <t xml:space="preserve">They want a certain demographic to use/buy their services. </t>
  </si>
  <si>
    <t>They want whoever will be suckered into their fake caring about something to seem good so that they seem like an interesting company and that they are good when they could be shady otherwise.</t>
  </si>
  <si>
    <t>601e13b872774f263d64acac</t>
  </si>
  <si>
    <t xml:space="preserve">I need the money more, and so, I did not really value the t-shirt much. The information about their beliefs has little impact on my willingness to purchase. </t>
  </si>
  <si>
    <t xml:space="preserve">When a company supports LGBTQ rights, and they are firm in their financial and rhetorical support of such. </t>
  </si>
  <si>
    <t xml:space="preserve">I think many companies do it for publicity. Even if their motives are pure, it is hard to sort it all out properly. </t>
  </si>
  <si>
    <t xml:space="preserve">The company exists to make money first and foremost, so any other considerations are tangential at best. </t>
  </si>
  <si>
    <t>602f329284781fbf09e0cafc</t>
  </si>
  <si>
    <t>I'd rather have the cash than a tshirt to the bare minimum so i left to to be a straight donation</t>
  </si>
  <si>
    <t xml:space="preserve">I am not a fan of firms that brag about supporting causes, and it is a gimmick to boost sales. If they truly cared they would do just create a good product and take care of the causes they support themselves </t>
  </si>
  <si>
    <t xml:space="preserve">They do it do gain a market share with the clients that are gullible to believe the company genuinely cares. If they did care they would strive to create a proper non profit. Also If people really did care that much they would put the time and effort in finding a non profit that truly does make a difference and spends as much of the money they can that you donate towards the cause </t>
  </si>
  <si>
    <t>Greed and targeting certain groups to gain a higher market share in their category. For example an outdoors company will say they will donate  $5 dollars for every $20 to save national parks and forest . Well their consumers will most likely frequent these types of things and therefore believe they are doing good buying from that company</t>
  </si>
  <si>
    <t>6036f9b3b1842f8b659b18c7</t>
  </si>
  <si>
    <t>I want to get the most money out of it as i could</t>
  </si>
  <si>
    <t>I endorse climate change by driving an electric vehicle</t>
  </si>
  <si>
    <t>Corporate Social Responsibility (CSR)
Reputation and Brand Image
Employee Engagement and Retention
Customer Demand
Regulatory Compliance and Risk Management
Long-Term Sustainability
Market Differentiation
Investor Pressure
Community Relations
Innovation and Growth
Cultural Shifts
Leadership Vision</t>
  </si>
  <si>
    <t xml:space="preserve">All companies want to make more money
</t>
  </si>
  <si>
    <t>60493e65aba91587246602a2</t>
  </si>
  <si>
    <t>I think there would be more receptiveness to fighting climate change than to invoke a religious cause. The vendors are doing this to make money, and bringing religion into the business severely limits their market, but it's different when it comes to the environment.</t>
  </si>
  <si>
    <t>Patagonia is very clear about their pro environment position</t>
  </si>
  <si>
    <t>It would be hard to tell how many companies are sincere in their support for societal values. I would guess it's the minority of companies.
For profit companies are hesitant to adopt any controversial value that will limit their market.</t>
  </si>
  <si>
    <t>Again, these companies are in the minority. 
They know that  adopting a stance that would be controversial will limit their market so it's a little more likely that they are doing it because they are sincere.</t>
  </si>
  <si>
    <t>60632b562ed6028c6bb905a6</t>
  </si>
  <si>
    <t xml:space="preserve">In all cases I prefer the bonus except when the bonus is zero. This is because I have plenty of T shirts and donâ€™t need anymore. </t>
  </si>
  <si>
    <t>Ben &amp; Jerryâ€™s</t>
  </si>
  <si>
    <t xml:space="preserve">Some do it because owners are sincerely committed to the issue, some in order to receive good press and more sales. </t>
  </si>
  <si>
    <t>All companies want to and have to generate profit to continue in business</t>
  </si>
  <si>
    <t>606f980e6800a07521b8f054</t>
  </si>
  <si>
    <t xml:space="preserve">It doesn't bother me if they felt motivated or not motivated so long as the donation would go to an organization that shared the values I have. I do think that the incentive would probably make them more motivated, but it just doesn't really particularly sway me in either direction. </t>
  </si>
  <si>
    <t>Well, people allege that Chick Fil-A has done that, but when I looked into it, I found it's a bit of a double standard because when you track donations from other fast food companies, you could find massive donations to political parties that did similar things, but nobody ever talks about that. Sigh. I think it wearies me and the more I think about it, I think maybe I feel happier NOT knowing what companies support or not, which probably makes me a sheep, but it's a lot less exhausting. Adulting and holding values is not always fun. /shrug</t>
  </si>
  <si>
    <t>I think it can be two things. One if the obvious ploy for profits. If a company thinks they can leverage a popular position for profit, even if they don't really personally hold that view, they may publicly posture that they do. I am pro LGBQT+, but we see a lot of that and it's kind of gross. Just chasing "easy" rainbow pride money by slapping a label on anything and everything during pride month. That said, I do think there are some companies that legitimately want to support causes because they value them. I think I see that more with smaller businesses. Honestly, that's a lot less frutrating to see.</t>
  </si>
  <si>
    <t>I think it's the most plausible explanation on the biggest scale. Corporate greed, etc. I think you had the order right. There are some that do it from a mix of desire for profit AND genuine commitment. And then of course some (a small fraction) that do it solely out of genuine commitment.</t>
  </si>
  <si>
    <t>60873d2ab16643e5a08cafd2</t>
  </si>
  <si>
    <t>I tried to balance the expected cost of the t-shirt along with my desire to get a nice bonus payment. I think I made good decisions.</t>
  </si>
  <si>
    <t>A company like Walmart openly supports many causes, some to drum up support, but others because of their basic values.</t>
  </si>
  <si>
    <t>I think that companies support social causes mainly to increase their bottom line. Many companies just want more people to buy things, so they pander to the larger crowd.</t>
  </si>
  <si>
    <t>Many large companies have leaders that are greedy. I think that for the most part, this is the case.</t>
  </si>
  <si>
    <t>6087ee3e8df094dc6dd69e8e</t>
  </si>
  <si>
    <t>I based my answers on how much I was willing to pay in association with the cause. Even if the seller was not aware of the organization selling their tshirts, my money would still be going to an organization.</t>
  </si>
  <si>
    <t>Charities often support specific hospital studies, like cancer research.</t>
  </si>
  <si>
    <t>I think some companies want to have a bigger market draw. They do not necessarily truly believe in the causes they support.</t>
  </si>
  <si>
    <t xml:space="preserve">People like to support causes they align with, and are more likely to purchase items or donate to companies that support organizations they agree with. This, in turn, makes more money for the company. </t>
  </si>
  <si>
    <t>608f2bae0ee0a74455533e4c</t>
  </si>
  <si>
    <t>I thought that basically people will tell you how they feel.  There is a small amount of people who want to get ahead and lie.</t>
  </si>
  <si>
    <t>I believe that Microsoft supports values for LGBT and is highly rated work place.</t>
  </si>
  <si>
    <t>I am concerned that some companies just say they promote a value just to increase sales.  You really have to research to know if they are being honest or not.</t>
  </si>
  <si>
    <t>Because the bottom line for many companies if profit.</t>
  </si>
  <si>
    <t>609551c1ade88f8463666fb8</t>
  </si>
  <si>
    <t>I'm not particularly interested in the T-shirt, so the money was preferable.</t>
  </si>
  <si>
    <t>I cannot think of a situation like this at the moment.</t>
  </si>
  <si>
    <t>Some companies support social values as a reflection of the views of the leadership. Some companies support social values in an attempt to pander to a customer base with similar values.</t>
  </si>
  <si>
    <t>It seems to be the case because businesses are all about their bottom line. Their goal is to make as much profit as possible, which sometimes has to be accomplished through manipulating and pandering to a certain demographic.</t>
  </si>
  <si>
    <t>60a7c4434b322876925afaa3</t>
  </si>
  <si>
    <t>I think people think more about religion than gender equality.  So, I picked a higher percentage based on that, especially after they knew it could help them sell more t-shirts.</t>
  </si>
  <si>
    <t>I think it happens more in the South, where I live, but I see a lot of "local" commercials on TV with spokespeople wearing crosses around their neck.  Several of the local plumbing and electrical companies do this.</t>
  </si>
  <si>
    <t>I think religious people, especially Christians, want to be much more vocal in what they believe.  Plus, if the area they serve is more conservative they of course want people to know they are Christian and that supposedly makes them more honest and more like their "customers".</t>
  </si>
  <si>
    <t>To increase sales with some products, it is important to be relatable to your customers.  People want to deal with companies and people who are like them to a great extent.  But, again, Christianity is large in the US and not many of them probably have to pretend to be religious.</t>
  </si>
  <si>
    <t>60abca98eca58f378b17dc20</t>
  </si>
  <si>
    <t>I think it matters moreso on how much I'd pay for the shirt and then after that, even if its for a cause, I wouldn't pay for a tshirt</t>
  </si>
  <si>
    <t>There was a moment where an american insurance company highlighted the importance of racial justice within the insurance company, making sure to highlight the impact of black capital during the 1900s</t>
  </si>
  <si>
    <t>I think its mainly to influence their image as a business but also to follow market trends when its more economic to be a social justice warrior</t>
  </si>
  <si>
    <t>I think companies have people who care about different causes, which will cause the company to make a stand on a particular topic, but I also think if its not economically sound to make that stand, they wont.</t>
  </si>
  <si>
    <t>60b69129f584ee4e38acf2a0</t>
  </si>
  <si>
    <t>I thought basically that a plain Tshirt was not appealing to me. I did think that those that were pro racial justice. I respected I chose slightly higher but I was not impressed with the shirts.</t>
  </si>
  <si>
    <t>One such a Company is Starbucks although they had some . I saw that they pledged 100 million dollar for racial equality.</t>
  </si>
  <si>
    <t>I think with Black Lives matters. Corporations are beginning to realize the political and economic consequences of not supporting racial equality.  T he US is very polarized so some companies want to walk a fine line but pressure from minorities are making companies accountable.</t>
  </si>
  <si>
    <t>I think it is in the DNA for companies to make the profits. That is free enterprise. I would be foolish to think otherwise.</t>
  </si>
  <si>
    <t>60bbba1662529ae59d1c55cf</t>
  </si>
  <si>
    <t xml:space="preserve">Mostly I was thinking about how much I am willing to pay for a T-shirt. I like to support good causes; I like to support sellers and businesses that have similar values to my own. However, I'm not willing to spend crazy amounts of money on a product that I could find more much cheaper elsewhere. There came a point, usually around the $20 mark, that I would prefer the money instead. It simply became a matter of value vs. perceived value. </t>
  </si>
  <si>
    <t xml:space="preserve">This honestly brings to mind the wide array of companies that touted some positive message for the LGBTQA+ community during Pride Month. It was everywhere, from everything; to online retailers to local shops. Unfortunately, it never comes across as genuine and very much seems to be a ploy to "support" marginalized groups in order to sell more product. Once Pride Month ends, the messages all go away and do not return for another year, which just adds to the insincerity of it all. </t>
  </si>
  <si>
    <t xml:space="preserve">I believe with all my heart that some companies support the trending "value" of the day in order to make more money. That's it. It's pandering, pure and simple, to trick the public into thinking they care. They don't. Bear in mind that I'm thinking about larger companies, like Amazon or Apple, that put minimal effort into supporting societal values but claim otherwise. This does not generally apply to smaller, locally owned businesses in my mind. But speaking generally, larger companies don't actually care about anything but profit and increasing shareholder value. And if that requires a bit of pandering or feel-good messaging, then that's what they will do. </t>
  </si>
  <si>
    <t xml:space="preserve">I answered this similarly in the last question. Companies do not genuinely care about people or their so-called values (for the most part). Maximizing profits has always been, and will continue to be, the priority. Any messaging to the contrary is just a ploy to boost their stock or entice more people to buy, buy, buy. </t>
  </si>
  <si>
    <t>60bc079d1d1e70867fa85ef6</t>
  </si>
  <si>
    <t>I do not currently NEED any more shirts, but I would like to have one that represents an issue important to me.  I do need money currently, so if the bonus is more than the $10 or so I would be willing to pay for a t-shirt I would prefer to have the money.  If it is less than $10 I feel like I would get more value out of a shirt.</t>
  </si>
  <si>
    <t>I have recently seem marketing for courses exposing more girls to STEM subjects.  I think this really pushes a similar value by showing that women are just as talented in these fields as men.  Gender equality, ladies!</t>
  </si>
  <si>
    <t xml:space="preserve">I think that some companies support societal values because they are truly the right things to do.  Often money plays a part in what companies support, but I truly see more and more companies standing up for what is right, which is equality and love and justice for all.  </t>
  </si>
  <si>
    <t>I think that this is the  most plausible choice because companies are about profits at the end of the day, but at the same time they are made of people who hold values and love people and have their own important experiences.  I don't think it's possible for them to be either purely profit or purely value driven.</t>
  </si>
  <si>
    <t>60bd28cc95ab27d4f4f6ada3</t>
  </si>
  <si>
    <t>Other than the $2.00 donation for gun rights I see very little personal value in the tshirt</t>
  </si>
  <si>
    <t>Target supporting LBGTQ+</t>
  </si>
  <si>
    <t>To obtain more profit from groups that would not have been otherwise</t>
  </si>
  <si>
    <t>Because if/when public backlash ensues they are usually quick to remove products for sale</t>
  </si>
  <si>
    <t>60c239c005e095bfb13850c3</t>
  </si>
  <si>
    <t>Sellers beliefs played a roll into what I would pay</t>
  </si>
  <si>
    <t xml:space="preserve">Amazon a happy place </t>
  </si>
  <si>
    <t>Companies support beliefs for economics gains</t>
  </si>
  <si>
    <t>Companies will endorse there bottom dollar</t>
  </si>
  <si>
    <t>60c28e41b435c1a7757320d4</t>
  </si>
  <si>
    <t xml:space="preserve">For the Faith in Public Life value, I believe overall the percentage would be less for support after revealing who would be willing to pay sellers than the percentage re: LGBTQ+ Rights support after revealing who would be willing to pay sellers.  Currently, I think there is more support for LGBTQ+ Rights in our society.  This campaign has been promoted over the last two decades in various venues.   </t>
  </si>
  <si>
    <t xml:space="preserve">Chic Fil A is firm that supports Faith in Public Life.  They do not open their doors on Sunday in order to honor that day as a day of worship and to give their employees a day of rest which is a Biblical principle.  This firm also promotes having respect for their employees and their customers.  </t>
  </si>
  <si>
    <t xml:space="preserve">Companies support societal values because companies are comprised of people who possess principles and values.  Oftentimes a company is started by one or a few individuals, and they develop a mission statement that reflects their personal values, which helps them remain focused on their original intent and mission.  </t>
  </si>
  <si>
    <t xml:space="preserve">I believe some companies are driven by individuals that see their mission as something that is much bigger than themselves.  Their mission can provide an invaluable service to their customers that can be life changing.  In essence, it is a lofty ambition to develop a company that can achieve great results for the benefit of the people they serve through their products &amp; services.  </t>
  </si>
  <si>
    <t>60c835880248df2e0088bd7d</t>
  </si>
  <si>
    <t xml:space="preserve">I was glad the first seller was neutral but I would pay a little more for a cause I believe in whether they knew about the opportunity or not . Same said if it was a cause I didnâ€™t support I wouldnâ€™t get a shirt at all </t>
  </si>
  <si>
    <t xml:space="preserve">Bud-light when they put that Dylan person on the can of beer </t>
  </si>
  <si>
    <t xml:space="preserve">A lot I think are out of touch with the people that actually buy the product . Or they think they donâ€™t make up a huge percent of the people who buy the product even though it maybe be close to 50/50 but even if itâ€™s 25 percent why lose that money at all </t>
  </si>
  <si>
    <t xml:space="preserve">They think that one group will continue to use the product no matter what . And they think they get some new customers if they show support for something else </t>
  </si>
  <si>
    <t>60ce5270f1695ea416c25fc3</t>
  </si>
  <si>
    <t>I have too many t shirts and wouldn't really want one for free.</t>
  </si>
  <si>
    <t>Patagonia tries to be environmentally conscious.</t>
  </si>
  <si>
    <t>It is hard to know if they are sincere or if they are just doing it for public relations.</t>
  </si>
  <si>
    <t>Companies are in business to make money, not be socially positive. If they dont make money they go out of business.</t>
  </si>
  <si>
    <t>60e144a275d075549f49d12f</t>
  </si>
  <si>
    <t>Understanding that a lot of these companies that have social issues immersed in their company are more about the issue than the textiles. Sometimes the textiles are used as advertisement or an ability to have those who believe in the cause have a symbol of solidarity or symbolic holding for pursuing the cause.</t>
  </si>
  <si>
    <t>Clothing companies that are about the ability to showcase and promote people of racial differences (from the norm or large corporate world) inspiring others to follow suit.</t>
  </si>
  <si>
    <t>It is a method to create a symbolic object that can be promoted by any person that chooses to where it.</t>
  </si>
  <si>
    <t>I want to believe this is the case because if its not that means that they are exploiting a cause and a group of people to believe in something that is not truly there. That creating a false pretense of social cause to promote or make claim to for selling products is abhorent.</t>
  </si>
  <si>
    <t>60e36d56350e661cf50f2c7e</t>
  </si>
  <si>
    <t>I focused on whether or not clothing garment sellers in general wanted to uphold a certain set of values when selling. Most I can think of already don't.</t>
  </si>
  <si>
    <t>TV advertisements will sometimes endorse a charity to support children or animals that have fallen to illness or poverty.</t>
  </si>
  <si>
    <t>Some companies maintain their integral values from its founder or group of founders to cultivate a homely culture within their organization. Most want to maintain an image in particular to establish themselves.</t>
  </si>
  <si>
    <t>Occasionally, companies do expend their profits to give back towards a cause they believe in. It is better to think an occasional donation is better than none at all, even when it could be done much more often.</t>
  </si>
  <si>
    <t>60e7044ddc2523fab6cbc0cd</t>
  </si>
  <si>
    <t>I don't really want a t-shirt, so any money seemed like a better option.</t>
  </si>
  <si>
    <t xml:space="preserve">American Eagle supports LGBT rights and does fundraising </t>
  </si>
  <si>
    <t>The owners of that company may align with those values or they see a chance to make money off of those that have them.</t>
  </si>
  <si>
    <t>They are following where the money is. If a certain ideology makes sales tank they pull back. An example would be Target pulling some of their LGBTQ product lines after complaints.</t>
  </si>
  <si>
    <t>60f315a05d516a5bc9db732c</t>
  </si>
  <si>
    <t>I don't want and didn't want a t shirt and would rather have what ever bonus was available.</t>
  </si>
  <si>
    <t>Starbucks supports lgbtq</t>
  </si>
  <si>
    <t>Brand Image and Reputation,Employee Satisfaction and Retention, Investor Relations</t>
  </si>
  <si>
    <t>To recruit and retain talent</t>
  </si>
  <si>
    <t>It's the best of both worlds. They get to support something they believe in nd maximize profits as a result</t>
  </si>
  <si>
    <t>60f722b3a83e22a28e18860e</t>
  </si>
  <si>
    <t>What was important to me is how much of a bonus I would make in cash. When I'm looking at sellers, I don't pay attention to their values. I pay attention to how much the shirt cost. If given the chance to make cash in hand versus get something free, I more than likely will take the cash in hand.</t>
  </si>
  <si>
    <t>I am not aware of a firm that supports right to privacy. I know there are firms that support women's rights and climate control, etc. but I am not aware of one that supports right to privacy.  As an example, Dick's Sporting Goods stores do not sell honey equipment in their stores in North Carolina. I am not sure what this is in support of  or in support against, but they choose not to do that. I'm sure because they're supporting something.</t>
  </si>
  <si>
    <t>I think companies support different beliefs, and ideas because they want sellers to purchase from them. For example, I had friends who got upset because target was selling a bunch of rainbow merchandise. The feeling is that target is selling those to reach out to that community. Also, companies that support climate change. Are those companies hoping to pull in the people that support climate change, I believe so. I don't trust companies that support issues, I believe they're trying to corner the market and get more customers.</t>
  </si>
  <si>
    <t>I always believe that companies are out to get more customers. If supporting a cause gets a company more customers, I believe that is what they're doing. I donâ€™t believe that these companies are doing it out of the goodness of their heart. Somewhere along the line they believe that by supporting a cause they get more customers, and that is the true reason.</t>
  </si>
  <si>
    <t>60f838095603e27ca51820a7</t>
  </si>
  <si>
    <t>Most people support gender rights and oppose expanding gun rights. Also, venders will pander to anything to make a buck.</t>
  </si>
  <si>
    <t xml:space="preserve">Hobby lobby. Chik Filet </t>
  </si>
  <si>
    <t>Just sell your stuff and keep your opinions to yourself.</t>
  </si>
  <si>
    <t>They of course want to maximize profits and have a duty to do so, but if they can do it by supporting something they actually believe in, so much the better.</t>
  </si>
  <si>
    <t>60fd0309d2f8abd64d948a66</t>
  </si>
  <si>
    <t>I am personally not a fan of online shopping for clothing items. Therefore, my willingness to choose the T-shirt over the bonus payment was very slim with a certain threshold. I am also fairly frugal with my money and would not spend more than $14 on a T-shirt purchased online. However, I would support a business that supports my values to a larger extend than one that is simply virtue signaling or does not represent similar values as I.</t>
  </si>
  <si>
    <t>Several companies modify their products to show LGBTQ+ rights and support during pride month (June) every year. It is difficult to determine whether these companies actually support the value, or are only promoting such a value since they see an opportunity to sell their products to supporters. Regardless, the products promote LGBTQ+ rights awareness and has a positive impact on the community, but consumers sometimes cannot know whether the company is authentic or not.</t>
  </si>
  <si>
    <t xml:space="preserve">Some companies may support societal values as they see an opportunity to get a greater market share of consumers for a product that generally has the same societal values. For instance, a company that promotes public faith and religious values may have products that cater to religious consumers. However, some companies have been very open about their societal values since the establishment of the company and provide charitable contributions to support the societal values. This type of company may appeal to consumers who have the same societal values. </t>
  </si>
  <si>
    <t>Most businesses and companies strive to increase their net profits and gain greater market share. Supporting specific social values may aid these companies in maximizing their profits regardless of their genuine commitment to such values. A few businesses and companies may genuinely strive to commit and promote such social values, but it is far few in comparison to those who aim to maximize profits. Alternatively, some companies may structure their social values to promote profits strategically, but it will not be their main focus.</t>
  </si>
  <si>
    <t>60fdc30b983b777b6a1ae1e6</t>
  </si>
  <si>
    <t xml:space="preserve">I made these decisions based on the fact these T-short sellers are dedicating time to creating a business. Regardless of their values I find it motivating they are trying their hardest to earn an income and sell consumer goods. I believe that shirts clothing are essential and they are doing a frat job by making these items, packaging, selling, and shipping.   </t>
  </si>
  <si>
    <t xml:space="preserve">Certain food establishments often support veterans, gun-owners, politicians, and well known celebrities such as signers, actors, and athletes. These places donâ€™t mind showing their support rather than staying neutral. </t>
  </si>
  <si>
    <t xml:space="preserve">For the sake of their customers and potential work staff. This is a good sign to attract and being in more clients and high skilled workers by voicing their opinions and sending a message/vision of certain ideals. </t>
  </si>
  <si>
    <t>This is the case due to the highly competitive world and market we all are in. From firm to consumer to share holders there are many expectations, deadlines, and goals usually needing to buy. Social values are important despite mixing into a professional environment they should always be addressed under freedom of speech. Maximum profits leads to being able to donate more towards charity and non-profits which can help support their cause.</t>
  </si>
  <si>
    <t>60fdd254a027bbf8cee60bf0</t>
  </si>
  <si>
    <t>I was willing to pay more for the T-shirt from the company that stated they support racial justice BEFORE being told they may sell more products. I try and support companies that have held similar values to mine for a long time, not just because they become aware that supporting justice will increase sales in customers who shop based on company values.</t>
  </si>
  <si>
    <t>During the month of June which is LGBTQ Pride month, many corporations voice their support of the LGBTQ community. There are very large corporations who participate i n this such as banks, restaurant chains, and clothing brands. Every year mega corporations paint rainbows on their advertising and cater to those who support LGBTQ rights all year in order to gain profit.</t>
  </si>
  <si>
    <t>I think often times companies vocalize support for societal values because they know there is a target demographic that they will be able to increase sales in.</t>
  </si>
  <si>
    <t>There are many examples of large corporations maximizing their profits by showing support of social issues, such as Pride month rainbow-washing, Black History Month prompting corporations to become vocal about racial justice, even during the Black Lives Matter movement companies jumped at the chance to show just how caring they were about racial justice, even if they had not been previously. It is all a game to large corporations on how to reach the largest audience and how to maximize profits from as many different demographics as possible.</t>
  </si>
  <si>
    <t>60fde62a0023594324aaf734</t>
  </si>
  <si>
    <t>if they supported the same things I did i was willing to pay a little bit more but not much because tshirts are only worth so much regardless of who makes them</t>
  </si>
  <si>
    <t>gun stores daily support the right to bear arms</t>
  </si>
  <si>
    <t>they want to cater to certain markets and get money from those who have similar views</t>
  </si>
  <si>
    <t>companies can not exist with money and profit and if they truly want to support social values they need money to be open and keep making products</t>
  </si>
  <si>
    <t>60fe076cdaf85311b32cb6a0</t>
  </si>
  <si>
    <t xml:space="preserve">As interesting as the study is, to be honest, I would rather have the bonus than a tshirt. </t>
  </si>
  <si>
    <t xml:space="preserve">Possibly a sports apparel company that donates proceeds of a particular shoe, for example, to a cause. </t>
  </si>
  <si>
    <t xml:space="preserve">Because they really feel strongly about a cause. However, they could also be supporting a cause to increase profits. </t>
  </si>
  <si>
    <t xml:space="preserve">Obviously, companies are in the business of making money. If they can make more money and support a cause they believe in, itâ€™s a win win. </t>
  </si>
  <si>
    <t>60fe132a7b9300f21d60cf36</t>
  </si>
  <si>
    <t>I think climate change is an issue more people/sellers care about</t>
  </si>
  <si>
    <t xml:space="preserve">Ben and Jerryâ€™s supports criminal justice reform and is against incarcerating people for marijuana offenses </t>
  </si>
  <si>
    <t>I think it affects their public image and market base because certain people will view them more favorably. However, I also think they truly have these values to an extent considering some people will have opposing views and may not want to give them business if they do not agree</t>
  </si>
  <si>
    <t>Being aligned with their customers when it comes to certain social issues makes them a more desirable company</t>
  </si>
  <si>
    <t>61001d9b2e3d8a75a09f3db3</t>
  </si>
  <si>
    <t>I have a strong intuition that few participants would agree to donate</t>
  </si>
  <si>
    <t>Chick Fil A closed on Sundays</t>
  </si>
  <si>
    <t xml:space="preserve">When the founder believes strongly about a cause and establishes a practice to be followed by his organization </t>
  </si>
  <si>
    <t>I think that in most cases top management truly believe strongly in the value itself. Most consumers could see through this otherwise</t>
  </si>
  <si>
    <t>610021cc85f3979304c98600</t>
  </si>
  <si>
    <t>I'm not necessarily interested in getting a new t-shirt, so I would prefer the money. However, knowing the seller supports racial equity makes me more likely to support.</t>
  </si>
  <si>
    <t>Ben &amp; Jerry's offers grants to community organizations.</t>
  </si>
  <si>
    <t>They honestly believe in and support them.
They want to reach more people and boost sales.
They want to build relationships with their customers and boost loyalty.
They want to be more sustainable.</t>
  </si>
  <si>
    <t>I think many companies support certain values solely to boost their profits by bringing in new customers and building relationships with their existing customers that have the same values.</t>
  </si>
  <si>
    <t>6100c28ed43a1dea00f08633</t>
  </si>
  <si>
    <t>I would not necessarily spend more on a tee shirt sold by someone simply saying they support fighting climate change without knowing specifically how they intended to do that. I would definitely not support someone promoting faith in public life because the fact that they would do that would mean it was a company whose values I would not share and I would not want them to get my money.</t>
  </si>
  <si>
    <t>I feel that Patagonia publicly supports values similar to mine and to the sellers in the study</t>
  </si>
  <si>
    <t>Some companies support societal values that the owners/founders truly believe in. They feel they have the opportunity to make a difference and they choose to do that. I also believe there are many companies that choose to support certain values because they think it will match with the values of potential customers, thereby selling more of their product.</t>
  </si>
  <si>
    <t>I think think that most companies primarily wish to maximize profits but not necessarily at the expense of the values they support.If they can make money AND be authentically committed to their values, this will do so. Not many would remain true to their values if it greatly compromised profitability though.</t>
  </si>
  <si>
    <t>6102ee242a592498c983fe0b</t>
  </si>
  <si>
    <t>I think sellers might want to do what people would support</t>
  </si>
  <si>
    <t>A brand like Walmart endorsing lgbtq rights to increase their sales</t>
  </si>
  <si>
    <t xml:space="preserve">Companies try to gain support and hope for people to spend more money if they show support for societal values </t>
  </si>
  <si>
    <t xml:space="preserve">Companies are always trying to make more money and take advantage of anything they can </t>
  </si>
  <si>
    <t>610745dee13497549c9d6fba</t>
  </si>
  <si>
    <t>Gun support in america seems like a bigger market in general, and companys don't risk as much backlash as they would if they supported LGBTQ+ rights</t>
  </si>
  <si>
    <t>putting pride flags outside of businesses and donating a portion of sales</t>
  </si>
  <si>
    <t xml:space="preserve">companies will support whatever has the majority in order to appeal to the largest market </t>
  </si>
  <si>
    <t xml:space="preserve">capitalism </t>
  </si>
  <si>
    <t>61096b18dc10f2a5fb0db48b</t>
  </si>
  <si>
    <t>I highly value a quality t-shirt over a bonus. I only decided to offer slightly less to the seller if he knew about supporting a cause before selling the shirts. I donâ€™t know enough about the seller to determine whether or not they are honest.</t>
  </si>
  <si>
    <t>Target has had plus size and handicapped people in their advertising endorsing a more inclusive society. This is clear and not subtly used in their marketing.</t>
  </si>
  <si>
    <t>I do believe most publicly traded companies which support societal values are largely concerned about their target markets and increasing profits for shareholders. This could be completely incorrect but it is difficult to imagine that companies which desire higher profits every quarter wouldnâ€™t be willing to support a cause if it means more money for the company.</t>
  </si>
  <si>
    <t>Publicly traded companies are especially expected to have record earnings and must be willing to lead the market by convincing shareholders and investors that they care for the public. This could be genuine but is likely solely due to maximizing profit.</t>
  </si>
  <si>
    <t>61099a5c04f32c99f34ce2a8</t>
  </si>
  <si>
    <t>I believe that a large percentage would want to support measures fighting climate change either because they think it would sell more t-shirts or would personally like to support the cause themselves, or both. Iâ€™m willing to pay a small bit more for those I perceive as contributing more to society.</t>
  </si>
  <si>
    <t>Cannot think of one specifically, but it would be a firm that embraces and puts into practice all good practices related to climate change and the health of the planet in general.</t>
  </si>
  <si>
    <t>The general view of some companies that actively support positive values is generally driven by the realization on their part that these positive values make their company and its products more appealing to many consumer. If all things are relatively equal between several companies the one that is best for the environment and for slowing climate change will have an edge and will sell more.</t>
  </si>
  <si>
    <t>The profit motive is paramount in general although companies can also genuinely have a desire to help.</t>
  </si>
  <si>
    <t>610acf4854e2d5c802d22419</t>
  </si>
  <si>
    <t xml:space="preserve">My reasoning was honestly paying little as possible as I would not pay a high amount for a basic plain t-shirt even in various colors. </t>
  </si>
  <si>
    <t xml:space="preserve">Ben and Jerry's ice cream is well known for this. They will promote values by special ice cream flavors and advertisements. </t>
  </si>
  <si>
    <t xml:space="preserve">There are 2 main considerations that come to mind. The first is that they know supporting societal values will bring in more sales and promotion. The second consideration is that they truly do support these values and want to use their platform to promote these values. </t>
  </si>
  <si>
    <t xml:space="preserve">This possibility is exactly what I wrote in my previous answer as to the reasons why I believe companies support societal values. Both for promotion and sales of their products, as well as having a platform to voice their support and bring awareness. </t>
  </si>
  <si>
    <t>610d3f2e9d2333e4a86ca9bc</t>
  </si>
  <si>
    <t xml:space="preserve">I considered the value of the shirt and my desire for it versus the bonus payout. I also took into consideration the sellerâ€™s support for the cause/value. </t>
  </si>
  <si>
    <t xml:space="preserve">Some local businesses openly support values but these values donâ€™t necessarily align with my beliefs. </t>
  </si>
  <si>
    <t xml:space="preserve">Deep conviction from the companyâ€™s owner and/or the opportunity to attract customers who hold similar beliefs. </t>
  </si>
  <si>
    <t xml:space="preserve">I believe many companies are profit driven do profits come into play with the decision to publicly support a value. </t>
  </si>
  <si>
    <t>610ec1e2cc4126cc1d62546b</t>
  </si>
  <si>
    <t>As both causes are controversial to both ends of the political spectrum, some sellers will be cautious to show outward support. Money is always a driving factor, so knowing there will be better profits will generally have sellers easing up on their caution for support. Only sellers who are truly passionate about a cause will show support without knowing the market demands it, and I'd prefer to support the sellers I agree with because their views and purpose are genuine.</t>
  </si>
  <si>
    <t>During the month of June, most mainstream companies go rainbow for Pride Month. Some see this as ingenuine because it's easy to speak out against homophobia and anti-LGBTQ+ rhetoric. On the other hand, smaller companies that start their business while supporting these values tend to be more authentic and also run by people who are affected by the political climate.</t>
  </si>
  <si>
    <t>Every business is profit-driven and knows that publicly supporting certain controversial views will drive away customers and money. Companies that strongly hold certain values are fighting beyond profits but also to truly endorse what they believe in. They understand that their stance on social issues can affect their brand image and reputation. Having these views can create a loyal customer base of people with similar views, concerns, and actions. Whatever the views may be, they believe their success and profits are helping society.</t>
  </si>
  <si>
    <t xml:space="preserve">I believe that by definition, companies and businesses exist for profits. If they existed solely as means to support a cause they would be a charity or non-profit. When a business is confident in their market value and success, they can focus on issues that are most important to society and advocate for those to focus their customer base. </t>
  </si>
  <si>
    <t>6110d93fdb4e6377961e89d8</t>
  </si>
  <si>
    <t>I chose the bonus payment over the T-shirt for all of them except the bonus payment of zero because I don't want a T-shirt and the bonus payment would be more useful.</t>
  </si>
  <si>
    <t>When an occurrence happens that reaches the news, some companies will speak up about the issue to spread more awareness.</t>
  </si>
  <si>
    <t>I think that sometimes companies support certain societal values because they genuinely care about that value. But, I'm sure that sometimes companies will support values for marketing and increased profits.</t>
  </si>
  <si>
    <t>I think that the majority of companies do actually care about certain values but it is very plausible that they choose to speak out about them to increase profits.</t>
  </si>
  <si>
    <t>6111457269336cf7c25383de</t>
  </si>
  <si>
    <t>To be honest, i found it a little confusing. I tried to correlate the expectation I had of the average person and their willingness to sell/give to the cause.</t>
  </si>
  <si>
    <t>There is a restaurant near me that is operated completely on a volunteer basis, no one there gets paid and all proceeds go to a women's shelter. I feel good about eating there.</t>
  </si>
  <si>
    <t>I think some companies genuinely want to support causes they care for. However, I feel like there is significant pressure from the public pushing companies to have a cause to donate to, and to make statements regarding their stances on causes. For instance, I remember once Oreo made a LBGT cookie. (I would have mentioned this on the previous page but I just now thought of it). I support LGBT and its a very important cause, but why can't Oreo just make cookies? Why is there pressure from the public to make oreo release this? Or did oreo jus decide on their own to make this? I'll never know. But I also notice on small businesses socials, users will comment asking them to address certain situations? As if not addressing every single issue is morally wrong if that makes sense. Anyways, lots of peer pressure in my opinion!</t>
  </si>
  <si>
    <t>I think the commitment is the main thing, but to avoid being cancelled, not to maximize profits.</t>
  </si>
  <si>
    <t>6111d3aa2e12fb09c474a445</t>
  </si>
  <si>
    <t>I think society is more likely to support LGBTQ rights than faith because it's such a big issue right now. And people want to be put in a bad light.</t>
  </si>
  <si>
    <t>Target used to publicly endorse LGBTQ rights and had their employees pick pronouns on their nametags. They also sold certain items for Pride.</t>
  </si>
  <si>
    <t>I think they support these values to make themselves look better and have a better profit. They want to be seen a certain way so they can get more customers.</t>
  </si>
  <si>
    <t>I've seen companies back track on their spoken values because customers complained. So they only care about how customers view them.</t>
  </si>
  <si>
    <t>6112bf5bd0c80ee5f2d67bbe</t>
  </si>
  <si>
    <t xml:space="preserve">I kept in mind the value of the shirt. If I were to go out and purchase a plain t-shirt from a shop, I thought about the amount I would be willing to pay. On average in my area, a plain t-shirt costs between $8 and $15. </t>
  </si>
  <si>
    <t xml:space="preserve">I recently went to a farmers market where the vendors had the option to make a donation to the local women's shelter. I would estimate that more than half of the vendors opted in to donating. </t>
  </si>
  <si>
    <t xml:space="preserve">I believe that there are many companies that are ran by people with genuine interest and personal connections to certain societal values. These kinds of people go out of their way to show their support for what matters to them. I have a great respect for individuals who push their companies to promote certain beliefs even if that may not be well received by all demographics. </t>
  </si>
  <si>
    <t xml:space="preserve">There are many injustices within society and I believe that there are intrinsically good people who want to stand up for the betterment of society. With the growth of social media, the world is able to come together and bring some of these injustices into the light. </t>
  </si>
  <si>
    <t>6114af6eac39ad9b02eb958e</t>
  </si>
  <si>
    <t>My reasoning when deciding how much I was willing to pay sellers in different scenarios were based mainly on the look of the shirt and on my past experiences of buying shirts. I knew how much I would personally be willing to pay mostly by just looking at the shirt and the colors. When the seller mentioned that they agreed with gun rights BEFORE knowing that it would help sales, it didn't change my opinion on how much I would pay because regardless of their opinion, I would still be interested in the product. However, the seller who stated they agreed with gun rights after knowing it would help with sales, influenced me to pay a little less because it felt slightly less trustworthy and like they may care more about the earning than the quality of their product.</t>
  </si>
  <si>
    <t>An example of an everyday situation would be if a shoe company makes shoes of all simple colors, no designs. However this company heard that they could make a lot more sales if they supported lgbtq rights, therefore they design a pair of shoes that show lgbtq support and put them up for sale.</t>
  </si>
  <si>
    <t>I think that each company is different when it comes to supporting societal values. It is hard for me to know which company's do it just for sales and which do it just to voice their opinions. I believe it depends on the type of company because a Starbucks owner may be less likely to voice their opinion on supporting gun rights, even if it wouldn't effect sales at all, because it doesn't fit in with their product. However a ammunition store may be more likely to voice their opinion stating they agree, even if it wouldn't effect sales at all, because it does allign with the product theyre selling.</t>
  </si>
  <si>
    <t>I just think that when working in business, the main goal is to get more profit and keep sales up to keep improving and growing in the business. As much as it may increase a risk of losing some customers, I believe if the numbers look good for a business, that most business owners would do it regardless fi they agree with the value or not.</t>
  </si>
  <si>
    <t>6114b416d9c506518392523e</t>
  </si>
  <si>
    <t xml:space="preserve">I'm a very poor person so I'm not willing or able to pay more for something just because I believe in a cause. Some of us are just trying to survive </t>
  </si>
  <si>
    <t xml:space="preserve">No because I believe business should stay out of such issues </t>
  </si>
  <si>
    <t xml:space="preserve">They bow to the elite when they should just be doing their business </t>
  </si>
  <si>
    <t xml:space="preserve">Because when they get backlash like Budweiser they reversed course </t>
  </si>
  <si>
    <t>611a2a2eba6e2d502cee04b5</t>
  </si>
  <si>
    <t>i dont like guns much and i have seen to much violence in this world and it hits home, on the other hand i want people to have the same chance</t>
  </si>
  <si>
    <t xml:space="preserve">when you bye something from someone and they don't like the color you are or your race or your sex and they say no i'm not buying from that person , and decide to come back later and bye from a certain person </t>
  </si>
  <si>
    <t xml:space="preserve">race gay  eople how people act and how they treat you </t>
  </si>
  <si>
    <t xml:space="preserve">community engagement supporting local communities through initiatives like job creation skills training infrastructure </t>
  </si>
  <si>
    <t>611c31c77df20ecc6881cc44</t>
  </si>
  <si>
    <t>I take surveys for money and I don't need a t-shirt.</t>
  </si>
  <si>
    <t>no</t>
  </si>
  <si>
    <t>I think most companies who support societal values show integrity and bravery, as there will be a certain faction who will NOT support them or buy their products .</t>
  </si>
  <si>
    <t xml:space="preserve">Genuinely supporting certain values AND enhancing sales works for many companies.
</t>
  </si>
  <si>
    <t>61202b6be797314915cb1bd7</t>
  </si>
  <si>
    <t>I tried to base it on what I've seen in the world and what I assume those sellers' morals are based on their beliefs.</t>
  </si>
  <si>
    <t>Prolific celebrates Pride every June.</t>
  </si>
  <si>
    <t>There are many companies that support Pride month by making statements, selling merch, or changing their logo for the pride flag. I think their motives depend on the company and how they "celebrate" it. When companies sell things, I immediately think they are "rainbow-washing" to get more money. If they make a statement, donate to charity, or something like that, I think they care about it.</t>
  </si>
  <si>
    <t>I think I would like to believe this is the case, but I think it depends on the company. Even if they want to display their values, there has to be a reason why they would want it. Because it's a business, the argument for going through the trouble to voice their opinions will need to be money-related, regardless if it's what they actually believe.</t>
  </si>
  <si>
    <t>61230b14a3bcb65c585dfdaa</t>
  </si>
  <si>
    <t>I don't feel people's faith is as strong as their belief in more liberal beliefs these days.</t>
  </si>
  <si>
    <t>A company that maybe shows support for animal's well being by using only cruelty free ingredients in its products and promoting that policy in their marketing.</t>
  </si>
  <si>
    <t>To improve their reputation and attract customers and show they care about important issues.</t>
  </si>
  <si>
    <t>It's the best of both worlds. Supporting a cause you believe it and earnings from it at the same time.</t>
  </si>
  <si>
    <t>61255c5cd3dc2cfd8fbc101d</t>
  </si>
  <si>
    <t>i have a lot of t shirts and i do not really need any more.  therefore, i am not willing to spend much for one.  taking a cash bon us is more practical and easier.  i would buy one just to help the seller out.  i felt minimally more inclined to help those who shared my opinion.</t>
  </si>
  <si>
    <t>North Face is a company that very strongly supports efforts to deal with climate change.  their identity as a company that provides outdoor products aligns well with green initiatives. they assume their customers will also support the same cause.</t>
  </si>
  <si>
    <t>they have a genuine interest in the values.
they believe their customers have those values and they want to show they care.
they see an opportunity profit from supporting certain values, whether they actually believe in them or not.
they believe their support gives their products more authenticity.</t>
  </si>
  <si>
    <t>in order to support certain values, the company had to make a public statement.  every public statement made by a company changes its image.  it is natural to support values in a way that makes your company more profitable.  that is why support for certain causes appear within ads.</t>
  </si>
  <si>
    <t>612962f44f151ddfd0298c52</t>
  </si>
  <si>
    <t>I was only willing to pay what I felt the tee shirt was worth reguardless if there was a charity involved or not</t>
  </si>
  <si>
    <t>tesla because they offer electric cars as well as power walls to power your home when the grid is down</t>
  </si>
  <si>
    <t>some are very concerned about issues and make it known in their statements and actions, they have a passion to help out in every way possible</t>
  </si>
  <si>
    <t>because it they are motivated by profit, it might be a fake motivation just to boost their profits</t>
  </si>
  <si>
    <t>612fa6644526903f736cf925</t>
  </si>
  <si>
    <t>i need to support sellers who support family values because it effects us all. climate change is not proven.</t>
  </si>
  <si>
    <t>chic fila</t>
  </si>
  <si>
    <t>most of companies use it for virtue signaling.</t>
  </si>
  <si>
    <t>they jump on board what ever the flavor of the day is. its just a money grab.</t>
  </si>
  <si>
    <t>61338374ecef87bfdfd1c7bb</t>
  </si>
  <si>
    <t>I thought about how I value a t shirt and where Iâ€™d rather just have cash.</t>
  </si>
  <si>
    <t>Firms acting out in support of gun rights and the NRA</t>
  </si>
  <si>
    <t>Some companies have a cynical profit motive. Others have more deeply rooted beliefs of their leadership team.</t>
  </si>
  <si>
    <t>There is a mix of factors that have a different balance depending on the firm and situation. Usually itâ€™s not just one or the other case.</t>
  </si>
  <si>
    <t>6134d8a566bc3dffe880e879</t>
  </si>
  <si>
    <t>The amounts offered in lieu of the T shirt are not life changing and will not make a difference much. tHIS IS TRUE UNTIL THE AMOUNT BECOMES SIZABLE ENOUGH THAT i COULD USE IT TO HELP PAY A BILL.</t>
  </si>
  <si>
    <t>MICROSOFT ENDORSES RECYCLING FOR CONSUMERS.</t>
  </si>
  <si>
    <t>The companies want the positive public relations as it helps their image and their bottom line.</t>
  </si>
  <si>
    <t>Money is always at the top of the list for any company. That is what they are in business for.</t>
  </si>
  <si>
    <t>6138d887804227f040422bc3</t>
  </si>
  <si>
    <t xml:space="preserve">I randomly guessed </t>
  </si>
  <si>
    <t>Some companies voice their support for LGBTQ+ rights</t>
  </si>
  <si>
    <t xml:space="preserve">I think they support societal values to attract more customers that have similar views </t>
  </si>
  <si>
    <t xml:space="preserve">They know that they can make more sales if customers think they believe in the same issues. </t>
  </si>
  <si>
    <t>613d3cb06964f7c524a78ed0</t>
  </si>
  <si>
    <t xml:space="preserve">My reasoning behind what I was willing to pay sellers was based on how much I would pay for a plain t-shirt. For the seller who indicated support for the issue that was important to me without knowing about the opportunity to sell items, I increased the amount to what I would be willing to pay to a vendor that could potentially contribute or bring attention to a cause that I also support. </t>
  </si>
  <si>
    <t>Target supports Racial Justice by highlighting and investing in Black-Owned Businesses and product lines.</t>
  </si>
  <si>
    <t>Some companies choose to support societal  values because:
It is part of their company mission statement
The cause is important to the CEO/Founder
The cause is important to the consumers they serve
Supporting the cause is free marketing
Supporting the cause is a tax write-off
Supporting the cause can divert attention away from other ways the company may not behave in a socially responsible manner.</t>
  </si>
  <si>
    <t>Some companies do believe in supporting causes that will improve society in some way. However, they are still a business and are obligated to maximize profits for investors.</t>
  </si>
  <si>
    <t>614662c1c31697525616534f</t>
  </si>
  <si>
    <t>Since Tshirts are something I have plenty of, I see a value up to a certain point, say $16.  After that I would rather have the value I could use for something else.</t>
  </si>
  <si>
    <t>The original Bud Light debacle where they chose to advertise using a transgender actor.  They had absolutely no concept of the impact on their beer drinking public, so it cost them terribly.</t>
  </si>
  <si>
    <t>Some feel they need to bow down to their employees or their investors by showing they are socially conscious and woke.  Big mistake</t>
  </si>
  <si>
    <t>What happens with these initiatives to support certain values is they will end up getting a certain press which ultimately will impact their revenues.  Now there is great danger in that if they are on the wrong side of society and it could actually hurt their revenue</t>
  </si>
  <si>
    <t>614de6faf1af6a87e98a50bc</t>
  </si>
  <si>
    <t>I am not that concerned about a seller's personal position with regards to this value propositions.  I have a dollar amount that I am will to pay and nothing more that that makes sense to me financially.</t>
  </si>
  <si>
    <t>I would say that companies that have adopted Diversity and Inclusive practices are doing so because they are promoting that value.</t>
  </si>
  <si>
    <t>I would assume that some companies have altruistic reason and others more cynical ones.</t>
  </si>
  <si>
    <t>I would assume that a company could have it's goals and that the morals and values of the CEO or board could influence the company's stance, however there are plenty of financial realities that might superseded such things and maximizing profits might be one of them, especially if they are beholden to stock holders.</t>
  </si>
  <si>
    <t>614e5092e08a3a2d3204ffd2</t>
  </si>
  <si>
    <t>if i were to choose to donate anything above the 2$ mark i recieved i could donate myself without using the shirt and donate a larger amount</t>
  </si>
  <si>
    <t>Most local stores use a % of what they make selling items to help the homeless.</t>
  </si>
  <si>
    <t>its better publicity and just works very well as a marketing tool to grow their userbase</t>
  </si>
  <si>
    <t>they only give a small portion of their profit towards these struggling issues because they prioritize greed first</t>
  </si>
  <si>
    <t>614e7196ef4fbb72f9a5223c</t>
  </si>
  <si>
    <t>Don't need any more T-shirts.  I agreed to getting one out of sympathy.</t>
  </si>
  <si>
    <t>No specific firms come to mind.</t>
  </si>
  <si>
    <t>Company image.  Honest desire to support a cause.  Increase sales</t>
  </si>
  <si>
    <t>Doubly beneficial; to the company and to a cause</t>
  </si>
  <si>
    <t>614e7b3a166756f594091945</t>
  </si>
  <si>
    <t>As someone on a very tight budget with little room for clothing and other extra purchases, I am typically inclined to select ways to earn money rather than spend it.</t>
  </si>
  <si>
    <t>I am in Arizona and the political divide influences so many things. I cannot think of anything related to a seller and LGBTQ+, but I do see a lot surrounding Faith in Public Schools, or whatever the other option chosen was called. Our current superintendent supports faith in schools and is doing as much as he can to promote private institutions and demeaning public education.</t>
  </si>
  <si>
    <t>I think it is great and communities would be much more peaceful when supporting each other and the associated causes. However, most companies will either support causes they think will give them great reputations and increase sells, or they will support causes important to an owner or CEO, etc.</t>
  </si>
  <si>
    <t>We live in a capitalist society and unfortunately, more and more companies are worried about increasing profits and will do whatever they can to do so, including support of societal values. For example, grocery stores often hold food drives to collect donations for food banks which feed the needy. However, these same grocery stores will keep items on the shelf, marking them down until expired or spoiled, rather than donate the less than fresh items to the same cause. I have seen many times, a pack of meat near the point of spoiling, marked down to half price to attempt to still sell the package. They are still chasing a profit, rather than just donating it and avoiding waste should the item not sell.</t>
  </si>
  <si>
    <t>615265786ba8c6903980d4ff</t>
  </si>
  <si>
    <t>While I would be slightly more likely to financially support a seller who supports LGBTQ+ rights, ultimately it doesn't mean I would pay a much higher price for the product. Comparing the seller who knew about the opportunity to sell and the one who didn't, my answer did not change because I felt that it was somewhat unlikely that that particular person had changed their answer after learning of the opportunity to sell.</t>
  </si>
  <si>
    <t>Target has a lot of pride month merchandise in a display at the front of the store.</t>
  </si>
  <si>
    <t>I think that, especially in regards to LGBTQ+ rights, most major companies that say they are supportive are not genuine, and that they are just trying to get more business. Small businesses I think are less likely to do that.</t>
  </si>
  <si>
    <t>I think a lot of it is for show. If these companies really cared about these values we would see them taking action (in communities or financially) rather than just being vocal about them.</t>
  </si>
  <si>
    <t>61539b3fa541b182c0fadde1</t>
  </si>
  <si>
    <t>I do not like and do not wear t-shirts so I do not need one. But I was willing to pay some money to support the seller.</t>
  </si>
  <si>
    <t xml:space="preserve">Google supports democracy </t>
  </si>
  <si>
    <t>It bolsters a company's image and build its brand bringing them more customers.</t>
  </si>
  <si>
    <t xml:space="preserve">First at all they are in a business of making money, so to attract more customers is always a goal. Secondly they are people who has certain moral values and principals for which they vouch. </t>
  </si>
  <si>
    <t>6154d5f08b55fcd598f2b912</t>
  </si>
  <si>
    <t xml:space="preserve">I thought about the morals of the seller for one, and their support something that means so much to me and that's the Faith in Public Life.  Also, I felt I wanted to give back to these merchants by supporting them as well.  </t>
  </si>
  <si>
    <t>The organization of Henry Schein Inc. incorporates DEI, Gender equality, LGBTQ+, etc.  The organization is very transparent about this and has public guidelines about this'  Henry Schein deals with clients and potential clients from all walks of life.  Also, inclusion is very much practiced in the workplace and the hiring process.</t>
  </si>
  <si>
    <t xml:space="preserve">Most of the time it is to practice inclusion when dealing with workers in the workplace or/and dealing with the </t>
  </si>
  <si>
    <t>I believe that before you make a substantial amount of profit there has to be some show of humility or relativeness and trust to establish and boost up the brand.  You need to show some of the "traditional values" that many people value themselves, and when a company displays this.  I feel it will draw in many people and this in turn will boost profits.</t>
  </si>
  <si>
    <t>Normative statement</t>
  </si>
  <si>
    <t>Native American, Black American, Caucasian</t>
  </si>
  <si>
    <t>615914a33224dc31f1045612</t>
  </si>
  <si>
    <t>Yes, I was willing to pay a little more for the sellers who supported gun rights. It was just something I felt was the right thing to do. I also offered a reasonable amount of money for the shirt.</t>
  </si>
  <si>
    <t xml:space="preserve">Yes, the company I work for supports a lot of things going on in the world today. I don't necessarily agree with my company but they are very similar to the sellers in this study, </t>
  </si>
  <si>
    <t>I'm not sure I agree with all the views of the companies views but I'm sure I agree with some of their views. The considerations that come to mind, If I believe in the same values or things these companies believe in or what they support.</t>
  </si>
  <si>
    <t>Of coarse all companies want to maximize profits to the fullest extent but I also admire companies that genuinely support the beliefs they are selling to the consumer. I believe these companies can be trusted when dealing with them.</t>
  </si>
  <si>
    <t>615b1bbb04fb28394b341ee9</t>
  </si>
  <si>
    <t>I can appreciate a seller wanting to contribute to a cause they believe in.  But I think that, if an opportunity to sell more product presents itself, most charitable efforts take less importance.</t>
  </si>
  <si>
    <t>Subaru contributes to dog shelters.</t>
  </si>
  <si>
    <t>Companies research their potential customer base and choose the best "Feel-good" projects to support and advertise.</t>
  </si>
  <si>
    <t>It costs little to be a do-gooder, and you'll be advertising anyway.</t>
  </si>
  <si>
    <t>6163bad6fc5000ec72346ef0</t>
  </si>
  <si>
    <t>I didn't change my willingness to pay because I believe that if the seller is willing to support the cause I shouldn't be the one paying for it</t>
  </si>
  <si>
    <t>The seller should not pass costs on the customer</t>
  </si>
  <si>
    <t>Target sources and markets products in five minority owned businesses</t>
  </si>
  <si>
    <t>I do not think there is any company that is 100% altruistic.  However supporting a specific cause can cause a company to lose just as many customers as it gains. Target's support for LGBTQIA has caused a backlash in some areas of the country and caused Target to rethink how strongly they want to display that support.</t>
  </si>
  <si>
    <t>Again using Target as an example, they knew that they would lose customers over their LGBTQIA products and support and stood by their decision for several years until the backlash cause them to rethink their support.</t>
  </si>
  <si>
    <t>6165af4b36cb3bae91f2e355</t>
  </si>
  <si>
    <t>I decided on my responses based on my initial gut feeling.</t>
  </si>
  <si>
    <t>I cannot think of such a situation.</t>
  </si>
  <si>
    <t>My general view is that some companies support societal values for financial gain.</t>
  </si>
  <si>
    <t>I believe that companies exist to make a profit, so they will always prioritize that.</t>
  </si>
  <si>
    <t>616befee35e875a91fbe19cd</t>
  </si>
  <si>
    <t>The sellers values contributed greatly to my choices.</t>
  </si>
  <si>
    <t>Yes. hobby lobby supports Christian values. Closed on Sundays. Not really that similar but only one I can think of.</t>
  </si>
  <si>
    <t>Their values are are very good. They know it is good for business.</t>
  </si>
  <si>
    <t>It seems  
companies find they like increased profits more than social values.</t>
  </si>
  <si>
    <t>616cc68f451393cd63dfc8ae</t>
  </si>
  <si>
    <t xml:space="preserve">I simply have no need for an extra T-shirt that I will not use. I chose to bonus payment every time regardless of the values supported by the vendor. </t>
  </si>
  <si>
    <t>Companies on linkedin who change their company pictures to reflect pride month</t>
  </si>
  <si>
    <t>Virtue signaling. Sometimes it is genuine and the leaders at the company actually care. But a lot of times I think they just want to highlight that they are progressive companies in order to gain more business.</t>
  </si>
  <si>
    <t xml:space="preserve">I think that a company that is genuinely apposed to a certain value will not support a value just because they will make more profits. But I think that companies who publicly support certain values can have the best of both worlds - they can show their genuine support and they can maximize profits. </t>
  </si>
  <si>
    <t>616ed044985dca605e572d22</t>
  </si>
  <si>
    <t xml:space="preserve">I don't really pay attention to what companies do or do not support to be honest. I buy what I want and don't pay attention to the different things they support, don't support, I don't go with canceling out people or companies for those reasons. </t>
  </si>
  <si>
    <t xml:space="preserve">Not really I don't pay attention to the hype around companies and what they support of do not support, I really don't care what they support or don't support, because I don't feel they are being honest either way. </t>
  </si>
  <si>
    <t xml:space="preserve">I feel they only do it to get people upset on both sides of the issues, they do it to get free publicity on their product is how I feel. I don't think they are as committed to any said issue they just like getting people talking about their product. </t>
  </si>
  <si>
    <t xml:space="preserve">Because they always seem to pivot this way or that, if you are really invested in the cause you would not change things back </t>
  </si>
  <si>
    <t>616ef680ab8ca318a227f5ec</t>
  </si>
  <si>
    <t xml:space="preserve">Because I will only pay a certain amount for a simple shirt. That's all. I am extremely poor so I don't have the luxury of caring about what a company supports...I am all about the price. </t>
  </si>
  <si>
    <t>The Dove campaign about embracing all body types. Its all about women loving themselves no matter what.</t>
  </si>
  <si>
    <t>A few genuinely believe in the cause. I do think MOST companies just endorse stuff to make an extra dime though. I take things like that with a huge grain of salt and just focus on the product.</t>
  </si>
  <si>
    <t>All I have to do is watch. Targets Pride Collection for example. So many companies don't say a word about social issues until they see a big fact opportunity. Using Target for an example...except for Pride month Target is absolute crickets about LGBTQIA+. I don't trust any large corporation though.</t>
  </si>
  <si>
    <t>Native American/White</t>
  </si>
  <si>
    <t>62029957ef1cb18a1337c444</t>
  </si>
  <si>
    <t>I had a set quota in mind once I saw the Tshirts, and my willingness to pay sellers was more dependent on the quality and value of the tshirt rather than the sellerâ€™s political values. While I may be less inclined to purchase from a seller because I disagree with their political values, the amount of money Iâ€™m willing to spend on something in general is less likely to be impacted by the fact that a seller supports something I also support (and believe everyone should already be supporting). Hence there was little difference in how much I was willing to pay in the different scenarios.</t>
  </si>
  <si>
    <t>A brand changing their logo to a rainbow, LGBTQ-friendly version during pride month</t>
  </si>
  <si>
    <t xml:space="preserve">Some companies support societal values to gain favor from the general public, especially those with bigger purchasing power. If their target audience/consumer base coincides with a societal value, they may be more likely to support it. </t>
  </si>
  <si>
    <t>Virtue signaling is a thing. There are various instances in which companies will outwardly support a value without living or walking in it. We sometimes see tha these values arenâ€™t reflected in the way they treat customers and employees, despite their endorsement of it. This comes off as not genuine, and I feel that it happens often enough that I would be more skeptical about whether they truly feel committed to these values. Profit often seems to come first!</t>
  </si>
  <si>
    <t>6266a849331cc893a5b22cf6</t>
  </si>
  <si>
    <t>The shirts are of similar quality, so it made sense to reward sellers that showed support for topics that I care about. If they expressed support BEFORE there was any other inducement revealed, that was even better.</t>
  </si>
  <si>
    <t>Chick-fil-A is known as pro-Christian.</t>
  </si>
  <si>
    <t>Some companies simply support societal values because they know (or think) that it is the right thing to do. They understand that they may lose some business by making statements in support or opposition to certain societal values, but they accept this.</t>
  </si>
  <si>
    <t>Most companies use their resources and position to support the societal values they care about. They actually don't use a profit consideration as their first concern. People with power like to use it.</t>
  </si>
  <si>
    <t>62672c410f14e7008e2a90ee</t>
  </si>
  <si>
    <t>Gun rights are more volatile than privacy in my opinion</t>
  </si>
  <si>
    <t xml:space="preserve">Having a window poster that supports one belief or effort. </t>
  </si>
  <si>
    <t xml:space="preserve">Typically that may be a local business expressing themselves or owner views of support. 
</t>
  </si>
  <si>
    <t>I believe companies try to cater to someone that supports their values, but it can be deceptive from the standpoint. They cater to those individuals to maximize profit only.</t>
  </si>
  <si>
    <t>6272b9dfc470a51d5fa0e6ea</t>
  </si>
  <si>
    <t>The shirts were quite plain so my willingness to take the money over the shirt began at only $4. Their political views did not influence my willingness to purchase from them because I don't really care what their opinions are. Additionally, whether or not they truly believed in their position did not matter to me either as I feel most of these companies are disingenuous anyway.</t>
  </si>
  <si>
    <t>When Bud Light used a transgender spokesperson, many smaller fly-by-night beer companies denounced them to capture the market share that they felt was pushed away. This did not seem to be very successful as people found it disingenuous and opportunistic.</t>
  </si>
  <si>
    <t>Most companies seem to support societal values because they feel their public perception will improve and sales will increase. Some are probably sincere but I feel that the vast majority are merely virtue-signaling to increase their customer base. I consider the legitimacy of their claims by gauging whether their positions will financially harm or help them as this helps determine their credibility.</t>
  </si>
  <si>
    <t>Companies are in the interest of maximizing profits so this is the motivating factor for any decision they make. By nature, most businesses focused on growth are not ethical so it would be safe to assume that their societal views are not very authentic.</t>
  </si>
  <si>
    <t>6278038e3c9ead31c9a91a09</t>
  </si>
  <si>
    <t>I would have rather have had the bonus than to have a shirt</t>
  </si>
  <si>
    <t>The NAACP supports racial injustice</t>
  </si>
  <si>
    <t>I think some companies support these values because they are very important and they are using their platform to bring awareness to these issues</t>
  </si>
  <si>
    <t>I think that companies that are the most successful in supporting their causes do it for purely unselfish reason, not for the profits that it can bring them</t>
  </si>
  <si>
    <t>62827483ae4c6af3f0af9bce</t>
  </si>
  <si>
    <t xml:space="preserve">I personally just wanted to pick the option that gave me the best benefit. I was more interested in how I could give myself the best outcome, instead of focusing on how I could help a seller. </t>
  </si>
  <si>
    <t xml:space="preserve">Walmart often runs commercials that celebrate LGBTQ values, and endorses their support for them. </t>
  </si>
  <si>
    <t xml:space="preserve">Most companies support societal values because they know it will resonate with their customers, and it'll drive more sales. </t>
  </si>
  <si>
    <t xml:space="preserve">They're companies, and they're seeking to make a profit. They know people vote with their wallets, and in today's social climate, where everything is driven by a desire to be as socially and morally responsible as possible, companies know that showing support for certain values will drive sales. </t>
  </si>
  <si>
    <t>628817a3c518b074f426f27d</t>
  </si>
  <si>
    <t>Knowing what an individual would select has the same chance of guessing heads or tails on a coin flip. I selected options that seemed correct.</t>
  </si>
  <si>
    <t>I am not sure what a firm actually supports. These values seem to change with the wind in the USA. Large firms are profit driven and do not really hold values except PROFIT. Smaller firms I am not sure. Such an open question can only lead to a very open answer.</t>
  </si>
  <si>
    <t>As explained an open ended question leads to an open ended answer. If you want a very specific answer ask a very specific question. I am not trying to cute or evade the question I am answering how I believe. If you are looking for detail be specific.</t>
  </si>
  <si>
    <t xml:space="preserve">Just from seeing in this day and age companies pushing for max profit. The use of AI to reduce the work force. The use of reduction in force to trim higher paying staff and later hiring a person to do the same job at lower pay. Large investor groups buying smaller companies reducing staff and resources generating more value then reselling at a higher price. </t>
  </si>
  <si>
    <t>628b94feb32e85fd0b5090b6</t>
  </si>
  <si>
    <t>I would imagine that while the cause may be important, the need to make back their costs and perhaps make a profit might be a general motivator. If a market has been identified, I suppose there would be more interest in marketing the tee shirt regardless of the cause promoted.</t>
  </si>
  <si>
    <t>For some reason, Ben &amp; Jerry's Ice Cream comes to mind. They present themselves as socially progressive while never adopting an organic position which would have greatly supported organic dairies in NY and VT.  Now they are owned by unilever ( I think) and can be seen as a greenwashing corporate purchase.</t>
  </si>
  <si>
    <t>Some seem sincerely cause-driven at the start but many small local ventures seem to find themselves owned by large corporations or private equity. I don't know which had a real choice to stand against being another piece of a much larger company.  Anecdotally I might suggest that the surest way to predict if a small local company is going to be bought out is when I take a liking to its products and want to support them. ;)</t>
  </si>
  <si>
    <t>It seems that many large corporations want to blunt any criticisms by purchasing a smaller say, "environmentally friendly" company to give them cover. They want to be seen as "do-gooders" for marketing reasons despite their broader practices. Tom's of Maine gives industrial HBA Colgate good cover for all the general chemical crap they sell.</t>
  </si>
  <si>
    <t>628f7e982aad1788d940317a</t>
  </si>
  <si>
    <t>I tried to reason how much a t shirt seller would have to sell it for to make a profit but I don't know what their cost for a t shirt is so I guessed. I wouldn't want them to lose money but I also need a big bonus lol. I was willing to pay more to the sellers who also value the faith in public opinion.</t>
  </si>
  <si>
    <t>Fenty by Rihanna</t>
  </si>
  <si>
    <t xml:space="preserve">They support these values because it resonates with some aspects of their lives. </t>
  </si>
  <si>
    <t xml:space="preserve">Their companies reflects them and they are authentic to their beliefs and values. </t>
  </si>
  <si>
    <t>628f9cfbee6de7cc7322fecf</t>
  </si>
  <si>
    <t>I decided based on the shirt and their opinions about racial justice and Christianity being more involved. I was more favorable towards sellers who agreed with my views on racial justice.</t>
  </si>
  <si>
    <t>Nike supports racial justice. Nike creates clothes and some of their clothes have messages about racial justice. Nike stands with racial justice.</t>
  </si>
  <si>
    <t>Some companies genuinely support societal values. They are involved in social issues and want to help society improve. I view these companies favorably and I believe that they have an obligation to help the neighborhoods that they do business in. Other companies try to take advantage of social issues and profit off of them and thatâ€™s not right.</t>
  </si>
  <si>
    <t>Companies genuinely care about social issues but I also believe that they also want to maximize profits. The nature of capitalism and business is to make money. And all companies value profit.</t>
  </si>
  <si>
    <t>6290d34243e9347c40bac608</t>
  </si>
  <si>
    <t>The main contributor for me is how much I am willing to spare when it came to the money. And how much I think the t shirt is worth it.</t>
  </si>
  <si>
    <t>Restaurants that have more vegan options and use composable to-go containers, are endorsing similar values about climate change</t>
  </si>
  <si>
    <t>Usually because it's an opprotunity to make more money. I.e. pride products for Pride Month etc.</t>
  </si>
  <si>
    <t>I like to believe people care, and though the companies probably don't - most of the people behind the companies do.</t>
  </si>
  <si>
    <t>6297567582d2ed2d88ae0450</t>
  </si>
  <si>
    <t>Traditionally values is not that big a selling point, but Racial justice is 100% a marketing tactic.</t>
  </si>
  <si>
    <t xml:space="preserve">Focus on the Family is a Christian organization. </t>
  </si>
  <si>
    <t xml:space="preserve">I dont care about companies supporting societal values.  Its all a scam.  Like Target being pro-gay until they promoted children being trans, and lost money so they are now back to normal. </t>
  </si>
  <si>
    <t>companies are in business to make money, and they will only promote ideologies to make money.</t>
  </si>
  <si>
    <t>62979d6078be475dbbcb0149</t>
  </si>
  <si>
    <t>i went with my gut instinct</t>
  </si>
  <si>
    <t>i do not know. i do not keep up with sellers and what they do or do not endorse</t>
  </si>
  <si>
    <t>i do not know other than financial gain. isn't that what they all want</t>
  </si>
  <si>
    <t>no i cannot elaborate. i told you what i think</t>
  </si>
  <si>
    <t>62989b11e61bf4363844f0cd</t>
  </si>
  <si>
    <t xml:space="preserve">I figured I got this survey because Iâ€™m a republican so a lot of democrats probably are taking it too. The policy I agree with they wouldnâ€™t. The lgbtq they would. </t>
  </si>
  <si>
    <t xml:space="preserve">Iâ€™d say target supports lgtbq and Chick-fil-A doesnâ€™t. </t>
  </si>
  <si>
    <t xml:space="preserve">I think some companies come out and support societal issues because they see a lot of people are into certain ones so they feel like they are more apt to buy products if they support what they do. I also feel like it gives them headlines and publicity good or bad. </t>
  </si>
  <si>
    <t xml:space="preserve">If a company thought supporting certain causes would cripple their business they wouldnâ€™t do it. However if it would increase profits they would in a second. Bud light used a trans woman because they thought it would boost sales and they were wrong. However they definitely thought they were going to make a lot of money from a new fan base. </t>
  </si>
  <si>
    <t>629aaa38fdfc8168501b930e</t>
  </si>
  <si>
    <t>I thought mostly in terms of what the t-shirt would cost in a retail situation, and then add a little more based on whether I liked the support as well.</t>
  </si>
  <si>
    <t>I think the Ben and Jerry's company supports many different values similar to mine.</t>
  </si>
  <si>
    <t>I think a small number of companies support societal values because they truly believe in them. However, I think most companies support societal values because they see if as a well to help their bottom-line.</t>
  </si>
  <si>
    <t>I think companies are in business to maximize profits, generally. There no reason to think that also doesn't apply when it comes to supporting societal values as well.</t>
  </si>
  <si>
    <t>62a15df1dd6fa394ea04f063</t>
  </si>
  <si>
    <t>I know how much I can get a plain shirt I like for at, say, a crafts store. They're not very expensive. I decided I would pay a little more for the person who also supported efforts to fight climate change, since they would benefit. But I went back to the original willingness to pay in the scenario where they knew they were selling, since I didn't know if that support was real. Ultimately, the difference in willingness to pay was slight so it didn't matter much at all, but that was my initial instinct.</t>
  </si>
  <si>
    <t xml:space="preserve">Chipotle donates to Trevor Project during Pride Month. </t>
  </si>
  <si>
    <t xml:space="preserve">Some just have leadership that have specific values and want to leverage their money and visibility in support of those values. Some more cynically see it as a way to attach virtue to their brand, gain publicity, and connect with potential consumers, and use that to sell more and sell at higher prices and make larger profits. Sometimes they see it as a way to offset harm done by the company in other areas, which can feel better for them morally or, again, make them more palatable for consumers. Usually it's some combination of those. </t>
  </si>
  <si>
    <t xml:space="preserve">Obviously, companies want to make money in these types of decisions, but they also have to select the values out of a large list of possibilities. While they could be completely cynical and select values that seem most popular, I believe that they would choose those that align well with their value system, to maximize their overall impact and their perceived benefit both monetarily and societally. </t>
  </si>
  <si>
    <t>Even if it is for money, they still support a value, which counts</t>
  </si>
  <si>
    <t>62a74fec726aac54b9e43d75</t>
  </si>
  <si>
    <t>I do not really want the T-shirt so the only time I picked the T-shirt was when the bonus was $0</t>
  </si>
  <si>
    <t>Chik-Fil-A is a well know Christian organization that publicly supports those values.</t>
  </si>
  <si>
    <t>I think most companies will jump on a specific bandwagon to increase their sales, like Budweiser did and a small number do actually believe in what they preach.</t>
  </si>
  <si>
    <t>Because I don't think companies should push their opinions on societal issues. They should concentrate on giving the public the greatest value on their products.</t>
  </si>
  <si>
    <t>62ad00ea6c49c269750d5079</t>
  </si>
  <si>
    <t>I would want to support someone with the same beliefs who is willing to be outspoken</t>
  </si>
  <si>
    <t>Apple protects customer privacy and I own apple products.</t>
  </si>
  <si>
    <t>I think most companies are profit driven and will support issues which they believe will add to their bottom line.  Companies in general are a-political, aligning with the party in office or the favored candidate.</t>
  </si>
  <si>
    <t>Because the main goal of any company is to make profits, without profit there is no company.  Public companies especially are obligated to share holders to maximize profits.  I have heard people say they are "beholding to the shareholders" while in fact owning mutual funs or ETF's in their retirement accounts which make them shareholders too.  In my opinion it is best if companies stay out of the public debate and just run a business using the things they embrace as part of the culture.</t>
  </si>
  <si>
    <t>62b07a6728903d01b9796889</t>
  </si>
  <si>
    <t>If a vendor made the decision to send two dollars to an LGBTQ+ organization before he/she knew that selling his/her wares would be an option, I was willing to pay two dollars more for a tee shirt being sold.  That two dollars I paid would essentially go to the organization.  If the decision is made to support an organization after one knows a market will become available, the reasons behind that decision are suspect.  I don't think it matters to whom the two dollars is donated.  I would probably feel the same way about the vendor regardless.</t>
  </si>
  <si>
    <t>The only firm I am aware of that openly endorses a value someone might be aligned with is Patagonia.  I believe (and I am not sure about this) they stand on principles that strive to protect the environment.</t>
  </si>
  <si>
    <t>I would guess that some companies whose management are Christians or LGBT+, for example, would support whatever value they experience.  There might be pressure for a firm to support values of the people they are surrounded by, like a firm that supports gay folks in San Francisco.  A firm might support values of their main stock holders. Or they just might purport to support whatever values they think might attract the most customers, thereby increasing profits.</t>
  </si>
  <si>
    <t>Companies are in business.  Most I feel don't have the luxury of attempting to appeal to a limited number of customers who support the same values that thy might.</t>
  </si>
  <si>
    <t>62b0ef77e3519ee19788db34</t>
  </si>
  <si>
    <t>My responses were made based on the image of the shirt.</t>
  </si>
  <si>
    <t>I think some companies support societal values because of the respect they have for their consumers.</t>
  </si>
  <si>
    <t>I chose that scenario because some companies genuinely have respect for their consumers.</t>
  </si>
  <si>
    <t>62b9cac7b0db166f4436f9eb</t>
  </si>
  <si>
    <t>I based it mainly on how much I could get a similar T-shirt for from a retail location, mainly local thrift stores. I was willing to pay slightly more for the one sold by the person who indicated they agree with me before they knew it could be profitable, but only slightly, since me getting money directly does more good for me than slightly boosting the finances of someone who agrees with me politically.</t>
  </si>
  <si>
    <t>Many companies claim to care a great deal about climate change and often try to spread the notion that they take great action to reduce their impact on climate change, such as through ad campaigns telling about their "sustainable" farming practices or writing on all their cardboard/paper packaging that it's "biodegradable" or that you should recycle it.</t>
  </si>
  <si>
    <t>Purely for profit. They carefully consider what people who are already somewhat likely to purchase from them are likely to believe, and they parrot those beliefs in an attempt to make their target demographic even more likely to purchase from them.</t>
  </si>
  <si>
    <t>Aside from Bud-Lite, I only ever see companies endorse social values that would be popular among their target demographics and, depending on how wide their target demographics are, not too alienating to those who disagree.</t>
  </si>
  <si>
    <t>62bbcbd9e9b660b134f2a747</t>
  </si>
  <si>
    <t xml:space="preserve">My thought process was just based on their willingness to fight for climate change, but how much that willingness was based off of just wanting more money or actually caring about the issue. </t>
  </si>
  <si>
    <t>Companies such as Axiology that donates money from revenues to climate change charities that help save animals from oil production.</t>
  </si>
  <si>
    <t xml:space="preserve">I believe companies can be driven both by monetary reasons plus based on what they actually believe in. If they want to help fight climate change they would need more money, so it would be important to think of strategies that would help them do so. </t>
  </si>
  <si>
    <t>Companies need money to fight climate change effectively, so they would have to do what is marketable to do that. They need lots of money to continue running as well, so of course that is a main priority for most, but that would also mean opportunities to donate.</t>
  </si>
  <si>
    <t>62bd1d1283b326cde10cf27a</t>
  </si>
  <si>
    <t>Strictly looked at the t-shirt and I am not concerned about the sellers views on issues.  My personal preference would be that they say nothing about their views on issues.  Just sell me a good product.</t>
  </si>
  <si>
    <t>Nike supporting and employing Colin Kaepernick in an advertising campaign.</t>
  </si>
  <si>
    <t>They want to be woke and are afraid to stand up to pressure from the crack pots on both sides of the political spectrum.  They want to fit in or appear to fit in with the crowd.</t>
  </si>
  <si>
    <t>Business should be in the business to make money.  Some may support values to maximize this stand.</t>
  </si>
  <si>
    <t>62c5cdfe50000fce3e390be0</t>
  </si>
  <si>
    <t>Was willing to spend more when the person wasnâ€™t aware of their ability to sell. It shows to me the persons willingness to support the cause despite not knowing they can reap benefits.</t>
  </si>
  <si>
    <t xml:space="preserve">Tinder has promoted in past lgbtq rights and has endorsed projects to aid. </t>
  </si>
  <si>
    <t>Most times they endorse these campaigns to get sympathy from the public. For example during Black Lives Matter people were more likely to vocalize discomfort in many brands ignoring what was going on. In response many came to their defense by posting about the movement in order to gain support where as in other times the same companies werenâ€™t known to be out spoken on issues until it affected them. Itâ€™s not clear a lot of the time what intentions brands have when targeting marginalized groups.</t>
  </si>
  <si>
    <t>In cases where marginalized groups are used to benefit the brand it will most times back fire. Many times when a company decides to endorse a cause they will donate or make it apart of their image to garner public support. It would not benefit a company to endorse a view they donâ€™t at least half way support.</t>
  </si>
  <si>
    <t>62dc587c7c0dd665ce6c299c</t>
  </si>
  <si>
    <t>I don't want a t-shirt so I'd rather have any amount of bonus payment. If the choice were between no payment and a t-shirt, I'd take the t-shirt.</t>
  </si>
  <si>
    <t>I can't think of any that are specifically environmental, but it's quite common for companies to offer some sort of promotion like "if you buy x, we will donate $1 to y charity". Companies directly link a sale of their product to a donation on behalf of the consumer.</t>
  </si>
  <si>
    <t>I think most companies support causes as long as it's profitable. The moment it's not profitable, they stop. I think of Target being very pro-LGBT until the conservative backlash, and then they backpedaled. I don't believe any corporation really believes in any social cause.</t>
  </si>
  <si>
    <t xml:space="preserve">I feel like I explained my view on this in the last response. </t>
  </si>
  <si>
    <t>62dc65fdd3bbfeff289f1500</t>
  </si>
  <si>
    <t>Simply for me, I don't need, nor want a plain t-shirt so $2 is more valuable than something I won't use.</t>
  </si>
  <si>
    <t>Bud Light partnering with a transgender online personality.</t>
  </si>
  <si>
    <t>Ideally because they truly believe and not just to try and win brownie points with a certain segment of the population. I'm sure it's more often than not the latter.</t>
  </si>
  <si>
    <t>We live in a capitalist society, corporations didn't become big enough to the point where their endorsement means anything without being greedy.</t>
  </si>
  <si>
    <t>62dc78329e1358440d6c29a1</t>
  </si>
  <si>
    <t>I solely focus on the product I am purchasing and not who is selling it to me. A sellers stance on social issues has no bearing to my decision making. In other words, I just want a product at the best possible price won't pay more just because someone's beliefs align with mine. When evaluating the scenarios, I viewed each transaction as a business transaction, and not as a way to support someone who shares my beliefs.</t>
  </si>
  <si>
    <t>Disney makes a lot of their content to align with LGBTQ and gender equality. This has only been a recent change and I suspect it is due to corporate profits via pandering to that demographic.</t>
  </si>
  <si>
    <t>I believe companies support societal values for two reasons, profits and power. They want to increase their sales by targeting specific audiences such as those who support Gender Equality. They also seek power by becoming a leading voice in an issue. Being highly outspoken gives them power over others whose beliefs align with that issue.</t>
  </si>
  <si>
    <t>To acquire moral highground to accumulate more power</t>
  </si>
  <si>
    <t>I think back to the example of when Anheueser-Busch sent a transgender social media influencer materials to promote their beer, Bud-Light. It backfired on Anheuser-Busch because the demographic that primarily drinks Bud-Light is not supportive of LGBTQ rights. Subsequently, Anheueser-Busch has back tracked on all LGBTQ supportive media they release. 
My example illustrates my belief that a company will only take a stance if it improves their profit, but if it does not improve their profit, then they will immediately reverse their position. In my example, Anheueser-Busch should have maintained their support for the LGBTQ community regardless of the backlash, if they truly cared about the issue and not profits.</t>
  </si>
  <si>
    <t>62dcc5dc8fcf471ec987e7cf</t>
  </si>
  <si>
    <t xml:space="preserve">I felt like the sellers that had genuine intentions when it came to supporting a cause deserved to potentially receive more. I believe that their heart is in the right place, so they should potentially be compensated more. </t>
  </si>
  <si>
    <t xml:space="preserve">The only firm I can think of is Chick-fil-A supporting workers having Sundays off to spend with their families. </t>
  </si>
  <si>
    <t xml:space="preserve">I believe a good majority of companies support societal values because the values they support are the basis which their companies are based on. I think that these types of companies are genuine when it comes to their level of support. </t>
  </si>
  <si>
    <t>The whole point of business comes down to money and profits. Therefore, I feel that the average company has to find a balance between their values, and also increasing their profits. I think that most companies would prefer to see their businesses thriving over suffering because of a societal position they have taken.</t>
  </si>
  <si>
    <t>62e07b7bce4301b22b769df8</t>
  </si>
  <si>
    <t>I generally wanted a bonus instead of a t-shirt because receiving a t-shirt is too much trouble. I was willing to buy a t-shirt from someone that was willing to donate to Fight Climate change without knowing about the chance to sell beforehand for a higher price because I know that he is going to be down $2 no matter what. I will pay a higher amount from a tshirt for that person because he is already incurring a cost to help something that I believe in. Even for the seller that knows he might be using Fight Climate change to sell, he is still donating money in the end. It might feel a bit scummy to use a cause to sell tshirts, but money for a cause is money for a cause. It doesn't really matter for me if the intentions aren't pure, $2 is still going to Fight Climate change on a successful sale.</t>
  </si>
  <si>
    <t xml:space="preserve">Google publicly supports fighting climate change. They aim to have net zero carbon emissions. </t>
  </si>
  <si>
    <t xml:space="preserve">I don't believe companies would do anything if it is not profitable. It must be profitable for them to support societal values either from increased sales from people that also believes in those same values or government support. Maybe a very tiny portion of them believes they are making a difference, but if times ever get tough, support for societal values would get dropped if it means additional profit. </t>
  </si>
  <si>
    <t xml:space="preserve">There are too many people at most company for a company to have a genuine commitment. You cannot convince me that everyone at that company believes in the same cause. It must be a directive from the marketing department to make the company seem aligned with a cause. </t>
  </si>
  <si>
    <t>62e2deadd18974300540f870</t>
  </si>
  <si>
    <t xml:space="preserve">I just answered based on my gut feeling in relation to the benefit vs the cause. </t>
  </si>
  <si>
    <t>Pretty much my company supports these values everyday, I work there so I see the impact first hand. It affects me because it makes me happy to come to work everyday and that's how it affects me.</t>
  </si>
  <si>
    <t xml:space="preserve">Sometimes I think companies support the issues because it matters to them and there customer base. Leaders at these companies want to place a stamp of who they are and what they believe so they fight for the cause. Also let it be known that some companies only support these causes to virtue signal for approval from a customer base they are trying to win over. </t>
  </si>
  <si>
    <t xml:space="preserve">I want to believe that most people and people within these companies want to do the right thing. I want to give every one the benefit of the doubt and that these causes mean something to them. Everyone want to do some good I believe. </t>
  </si>
  <si>
    <t>62e750fa810b090c094dc2f0</t>
  </si>
  <si>
    <t>I currently don't have a stable address, so I'd rather have the bonus pay.</t>
  </si>
  <si>
    <t>Court systems indirectly espouse faith by their commitment to honesty and justice.</t>
  </si>
  <si>
    <t>In nearly all cases, when a company supports a societal value, it is profit-driven. Companies are large proponents of virtue signaling. The odd exception to this situation would be non-profit companies and the like.</t>
  </si>
  <si>
    <t>Some people sleep better at night knowing the company whose products they purchased shares their ideals. Even if they simply claim it and don't believe it.</t>
  </si>
  <si>
    <t>62f26bd83a224b27ea4aae5d</t>
  </si>
  <si>
    <t>I would rather receive a bonus or a free T-shirt than to attempt to increase sales for the seller.</t>
  </si>
  <si>
    <t>The company claims to do things to support environmental issues.</t>
  </si>
  <si>
    <t>I think too many companies out there would do that just to make money. They will also do things like this to outdo competition.</t>
  </si>
  <si>
    <t>Money is why they are in it from the beginning.</t>
  </si>
  <si>
    <t>62fbefe5f8360947dc74b642</t>
  </si>
  <si>
    <t xml:space="preserve">Honestly, I simply thought to myself how much would I be willing to pay for a plain old t shirt. I wouldn't pay more than $10 because I'm not into them that much anyways. They look too boxy on me. I started to make my answers exactly the same, because at the end of the day, when we're purchasing items, we don't usually know anything about the seller. So, it should only matter whether or not I wanted to buy the tshirt at that price. However, I couldn't help but have a picture come to my mind about a sleazy salesman trying to push some snake oil on me. That type of dishonesty is something I can't support. Therefore, I made my price lower the second time. </t>
  </si>
  <si>
    <t xml:space="preserve">I see the scenario alot where the buyer knows something will enhance their selling options. That's the whole basis upon which the car salesman got a bad name. They already know you want a car, they pretend to be your friend, act like they're sticking their neck out for you, but in the end it was all a show. </t>
  </si>
  <si>
    <t xml:space="preserve">I would suspect that the main reason would be market value or market share. They simply want to connect to their consumers and make repeat customers. The second reason I believed companies publicly declare their values and where they stand on certain issues, is because the founder or owner feels so passionately and deeply about the issue that they aren't concerned with increasing sales, they're concerned with being true to themselves. Which is why I like to buy from those companies even if I don't agree with their belief, I still respect it. </t>
  </si>
  <si>
    <t>It just is. Mainly, if you look around, this world has become obsessed with money and self-image. People are superficial and care more about what they're wearing than they do about, for example, animal abuse. It's not to say they don't care about animals, but which subject did they dedicate the most money and energy toward? Do they worry about the starving puppies or do they worry about how they look? We should all have self respect and take care of ourselves, but it's gotten way out of control. The main motivation for the majority of people the majority of the time is money. You find very few who will forgo their self image in the name of righteousness or morality.</t>
  </si>
  <si>
    <t>63034df51d918e1e3b97e5ce</t>
  </si>
  <si>
    <t>I basically would always prefer the bonus money but I figured it would be cool to have a t shirt that I got as a prolific bonus payment because Ive never received an item as a bonus before. The sellers values had very little influence over my decision.</t>
  </si>
  <si>
    <t>I cant think of anything specific but every June a lot of companies change their branding to rainbow themed logos and claim they support LGBTQ pride but as soon as July 1st hits they all revert back to normal and you don't hear anything until next June. It seems like they only do this to attract people who fall under the lgbtq category and try to turn them into customers.</t>
  </si>
  <si>
    <t>As I just said most companies will support a certain group of people only to make money off of them, for them they see it as an investment into future customers. Not saying every company has bad intentions but it's definitely the majority of them and sometimes you cant tell which ones are authentic or which ones are not, so I just choose to ignore things like that and just pick the highest quality product no matter what the companies values are. For example Facebook is notoriously know for not respecting their users privacy, but I still chose to use their VR products because they are well built devices for how low cost they are, I'm just more careful with what information is given to the device.</t>
  </si>
  <si>
    <t>This just seems most likely to be the case because there is a lot of history of companies doing evil things to maximize there profits because that's the goal of a company most of the time.</t>
  </si>
  <si>
    <t>6304e1c6e359b6e618e00ada</t>
  </si>
  <si>
    <t>I really don't care if they donate to a specific cause, and was looking at how much the shirt would be valued at vs the bonus payment.</t>
  </si>
  <si>
    <t>The NRA supports gun rights.</t>
  </si>
  <si>
    <t>the owners are usually part of the group that is affected by what they endorse.  There is most likely the thought of marketing/monetary gain by siding with the group that has the most members.</t>
  </si>
  <si>
    <t>Because all corporations are out to make money.  They need to in order to keep their shareholders happy and their company valuable.  So they pander to whatever they think will bring in the most money.</t>
  </si>
  <si>
    <t>6307a5e6e8a35c5eaeddb421</t>
  </si>
  <si>
    <t xml:space="preserve">I would not care who they did or didn't support. I just wouldn't pay more than $16 for a plain t-shirt. </t>
  </si>
  <si>
    <t xml:space="preserve">Disney supports making people happy. 
IKEA to support a better life. </t>
  </si>
  <si>
    <t xml:space="preserve">Some companies support societal values for their reputation and customer loyalty. </t>
  </si>
  <si>
    <t xml:space="preserve">Aligning with social values can improve a company's reputation therefore gaining customers support and trust. </t>
  </si>
  <si>
    <t>631659ad8e5354f16aef7249</t>
  </si>
  <si>
    <t>I considered how much a plain white t shirt would be worth and chose to take an amount above that.</t>
  </si>
  <si>
    <t>Amazon openly supports diversity in the workplace by displaying ads featuring many ethnicities.</t>
  </si>
  <si>
    <t>I think some do it because the genuinely care about the values they are promoting but most of them are just trying to look good.</t>
  </si>
  <si>
    <t>Because companies are run by people and people care about certain values but they also put making profits over everything else.</t>
  </si>
  <si>
    <t>6317ff092d6b47344b7d1ec5</t>
  </si>
  <si>
    <t>I feel that a low percent of the sellers would get involved with political statements so I guessed at the lower end of the spectrum however I wasn't certain either way.</t>
  </si>
  <si>
    <t>Dairy Queen donating a part of their revenue to help children in hospitals.</t>
  </si>
  <si>
    <t>I feel that companies support societal values as they are what the company believes, but also it serves as a way to connect to their target market. This can result in increased sales, which is why I'm wary of these types of promotions.</t>
  </si>
  <si>
    <t>I feel that if they don't support the values, then it will come out eventually which would be detrimental to their profits. However companies are in the business to make money so they will capitalize on values that they support.</t>
  </si>
  <si>
    <t>631f556a440983f62a543b8b</t>
  </si>
  <si>
    <t>Iâ€™m using my memory based off of the information I read about the T shirt sellers. Also, just guessing which I think people would prefer to support</t>
  </si>
  <si>
    <t>Elf cosmetics help donate money to the World Life Association.</t>
  </si>
  <si>
    <t xml:space="preserve">They feel that they want to help causes that need money. They also have values to encourage people to be charitable because itâ€™s the right thing to do. Some might even do so to help their image with the public </t>
  </si>
  <si>
    <t xml:space="preserve">Because companies want to truly help, but they want to stay profitable </t>
  </si>
  <si>
    <t>6320fb375d2abadf259b7889</t>
  </si>
  <si>
    <t xml:space="preserve">Honestly, Iâ€™m doing this because I need money. Im doing just fine on t-shirts at the moment. Right at this moment I would prefer any amount of money over a new plain t-shirt, regardless who was selling it. </t>
  </si>
  <si>
    <t>A coffee shop I frequent regularly donates a percentage of its profits to LGBTQ+ organizations in the local area.</t>
  </si>
  <si>
    <t>I think depending on the size of the firm the intentions can vary. Smaller scale firms I tend to be are genuine in wanting to support the societal values they do, but larger firms I tend to assume only do it out of social pressure and to have good PR.</t>
  </si>
  <si>
    <t xml:space="preserve">That was actually an accident. I mixed up that one with the option exclusively for profit. I almost closed out of the study accidentally and got all out of sorts. </t>
  </si>
  <si>
    <t>63254db937c17e8e9200fd54</t>
  </si>
  <si>
    <t xml:space="preserve">It didn't matter to me what the sellers supported; I don't trust donations on purchases. I would rather donate directly to the organizations </t>
  </si>
  <si>
    <t xml:space="preserve">Nike donates millions of dollars in merchandise to underprivileged communities world-wide and struggling black communities in america </t>
  </si>
  <si>
    <t>When firms become so big that they have an immense amount of power, they have to adopt a humane role and help society. This benefits everyone and comes with savings in taxes and better company image</t>
  </si>
  <si>
    <t xml:space="preserve">they pick a value with genuine belief, but if it hurts profits, they would never endorse it. It has to make an impact to the community, better the company's image and improve profits </t>
  </si>
  <si>
    <t>6329cecec95c2bfd60b2f887</t>
  </si>
  <si>
    <t>My reasoning was that I would personally never buy a T-shirt for more than $25 or so, but I'm willing to give a little extra if it's for a company that supports my values, but I still wouldn't trust a company to actually care, it's most likely a position driven by the opportunity to sell more products than actually making a statement.</t>
  </si>
  <si>
    <t>These days, when everything has become polarizing one way or another, companies often make statements or have stances on issues. Most large corporations support left wing, progressive causes, there is some on the other side as well but nowhere near as large as the corporations focused on DEI measures. These corporations most likely don't actually care about the causes they champion, they remain as unethical or abusive as they were before they took a stance on the issue, likely only getting into politics or culture war issues for their own gain and to trick consumers. Of course there are smaller business who actually believe the things they talk about, but that's nowhere near the majority of companies that get involved with these issues, because once public opinion shifts, these companies drop their support or products if it's harming their bottom line, like the Bud Light fiasco in 2023.</t>
  </si>
  <si>
    <t>Most companies support societal values for their own monetary gain, or make donations just because they can afford to so they look good to investors. Most of these decisions are to raise their ESG score so they get more investment opportunities.</t>
  </si>
  <si>
    <t>Most corporations that endorse these values operate in many other countries that look down on the thing they're supporting in the first world, such as middle eastern branches of companies being the only ones not using pride flags in their logos during pride month. Or companies that insist on "equality" or "equity" but continue to use slave labor and abuse their employees in countries with less worker protections than in the first world countries. They often say one thing to one market, and the opposite to other markets.</t>
  </si>
  <si>
    <t>6332517a492e9ac48804f991</t>
  </si>
  <si>
    <t>Wanted to help sellers who were willing to donate 2.00 to my cause, which is very important. Wanted sellers to be successful.</t>
  </si>
  <si>
    <t>The NAACP leads the way. UPS and Walmart as well.</t>
  </si>
  <si>
    <t>Political motives
Depends where company is located
What do their employees support
Company morals</t>
  </si>
  <si>
    <t>To adhere to regional values</t>
  </si>
  <si>
    <t>Companies culture drives this.</t>
  </si>
  <si>
    <t>63386e75b02c4d7013c1198b</t>
  </si>
  <si>
    <t>Well, I have owned a t shirt shop before and the "information" you provide was completely useless. I don't know if it is a light or heavy fabric, if it is 100% cotton or blend or any of the other myriad considerations one ponders when buying a t shirt. That being said... $14 is the MOST I would pay for a high quality blank shirt. That is just economics. All that donating stuff means nothing as most of the time it is just a scam. You wanted my honest opinion... you got it.</t>
  </si>
  <si>
    <t>I really can't except to parrot some few stories about bud light hiring some controversial trans person and then having their sales plummet. I think all of that nonsense is just virtue signaling. I try to avoid firms that expect me to pay more money just to endorse some view. When I buy a product, I want the product... not to have to consider potential values, which most likely the corporation doesn't even care about and is just using to get free publicity.</t>
  </si>
  <si>
    <t>Well, I already answered that. Virtue signaling to drive sales. Corporations are heartless and only care about profit. Anything else is complete BS. I avoid companies that do that nonsense because they are taking time and effort away from producing the product I want. For them to say otherwise is just lies. I just want a quality product at a decent price where I am not forced to subsidize someone else's perceived values. I am being honest now and just hoping you are not one of those "cherry picking" researchers that only want certain views that support their expectations. Honesty is often punished by researchers these days.</t>
  </si>
  <si>
    <t>Ouch. I thought I was very open and detailed already. This is how the cherry pickers eliminate data they don't like. It would be easy to say I was "low effort" because anything I say would be repeating what I already said. I will repeat the simple fact that corporations are heartless and only care about profit. To believe otherwise is to be naive. What makes me think that? I am 60 years old and know how corporations are. They have no problem manufacturing in countries with no minimum wage in slave like conditions, yet advertising how much they "care". It is all driven by greed.</t>
  </si>
  <si>
    <t>6339ef9db2af9dd1475f9187</t>
  </si>
  <si>
    <t>I am a diehard bargain hunter. My decisions were based on price alone.</t>
  </si>
  <si>
    <t>The organic produce company which makes deliveries claims to maintain a small carbon footprint.</t>
  </si>
  <si>
    <t>Companies may know that certain values are held by most people in a community, so therefore use that sentiment to create a sense of cohesion with the public. Some companies are founded by outspoken personalities who find their opinion important enough to be shared with the public.</t>
  </si>
  <si>
    <t>I believe that most people are good and care about their communities. Business owners who care about the environment also know that it is a popular topic for customers. So why not share a sentiment that most people agree with? Maybe that will foster a sense of community as well as garner support for the business,</t>
  </si>
  <si>
    <t>6340ee0c1c71d2691d57fc41</t>
  </si>
  <si>
    <t>I think that, at least in the public consensus, racial justice is a much more enjoyed cause than upholding traditional values.</t>
  </si>
  <si>
    <t>During pride month, a lot of companies change their logos to look like they support the cause, however, they immediately change them back the next month.</t>
  </si>
  <si>
    <t>It makes them look good to a specific demographic of people.</t>
  </si>
  <si>
    <t>The fact that most companies usually announce, in some way, their support for a cause rather than just doing whatever they do to support it without needing everyone to know about it.</t>
  </si>
  <si>
    <t>6344febaa4f84c624010aa31</t>
  </si>
  <si>
    <t>When deciding how much I was willing to pay sellers in different scenarios, I based it off personal beliefs, perception of the product, and the authenticity of the seller.</t>
  </si>
  <si>
    <t>A great example would be a fashion brand publicly supporting the environment and sustainability. Like also making marketing campaigns.</t>
  </si>
  <si>
    <t>It can help differentiate them from a crowded market. Also, many people like to feel like they are aligned with their personal values.</t>
  </si>
  <si>
    <t>Mostly because of consumer preferences, brand loyalty, and their brand image</t>
  </si>
  <si>
    <t>6345bfdce5f06f5b4ee98ea8</t>
  </si>
  <si>
    <t>I tried to be fair and be honest. I didn't really want to pay too much for a T-Shirt. I did agree to pay something in order to show my support for them however. I just feel the bonus payment would be more beneficial to be honest.</t>
  </si>
  <si>
    <t>These days companies often speak up about social issues. This is different than times in the past. Think of a company like Nike who often supports social issues. This doesn't always make everyone happy but it happens quite often now.</t>
  </si>
  <si>
    <t>It just depends on the company. Some do it because they genuinely care while others do it for profit. But that's too cut and dry. A company is an entity made up of many people. Some in the company probably really do care and some only care about profits. I think it's disingenuous to say that all companies are either fake or real as it's more complex than that.</t>
  </si>
  <si>
    <t>I believe that companies are made up of individuals. Some care and some do not. Those at the top can want to make a profit and still care. It just depends on the person like I stated on the other page. In general, I believe it's a mix of both reasons just because people hold different values.</t>
  </si>
  <si>
    <t>63626fe174f7db263a4aa8f2</t>
  </si>
  <si>
    <t xml:space="preserve">  I balance between offering a wage that is attractive enough to hire the seller but 
  not so high that it eats into my potential profit.</t>
  </si>
  <si>
    <t>EcoGoods publicly supports the value of environmental sustainability by integrating it into their product offerings, marketing, and business practices. This approach helps them connect with like-minded consumers and strengthens their position in the market, similar to how sellers in the study endorsed values to align with potentia</t>
  </si>
  <si>
    <t>Because of their brand image and reputation.</t>
  </si>
  <si>
    <t>Companies want to increase sales and market share by promoting values that appeal to their target audience.</t>
  </si>
  <si>
    <t>63644514902f60174b4b29a1</t>
  </si>
  <si>
    <t xml:space="preserve">I feel like maybe half of the population agree that God should be mentioned back in schools, possibly less than half actually.
As for the climate change, I feel many are concerned about this for the future of their children and children's children.  </t>
  </si>
  <si>
    <t>Chick Fi Le</t>
  </si>
  <si>
    <t>It is a passion of the company, they feel the public will admire them for supportiing a certain value.</t>
  </si>
  <si>
    <t>I think they are looking out for their companies profits, first and foremost, secondly it is a value the company upholds</t>
  </si>
  <si>
    <t>63652b3ed1f35f8e04325845</t>
  </si>
  <si>
    <t xml:space="preserve">In this case a T-shirt isn't that important to me and despite the support for similar views I don't see myself paying much more for a T-shirt from them compared to anyone else. I think I would support them through other means and may buy a t-shirt from them if I needed one. I just don't have a need for it at this moment. </t>
  </si>
  <si>
    <t xml:space="preserve">Sadly most firms know that any announcement of a public value is a possible benefit to them. A firm that supports a value despite the potential blow back is a more interesting situation. I think when the beer company celebrated a trans person and got a ton of public outcry is good example of this happening. Although it is also possible they didn't expect the pubic to respond the way they did and did expect a positive response. </t>
  </si>
  <si>
    <t>Most support values because it will largely benefit them. It will draw in customers. There are a few that are big enough to fully support a view that might be controversial and still survive the public outcry. These may do it because they actually support the values or at least see the future direction of society.</t>
  </si>
  <si>
    <t xml:space="preserve">Overall, most companies are not willing to risk their profits over getting involved with controversial societal issues. If they are supporting an issue it is because they see a potential untapped market and use the support as an advertisement. </t>
  </si>
  <si>
    <t>636570d91a49a6d6cbcbc854</t>
  </si>
  <si>
    <t>I initially preferred the bonus payment to the T shirts no matter how small the amount except 0$ but was willing to pick the T shirt instead of the $2 bonus on hearing the seller also supports Traditional values as most important like myself in order for the seller to benefit a little. The seller who supported after finding out about the opportunity to sell didn't matter too much nor made much of a difference to me even though the one who supported the same Traditional value as me without knowing about the opportunity would be a stronger supporter. For me, support is still support even if it was realized later. Hence I was willing to pay them both the same.</t>
  </si>
  <si>
    <t>none coming to mind right now</t>
  </si>
  <si>
    <t xml:space="preserve">I think most times the company owners are very religious and taking that stance on the social value is very personal to them as it reflects their faith. 
Sometimes a company taking a stance on a social value reflects the stance of the controlling board and hence their collective ruling that is passed down to everyone working in the organization and presented to the public.
</t>
  </si>
  <si>
    <t>I believe so because the primary purpose of most organization's existence is profit before anything else. In a very capitalist country, the need to make profits is driven into the mid of every worker since without it the companies won't exist much less talk about other purposes.</t>
  </si>
  <si>
    <t>63868eb7abcf3f247da6f52b</t>
  </si>
  <si>
    <t xml:space="preserve">I think the people even a little engaged with gender equality will be more willing to support it than someone indicating faith in government. That type of person won't want any money going to the government. </t>
  </si>
  <si>
    <t>Hobby Lobby believes in christian values in government.</t>
  </si>
  <si>
    <t>I think their CEO and Board of Directors feels passionately about the value. Otherwise, why would they say anything and possibly lose potential customers?</t>
  </si>
  <si>
    <t xml:space="preserve">As I said before, the safe thing to do is to not take a stand so that you risk losing customers. </t>
  </si>
  <si>
    <t>638d5097d95db2c5c143d5b7</t>
  </si>
  <si>
    <t>I would have to know more if I met them in person and learned more about who they are and what they represent.</t>
  </si>
  <si>
    <t>If a small business support our troops and it caters to middle America, then I can endorse that kind of company.</t>
  </si>
  <si>
    <t>If they are part of the American fabric then they will naturally want to support local family values.</t>
  </si>
  <si>
    <t>It becomes a win-win.
They support societal values which the public agrees with and then they do on-going business with each other.</t>
  </si>
  <si>
    <t>638fdf87700dd1228bade2e1</t>
  </si>
  <si>
    <t>I looked at the value</t>
  </si>
  <si>
    <t>the seel of good at supermarket</t>
  </si>
  <si>
    <t>because they believe in eco-friendly products</t>
  </si>
  <si>
    <t xml:space="preserve">Genuine commitment aligns with ethical integrity and long-term societal impact.
</t>
  </si>
  <si>
    <t>63936bad01efa1e55f6e149d</t>
  </si>
  <si>
    <t>It means more to me if the company is doing something ethically correct for reasons that match the company's values. Simply hooking yourself to a cause for an ad campaign is kind of sleazy, even if it does provide some benefit. They can also cause harm...</t>
  </si>
  <si>
    <t>Home Depot openly supports Trump and the Maga movement.</t>
  </si>
  <si>
    <t xml:space="preserve">Some support values because they truly have values and want to give that back tot he world. They want to share themselves and influence others. They want to be a positive influence. Some want to jump on the bandwagon and make themselves look good by supporting a cause. </t>
  </si>
  <si>
    <t>Because it's difficult in this day and age to 'fake it' when it comes to company values. And it just makes business sense to project your business as one that has a set of values, a way for customers to have expectations and how those will be met.</t>
  </si>
  <si>
    <t>639611cf1d89fe7abe73b6f9</t>
  </si>
  <si>
    <t>I would definitely try to support sellers that openly support the lgbtq+ cause</t>
  </si>
  <si>
    <t>Chick fila comes to ming. I feel that they have a very anti gay stance and I don't patronize this establishment for this reason</t>
  </si>
  <si>
    <t>I guess some of the reasoning could be to gain more customers who adhere to the sociatal values that they endorse. Personally I think that companies should remain neutral</t>
  </si>
  <si>
    <t>If s company chooses to support a cause I think it is mainly to start to the customers who hold the same view. Profit increase</t>
  </si>
  <si>
    <t>639dd20ab47fd76a4fd9c2c0</t>
  </si>
  <si>
    <t>The average in my mind I would pay for a good shirt no more than 20 dollars.</t>
  </si>
  <si>
    <t xml:space="preserve">Food Lion that gives to help feed people </t>
  </si>
  <si>
    <t>It is a win win for all. People truly want to help each other if it does not put a big strain on them.</t>
  </si>
  <si>
    <t>They have duel reasons, helping and making a profit is both important to them.</t>
  </si>
  <si>
    <t>63b5eb0ec316229203f1ddae</t>
  </si>
  <si>
    <t>I not consider the seller's political beliefs to be relevant. So I just went by how much I would be willing to pay for the product, regardless of who was selling it.</t>
  </si>
  <si>
    <t xml:space="preserve">I think Hobby Lobby endorses Christian values in public life as part of their corporate culture. </t>
  </si>
  <si>
    <t xml:space="preserve">I think it is mostly for good publicity and in hopes for increasing sales. However if their product is inherently related to a particular value, such as an electric car, then publicly supporting that value makes logical sense. </t>
  </si>
  <si>
    <t>Maximizing profits is the purpose of a corporation, especially publicly traded ones. So that doesn't change when it comes to this scenario.</t>
  </si>
  <si>
    <t>63bbcc34e88bb71a8739e9e4</t>
  </si>
  <si>
    <t>It was just a blank t-shirt, not very exciting or interesting. I would've maybe had interest in paying "more" for the shirt if it had some kind of unique design on it, but in regards to just blank color block tees, I much rather have the money.</t>
  </si>
  <si>
    <t>Most brands usually make some kind of public statement for or against a thing that everyone is already talking about. Sometimes they do it at very specific times every year, like Pride Month.</t>
  </si>
  <si>
    <t>Its marketing and free advertising. And on some level its nicer for brands to be publicly saying cool good things than for them to be saying bad mean things, but at the end of the day they're still brands, and they do not care about the betterment of society or the future of the planet.</t>
  </si>
  <si>
    <t>Take my previous statement about pride month, and how every single brand under the sun decides to make some important advertisement or change their profile pictures in solidarity to the queer community, just to back out as soon as the calendar flips to July. If it really was about supporting the cause, they'd be putting in that effort year round, like how the actual queer people have to do.</t>
  </si>
  <si>
    <t>63bed6e176fba857a47fbaff</t>
  </si>
  <si>
    <t>While the sellers were described as identical in most aspects, the information about their support for Racial Justice, a value I strongly align with, influenced my perception of them. This had an impact on my willingness to pay.  The information about whether the seller's support for Racial Justice was genuine or motivated by potential financial gain further impacted my decision. A sincere commitment to the cause made me more inclined to support the seller by paying a higher price for the T-shirt.</t>
  </si>
  <si>
    <t>Many fashion brands have adopted sustainability initiatives and market themselves as environmentally conscious. They might:
Use organic or recycled materials in their products.
Implement ethical labor practices.
Donate a portion of their profits to environmental causes.
Publicly commit to reducing their carbon footprint.
By doing so, these companies are aligning themselves with the value of environmental protection and hoping to attract customers who share those values. This is similar to the sellers in the study who endorsed Racial Justice to appeal to consumers who prioritize that value.</t>
  </si>
  <si>
    <t>Attracting and retaining customers: Aligning with societal values can resonate with consumers who prioritize ethical and responsible brands.
Building trust: Demonstrating a commitment to social causes can enhance brand reputation and trust among stakeholders.
Managing risk: Supporting societal values can help mitigate reputational risks associated with negative social or environmental impacts.</t>
  </si>
  <si>
    <t>Businesses are fundamentally driven by the pursuit of profit. Engaging in socially responsible activities can be strategically aligned with this goal.</t>
  </si>
  <si>
    <t>63bfe3ecac5ad9d9ab40a643</t>
  </si>
  <si>
    <t>I think that if someone was going to donate money to a cause that I care about, then I would likely buy from them even at a higher price.  I feel like I am telling the company that I support them.</t>
  </si>
  <si>
    <t>I believe car dealers push the electric cars for climate change.  They do this to get the support of consumers whether they agree with it or not.  I believe they do this to get the consumers in the door and make a sale.</t>
  </si>
  <si>
    <t>They do this to bring in customers and make sales.  It is all about the money for most.  I do believe some companies believe in what they say.  But most of them just do it to look good and make sales/money.</t>
  </si>
  <si>
    <t>I believe most do this because money is all that matters to them and being on top.  They go with whatever value is being preached to make them look better.  I do believe some companies care and support values that they actually are passionate about.  Not many though.</t>
  </si>
  <si>
    <t>63cbe791de660535b4761f79</t>
  </si>
  <si>
    <t xml:space="preserve">point is that I really believe in combating climate change and will assist in doing so when needed. </t>
  </si>
  <si>
    <t>Similar to companies supporting climate change action, TechInnovate supports diversity and inclusiveness since both require openly associating with essential values and taking proactive steps to support those goals.</t>
  </si>
  <si>
    <t>supporting societal values allows companies to build stronger relationships with customers and employees, differentiate themselves in the market, manage risks, ensure long-term sustainability, fulfill ethical commitments, and meet investor expectations. These factors collectively contribute to a companyâ€™s overall success and positive impact on society.</t>
  </si>
  <si>
    <t>companies always try their way to win the hearts of the customers in order to maximize their profit margins</t>
  </si>
  <si>
    <t>63d151405b8e78eace7a44c3</t>
  </si>
  <si>
    <t>based on what I believe in.</t>
  </si>
  <si>
    <t>Companies that promote to their employees the importance of the value.</t>
  </si>
  <si>
    <t>Because it's the right thing to do, they do it for prestige, profits.</t>
  </si>
  <si>
    <t>Because it makes the business appear to be covering both social and economical bases.</t>
  </si>
  <si>
    <t>63d159652247f6445d70ec1d</t>
  </si>
  <si>
    <t>As a person with very low income, I don't have the privilege of being able to donate money, even to causes I support. However I did this exercise as if I were able to donate as best as I could.</t>
  </si>
  <si>
    <t>I cannot recall an everyday situation like these</t>
  </si>
  <si>
    <t>Some companies support societal values because they know some people care enough to make a buying decision based on this. Often this is motivated by profit rather than values.</t>
  </si>
  <si>
    <t>This the nature of companies and corporations of today. Greed is at an all time high so it's difficult to trust them to actually care about, or even follow through on what they claim their social values are.</t>
  </si>
  <si>
    <t>63d3f975dc91e6ede510f9d1</t>
  </si>
  <si>
    <t>I think people on issues not involved in faith are much more open without considering the financial issues.</t>
  </si>
  <si>
    <t>I think there were businesses that threw in on "Black Lives Matter" in order to make a profit</t>
  </si>
  <si>
    <t>I think it can serve as cheap publicity in many cases. If the word gets out they can stand to gain more customers who would not have given them a second glance to begin with</t>
  </si>
  <si>
    <t>A business has to make profit first and foremost.  If that is not why they are in it they are going to fail</t>
  </si>
  <si>
    <t>63d42c21dc6f4d60e34cc337</t>
  </si>
  <si>
    <t>I really didn't consider whether they knew or supported the same causes as myself. I just thought about my desire for the t-shirt vs cash.</t>
  </si>
  <si>
    <t>The NRA maybe? I'm not exactly sure, I know I live rural and there are many religious type backed small businesses. Like they are loud and proud of the religion.</t>
  </si>
  <si>
    <t>Monetary rewards seems to be the top reason for many companies to support societal values. Many do not seem sincere and seem to jump on the bandwagon to keep up with the Benjamins so to speak. Some companies seem to change their values on a whim if it benefits them in a way.</t>
  </si>
  <si>
    <t>I guess once upon a time, many companies didn't seem to care about social values at all but all of a sudden one company endorses something then all of a sudden other companies have opinion or values on it. I think if a value is very near and dear it would of been out in the open so to speak from the getgo. Also over the years the social values keep changing for companies and its hard for me to believe that its for any other purpose than to maximize their profits.</t>
  </si>
  <si>
    <t>63d570d979c31656fece7c7d</t>
  </si>
  <si>
    <t>When I buy products, I generally think about how useful the product is to me, it's build quality, if i need it in the first place etc.  It's a very pragmatic purchase for me.  That is my first consideration.  Generally, I would buy the product and pay a slightly higher price to a seller that is supportive to org's that I would support.  I would in turn pay a slightly higher price to a seller that supports a cause having been informed of the cause later in the process, although it does not make that much difference to me personally.</t>
  </si>
  <si>
    <t>There is a firm in my town that actively supports the LGBTQ community, by flying a rainbow flag outside of the premises and they participate similarly to the scenario in this study, by donating a portion of proceeds to the community.</t>
  </si>
  <si>
    <t>The owners of these business truly feel an affinity for certain societal values.  In some cases, the prospect of increasing sales is a factor I'm sure,   but in others it is purely a "from the heart" and morally upright decision.  Sometimes I may not agree with the stance. of course.</t>
  </si>
  <si>
    <t>I think of highly religiously owned businesses in this respect, such as businesses that refuse to sell or engage with certain people in the LGBTQ community or have policies that are discriminatory towards people in this community.  Any time Christianity and values attributed to it are concerned, discriminatory behavior are sure to follow in some cases, not all of course, but these motivations, in my opinion, are led by these dogmatic beliefs before profit consideration.</t>
  </si>
  <si>
    <t>63d5d501b1850f8500329be9</t>
  </si>
  <si>
    <t>I chose the same response for all because there is only a certain amount that Iâ€™d be willing to pay for a plain shirt. The donation has no effect on whether Iâ€™d pay more or less. The only thing that would determine this is what type of material the shirt was made from or if there was an image on the shirt.</t>
  </si>
  <si>
    <t>I feel like Walmart is a large organization that donates to charities, knowing it has such a large footprint in everyday life and will benefit from showing people that they donate by more people wanting to shop there.</t>
  </si>
  <si>
    <t>I believe they support some values because they know how much of an important impact it could have. I also believe that they do this because they are just as concerned as everyone else that if the problems are not addressed, that they will only get worse.</t>
  </si>
  <si>
    <t>I think companies are starting to realize that if they donâ€™t contribute to ending societal issues that they are helping to make them worse.</t>
  </si>
  <si>
    <t>63d80b500adef5b476e289a4</t>
  </si>
  <si>
    <t>I just decided that under $10 is worth it for a t-shirt regardless of the seller's political values.</t>
  </si>
  <si>
    <t>I just saw a video of a dog rescue place that sells ice cream and mini golfing and 100% of the proceeds goes to rescuing dogs.</t>
  </si>
  <si>
    <t>Most of the time companies support societal values because someone crunched the numbers and learned they can eek out more of a profit if they support something. Or even more cynically than that they try to profit directly off the societal value (ie selling rainbow flags during Pride Month).</t>
  </si>
  <si>
    <t>Because it's usually a societal issue that's on everyone's minds or in the news at the moment. It always feels like they're capitalizing on what's going on in the world at that second and all the other societal problems they're ignoring.</t>
  </si>
  <si>
    <t>63dab0380b8791f9560fd329</t>
  </si>
  <si>
    <t>Honestly, I was just being greedy and wanted to make the most of myself despite the seller.</t>
  </si>
  <si>
    <t>Starbucks often speaks about sustainability. They're using eco-friendly cups and sourcing their coffee beans from farms that practice fair trade.</t>
  </si>
  <si>
    <t>They likely try to take a view that makes them look better in the eyes of their target demographic. While it may be mostly for their own benefit, it's at least partially genuine on occasion.</t>
  </si>
  <si>
    <t>Because that's why most businesses exist, to maximize profits. This has been seen throughout history.</t>
  </si>
  <si>
    <t>63e2953c6c707d75ae5fcdd2</t>
  </si>
  <si>
    <t>I chose to pay more to the sellers that were willing to donate to a cause that is important to me.</t>
  </si>
  <si>
    <t>I'm sorry, no.</t>
  </si>
  <si>
    <t>They earn respect and are liked by the public which translates to better sales.</t>
  </si>
  <si>
    <t>I think a lot of companies support societal values without even mentioning it. They do it because an owner or someone on the board is genuinely concerned about an issue.</t>
  </si>
  <si>
    <t>63e2d7785f60f12b60826f53</t>
  </si>
  <si>
    <t>I chose what I was willing to pay the sellers in different scenarios based on whether they knew before or after they knew or didn't know their opportunity to be able to sell their t shirts in the market. It showed me who would be willing to sell their t shirts with or without knowing information first before making their decisions. It has shown me that some sellers were more willing to sell their t shirts no matter what the decisions or other outcomes were before or after they made their decisions to sell their shirts.</t>
  </si>
  <si>
    <t>Most businesses support right to privacy when for example people are filling out job applications to come to work for them. They give them information such as addresses, phone numbers, other job history, etc. that is suppose to be kept confidential and not given out to other companies.</t>
  </si>
  <si>
    <t>I think the main reason they do it is to keep a good relationship with other businesses in their community, along with keeping in good standards with their employees should they get hired. I think they also do it to strengthen their trust with their customers on a daily basis. I think they also try to do what they can to build trust with their brand image to keep their business in good standings as well. I think over all, it can help them build productivity if they have employees believing in them and trusting in them as a business to work for.</t>
  </si>
  <si>
    <t>I feel that in todays world, people want to know that a company is being genuine about their products and company, and how they treat people who work for them, or other companies that they could potentially do business with at a later time. I think they want to have a good and honest relationship with other business in order to keep in good standings with their own business.</t>
  </si>
  <si>
    <t>63e5517cd738b83025348a43</t>
  </si>
  <si>
    <t>i was willing to pay the same amount to each of them. I was more concerned about the impact to me vs the impact to somebody else regardless of their beliefs.</t>
  </si>
  <si>
    <t>IKEA (and many other companies) publicly support LGBTQ rights.</t>
  </si>
  <si>
    <t>Some companies support societal values because they believe it is the right thing to do. They may do it in support of their employees or customers. I'm sure a few do it to seem more favaorable to potential customers.</t>
  </si>
  <si>
    <t>I like to believe that most companies do this because it is the right thing to do.</t>
  </si>
  <si>
    <t>63e55887d67a5c7e32a678fa</t>
  </si>
  <si>
    <t xml:space="preserve">My willingness did not really increase or decrease in these particular scenarios. I just thought I need more money than a tshirt! </t>
  </si>
  <si>
    <t xml:space="preserve">I donâ€™t know too much about it but heard hobby lobby is closed for religious purposes on Sundays.  Another nearby community thrift store are very bent on hiring people with old fashioned values. </t>
  </si>
  <si>
    <t>I believe they do but not really to support but give false illusions that they care about certain causes.</t>
  </si>
  <si>
    <t>I donâ€™t feel one company can honestly represent everyoneâ€™s wants and opinions and are doing so just to get the majority of consumers to profit on.</t>
  </si>
  <si>
    <t>63e64959bf1cb4617fa269e5</t>
  </si>
  <si>
    <t>I really went with my intuition. The amounts I were willing to pay were based on my gut feelings.</t>
  </si>
  <si>
    <t>Chicken -fil-a supports traditional values.</t>
  </si>
  <si>
    <t>They support certain values to impress potential customers. They belive people will see their stance and support their business because of that stance on an issue.</t>
  </si>
  <si>
    <t>Businesses have no incentive to get involved in issues unless there is a profitable reason for doing so.</t>
  </si>
  <si>
    <t>63ea5be8b2ca91384436e184</t>
  </si>
  <si>
    <t>I generally think shirts are overpriced so $8 is about where I feel t-shirts should be priced. I do not have a need for t-shirts at this time which also impacted my willingness to pay</t>
  </si>
  <si>
    <t>I want to say Tesla (or any fully electric auto manufacturer) because creating electric vehicle is a huge step in the right direction to help impact climate change. I'm not so sure Elon cares about climate change, rather than exploiting an auto market that didn't exist.</t>
  </si>
  <si>
    <t>I think many companies are created with the goal of solving a real world problem. If that problem happens to be a societal issue that is very positive and natural.  When you see a company open support whatever the current trend in social values are, then I think they are just trying to profit off the public's emotions</t>
  </si>
  <si>
    <t xml:space="preserve">Most companies are for profit and will put profits ahead of morals every time.  If they can profit off supporting a cause, they certainly will.   </t>
  </si>
  <si>
    <t>63eb13f36c0fe9ba20d45234</t>
  </si>
  <si>
    <t xml:space="preserve">I just imagined the percentage of average citizens interested in the varying issues. I thought the sellers would also be in this criteria. Then I envisioned how much the particular causes would mean to said sellers and viola! </t>
  </si>
  <si>
    <t>Chik-fila. They support family and Christian values even when it costs them money.</t>
  </si>
  <si>
    <t xml:space="preserve">Most companies do it for market share. Others have people in charge who are activists. Look to the Bud Light fiasco that cost billions in revenue because of an uninformed executive with a personal agenda. Others like Michaels and Chikfila value family and Christian beliefs even if being closed on Sunday costs them money. </t>
  </si>
  <si>
    <t xml:space="preserve">Most companies balance on a thin wire between profits and social values. This has been a mostly recent trend though. I think it has peaked and profits with take the forefront over any social programs or values. </t>
  </si>
  <si>
    <t>63f2261685a2effaa7a16de6</t>
  </si>
  <si>
    <t>I really did not keep that information in my head when reading through the T-shirt selection options. So, I basically guessed. Sorry.</t>
  </si>
  <si>
    <t>Hmmmm, perhaps I could pick Chick Fila (spell?). Sorry, I rarely eat out and don't eat here, but I know they support some more faith-based values -- thus, they are not open on Sundays.</t>
  </si>
  <si>
    <t>My guess would be that some leaders of various organizations feel a personal responsibility to embrace a "cause" or societal value to support. And, I'm sure there are some companies that do it to cater to a population that will hopefully bring them more sales.</t>
  </si>
  <si>
    <t>I just feel that that is a better representation of the amount of greed within out society today. I would like to think I'm wrong and that the desire to support a particular societal value would be sincere . . . but I'm losing faith in Corporate America and some other smaller businesses that no longer seem to care about the customer like they used to -- not "personally" anyway. They just want their money.</t>
  </si>
  <si>
    <t>63fa6f8dc3d4ec40b5397847</t>
  </si>
  <si>
    <t>I thought about the amount of cost of a t-shirt and the amount of the bonus, in addition to the right to privacy.</t>
  </si>
  <si>
    <t>There are many companies that support values similiar to the sellers endorsed values  in this study.</t>
  </si>
  <si>
    <t>Some sellers take on a value so that they might sell more; others take on a value that they believe in.</t>
  </si>
  <si>
    <t>There ae many companies out there that endorse social value because they have a genuine commitment to their values.  However, there are others that do it for profit.</t>
  </si>
  <si>
    <t>63fb4b7f05faed13656528f0</t>
  </si>
  <si>
    <t>In each scenario I chose the lowest amount of bonus that would make my endeavors profitable.  I really do not have any need for a t shirt.</t>
  </si>
  <si>
    <t>Any company that ships goods in unmarked packaging.</t>
  </si>
  <si>
    <t>I think they are trying to curry favor and cultivate customers by taking stances on social issues.</t>
  </si>
  <si>
    <t>In a lot of cases companies post progressive ideas on their American social media but do not in more conservative areas like the Middle East.</t>
  </si>
  <si>
    <t>63fcfd81a075a45d1a821308</t>
  </si>
  <si>
    <t xml:space="preserve">I chose in the manner I did because most people when knowing something is related to a cause will want to participate. Even if they don't really care for the cause. They fear being ostracized and have a need to be politically correct or go with the flow of the majority. Sad behavior but that's the "New" people.. </t>
  </si>
  <si>
    <t>Nike corporation comes to mind firstly. They are a company I know that definitely supports racial diversity and justice. 
They were financially and emotionally an entity that believed in racial equality and justice before it became trendy.</t>
  </si>
  <si>
    <t xml:space="preserve">I feel they're are a company I can trust and want to do buisness with. I've heard of companies owner's that feel indebted to do the right thing due to there forefathers dealings in the slave trade.
Business owner's who can feel other's journey and have empathy are ahead of the rest. They don't have to hurry and get with the diversity agenda. They're decent and beyond that already. </t>
  </si>
  <si>
    <t>They are in buisness therefore profit usually comes along with embracing a value. Realistically you can't separate the two. I feel just grateful they have the consideration.</t>
  </si>
  <si>
    <t>63fe1b6e946bd85eb4a68860</t>
  </si>
  <si>
    <t>Two out of three sellers would most likely have chose something other than climate change is why I made my choice of answers</t>
  </si>
  <si>
    <t>I don't have an answer for this because I don't know the name of any firm that publicly supports a specific value, most will list a few that they support</t>
  </si>
  <si>
    <t>It looks good on paper for them is what I think when it comes to most companies</t>
  </si>
  <si>
    <t xml:space="preserve">From my experience with companies that is what was conveyed by managers </t>
  </si>
  <si>
    <t>Hearsay</t>
  </si>
  <si>
    <t>6400d8ca77149fbfbc36f685</t>
  </si>
  <si>
    <t xml:space="preserve">I believe more people are supporting fighting climate change and not supporting God. </t>
  </si>
  <si>
    <t>Chick-fil-A supports pro-life and traditional marriage which is what Christian values are.</t>
  </si>
  <si>
    <t xml:space="preserve">They love America and the traditional values that are the heart of America. </t>
  </si>
  <si>
    <t xml:space="preserve">A lot of companies are following ESG and are solely interested in following what they are told to do by the creators of ESG. </t>
  </si>
  <si>
    <t>6400df45e639d203b8518cad</t>
  </si>
  <si>
    <t>im able to buy tshirts in my local area for $3, so iâ€™d rather get a bonus than the tshirt. i was willing to pay $2 for a shirt if the seller supported racial justice</t>
  </si>
  <si>
    <t>The eyeglasses company Warby Parker gives away one free pair to charity with every purchase</t>
  </si>
  <si>
    <t>Some companies just want to look good, other companiesâ€™ founders truly care and want to promote causes they care about. Some companies maybe want tax benefits.</t>
  </si>
  <si>
    <t>I donâ€™t trust most companies. Lots of companies sell junk, either junk electronics or junk food. They treat their employees like junk. Why should I believe they care about anybody but themselves?</t>
  </si>
  <si>
    <t>Arab</t>
  </si>
  <si>
    <t>6402618738abc106f32f8928</t>
  </si>
  <si>
    <t xml:space="preserve">I need money to afford to live (rent, food, utilities, etc.) more than I need a t-shirt. If my financial situation was less precarious I would be more willing to forgo cash to support a seller who is supporting racial justice. </t>
  </si>
  <si>
    <t>Starbucks</t>
  </si>
  <si>
    <t xml:space="preserve">In a capitalist system, the only rational choice is maximum profit above all. When companies claim they support social justice values it is ultimately to gain market share and increase profits. It's necessary to look into exactly how the corporations' claims are put into practice. Does the internal hiring and promotion structure of the corporation reflect these purported values? I think you can choose to support a corporation based on their DEI initiatives as long as you remember the corporation is looking to make as much money as possible above anything else. </t>
  </si>
  <si>
    <t xml:space="preserve">The companies that put all their energy into maximizing their profits are the ones that survive in our neoliberal capitalist system. If we want institutions, like corporations, to value something else above profit, we have to change the system. Capitalism doesn't allow values other than maximum profit to guide successful institutions. </t>
  </si>
  <si>
    <t>64048e346a45d078131b49df</t>
  </si>
  <si>
    <t>wasn't willing much, but i loved the idea of plain shirt and a bonus,</t>
  </si>
  <si>
    <t>An example of an everyday situation where a firm publicly supports a value is when a tech company like Apple emphasizes its commitment to user privacy. Apple has run advertising campaigns highlighting how its devices are designed to protect user data and ensure privacy. examlpe is they might feature an advert that showcases the various security features of their iPhones, like end-to-end encryption for messages and facial recognition technology, along with the tagline ( Privacy)This public endorsement of privacy aligns with the company's values and appeals to customers who prioritize their personal data's security.</t>
  </si>
  <si>
    <t>Companies support societal values for various reasons, often driven by a combination of ethical considerations, business strategy, and external pressures.</t>
  </si>
  <si>
    <t>Some companies support societal values because their mission and principles are based on them, and their leaders genuinely believe in and promote these values. They see societal well-being as crucial for longterm success and prioritize ethical actions over immediate profits. Through some programs, they invest in community and environmental projects out of true commitment. They align with like minded employees and customers, are transparent, and hold themselves accountable. Additionally, they fund charitable causes and have a long history of supporting these values, even during tough times. In short, these companies are driven by their beliefs and a desire to make a positive impact, not just profits.</t>
  </si>
  <si>
    <t>640d158f622652f38f6d35ed</t>
  </si>
  <si>
    <t>I just guessed according to my opinion on what information they know.</t>
  </si>
  <si>
    <t>None that I can think of</t>
  </si>
  <si>
    <t>They want to take into consideration societies opinions in order to have a successful business without discrimination.</t>
  </si>
  <si>
    <t>I genuinely believe that not all but most companies are primarily concerned with increasing revenue and profit.</t>
  </si>
  <si>
    <t>6412285c18716831333d53b3</t>
  </si>
  <si>
    <t>I believe gender equality is a value most americans support and, conversely, the percentage of the population that does not espouse to the value is small and those in the middle that don't care. 
I read that about 75% of americans claim they are christian but I believe that number is much lower when it comes to actual practice so this value is more controversial than gender equality. so a business person is taking a risk of alienating non-christians from potentially purchasing their t-shirts.</t>
  </si>
  <si>
    <t>on the east side of town there is a local computer repair shop named, "computers for christ"</t>
  </si>
  <si>
    <t>I gravitate to merchants endorsing values similar to mine but sometimes I don't know if it is done to promote business or because they believe in the cause. I do think it is a risk of alienating non-believers so they risk losing sales for their approach.</t>
  </si>
  <si>
    <t xml:space="preserve">businesses are there to make money and stay in business. anytime they take a stance on any cultural or societal issue they risk alienating a percentage of the population of potential buyers. in my examples of "christ for computers" that merchant is risking the loss of potentially 25% of his customers. that merchant must be a devout christian or believes this area is religious enough to believe it will bring in christians to his/her shop. </t>
  </si>
  <si>
    <t>6413672a835333b90d961eaa</t>
  </si>
  <si>
    <t>Pretty much any amount over $12, I would rather have a bonus payment because that affects my earnings.</t>
  </si>
  <si>
    <t>Ikea investing billions into renewable energy</t>
  </si>
  <si>
    <t>I think it's a balance between being profit-driven and being morally righteous as well as having a good brand image.</t>
  </si>
  <si>
    <t>I think a lot of companies what to do the right thing, but at the end of the day, profits still drive decisions.</t>
  </si>
  <si>
    <t>642f61481e01b1f9e29cff4b</t>
  </si>
  <si>
    <t>I really wasn't willing to pay any of the sellers based on the values I chose because I don't think the sellers would really care about that</t>
  </si>
  <si>
    <t>I really can't think of anything because I don't pay attention to things like that. I don't care one way or another if a seller supports a cause or not, all I care about is getting the product that I want to purchase, their values and the things they support have nothing to do with it</t>
  </si>
  <si>
    <t>I think some companies support societal values because they think they're going to profit more from it....</t>
  </si>
  <si>
    <t>Because most companies are out for profit all they care about is making money</t>
  </si>
  <si>
    <t>64345bf16b9a2e046128887f</t>
  </si>
  <si>
    <t>I preferred payments instead of T-shirts. I know tis is an exercise and I won't be giving anyone money.</t>
  </si>
  <si>
    <t>Sellers on As Seen on TV are always selling buy one, get one free or giving bigger discounts.</t>
  </si>
  <si>
    <t>They want consumers to buy more.Make themselves look better and caring. People will trust them more.</t>
  </si>
  <si>
    <t>They simply want to look carin' so you will buy their products.</t>
  </si>
  <si>
    <t>64345edc0fd9813bdd9ef181</t>
  </si>
  <si>
    <t>I am not currently able to work so I would rather have the cash over the shirt.</t>
  </si>
  <si>
    <t>Donations asked for at store checkouts for children's hospitals.</t>
  </si>
  <si>
    <t>To raise awareness of needs in society.</t>
  </si>
  <si>
    <t>Big companies always want more and more.</t>
  </si>
  <si>
    <t>6435b95691d542284002bc90</t>
  </si>
  <si>
    <t xml:space="preserve">I have done many thousands of surveys...the fact that SO many researchers put out junk information in hypothetical questions that are not true...it is just pointless so I am just going for the money. Sorry but true.... </t>
  </si>
  <si>
    <t>There are many companies out there that "say" that they support a particular value when in fact they do not. And in many cases they donate to candidates that are opposed to that value.</t>
  </si>
  <si>
    <t>As I eluded to before...they may say they support a value but it is all for show and they don't "practice what they preach". Certainly, I am not saying that is the case but the amount of companies who do that, I find very sad and troubling.</t>
  </si>
  <si>
    <t>That was a hard decision to make...I really dont know they breakdown of the numbers but as you might have guessed I am a bit cynical of those who "say but don't do". It is probably not as bad as I estimate but it feels like it is. What you say above does sound logical.</t>
  </si>
  <si>
    <t>6436271f6ff817660ede859b</t>
  </si>
  <si>
    <t>Just my general thought on the price of T-shirts. They are common, so I am not willing to go above a certain price, regardles off material, cause, etc. They are just T-shirts.</t>
  </si>
  <si>
    <t>Well, I remember AB and Target  endorsing LGBTQ, but they seem to have retreated from that stance.</t>
  </si>
  <si>
    <t>Inward pressure from employee groups, and what they see as an opportunity to gain market share, which is driven by media and culture at the moment.</t>
  </si>
  <si>
    <t>They exist to make money. Endorsing causes might be a way to do this. And provide an image of social concern.</t>
  </si>
  <si>
    <t>6439782b3cf9cbcb4b1d5606</t>
  </si>
  <si>
    <t xml:space="preserve">I do not believe gay rights are at the same level as other peoples rights and because of that people are more prone to ignore or disassociate with gay people and gay rights. 
</t>
  </si>
  <si>
    <t>The VA here does the same thing</t>
  </si>
  <si>
    <t>I believe the reason why many companies support societal values is because of reputation and or customer loyalty. Customers seem to be more loyal if the company has the same values as they do. I also believe that some companies support societal values is because of regulatory or legal issues or considerations.</t>
  </si>
  <si>
    <t>Companies often support societal values as a blend of strategic business decisions. They might do it to attract customers. Societal value endorsements can evolve into authentic commitments if the companies see the benefits in both their reputation and profits.</t>
  </si>
  <si>
    <t>643bd22e67aeded15060e447</t>
  </si>
  <si>
    <t>First, I had to decide how much a t-shirt is actually of value to me, then I considered that if a seller is willing to help out a cause that is important to me I would be willing to pay more, whether or not they knew about the ability to sell t-shirts to help the cause or not.</t>
  </si>
  <si>
    <t>General Motors claims on their website that they are longtime supporters of the LGBTQ+  community and they fly the Pride flag alongside the American flag at their headquarters,</t>
  </si>
  <si>
    <t xml:space="preserve">I believe that companies become socially and politically supportive of some issues in order to gain market share and public support. </t>
  </si>
  <si>
    <t>Firstly, the main responsibility of businesses is to generate profits for shareholders. Publicly embracing social responsibility can attract customers, increase employee engagement, and enhance overall profitability.</t>
  </si>
  <si>
    <t>Sephardic Jew</t>
  </si>
  <si>
    <t>64499fee96893c7a3ec6b883</t>
  </si>
  <si>
    <t>I would not pay over $5 for a plain t shirt.</t>
  </si>
  <si>
    <t>No</t>
  </si>
  <si>
    <t>To increase sales; otherwise it is nobody's business.</t>
  </si>
  <si>
    <t>Any company's primary objective is to make money and stay in business (and make more money).</t>
  </si>
  <si>
    <t>644d50b6fe5bdb7e2bc629fa</t>
  </si>
  <si>
    <t xml:space="preserve">I think it's important to remember some of the values that may be important to some people that may not be as important to others. There are some people who hold strong thoughts regarding guns and the right to maintain guns so I think those people would support buying the tshirts regardless. </t>
  </si>
  <si>
    <t xml:space="preserve">I often see commercials of products that include their appreciation for strong family values in their commercials. Often times these are truck commercials that I see here in my state because this is a state that claims to hold strong family values. </t>
  </si>
  <si>
    <t xml:space="preserve">I think some companies support societal values simply as a marketing ploy while there are others who support what is most important to the leaders of that particular company. </t>
  </si>
  <si>
    <t xml:space="preserve">I think that we must remember at the end of the day, a company's main purpose for most is to make a profit. Their profit margin drives most of their decisions. It is difficult to justify promoting values that are not shared by majority of your marketing area. </t>
  </si>
  <si>
    <t>64582fbecf6c66bc4c14374b</t>
  </si>
  <si>
    <t>I made my choices based on my opinion of the value of the t-shirts. However, when the scenario changed and there was a $2 donation to Gender Equality, I felt it was worth changing my choices.</t>
  </si>
  <si>
    <t>Womankind Worldwide.</t>
  </si>
  <si>
    <t>I believe some companies support societal values to further sales and do what is morally right and good for our country.</t>
  </si>
  <si>
    <t>I believe that they want their business to prosper, as well as society.</t>
  </si>
  <si>
    <t>645c117b5092a284c2b5c16a</t>
  </si>
  <si>
    <t>When deciding how much to pay sellers, I considered the value I place on the T-Shirt and my budget. I also thought about the seller's earnings and their support for values important to me, like Racial Justice. Balancing my desire for the T-Shirt with a fair price that supports sellers aligned with my values guided my decisions.</t>
  </si>
  <si>
    <t>An everyday situation where a firm publicly supports a value is when a coffee shop promotes fair trade practices. By sourcing coffee beans from ethically certified farms and advertising their commitment to fair wages and sustainable farming, they align with and endorse values of social justice and environmental sustainability.</t>
  </si>
  <si>
    <t>Brand Image: Aligning with values like sustainability or social justice can enhance a companyâ€™s reputation and appeal to consumers who prioritize these issues.
Consumer Expectations: Modern consumers increasingly expect companies to act responsibly and support meaningful causes.
Market Differentiation: Supporting societal values helps companies stand out in a competitive market.
Employee Morale: Companies that champion values often attract and retain employees who are passionate about those causes.
Long-Term Benefits: Ethical practices can lead to long-term profitability through customer loyalty and positive brand association.</t>
  </si>
  <si>
    <t>I think this is the case because companies often align with societal values as a strategic move to attract consumers and boost sales. While they may appear committed, the primary motivation often revolves around enhancing brand appeal and driving profitability.</t>
  </si>
  <si>
    <t>645e55f22a5d4cdc6fd7bf23</t>
  </si>
  <si>
    <t>if they support the cause knowing or not knowing but still show their support shows me they believe in equal rights</t>
  </si>
  <si>
    <t>companies such as johnson an johnson or amazon</t>
  </si>
  <si>
    <t>i would hope they support these values for simple fact they believe in being equal an show their support in jobs or whatever the reason except for just a profit</t>
  </si>
  <si>
    <t>again im just hoping and guessing that these companies would put their beliefs a head of anything else</t>
  </si>
  <si>
    <t>6466c5d29fcee46200c0137b</t>
  </si>
  <si>
    <t xml:space="preserve">I was willing to pay as much as the value of the t shirt. I was not willing to pay more than what it was worth. </t>
  </si>
  <si>
    <t xml:space="preserve">No i cannot. I don't know any business that promotes its values or the values of its sellers. </t>
  </si>
  <si>
    <t xml:space="preserve">If they do support values, it is for financial gain. They do nothing out of the goodness of their hearts. </t>
  </si>
  <si>
    <t xml:space="preserve">They wouldn't  make much profit otherwise. Companies show time and time again they care more for money than people. </t>
  </si>
  <si>
    <t>6473ddd093826f8af4192abb</t>
  </si>
  <si>
    <t>While gun rights are a defining issue with the republican party, it is also an important issue with left leaning democrats and independents. Therefore, gun rights as enshrined in the constitution, is almost a non-partisan issue which makes it a a majority opinion. This is why is I chose 70%. It could be higher, but there are still people like me who wouldn't mind it if we were more like Japan that  
 has such strict gun laws that hardly anyone owns a firearm.</t>
  </si>
  <si>
    <t xml:space="preserve">I'm not sure exactly what you mean here, but I'll try. MAGA. I doubt I would buy anything from some who was openly MAGA or a Donald Trump supporter since this organization has little in common with my values.
</t>
  </si>
  <si>
    <t>I think only about half of all companies who support societal values are genuinely sincere about change. For the rest, I believe it is just an effective marketing opportunity. If possible, I will research the difference in the CEO's salary and that of the average worker to see if they are sincerely interested in social justice.</t>
  </si>
  <si>
    <t>This scenario is the most plausible and the most hopeful for me. Several years ago, I worked for a company that professed social responsibility. They talked the talk, but they didn't walk the walk.</t>
  </si>
  <si>
    <t>Personal experience of an employee</t>
  </si>
  <si>
    <t>6474a3bea5c73f10d2742769</t>
  </si>
  <si>
    <t>I don't value a t-shirt and prefer the choice on what to spend my money on.  Therefore, whatever value they support doesn't make a difference to me as to what I prefer</t>
  </si>
  <si>
    <t>various food manufacturers will claim that they support addressing climate change by where they source their materials</t>
  </si>
  <si>
    <t>I think most compaies generally will seize upon whatever the public mood lands on in order to gain market share so I'm a bit cynical on the marketing that comes about about companies supporting different values.  I'd rather look at their actual actions and draw my own conclusions</t>
  </si>
  <si>
    <t>Companies are in competition to gain the most revenue and profit.  Therefore, I think that it's more about doing that and in order to drive more customers towards its brand, they do what they think they need to do in terms of their marketing.</t>
  </si>
  <si>
    <t>6476b68d90c09af88f39e1a5</t>
  </si>
  <si>
    <t>Personally I have large medical bills and money is tight.  I would not spend more than 6 for a tee shirt no matter what the cause as I know I can get one for this price locally.</t>
  </si>
  <si>
    <t>I can not think of one about gun rights.  However Target stores have publicly supported gay and LBGQT.  After allowing people of different biological sex use the Lady's changing rooms as a  women I have stopped shopping there as this makes me very uncomfortable and not feel safe.</t>
  </si>
  <si>
    <t>Some companies support certain social values due to "trends" and push on social media.  In practice this has the effect of upsetting 50% of your customer base no matter which side you support.  I would prefer that such companies refrain from doing this.</t>
  </si>
  <si>
    <t>Many companies are under the mistaken opinion that what is on social media reflects the majority and thus gear their marketing to trends.  In many cases this does not prove to be true and they just up set 50% of people.</t>
  </si>
  <si>
    <t>6477aedd9ce51cb178524b27</t>
  </si>
  <si>
    <t>i tried to base it on my feelings and those of people i know. Basically an educated guess</t>
  </si>
  <si>
    <t>it can be as simple as Oreo having rainbows on the profucts for pride month, or more involved like donating money to hate groups like chik-fil-a</t>
  </si>
  <si>
    <t>i think for siomne it is a real desire to promote change in the world</t>
  </si>
  <si>
    <t>a company has to be prepared top lose business if it supports a controversial cause</t>
  </si>
  <si>
    <t>647fe69be349b78b571ecedd</t>
  </si>
  <si>
    <t xml:space="preserve">In most cases, I buy plain T-shirts on sale from Goodwill during Black Friday events. In years past, Goodwill has had $2 sales for T-shirts. I donâ€™t like to spend a whole lot on T-shirts, unless the T-shirt has a specific message for a specific event that I would be attending. I personally have sometimes bought â€œmessageâ€ T-shirts for as high as $15 or $20, depending on the message, but I would generally go for $10 or under for a plain T-shirt. This is regardless of the sellerâ€™s personal opinion on certain political or public policy issues. </t>
  </si>
  <si>
    <t xml:space="preserve">Itâ€™s easier for me to be more aware of sellers whose values are antithetical to mine. Dominoâ€™s Pizza was run by a conservative Catholic who supported anti-gay causes. I donâ€™t know if Dominoâ€™s Pizza is still run by that same guy, but I do not support nor will I buy pizza from Dominoâ€™s. Likewise with Chick-fil-a, which also had an anti-gay agenda. I also do not go to In-and-Out Burger any more because In-and-Out has an anti-mask policy in that employees are NOT required to wear a mask. In my opinion, if people WANT to wear a mask and WANT to wear a mask in their workplace for WHATEVER reasons, they should be able to do so. So these are three examples of companies/sellers/vendors which I do NOT support. </t>
  </si>
  <si>
    <t xml:space="preserve">Some companies support certain societal or political values because of the personal values of those at the top of the company, as in the case of Dominoâ€™s, Chick-fil-a (as being anti-gay) or In-and-Out as being anti-mask. In-and-Out also has an alleged religious orientation as well, which they do not hid. </t>
  </si>
  <si>
    <t xml:space="preserve">The conservative Catholic who ran Dominoâ€™s did not care about profits. His pizza company was already profitable enough. He supported anti-gay causes in the 1990â€™s because that is what he believed in. Those who agree with Dominoâ€™s or Chick-fil-aâ€™s position will still go to those restaurants. Back in college, however, I saw the anti-gay position of one local business backfire on them. A former country-western bar remodeled to become a slick upscale noodle-pasta-bar with a dance floor, but when a same-sex couple tried to dance on the dance floor, the owner turned on the lights, announced that this couple and their friends had to leave, and this, in turn, created a huge overflowing boycott. This noodle-pasta-bar sat empty and his business was really hurting. So an anti-gay position can hurt a company very much so. Iâ€™m not sure whatever happened to this noodle-pasta-bar? </t>
  </si>
  <si>
    <t>6488e429e530a1949174c9f4</t>
  </si>
  <si>
    <t>I was never told how much the T-shirt actually cost so I chose an arbitrary bonus schema and stuck with it.</t>
  </si>
  <si>
    <t>Dollar general endorses adult literacy and that is why I buy from them.</t>
  </si>
  <si>
    <t xml:space="preserve">Companies support social values because it makes them look like responsible citizens </t>
  </si>
  <si>
    <t>Companies are created to make money above all.</t>
  </si>
  <si>
    <t>64a20e18b0f91aac5ea9a538</t>
  </si>
  <si>
    <t>I just went with my gut. I do not support gay rights so the seller than upholds values is more my style.</t>
  </si>
  <si>
    <t>Some of today's clothing lines with Christian content is helping to uphold Chrisitans and their values.</t>
  </si>
  <si>
    <t>The clothing lines with the satanic images or words are playing to todays people and the fact that they have no morals and believe in nothing good</t>
  </si>
  <si>
    <t>Because they support the cause not just what money it may bring in</t>
  </si>
  <si>
    <t>64a6e31ef9a471c4f100c91f</t>
  </si>
  <si>
    <t>I thought about it in a practical sense. I really don't need any more t-shirts, so I preferred the bonus.</t>
  </si>
  <si>
    <t>I recall Target selling an LGBTQ+ clothing line during Pride month.</t>
  </si>
  <si>
    <t>Some companies see a market opportunity to increase profits. Many companies are afraid of negative publicity, so they take these social stances.</t>
  </si>
  <si>
    <t>Many companies are run by very liberal people. They support these values and also want to capitalize on them through higher profits.</t>
  </si>
  <si>
    <t>64b1fcf39321437ac4ebaa8f</t>
  </si>
  <si>
    <t>How much I perceived the value of the shirt anywhere I could buy it, plus extra for supporting climate a bit</t>
  </si>
  <si>
    <t>Company that sells reusable stainless steel water bottles</t>
  </si>
  <si>
    <t>They want to appeal to consumers in a way that influences them to buy the product from them instead of someone else</t>
  </si>
  <si>
    <t>Companies are profit motivated. Without enough profit, they go out of business</t>
  </si>
  <si>
    <t>64bbe3ccf05e537a07257be2</t>
  </si>
  <si>
    <t>In looking at the product, no ties to it, $10 was the price I would pay. It's just a T-Shirt.  However, the most I would be willing to pay for any t-shirt would be $20.  Since right to privacy isn't a big deal in the public eye, I think it would be awesome for a company to recognize it whether they knew it could be a good market or not.</t>
  </si>
  <si>
    <t>I'm just not sure, I find the question confusing.</t>
  </si>
  <si>
    <t xml:space="preserve">Usually a company sees an opportunity to make profits and will look at what is the topic of the day in the media and capitalize on that.  </t>
  </si>
  <si>
    <t>Companies usually have some many varied people giving their opinions in the decision making process, I don't feel they can have a unified genuine commitment.  A company exists to make money.  Otherwise they would not be in business for long.</t>
  </si>
  <si>
    <t>64d415333022f743dc10a219</t>
  </si>
  <si>
    <t>First I thought about what would be a fair price for the shirt. Iâ€™m willing to pay a little more than that if they just espouse that value but Iâ€™m willing to pay more if they mean it.</t>
  </si>
  <si>
    <t>Not really. Most of the larger companies donâ€™t really believe half of what they claim to stand for.</t>
  </si>
  <si>
    <t xml:space="preserve">I think itâ€™s due to the beliefs of the top execs in the company. When they start as small companies, theyâ€™re hiring people who agree with them.
The product they market will appeal to a certain group of people so they espouse the values of that group to improve sales.
</t>
  </si>
  <si>
    <t>Like it or not, profit matters. Companies will do what makes them money so theyâ€™ll support values. At the same time, employees may support values so the company will also support those values.</t>
  </si>
  <si>
    <t>Because employees support the values</t>
  </si>
  <si>
    <t>64d508c361f9463e963b1348</t>
  </si>
  <si>
    <t>I first thought of the price of a Tshirt that I was willing to pay.  The extra $2 is helpful, whether the seller was trying to sell more shirts or not.  So I was willing to pay that extra $2</t>
  </si>
  <si>
    <t xml:space="preserve">Many companies share their support of various social values.  That is a very common practice.  Often, they will make use of their product labels to suggest supporting a certain cause.  This could lead to more sales, depending on the cause, but must be considered carefully.  </t>
  </si>
  <si>
    <t xml:space="preserve">There are several reasons why a company would support social societal values.  One may be to increase sales.  One may be that the cause aligns with their company's vision and culture.  I would like to believe the second occurs more often, but I feel that sales are generally more important to the company overall.  </t>
  </si>
  <si>
    <t xml:space="preserve">Company's often use advertising and messaging related to their support of social causes.  They must spend money to do this.  Since most companies are for profit, they must see financial value in using social cause messaging in their advertisements.  </t>
  </si>
  <si>
    <t>64d50cea3e508365daf4bfed</t>
  </si>
  <si>
    <t xml:space="preserve">I decided how much I was willing to pay sellers in different scenarios by the number values that were offered. I believe that I will feel better if I choose the t-shirt over the money to show support to the seller. Also, I feel that up to a certain amount, I am willing to choose the t-shirt. However, I also chose the money because I believe that the t-shirt may not be as valuable. </t>
  </si>
  <si>
    <t>The NAACP is a firm that fights for the rights of colored people.</t>
  </si>
  <si>
    <t xml:space="preserve">Inclusion, racial equality </t>
  </si>
  <si>
    <t xml:space="preserve">Because some companies show and express their support for certain societal values. </t>
  </si>
  <si>
    <t>64d50e1ad5a5d6c6fb9fb493</t>
  </si>
  <si>
    <t>I thought about their motivation for supporting the value.  If they were more genuine and didn't know they could benefit I felt I could pay more.</t>
  </si>
  <si>
    <t>The ones that stick out are ones that don't value some of these qualities.  I think of Hobby Lobby owners claiming to support family values but not LGBTQ+.  It was something that made me stop shopping there.</t>
  </si>
  <si>
    <t>I think they think what they believe is good for business.   But depending on what that value is it may turn off potential consumers as well.</t>
  </si>
  <si>
    <t>I think most companies, but not all, are only worried about making money.  It's  nice to think they are doing so for a moral reason but I am not that optimistic.</t>
  </si>
  <si>
    <t>64d6aac54b2cf0b742d6dc67</t>
  </si>
  <si>
    <t xml:space="preserve">The reasoning for the gender equality is that many women do not make as much money. The reasoning for the gun rights is that the majority of gun owners are willing to pay to preserve their rights to own guns. </t>
  </si>
  <si>
    <t>The dove corporation has advertising and beliefs for all women are beautiful in their own way. I feel this is very very important as far as both gender equality and racial equality.</t>
  </si>
  <si>
    <t>Belief in the values 
Marketing aspects 
Genuine caring</t>
  </si>
  <si>
    <t>I try to see the good in everything. My Hope is that in today's society with so much division and upset that companies would realize the importance of good values for their customers.</t>
  </si>
  <si>
    <t>64d6ce5da504fd69ac11e7c4</t>
  </si>
  <si>
    <t xml:space="preserve"> perceived value, brand reputation, product quality, and unique features. </t>
  </si>
  <si>
    <t>none</t>
  </si>
  <si>
    <t xml:space="preserve">Being a socially responsible company can bolster a company's image and build its brand. </t>
  </si>
  <si>
    <t>64db68476c022a6c20686908</t>
  </si>
  <si>
    <t xml:space="preserve"> Upholding traditional values I believe is not a priority or important to people as of today. The world is constantly changing with people having different views on issues. People are allowed to chose whatever makes them happy and seen as long as its not illegal.</t>
  </si>
  <si>
    <t xml:space="preserve"> N/A</t>
  </si>
  <si>
    <t xml:space="preserve"> To make profit . Also in some cases to show genuine care and respect for such societal values.</t>
  </si>
  <si>
    <t xml:space="preserve"> Purely focusing on profits will steer them away from actually producing products which resonates with people who supports these values.  </t>
  </si>
  <si>
    <t>64f9db6943940e98c173b596</t>
  </si>
  <si>
    <t xml:space="preserve">Rainbow washing is a thing, and companies will often say that they support LGBTQ+ issues so that they can sell more. If someone says they support it before they know how it can affect their sales, it is more likely that their support is actual support and not just to make sales. </t>
  </si>
  <si>
    <t>I'm not sure right off the top of my head.</t>
  </si>
  <si>
    <t xml:space="preserve">They want to make money. Visibly supporting a value, like LGBTQ+ rights or gender equality, or whatever, brings in money from the people who support that particular value. </t>
  </si>
  <si>
    <t xml:space="preserve">Because they only visibly support those things when it is advantageous to do it, like companies that support LGBTQ+ issues during Pride and spend a lot of money on it, but not the rest of the year. </t>
  </si>
  <si>
    <t>65007d1f22f3b4c6f44cf8c9</t>
  </si>
  <si>
    <t xml:space="preserve">I usually have a limited budget so I can allow a little bit of money for better causes but I'm usually very strapped so paying a large sum of money on a single item of clothing would be ill advised. I do make an effort to spend a couple more dollars if it means that it's going to a good cause though. </t>
  </si>
  <si>
    <t xml:space="preserve">The Human Rights Campaign cares about a lot of that stuff, especially human rights as you could probably tell from the name. </t>
  </si>
  <si>
    <t xml:space="preserve">It does bring in some business. People want to feel like they've got any control, and they do have some but not as much as we assume. We can vote with our dollar at these places but it can be hard figuring out if the place is actually supportive of the cause they claim to be. </t>
  </si>
  <si>
    <t xml:space="preserve">Well, if I was a large business, I wouldn't want to back things purely to maximize profits because eventually that's going to come to light in a very ugly way. I'd want to actually put some money towards helping an actual cause. I imagine even if they don't necessarily love whatever cause they claim to support, they still make donations to cover their tracks. </t>
  </si>
  <si>
    <t>6501f7c274092e1270832a17</t>
  </si>
  <si>
    <t>I estimated about what I was willing to pay for a t-shirt versus getting a bonus and which would have more value for the amount paid. I was willing to pay a little more for a seller that held similar values so that they could donate that extra portion to the cause</t>
  </si>
  <si>
    <t>I think a company like Dick's Sporting Goods would be a good example of a company that endorses a value when knowing a market opportunity. Yeah, they support an outdoor lifestyle, but the way they go about it is very exploitative rather than supportive of a cause</t>
  </si>
  <si>
    <t>A company like REI would be supportive of mitigating climate change because they are an outdoors lifestyle oriented company that values the outdoors, and it is in their best interest to preserve the natural environment. Other companies might cling to a cause because they feel that it is in their best interest to their bottom line. If they show that they support a core set of values, then people who identify with those values would be more likely to purchase products from their company or use their services</t>
  </si>
  <si>
    <t>Because if a company shows that they genuinely align themselves with a perceived set of values, then it is more likely that people with those same values would gravitate towards that company as they are seeming to be genuine in their endorsement</t>
  </si>
  <si>
    <t>65045154cb9dfcf9eae7dda8</t>
  </si>
  <si>
    <t>I am willing to pay the seller who donates to fighting climate more than one who doesn't approx. $6.00 more.</t>
  </si>
  <si>
    <t>When buying any product, I lean to the ones that show they recycle, use recycled materials, or fight climate change another way, through production processes to generating their own electric.</t>
  </si>
  <si>
    <t>They may adopt poular beliefs if it will sell more items. Some manufacturers are truly commited to helping reduce climate change by using recycles products or their carbon footprint.</t>
  </si>
  <si>
    <t>It is exactly like I answered the last question. It is the most reasonable scenario.</t>
  </si>
  <si>
    <t>6509bd2dd6e135ced062c241</t>
  </si>
  <si>
    <t>I am not for supporting Gun rights because they do Not have enough Laws in place right now to keep Guns out of the wrong hands. I have never witnessed in Gun holders Stop a potential shooter or a mass-shooting to date. So, I do not see a good enough argument to stand by the Gun Right Advocates.
On Racial Injustices, I would buy as many T-shirts to support the cause for racial equality. I would not purchase or in any way want to support any cause was raising dollars for Gun Rights. I think they have enough money.</t>
  </si>
  <si>
    <t>Goldman-Sachs, and Morgan Chase openly supports racial equality by creating a number of programs created to address and close the wealth gap.
Grubhub - CEO Pledged $1 Million to the Equal Justice initiative.</t>
  </si>
  <si>
    <t xml:space="preserve">I think that the CEO my truly have value the support causes because they truly want t o do something good for society. Not all firms support racial equality as not all firms support LGBTQ.  But, for a small part It is so they can let people know what kind of company they are; build their brand &amp; Image. All has an effect on their "Bottom Dollar". </t>
  </si>
  <si>
    <t xml:space="preserve">Because I think a business person usually is successful when building a company on purpose as well as profit. I don't think a leader can be successful for very long without a clear purpose and good values. </t>
  </si>
  <si>
    <t>Askenazi</t>
  </si>
  <si>
    <t>650d90ebf26334f992c31579</t>
  </si>
  <si>
    <t>I have a lot of shirts so I really dont want another one. But I was willing to buy a shirt from a seller that have similar beliefs. So if the seller fights climate change, I would be more likely to support.</t>
  </si>
  <si>
    <t xml:space="preserve">I would say Amazon asks you if you want to combined shipments to limit the amount of packages sent. It is a way to lessen the damage environmentally </t>
  </si>
  <si>
    <t>I think if it is a more accepted societal value, they will endorse it because the majority of the consumers would also have the same belief. I think they want to show they are on the people's side. This leads to more business</t>
  </si>
  <si>
    <t>I think alot of companies support societal values when they honest believe in them. They will get people on their side and they in return will bring in more business. I think companies know for the most part when a company is fake when supporting</t>
  </si>
  <si>
    <t>651090beae417ded35c4ef2f</t>
  </si>
  <si>
    <t>I would pay more to increase the seller profit for the ones that would donate without any monetary benefit expectation as their reason would not only be for expectation of increased sales.</t>
  </si>
  <si>
    <t>When a store pledges a XX% donation to a social cause, local food bank or community charity when you make a purchase of a particular product.</t>
  </si>
  <si>
    <t>They are aiming to contribute to the common good.  If this is a stated cause I believe in, it is appealing to me and others may feel similarly.</t>
  </si>
  <si>
    <t>They may have already pledged to support a cause and wish to continue contributions to it and encourage others to act likewise.</t>
  </si>
  <si>
    <t>6510b799ca6f903d2d4c2d2c</t>
  </si>
  <si>
    <t>I wanted to be fair not selfish but at the same time when the seller is supporting climate change fight, I was willing to pay more to them.</t>
  </si>
  <si>
    <t>I have noticed this at lots of stores.</t>
  </si>
  <si>
    <t>One of them is business strategy or they are really truthful.</t>
  </si>
  <si>
    <t>We all know nowadays everyone is money hungry, no one thinks about others. To make more money they find this kind of solutions to get attention and more business.</t>
  </si>
  <si>
    <t>6516faa7fe0884acf2ada266</t>
  </si>
  <si>
    <t>When it comes to marketing T-shirts, I would think that the inclination to sell would tilt their feelings  toward the position favored bythe buyer. I based my percentages initially by assuming t-shirt makers are majority liberal to start.</t>
  </si>
  <si>
    <t>Many companies endorse being goid for the envirinment. Almost none would risk profits to turn their words into action.</t>
  </si>
  <si>
    <t>As I said earlier, companies exist to make money. If empty promises kead to more sales, the company will claim to be friends of the environment. However, if a new way to do a process emerges and the profit margins go up, then comanies would not be adverse to hurt the environment if necessary.</t>
  </si>
  <si>
    <t>A company is behilden to yheir stakeholders. If profits can be increased  the company woyld do a cost- benefit analysis to determine if it is more profitable to go back on their empty words vs. if public anger would hurt their standing in industry.</t>
  </si>
  <si>
    <t>6517301b6d21d25e19c7e501</t>
  </si>
  <si>
    <t>Fundamentally virtually all human decisions in modern society are influenced or based upon monetary compensation.</t>
  </si>
  <si>
    <t>Disney seems to want to go woke constantly, despite alienating their fan base, which implies underlying reasons that are likely financial but less immediately apparent.</t>
  </si>
  <si>
    <t>Much like politicians many companies pander to whatever social movement is popular at the moment.</t>
  </si>
  <si>
    <t xml:space="preserve">The purpose of a company is to make money. </t>
  </si>
  <si>
    <t>65187e0acd8242d0b5686df0</t>
  </si>
  <si>
    <t>In general I am more supportive of a company that will promote the causes to which I myself am devoted. However I do not see much value or integrity in connecting social conscience with capitalist enterprise.</t>
  </si>
  <si>
    <t>The biggest example is Ben &amp; Jerry's Ice Cream, which are known for their support of progressive causes.</t>
  </si>
  <si>
    <t>Some companies are owned by owners who are genuinely interested in promoting social causes. Others merely see promotion of particular causes as a business opportunity, courting the popularity of the cause within their target market. I find the latter less appealing to me when considering purchasing products.</t>
  </si>
  <si>
    <t>I do not generally ascribe to the belief that owners of companies will enthusiastically endorse causes for which they personally hold no empathy.</t>
  </si>
  <si>
    <t>651c2cc23704dc10500ae77c</t>
  </si>
  <si>
    <t xml:space="preserve">I would pay the most for a T shirt by a seller that on their on accord supported the right to privacy as an important value to emphasize in their promotions.  </t>
  </si>
  <si>
    <t>Budwieser had a campaign showcasing a a trans individual. (However, they pulled the ad after protests.)</t>
  </si>
  <si>
    <t>To sell more products
To appeal to a specific section of society
To actually support a value
To generate controversy</t>
  </si>
  <si>
    <t>Many companies come out in support of specific values only after it is proven that a majority of the population is in favor of that value.</t>
  </si>
  <si>
    <t>651d63d1c97eae11ebc72a76</t>
  </si>
  <si>
    <t>It really only came down to the price of the T-Shirt. The support of right to privacy was not really a concern for me. When I did see that someone changed after they knew about the opportunity, I adjusted my payment by $2 because of principal. They really didn't care about the issue, they just made it known once they thought it could increase sales. I don't care for fake, I would have preferred no change at all.</t>
  </si>
  <si>
    <t>Budweiser recently supported the LGBT in an ad and had backlash from its consumers.</t>
  </si>
  <si>
    <t>I think there are only 2 reasons that would drive it. The first would be the boss or someone up top believes it to be an important issue they want known they support. The 2nd is the issue we saw in the survey where a company is reacting to public opinion and think it needs to show support.</t>
  </si>
  <si>
    <t>I think the bottom dollar matters more to most of these corporations than values of the company do.</t>
  </si>
  <si>
    <t>651d7d5936110a3a7dbf8f0c</t>
  </si>
  <si>
    <t>I have a lot of t-shirts already, so really don't care about buying another. However, the company supporting traditional values deserves a sale to a point. Money is tight for me so the thought of getting a monetary bonus is very appealing. The climate  activists are radical and desrve no support from me.</t>
  </si>
  <si>
    <t>Hobby Lobby and Chic Fila both close on Sundays in upholding Christian values as Sunday being a day of rest and worship.</t>
  </si>
  <si>
    <t>Liberal, progressive companies and conservative companies who uphold traditional values both want their voices heard and hopefully walk the walk not just talk the talk.
Because companies policies can make a difference in how people view the bigger picture.</t>
  </si>
  <si>
    <t>Because they are banking on reaching an audience who has similar values to theirs. It's pure capitalism and it reflects the views of managment and ownership of the companies.</t>
  </si>
  <si>
    <t>651eca7229262d54ba5d2b79</t>
  </si>
  <si>
    <t>I thought of what a t-shirt usually costs. I then decided what I would be willing to pay.   I did not take into consideration what their donation practices might be.</t>
  </si>
  <si>
    <t>Chick fil A supports traditional family values in their business practices.</t>
  </si>
  <si>
    <t>They support societal values for different reasons Some to make their company look good and increase profits. Where others do it because they truly believe in the value.</t>
  </si>
  <si>
    <t>because they are committed to the social value itself and not as concerned with large profits.</t>
  </si>
  <si>
    <t>651eea44194fa8c200606af7</t>
  </si>
  <si>
    <t>I used what I normally would look to spend on a t shirt.I added a few extra dollars on due to the fact they would donate to gun rights.</t>
  </si>
  <si>
    <t>I know that Bass Pro shops is a gun rights company and has similar values in this instance with me.</t>
  </si>
  <si>
    <t>Probably to increase customer loyalty and their brand. I would also think it would attract motivated employees.</t>
  </si>
  <si>
    <t>Companies bottom line is to make money. If they see an opportunity to align with something that will increase sales, I am sure they would move forward on it.</t>
  </si>
  <si>
    <t>651f8f555a5fde411587c859</t>
  </si>
  <si>
    <t xml:space="preserve">The value of the shirt plus the donation. I really wish the donation was a percentage instead of a set dollar amount. I would have paid more. </t>
  </si>
  <si>
    <t xml:space="preserve">Bombas Charitable Socks supports the homeless population  </t>
  </si>
  <si>
    <t xml:space="preserve">The companies spurs compassion and support to a problem while selling a product. It happens everywhere. When I order a McDonalds cheeseburger I have an opportunity to support the Children's hospital, When I buy groceries I have an opportunity to support the food bank, etc.  </t>
  </si>
  <si>
    <t>Bombas socks is very upfront about what they support. The donation is a keystone to their entire marketing program.</t>
  </si>
  <si>
    <t>Firm XYZ supports … value</t>
  </si>
  <si>
    <t>6522387d2f89e98982a7f577</t>
  </si>
  <si>
    <t xml:space="preserve">I was willing to pay more for the t shirt if they shared my values like the climate change. I could not even buy a t shirt from a company that supports faith in government. If I don't believe in what they believe in, I probably wouldn't be a shirt from them. If I strongly believe in what they believe in, I would pay more especially if they donated some money to my cause </t>
  </si>
  <si>
    <t>A firm that publicly endorses Climate change by the look of the online ad and their commercials. They should sell more when people of similar mind set see their ads.</t>
  </si>
  <si>
    <t xml:space="preserve">Some companies support societal values because they want to leave a lasting imprint. It makes them feel better knowing they are helping to support a real something that might be helpful in the future </t>
  </si>
  <si>
    <t xml:space="preserve">Let's be honest. If a company truly believes in certain values, most likely they also believe in their profits. So they will endorse a value because they genuinely believe in it and they also want to stay in business by maximizing their profits </t>
  </si>
  <si>
    <t>6522bc14f9cef291c99fc33d</t>
  </si>
  <si>
    <t xml:space="preserve">I believe they'd care a lot more after seeing the business opportunities </t>
  </si>
  <si>
    <t xml:space="preserve">Firms that speaks on their beliefs of gender and racial equality just for positive media </t>
  </si>
  <si>
    <t>I believe they know it will net them more money, as people spend more when something they believe in is tied to it</t>
  </si>
  <si>
    <t>They're companies, their goal usually consist of making the most money</t>
  </si>
  <si>
    <t>65242054a6033b16e9aa9a7f</t>
  </si>
  <si>
    <t xml:space="preserve">Iâ€™d rather have a shirt than nothing, but Iâ€™d rather have money than a shirt. Iâ€™m just not that interested in a shirt. </t>
  </si>
  <si>
    <t xml:space="preserve">Chick fil a publicly supports Christian values such as not working on Sundays. </t>
  </si>
  <si>
    <t xml:space="preserve">Some support the values so they will be picked over companies that have no stance or have a negative stance. This also helps them to avoid being blacklisted, and gives them an opportunity for positive publicity. </t>
  </si>
  <si>
    <t xml:space="preserve">These same companies would sell out these values if the price was right. They wouldnâ€™t stick to it. Someone could buy their support for other values. </t>
  </si>
  <si>
    <t>6524305322b1779f67502b35</t>
  </si>
  <si>
    <t>Given my support for climate change initiatives, I considered whether the T-shirt was produced sustainably and if purchasing it aligned with my values regarding environmental responsibility.</t>
  </si>
  <si>
    <t>Starbucks has made a public pledge to reduce its environmental impact by transitioning to reusable cups and investing in renewable energy. This aligns with the companyâ€™s broader goals of sustainability and reducing waste</t>
  </si>
  <si>
    <t>Increasingly, consumers prefer to buy from companies that share their values. By supporting societal causes, companies can appeal to this growing demographic and boost sales.</t>
  </si>
  <si>
    <t>Consumers, investors, and employees increasingly prioritize companies with strong social and environmental values. Aligning with societal concerns can enhance a company's reputation, build trust, and attract customers.</t>
  </si>
  <si>
    <t>6525cdd9428fa1db34392f35</t>
  </si>
  <si>
    <t>Initially, I considered only the cost of the t-shirt itself. However, knowing that the purchase would support a cause I believe in made me feel that paying a bit more was worthwhile.</t>
  </si>
  <si>
    <t xml:space="preserve">A local coffee shop does its best to use environmentally sustainable products. </t>
  </si>
  <si>
    <t xml:space="preserve">Companies often support societal values to build a positive brand image, connect with customers, create customer loyalty, build their reputation, and differentiate themselves from other companies. 
</t>
  </si>
  <si>
    <t xml:space="preserve">Many companies are driven by a genuine commitment to social responsibility so having both I think it reflects a combination of strategic and authentic motivations. Reflecting a desire to make a positive impact. </t>
  </si>
  <si>
    <t>65298aca34ac384b783169d4</t>
  </si>
  <si>
    <t>In general I would never pay more than $15-$18 for a tshirt. Designs affect my decision to pay more and so do shirt meanings.</t>
  </si>
  <si>
    <t>non-profits often sell tshirts with similar endorsements on them. greenpeace would sell an environmental protection tshirt.</t>
  </si>
  <si>
    <t>Most companies tap into different buyer groups by showing interest in concepts that those groups have connections to.People are more willing to buy clothing that has deeper meanings that they can identify with.</t>
  </si>
  <si>
    <t>companies usually take more than they give to customers and their employees. if they cared about doing right by everyone they would give more payments to employees, lower prices to consumers, and higher product quality to customers. instead these companies do the opposite.</t>
  </si>
  <si>
    <t>multiracial</t>
  </si>
  <si>
    <t>6537deb965cbfe64469ac68f</t>
  </si>
  <si>
    <t>I can't really afford to give money to fight climate change, I do it in other ways such as minimizing the need for driving my car, eating less meat, recycling....</t>
  </si>
  <si>
    <t>Doesn't like charity</t>
  </si>
  <si>
    <t>Nike shoes promote healthy lifestyles.</t>
  </si>
  <si>
    <t xml:space="preserve">If you follow changes within society, you will be more in touch with the needs of your consumers, creating more profits and a wider customer base. </t>
  </si>
  <si>
    <t>The two go hand in hand. Without the support of businesses, customers would give their money to ones that were more aligned with their own values.</t>
  </si>
  <si>
    <t>653d4d16b6d4d4f047567e34</t>
  </si>
  <si>
    <t>I really wasn't attracted to the t-shirts, since I buy all my clothing from thrift stores. Therefore, the choice in each scenario was easy: I chose the t-shirt if and only if there wasn't the option of receiving any remuneration otherwise. Thus, I simply chose the t-shirt in case I would receive 0$ otherwise. The details about the seller (what they believed in, whether they knew in advance, etc.) didn't affect my choices in the least.</t>
  </si>
  <si>
    <t>Well, Elon Musk has expressed his doubts about the war in Ukraine and U.S. support of Ukraine. While I don't know the CEO's name, I have heard that Chik-fil-A's CEO supports certain values usually associated with "traditional values" organizations. Budweiser used a trans spokesperson in advertising, which, to be honest, didn't seem to work out too well.</t>
  </si>
  <si>
    <t xml:space="preserve">In general, companies support some "societal value" when they perceive that supporting that value will have a positive PR effect for them. What comes to mind immediately to me is Starbucks shutting down its stores for a day to conduct diversity training for its employees so that the whole world would think that it isn't a discriminatory organization. </t>
  </si>
  <si>
    <t xml:space="preserve">First, for this question I considered only the "for profit" sector of the set of all organizations, and not "non-profit" or government organizations. Since part of the covenant of such organizations is a covenant with its shareholders or owners to protect and grow invested capital, it seems to follow to me that profits will be an important consideration for these organizations. Workers at such organizations can also be negatively impacted by not protecting profitability. Customers are also stakeholders in an organization's covenant, but unless my t-shirt is being made by a team of baby Hitlers, I don't worry about the value incongruencies between me and the organization producing the t-shirt.  </t>
  </si>
  <si>
    <t>Czech-Mexican-American</t>
  </si>
  <si>
    <t>653fe29764bb4660b0c477f7</t>
  </si>
  <si>
    <t>I dont think a plain t shirt is worth that much. But I was more willing to pay more with someone who is ideologically aligned with me. Because i think upholding traditional values may be seem as more niche and reduce sales, I respect when someone chose it knowing that they had to sell, so i paid even more.</t>
  </si>
  <si>
    <t>Ben and jerries is always peddling woke causes.</t>
  </si>
  <si>
    <t>A lot of companies support what is popular to sell more. Some do it on an idealogical basis. This is less common.</t>
  </si>
  <si>
    <t>Most corporations will never take on a value that is controversial. It is always the most mainstream acceptable takes.</t>
  </si>
  <si>
    <t>65428dce96eb3e35d0744fde</t>
  </si>
  <si>
    <t xml:space="preserve">the process when deciding how much you were willing to pay sellers in different scenarios was mainly the willingness to support racial justice or the willingness to endorse it whether know it will bring them profit or not at least they did allow it and that alone is enough </t>
  </si>
  <si>
    <t xml:space="preserve">a local tea shop named life tea The owner of life tea has always been passionate about environmental sustainability and wants to reflect this value in every aspect of the business. To align with this commitment, the shop publicly supports sustainability in several concrete ways like eco friendly and community engagement </t>
  </si>
  <si>
    <t>Companies may support societal values to manage risks associated with social and environmental issues like addressing issues and also supporting societal values to boost employee morale and also invest in environmental sustainability.all these are why companies should support societal values and it will lead to  practical reasons aiming to build a positive reputation</t>
  </si>
  <si>
    <t xml:space="preserve">Companies with a foundational commitment to societal values can inspire trust and respect showing that profit and principle are not always mutually exclusive but can be harmoniously integrated when driven by authentic conviction. support for societal values is aligned with a broader vision of contributing to the common good, rather than being solely profit-driven.
</t>
  </si>
  <si>
    <t>65428e70d20d774330259f10</t>
  </si>
  <si>
    <t>The amount I was willing to pay sellers in different scenarios was based on the fact that they support the same course I do support which is Fight Against Climate.</t>
  </si>
  <si>
    <t>When a seller witnesses a trend of injustice in society. They then decide to follow suit by endorsing a value.</t>
  </si>
  <si>
    <t>My general view of why some companies support societal values is due to customer loyalty, brand image, and corporate image or their mission.</t>
  </si>
  <si>
    <t>Companies do not want to be out of the market therefore what to do to maximize their profit comes first before any other thing.</t>
  </si>
  <si>
    <t>6543b2b03111d7747bdaed37</t>
  </si>
  <si>
    <t>I think that just based on human nature regardless if they truly care about the cause or night that people will naturally be more willing to do something if it means a greater profit. The point of doing all of that work to start a company and sell things is to be successful so people are always looking for a boost where possible.</t>
  </si>
  <si>
    <t>Apple has pledged to be carbon neutral by 2030, making every product with clean energy.</t>
  </si>
  <si>
    <t>To be completely honest, I believe for the most part it is to sell more products/services. This by no means doesnâ€™t mean that they donâ€™t actually care about the cause but if that was the case they would just go on about it quietly and do their part. I feel that if you have to advertise your good deeds then there is a motive behind it to an extent.</t>
  </si>
  <si>
    <t>Just as I said in my last response I feel that if companies have to advertise their good deeds then itâ€™s probably not 100 percent genuine. However, this also can be a good thing as others are likely to follow suit. Whatever the reason behind it, as long as they are making a difference is truly what matters.</t>
  </si>
  <si>
    <t>6543ba9056ed19f45e686e85</t>
  </si>
  <si>
    <t>If a company openly expresses its stance or political values on things, I am willing to sacrifice a few dollars as long as it's being contributed toward something I stand for or agree with. In cases where values are just not something I agree with, I would only purchase if it was something I wanted/needed, but wouldn't think twice about paying more for it to go toward their cause .</t>
  </si>
  <si>
    <t>I'm not too familiar with company or firm values since I don't usually take time to research their values, but I believe this is probably a common thing. Around the first of the month for months like Black History Month and Pride Month, it seems like companies are so quick to support those values during those months but it doesn't seem real.</t>
  </si>
  <si>
    <t xml:space="preserve">I feel like some companies support those values to appeal toward certain demographics. I'm personally not the type of person who only shops somewhere because of their company values but there are quite a lot of people who'd sacrifice quality and cost-effectiveness just to shop somewhere that shares their same values. </t>
  </si>
  <si>
    <t>I honestly think that companies are always looking to make money at the end of the day and the values of one person don't represent the entire company. My example used in a previous question is that during months like Pride or Black History months, companies are so quick to release products targeted towards those people but don't use the profits to donate to a relevant charity or organization.</t>
  </si>
  <si>
    <t>6543efbcebd16f055d561c5c</t>
  </si>
  <si>
    <t>I have a minimum that i would pay for a plain T, and I am willing to support a group i feel strongly about but only for up to an extra few dollars.</t>
  </si>
  <si>
    <t xml:space="preserve">I think Nike supports racial equality on the daily but how they also donate to ,any organizations that support equality in the communities. </t>
  </si>
  <si>
    <t xml:space="preserve">Companies that show social responsibility tend to be in the spotlight more, are supported by more influential people and athletes giving them more notice. </t>
  </si>
  <si>
    <t>You have to make profit to continue your work so maximizing the profit just makes sense.</t>
  </si>
  <si>
    <t>MIxed</t>
  </si>
  <si>
    <t>6544fdb28db9bb3b00c3e6b7</t>
  </si>
  <si>
    <t xml:space="preserve">My thought process stems from the fact that those who are truly passionate will support their causes free from any notoriety or financial gain. However, this will be a smaller number. This is why in my responses the percentage is smaller for those who move forward with donating without knowing about the sale. 
For the others, it is an ability to market more product to appeal to a wider demographic. </t>
  </si>
  <si>
    <t xml:space="preserve">The ON Running company has been one that has come forward from the beginning supporting environmental practices and innovating in a way that is more sustainable contributing to tackling the issue of climate change. 
</t>
  </si>
  <si>
    <t xml:space="preserve">It can be due to the principles of the founder(s).
It is a great marketing strategy. 
It can attract demographics with more spending power. 
It is a way for the company to be viewed more favorable in the public eye. 
It can be a way for the company to be seen as one that is in tune with the issues that face society and not just one operand for shareholders.  </t>
  </si>
  <si>
    <t xml:space="preserve">It's based on the stance that these companies end up taking. More and more companies are now looking to these issues and having to make a decision to either become a supporter of these values or end up losing out on a shifting demographic whose views are much different than the generations before them. If these companies chose to be idle, there may not be the ability to recoup in the public opinion or in maintain operations. </t>
  </si>
  <si>
    <t>It depends</t>
  </si>
  <si>
    <t>6544fdc7d89f7e26184cd12e</t>
  </si>
  <si>
    <t>No matter what seller thinks, I am only willing to spend $10-12 for a t-shirt.</t>
  </si>
  <si>
    <t>No because I donâ€™t research companies to that extent.</t>
  </si>
  <si>
    <t>They try to show support as a marketing strategy to obtain greater sales.</t>
  </si>
  <si>
    <t>Companies are for the most part profit driven.</t>
  </si>
  <si>
    <t>654580dcf53f11ae40ade9fd</t>
  </si>
  <si>
    <t xml:space="preserve">  I'm willing to pay for a good, quality t-shirt but at this point in my life I could use some extra money so once it hit $40, I would rather have the bonus in cash.</t>
  </si>
  <si>
    <t xml:space="preserve">I think that Nike is a firm that publicly supports a value. I've seen commercials on television where they not only offer products to big sports stars, but also to handicapped players in wheelchairs. </t>
  </si>
  <si>
    <t>I think it's all about the money for the most part. I believe that most companies support societal values because they see it as an opportunity to rake in some extra money.</t>
  </si>
  <si>
    <t>I believe that's the world we live in today. People care more about lining their pockets then they care about doing the right thing.</t>
  </si>
  <si>
    <t>6547bc8b96f7aaaa7fb9f7fd</t>
  </si>
  <si>
    <t>If the seller wanted to contribute to climate change out of their own unmotivated generosity I would be more willing to buy their T-Shirt.</t>
  </si>
  <si>
    <t>Nothing specific comes to mind but I do notice when companies are giving back in whatever way they can and am more likely to support them.</t>
  </si>
  <si>
    <t>I think some companies do it for a tax right off.  But there are others that generally care and want to make the planet better.  Those companies who are all about greed and don't care about the planet don't realize how much they are harming their business.  It's called Karma.</t>
  </si>
  <si>
    <t xml:space="preserve">The world is 96% owned by a certain sector of the population.  They own and control everything.  They are entitled, greedy and only care about themselves. If they owned everything, which is their goal, they would still not be happy.  </t>
  </si>
  <si>
    <t>654d6c6c1045285e27dda890</t>
  </si>
  <si>
    <t>What I thought was the value of the t shirt on the market</t>
  </si>
  <si>
    <t>Not sure</t>
  </si>
  <si>
    <t>Promote sales</t>
  </si>
  <si>
    <t xml:space="preserve">Strongly held beliefs </t>
  </si>
  <si>
    <t>6551331825b6a59dbc4c2162</t>
  </si>
  <si>
    <t>I want to support individuals who are fighting for climate change, since I believe that is a great thing to fight for.  I care more about supporting a cause that means so much to me.</t>
  </si>
  <si>
    <t>The Democratic Party supports abortion rights.</t>
  </si>
  <si>
    <t>Unfortunately, I think that most companies that support certain societal views do so strictly for monetary gain, but a few do so for their own moral reasonings or to build up a specific client base.</t>
  </si>
  <si>
    <t>Usually the company leader's need to believe in the values they are putting forth just a little bit, even if their intentions are primarily greed-driven.  Otherwise, they can easily come off at being fake.</t>
  </si>
  <si>
    <t>Eurasian</t>
  </si>
  <si>
    <t>65524ce2443c9df5aba5960c</t>
  </si>
  <si>
    <t>I think it is great for companies to be vocal and support causes. If the company supports a cause that aligns with my values I will try to say good things about them and purchase from them loyally if I need that product. That being said, I would not pay more than $20 for a plain T-shirt no matter the companies stance on issues.</t>
  </si>
  <si>
    <t>Intuit company publicly endorses inclusivity and diversity in corporate life.</t>
  </si>
  <si>
    <t>They not only want capital but are on missions to educate the public on important issues. They want to try to change the way things are done by being vocal on societal fairness and being an example themselves within the corporation. Some CEO's may feel a moral responsibility to speak about issues they feel are important and relevant.</t>
  </si>
  <si>
    <t>Companies are out to make profit and they may know that the societal values that they believe in could resonate with their consumers. They truly believe in the cause and simply use their belief as an advertising tool to encourage sales. It is not a dishonest way-just a tactic that could draw more revenue.</t>
  </si>
  <si>
    <t>6556364a457cabc2f54b1063</t>
  </si>
  <si>
    <t>I would not pay too much for a plain T-shirt to begin with. I am willing to pay more to a company that supports a cause I believe in. I see it as also supporting the families who believe strongly in stuff I believe in. I did however lessen my threshold for the scenario where the seller could have taken advantage of the buyers without truly supporting what I believed in.</t>
  </si>
  <si>
    <t xml:space="preserve">There are many companies that are founded by patriotic Americans that do not sell firearms but donate and endorse 2A companies. They not only speak on it often but give reasons and examples of how 2A is important and can be done responsibly. </t>
  </si>
  <si>
    <t>Companies support societal values because they want to help bring awareness and better the society they live in.</t>
  </si>
  <si>
    <t xml:space="preserve">If it was one over the other, the company will eventually be exposed and it may cause some harm to the company. It would be most beneficial to genuinely support values and maximize profit. </t>
  </si>
  <si>
    <t>Hispanic &amp; Asian</t>
  </si>
  <si>
    <t>655fc09c056edf3065f7497f</t>
  </si>
  <si>
    <t xml:space="preserve">i picked to take the bonus instead of the shirt because the seller supported racial justice just to gain more sells but I wanted the shirt more because the other seller support was legitimate </t>
  </si>
  <si>
    <t>There are companies that have statements issued diversity training programs implemented and events like black history month celebrations sponsored</t>
  </si>
  <si>
    <t>companiess often support societal values like racial justice to enhance their brand image and build customer loyaltythey know that showing commitment to important issues can attract customers who share those values</t>
  </si>
  <si>
    <t>because companies often blend profit motives with genuine values using social endorsements to attract loyal customers while sincerely supporting causes they believe in</t>
  </si>
  <si>
    <t>6560ca7bb947c4f10cf53c36</t>
  </si>
  <si>
    <t>I'd always rather money than a plain white tshirt, regardless of the charities/causes involved</t>
  </si>
  <si>
    <t>Store donates profits to a cause (Newman's Own)</t>
  </si>
  <si>
    <t>Mostly to gain customers, but there is likely some goodwill involved as well</t>
  </si>
  <si>
    <t>I think profits are what is most in mind when companies make these decisions</t>
  </si>
  <si>
    <t>65675f2ae0bb2e4ecb9c539d</t>
  </si>
  <si>
    <t>I considered both the value and quality of the T-shirts when deciding how much to pay. I evaluated how the price compared to the market and the overall quality of the product to ensure a fair and satisfactory purchase.</t>
  </si>
  <si>
    <t>A common example is when a business actively promotes diverse employment practices and demonstrates its dedication to an inclusive work environment to support diversity and inclusion.</t>
  </si>
  <si>
    <t xml:space="preserve">The main thought that comes to mind is that some companies back societal values to enhance their brand reputation and foster customer loyalty by aligning with their audienceâ€™s interests. This also boosts employee satisfaction and attracts like-minded talent. </t>
  </si>
  <si>
    <t>This explanation makes sense to me since businesses frequently combine strategic goals with a serious dedication to social values in an effort to increase profitability while also genuinely connecting with the values that matter most to their clients and staff.</t>
  </si>
  <si>
    <t>6568b0b4e9cc3024c09286f9</t>
  </si>
  <si>
    <t xml:space="preserve">Traditional values is very much a political football, so even sellers who see traditional values as a threat may openly back it to gain a larger share of the market. Climate change is different imo as it affects everyone and is not touted in the same way as right-wing support for values </t>
  </si>
  <si>
    <t>The My Pillow mogul has mingled support for right-wing causes in general and Trump, in particular, with selling his wares</t>
  </si>
  <si>
    <t xml:space="preserve">Some companies support societal values because of the beliefs of the owner, staff or investors. A good example would be companies selling sporting goods, outdoor products and sports apparel. Those companies automatically have an interest in climate change and the environment </t>
  </si>
  <si>
    <t xml:space="preserve">Refer back to my last response. REI, Paragon, Eastern Mountain Sports are just a few of the companies whose interests are so closely bound with their purpose </t>
  </si>
  <si>
    <t>656907a16ea276f3fef47618</t>
  </si>
  <si>
    <t>On average I was willing to pay 6 dollars for a T-shirt, therefore when 2 sellers were for the right of privacy, I was willing to pay $8 for the seller who would donate to the cause and $10 for the seller who would donate to the cause out of his earnings, to support him even more.</t>
  </si>
  <si>
    <t>For example, cosmetics brands nowadays are all fighting for climate change (i.e L'Oreal). All of their ads mentioned their support for the climate and how they put their efforts into action in their products. It's also a great marketing strategy in my opinion.</t>
  </si>
  <si>
    <t>It's a trend, it's marketing and pure business strategy. It's also a way to raise prices on products and gain more customers. It's also a political way of endorsing a cause, therefore a party.</t>
  </si>
  <si>
    <t>It's a new way to market a product and an idea. These large firms are politically involved in parties and lobbies, and it's their way to contribute. Also, profit has a huge place in these marketing trends.</t>
  </si>
  <si>
    <t>656b72a5777a9eddffb28aba</t>
  </si>
  <si>
    <t>there was no rhyme reason. I just picked random numbers.</t>
  </si>
  <si>
    <t>no, because I don't think this is an every day situation.</t>
  </si>
  <si>
    <t>do support societal values because that's something they believe in or it's something that they believe is good for their customers and the planet. B Corps, for example are good for the planet and the customers.</t>
  </si>
  <si>
    <t>businesses are in the business, making a profit.</t>
  </si>
  <si>
    <t>656bd2dd35a65b4a8959e747</t>
  </si>
  <si>
    <t>For the most part I base my answer off how much I am willing to spend on a plain t-shirt. I also don't appreciate people people fake to sell products.</t>
  </si>
  <si>
    <t>They sell a product that supports a certain right and makes sure to advertise it all over social media.</t>
  </si>
  <si>
    <t>They are looking to sell a lot of their product.
they want positive feedback
they want repeat business because of their stance
some consumers will respect them more</t>
  </si>
  <si>
    <t>Because most companies are about the bottom dollar not the cause. There are very few companies that are willing to support something that may cause the ripple effect.</t>
  </si>
  <si>
    <t>656ddd376df5467a902dc2c5</t>
  </si>
  <si>
    <t>When deciding how much to pay sellers in different scenarios, my thought process would involve several key considerations:
1. Personal Value and Utility
Personal Use: I would assess how much I value the T-shirt for personal use. This includes considering factors like design, quality, and how often I would wear it.
Alternatives: I would compare the T-shirt to other similar items I could purchase, evaluating if I can get a better deal elsewhere or if this T-shirt is particularly unique or desirable.
2. Budget Constraints
Financial Situation: I would consider my current financial situation and budget. This involves deciding how much discretionary spending I can afford without compromising other needs.
Priority: I would determine how high purchasing the T-shirt ranks among my current spending priorities.
3. Perceived Fairness and Sellerâ€™s Earnings
Fair Price: I would reflect on what I perceive to be a fair price for the T-shirt, considering production costs, brand reputation, and market prices.
Supporting the Seller: If the seller is a small business or an individual artisan, I might be willing to pay more to support their craft and livelihood.
4. Experimental Context
Bonus vs. T-shirt: Given that there's an option between receiving a bonus payment and the T-shirt, I would consider how much the monetary bonus is worth to me compared to the T-shirt. If I value the T-shirt significantly, I might indicate a higher willingness to pay.
Random Selection: Understanding that a random selection could result in either receiving the T-shirt or a bonus payment, I would balance my maximum willingness to pay with the likelihood of being satisfied with either outcome.
Scenario-Based Decision Making
In different scenarios, these factors interplay as follows:
High Personal Value Scenario:
If I highly value the T-shirt (e.g., itâ€™s a limited edition or has significant personal meaning), I would be willing to pay a higher amount.
I would still consider my budget and ensure Iâ€™m not overcommitting financially.
Low Personal Value Scenario:
If the T-shirt is of low personal value (e.g., itâ€™s a generic design or something Iâ€™m not particularly fond of), I would indicate a lower willingness to pay.
The bonus payment might be more appealing in this case, influencing me to choose the monetary option over the T-shirt.
Balanced Value Scenario:
If I see equal value in both the T-shirt and the bonus payment, I would try to find a middle ground in terms of how much Iâ€™m willing to pay.
This would involve setting a price that I believe is fair and reasonable, ensuring Iâ€™m content with either outcome.
Final Decision
After weighing these factors, I would decide on an amount that reflects the T-shirt's perceived value, my financial situation, and the experimental conditions. My goal would be to make a decision that I feel comfortable with, regardless of whether I end up with the T-shirt or the bonus payment.</t>
  </si>
  <si>
    <t>Coffee Shop Supporting Environmental Sustainability
Scenario:
Imagine a popular local coffee shop, GreenBrew, which has decided to publicly support the value of environmental sustainability.
Public Endorsement of the Value:
GreenBrew incorporates various practices to demonstrate their commitment to sustainability:
Eco-Friendly Products: They use biodegradable cups, lids, and straws instead of plastic. Their coffee beans are sourced from fair-trade, organic farms.
Waste Reduction Initiatives: GreenBrew implements a program where customers can bring their own reusable cups and receive a discount on their purchase. They also compost coffee grounds and encourage customers to recycle.
Energy Efficiency: The coffee shop uses energy-efficient appliances and lighting. They also have a policy of reducing water waste by using low-flow faucets.
Community Engagement: GreenBrew partners with local environmental groups to organize community clean-up events and tree planting activities. They also donate a portion of their profits to environmental conservation organizations.
Communication to the Public:
GreenBrew makes their values known through several channels:
In-Store Signage: Posters and signs within the shop detail their sustainability practices and encourage customers to participate in their waste reduction initiatives.
Social Media: They actively post about their efforts and achievements in sustainability on platforms like Instagram, Facebook, and Twitter. They share stories about their fair-trade coffee farmers and tips on how customers can live more sustainably.
Website and Blog: Their website features a dedicated section on sustainability, detailing their practices, partnerships, and the impact theyâ€™re making. They regularly update their blog with articles related to environmental topics.
Customer Interaction: Baristas and staff are trained to inform customers about GreenBrewâ€™s sustainability practices and how they can get involved, such as by bringing reusable cups.
Impact:
By publicly supporting environmental sustainability, GreenBrew not only attracts customers who share these values but also educates and inspires others to adopt more sustainable practices. This alignment with environmental values helps build a loyal customer base and strengthens the shopâ€™s reputation in the community.
Conclusion:
Similar to the sellers in the study endorsing values, GreenBrewâ€™s public support for environmental sustainability is a clear example of a firm integrating and promoting a core value in everyday business operations. This not only enhances their brand identity but also contributes positively to societal and environmental well-being.</t>
  </si>
  <si>
    <t>Companies support societal values for a variety of reasons, driven by both ethical considerations and strategic business interests. Here are the main considerations that come to mind:
Ethical and Moral Considerations
Corporate Social Responsibility (CSR): Companies may genuinely believe in contributing to the well-being of society and the environment. CSR initiatives reflect a companyâ€™s ethical stance and commitment to positive social impact.
Moral Obligation: Some companies feel a moral duty to address societal issues, such as reducing poverty, promoting equality, or combating climate change. This sense of obligation can be rooted in the values of the founders or the corporate culture.
Strategic Business Interests
Brand Differentiation: Supporting societal values can differentiate a company from its competitors. Consumers may be more likely to support brands that align with their personal values, thus giving the company a competitive edge.
Customer Loyalty and Trust: Demonstrating a commitment to societal values can build trust and loyalty among customers. When consumers see a company as a force for good, they are more likely to become repeat customers and advocates for the brand.
Attracting Talent: Companies that actively support societal values often attract employees who are passionate about those causes. This can lead to a more motivated and engaged workforce, enhancing overall productivity and innovation.
Market Expansion: Supporting societal values can open up new markets or customer segments. For example, environmentally conscious consumers might prefer products from companies with strong environmental practices.
Risk Management
Reputation Management: Companies can mitigate risks associated with negative publicity by proactively supporting societal values. This can protect their reputation and maintain consumer trust even during crises.
Regulatory Compliance: Aligning with societal values can help companies stay ahead of regulations and avoid legal issues. For example, adopting sustainable practices can ensure compliance with environmental laws.
Economic Considerations
Long-term Profitability: While there may be short-term costs associated with supporting societal values, the long-term benefits often include increased customer loyalty, improved brand image, and greater market share, all of which can lead to sustained profitability.
Cost Savings: Some initiatives, such as improving energy efficiency or reducing waste, can lead to significant cost savings over time, benefiting both the company and the environment.
Social and Cultural Trends
Consumer Demand: Modern consumers, especially younger generations, are increasingly concerned with the ethical and social practices of the companies they support. Aligning with these values meets consumer demand and ensures relevancy in the marketplace.
Influence of Social Media: The rise of social media means that companies are under constant scrutiny. Supporting societal values can enhance a companyâ€™s online presence and reputation, as positive actions are often shared and celebrated.
Internal Drivers
Leadership Vision: The personal values and vision of company leaders can drive the decision to support societal values. Visionary leaders often embed their beliefs into the core mission and operations of the company.
Corporate Culture: A strong corporate culture that emphasizes social responsibility can drive the entire organization to support societal values. This culture can influence decision-making at all levels of the company.
External Pressures
Stakeholder Expectations: Investors, customers, and other stakeholders increasingly expect companies to address societal issues. Meeting these expectations can ensure continued support and investment.
Industry Standards: In some industries, supporting societal values becomes a norm or standard practice. Companies may adopt these values to stay competitive and maintain industry standing.
Conclusion
Supporting societal values is a multifaceted decision for companies, influenced by a blend of ethical, strategic, and practical considerations. By aligning with societal values, companies can enhance their brand, attract loyal customers, manage risks, and contribute positively to the community and the world.</t>
  </si>
  <si>
    <t>Profit Maximization as a Primary Driver
Economic Rationality: Companies operate in a capitalist system where the primary goal is profit maximization. Actions that enhance profitability, whether through direct sales increases or cost reductions, are often prioritized. Supporting societal values can be seen as a strategic move to tap into consumer demand for ethical practices.
Consumer Trends and Demand: There is a growing consumer preference for products and services from companies that demonstrate social responsibility. By aligning with societal values, companies can attract and retain customers, leading to increased sales and market share. This consumer trend creates a financial incentive for companies to adopt and promote these values.
Brand Image and Reputation
Brand Differentiation: In competitive markets, distinguishing a brand from its competitors is crucial. Endorsing societal values helps create a unique brand identity that appeals to ethically conscious consumers. This differentiation can lead to higher brand loyalty and a willingness to pay premium prices.
Trust and Loyalty: Consumers are more likely to trust and remain loyal to brands they perceive as socially responsible. This loyalty translates into repeat business and long-term customer relationships, which are financially beneficial for companies.
Risk and Reputation Management
Reputation Protection: Companies face significant risks from negative publicity, which can quickly spread via social media and other channels. By proactively supporting societal values, companies can mitigate these risks and protect their reputations. A positive reputation can cushion a company during crises and scandals, maintaining consumer trust and stability in revenue.
Crisis Management: In times of crisis, a company's prior commitment to societal values can serve as a buffer. Consumers and stakeholders may be more forgiving if a company with a strong track record of social responsibility faces a controversy.
Employee and Investor Relations
Attracting Talent: Companies that support societal values often attract top talent who are motivated by more than just a paycheck. A motivated and engaged workforce can drive innovation and productivity, which are key components of long-term profitability.
Investor Appeal: Increasingly, investors are looking for companies that demonstrate strong Environmental, Social, and Governance (ESG) performance. Companies that can show a commitment to societal values may attract more investment, leading to better financial stability and growth prospects.
Market and Regulatory Advantages
Regulatory Compliance and Favor: Companies that proactively adopt socially responsible practices may find it easier to comply with existing regulations and be better positioned for future regulatory changes. This can prevent costly legal issues and fines.
Market Expansion: Supporting societal values can open up new markets and customer segments. For instance, environmentally friendly practices can appeal to green consumers, while fair labor practices might attract socially conscious buyers.
Long-Term Financial Sustainability
Cost Savings: Some societal value initiatives, such as energy efficiency and waste reduction, lead to direct cost savings. These savings contribute to the overall profitability of the company.
Future-Proofing: By aligning with societal values, companies can future-proof their operations against changing market conditions and societal expectations. This long-term perspective ensures sustained profitability and relevance.
Conclusion
While genuine ethical commitment may drive some companies, the most plausible overarching reason for the widespread corporate endorsement of societal values appears to be profit maximization. This perspective aligns with the fundamental economic principles guiding corporate behavior and reflects the strategic advantages companies gain from supporting societal values. The financial benefits of improved brand image, consumer trust, employee engagement, investor relations, regulatory compliance, and market expansion collectively underscore why profit-driven motives are highly plausible.</t>
  </si>
  <si>
    <t>656de95d96d9c1b0bfa2ba83</t>
  </si>
  <si>
    <t>To be honest it was a random thing so Hopefully they will have a great business</t>
  </si>
  <si>
    <t>YES I THINK OF A RESTAURANT UPHOLDS THE VALUES SAME AS I, TO HELP MAKE THE WORLD A BETTER PLACE</t>
  </si>
  <si>
    <t>SOME COMPANIES GENUINELY HAVE BELIEFS THAT  CAN HELP MAKE THE WORLD BETTER PLACE TO LIVE. THE FAITH HAS A LOT TO DO WITH IT. IF EVERYONE COUULD GRASP THAT THOUGHT WE WOULD LL BE IN A BETTER POSITION TO EXCELL IN LIFE</t>
  </si>
  <si>
    <t>Well it is a very important thing how you teat people as a whole. So to keep people coming back to your business you must care enough about your customers to respect them and have dignity with it. Compare that to business that disrespect and second judge a person, their business will not last long. And a mature faith believing person knows this</t>
  </si>
  <si>
    <t>656ea0d1171b158205065fbb</t>
  </si>
  <si>
    <t xml:space="preserve">I think there is less interest in Faith in Public Life as there is in Climate Change. I do think that there are many who are concerned with Faith but not on the same scale. </t>
  </si>
  <si>
    <t xml:space="preserve">There are now a number of companies that support economic efforts by artisans who are contributing to quality workmanship, as in dolls for babies. Each handmade doll contributes to food given to poor children and these meals are a tangible effort in fighting hunger. These company values do make a difference and encourage people to support the products, the economies and the children who benefit. </t>
  </si>
  <si>
    <t>The benefits are societal, corporate, and voluntary as well as economic.</t>
  </si>
  <si>
    <t xml:space="preserve">Corporate giving is an essential part of business and should have a powerful budgetary role. How corporations back their mission values with realistic profit motives says a lot about the authenticity of the company. We are looking for companies that have that authentic work-life balance in values as well as actions.  </t>
  </si>
  <si>
    <t>656f2e99bd2939f9b3f9d090</t>
  </si>
  <si>
    <t>I compare prices to real life prices and the social cause they are donating to</t>
  </si>
  <si>
    <t>Starbucks donates to NGO's</t>
  </si>
  <si>
    <t>I think it is corporate social responsibility. It is also ideal for consumers to know what the brand or firm they value contribute to society</t>
  </si>
  <si>
    <t>It is for the society. The value is providing support to the society first before profit making</t>
  </si>
  <si>
    <t>6579c5b1f197bc340f8bff61</t>
  </si>
  <si>
    <t xml:space="preserve">Based on the value of the shirt and the views of the seller. </t>
  </si>
  <si>
    <t>657b6239aa8091bfa2b24ae0</t>
  </si>
  <si>
    <t>I was trying to consider what would affect someone more between the 2 choices and how they would react to them. Christian initiatives are very niche and do not connect with all. Where as fighting climate change  is more appealing to all.</t>
  </si>
  <si>
    <t>There are clothes that are made from recycled plastics. They chose specifically to use recycled products to help the earth but also provide clothing. So their values were there from the start.</t>
  </si>
  <si>
    <t>Some of them jump on band wagons for movements in hopes to make money. Others do have values that are less monetarily driven, but maybe not as successful.</t>
  </si>
  <si>
    <t>Greed. Most companies are more about the profits than making changes to the world based on their values.</t>
  </si>
  <si>
    <t>657d9d56eb56655941d8483f</t>
  </si>
  <si>
    <t>I assessed the product's value, market prices, seller's reputation, urgency of my need, my budget, and potential for negotiation to decide a fair price.</t>
  </si>
  <si>
    <t>the product were very good</t>
  </si>
  <si>
    <t>Companies support societal values to enhance their brand image, attract like-minded customers and employees, fulfill corporate social responsibility, improve community relations, gain competitive advantage, align with consumer expectations, and contribute to long-term sustainability.</t>
  </si>
  <si>
    <t>I think companies often support societal values primarily to maximize profits because it helps them attract more customers and build a positive reputation. When companies show they care about important issues</t>
  </si>
  <si>
    <t>657dd710c7afa87088647ea7</t>
  </si>
  <si>
    <t xml:space="preserve">As a strong supporter of gun rights, I am inclined to provide additional financial compensation to sellers who share my belief in the importance of these rights. Conversely, given my comparatively lower priority on LGBTQ+ rights, I would be less willing to offer premium prices to sellers whose business practices align with those values.
</t>
  </si>
  <si>
    <t>For instance, some companies may donate to pro-gun organizations or participate in events promoting Second Amendment rights which is similar to the sellers that endorse the gun rights in this study.</t>
  </si>
  <si>
    <t>Supporting societal values is a multifaceted endeavor for companies which can help to brand reputation and recognition; employee motivation and engagement; community support and customer loyalty; investor expectations and long-term sustainability.</t>
  </si>
  <si>
    <t xml:space="preserve">Companies recognize that aligning with societal values can attract more customers, enhance brand loyalty, and ultimately boost profits which can create a win-win scenario for both companies and society.
</t>
  </si>
  <si>
    <t>657fdea14d87876ec67ffd9b</t>
  </si>
  <si>
    <t>Plain t-shirts are something that is very easy to come by, and I am not willing to pay a very large amount of money unless the quality is very good, the design is very special, or the designer is someone who supports causes that I value and that help the earth and society. The maximum I am willing to pay for a plain shirt is usually about 10-15 dollars, and the higher end of the amount would be for a seller that I wanted to show support for due to shared values.</t>
  </si>
  <si>
    <t>Currently, there is a beauty brand called HUDA beauty that endorsed support for Palestine knowing that it may alienate some of their supporters but draw in new consumers.</t>
  </si>
  <si>
    <t xml:space="preserve">I generally feel that most large corporations pick and choose which societal values to support based on what will make them the most net profit. Although I believe many of the individual workers may support the societal values in a genuine way, it seems to be about profit for the most part for corporations as a whole. I believe small businesses tend to be more genuine in their support of various societal values, due to not having as wide of a network as a larger corporation. </t>
  </si>
  <si>
    <t xml:space="preserve">Companies exist as a whole to support themselves and make as much profit as possible. It would not be in their best interest as a corporation to invest in causes that would lose profit for them, even if the individual employees may support said cause. </t>
  </si>
  <si>
    <t>65957bd1d50169365de425e1</t>
  </si>
  <si>
    <t>My decision was based on my desire for the product.  The Seller's information made no difference in my decision regardless of what they knew about me.</t>
  </si>
  <si>
    <t>I don't know how to answer this</t>
  </si>
  <si>
    <t>I think that companies are taking a very big chance of being canceled if they are over-extending their beliefs into their business.</t>
  </si>
  <si>
    <t>I am hoping that is the case and giving them the benefit of my doubt.</t>
  </si>
  <si>
    <t>6598ad7d742e25b376094227</t>
  </si>
  <si>
    <t>Receiving a free t-shirt over a $0 bonus seemed the most beneficial category, with even minimal monetary bonuses being the second-best option. I calculated seller agreement of categories at 100% as ultimately sellers want to sell their product, and agreeing with common social norms is the logical stance for them to take.</t>
  </si>
  <si>
    <t>A public statement on their website that the company supports a certain social cause, and that a certain amount of sales proceeds in a portion of their sales would be donated to related causes, is a common scenario.</t>
  </si>
  <si>
    <t>Societal values may be part of an underlying corporate position. Such positions also publicly inform potential buyers and investors of their social consciousness and potential humanitarian positions in the real world.</t>
  </si>
  <si>
    <t>Having social values as an integral part of a company's public persona is simply good business practice. It builds social trust in a company, and presents opportunities for a company to interact with their work force through public events and other social practices.</t>
  </si>
  <si>
    <t>659b09f072b30c6e45306073</t>
  </si>
  <si>
    <t>It does not matter to me the values of the seller, for everyone has the right to earn a living decently, of course I will not buy from a criminal, so I clicked on the real market value of a t-shirt offered by the sellers without taking into consideration the seller value inclination or interest in mind.</t>
  </si>
  <si>
    <t>Every company says that "we respect your privacy" and they sell the information disclosed,</t>
  </si>
  <si>
    <t>Everything in this world has become centered on money; companies supporting social values do not exist. Most of the largest companies that capture more of the customers are publicly traded companies, and they need to show higher profits every quarter. In brief: every company that supports societal values does it to benefit from them. This is my personal opinion.</t>
  </si>
  <si>
    <t>Because I see it everyday. Even banks (supposedly safeguarding people's money) take advantage of each opportunity to illegally profit from their customers, but they claim being the ones that protect your privacy, they accept diversity, etc, etc. Companies stopped calling sales people a salesperson, they now call the influencers, so people believe that the person selling the "best product it is real, and they buy it; they do not know that the 'influencer" is a salesperson hired by a company to offer certain products. The influencers are also representing themselves as supporters to certain social values, most of the times subjectively..... Everyone is into "maximizing its profits"</t>
  </si>
  <si>
    <t>659ea3dffd9571696405da6b</t>
  </si>
  <si>
    <t>My reasoning was based off of shipping costs and costs of materials as well as willingness to spend based of majority demographic of the typical person to support each cause</t>
  </si>
  <si>
    <t>Companies asking for donations at the register</t>
  </si>
  <si>
    <t xml:space="preserve">My general view on why some companies support societal values boils down to the unfortunate fact that they can often receive tax breaks for supporting and raising money for the cause. </t>
  </si>
  <si>
    <t xml:space="preserve">Because they can receive tax breaks and financial incentives for doing so. </t>
  </si>
  <si>
    <t>659ffc7d7d21a61dbc761173</t>
  </si>
  <si>
    <t xml:space="preserve">I don't usually purchase plain T-shirts. Therefore I'm only willing to pay up to $6 for one, and only because I can get a fabulous color in a women's! </t>
  </si>
  <si>
    <t xml:space="preserve">Public Square is a staunch supporter of traditional values, being Christian and promoting US based and produced goods and services. </t>
  </si>
  <si>
    <t xml:space="preserve">Some may have owners, CEOs or board members who actively support certain social issues and standards. Some simply think that by endorsing and supporting a social cause their pocketbook will get fuller. </t>
  </si>
  <si>
    <t xml:space="preserve">I've been boycotting certain businesses for years now because of their public support of certain social causes, and have been switching my buying to businesses which support conservative and traditional values. The companies I'm buying from the most are thise which financially and vocally support the causes nearest and dearest to their hearts. They're real, not just out for the money. I'm praying that all businesses will one day be so true to themselves. </t>
  </si>
  <si>
    <t>65a2b78bd066aa3cf8567db6</t>
  </si>
  <si>
    <t>I would pay more even if it was a plain shirt if I knew the seller had the same intentions that I did.</t>
  </si>
  <si>
    <t>Apple does a great job of selling and endorsing their values when they make it known to the public that they take extra precaution when it comes to their users privacy and their rights to them.</t>
  </si>
  <si>
    <t>They want to gather the people trust which in turn rises sales and fights for a good cause.</t>
  </si>
  <si>
    <t>Id say only some companies actually do this. Apple is one of the few that come to mind when it comes to being genuine altho this is only a small example.</t>
  </si>
  <si>
    <t>65a2cd1b1d1724a7eba41cd3</t>
  </si>
  <si>
    <t>I am willing to pay more for an item if it goes to support an organization that I believe in. I'm not willing to support something that I really hate and that has messed up our country.</t>
  </si>
  <si>
    <t>I think big retail sport shops support people's gun rights.</t>
  </si>
  <si>
    <t>They sometimes support certain values so they can make more money selling their product(s).</t>
  </si>
  <si>
    <t>I believe money makes the world go round, everybody wants it and needs it to survive.</t>
  </si>
  <si>
    <t>65a39c8944b50c6810ea5828</t>
  </si>
  <si>
    <t xml:space="preserve">depending on the topic indicated </t>
  </si>
  <si>
    <t xml:space="preserve">my firm in which i work in mostly endorse public values </t>
  </si>
  <si>
    <t>supporting a good social cause.</t>
  </si>
  <si>
    <t>support social causes means you genuinely care about people</t>
  </si>
  <si>
    <t>65b917e49ba1032bc8563872</t>
  </si>
  <si>
    <t>Reason is somewhat trivial, I am knee-deep in t-shirts, no need for another, would rather have the money for Starbucks. Upped my threshold from $5 to $10 for the seller who supports privacy rights because I wanted them to also have Starbucks money.</t>
  </si>
  <si>
    <t>Starbucks' stand on LGBTQ+ community</t>
  </si>
  <si>
    <t>I believe people, including corporate leaders, are inherently good at heart and want to support societal values that align with morally good causes, often regardless of adversarial financial impact from backlash.</t>
  </si>
  <si>
    <t>Companies, especially public ones, are beholden to two entities, their shareholders and customers, and need to serve the interests of both parties.</t>
  </si>
  <si>
    <t>To serve customers/shareholders</t>
  </si>
  <si>
    <t>65bbd6c6bc3559a97b37253d</t>
  </si>
  <si>
    <t>My decision was not based much on the sellers views. I had a value in mind in which the money is worth more to me than the shirt regardless of the sellers views.</t>
  </si>
  <si>
    <t>I would say the My Pillow company is similar to the sellers in this study.</t>
  </si>
  <si>
    <t>I think most companies support social values because they are instructed to do so by large shareholders trying to manipulate society. I do not think most companies do it with true honest good intentions.</t>
  </si>
  <si>
    <t>It aligns closest with my previous statement that large shareholders are forcing these companies to due so, however I do not think it is always to maximize profits, I think it is also to manipulate society.</t>
  </si>
  <si>
    <t>65be937e8c2d66eb61e16520</t>
  </si>
  <si>
    <t>It's the same shirt.  I don't care what the values are of the person who is selling it to me unless the values are printed on the shirt or if the values effect how they spend the money I give them in the case of big businesses whose large contributions can change what the government focuses on.</t>
  </si>
  <si>
    <t xml:space="preserve">Many companies (Disney comes to mind) openly support LGBTQ rights and values, especially during a month or day that is about doing so, but then chickens out of actually showing that support any time they believe it would hurt their profits.  Such as barely including scenes of gay or lesbian couples kissing so that they can be removed for overseas releases or in the case of most companies completely removing LGBTQ imagery from their social medias the day after the month is over. </t>
  </si>
  <si>
    <t>I really see it as two possibilities.  There are some companies (usually not publicly traded) where the CEO or founder of the company has a certain strong value and steers the company in that direction regardless of profit or loss of profit from having such a stance.  The other is publicly traded companies that are for profit first and support anything if they see the value in it, but will also drop those values if they suspect more of a loss from them as well.</t>
  </si>
  <si>
    <t>America is a capitalist country and most companies have shareholders to placate.  Nearly all decisions are primarily to maximize profits and many companies are not subtle or good at hiding that they support societal values only when it benefits them.</t>
  </si>
  <si>
    <t>65bfa9e6c305547fa0acb10d</t>
  </si>
  <si>
    <t xml:space="preserve">I based my decision on whether I thought the seller cared about the issue or whether they were cynics (like me) and thought they could make more profit by pandering to my concerns. </t>
  </si>
  <si>
    <t>I can't think of any sellers endorsing the right to privacy, but I see many sellers claiming to support animal rescue or child hunger in their advertisements. I'm genrally skeptical of such claims.</t>
  </si>
  <si>
    <t>I generally think they are most likely promoting those values as a means of generating more positive sentiment toward their company than actually caring about the position they claim to support. The worst in my opinion are the service vehicles roaming around town with the little Jesus fish symbol emblaonedright under the bright flashy company logo on the side of their vans. I tend to avoid doing business with those companies.</t>
  </si>
  <si>
    <t>Because owning a company does not automatically turn you into a robber baron. Many good, caring people own businesses and see an opportunity to boost their image and sales by publicly supporting cause they feel are important.</t>
  </si>
  <si>
    <t>65c115d2f77b5db9d9300cd3</t>
  </si>
  <si>
    <t>My reason for paying sellers didn't change much. I did choose to pay a little less for the seller who chose my values for profit and more for the seller who chose my values without knowing about the sale but the difference was very small.</t>
  </si>
  <si>
    <t>A company endorsing women's self esteem through their ads supporting natural beauty</t>
  </si>
  <si>
    <t>There are many reasons companies support societal values. The main reason is money. They see a way to profit from appearing to have those values. Another reason is to support their employees and make them feel more comfortable at the workplace. They can also generate customer loyalty when consumers who have the same values see them as allies.</t>
  </si>
  <si>
    <t>A company that endorses social values can have better brand recognition, increase their customer loyalty, and have greater employee engagement. There are other benefits, as well, and all these things would result in greater profits whether the company believes in the value they are endorsing or not.</t>
  </si>
  <si>
    <t>65cd90916d6c5ca9f796e9a3</t>
  </si>
  <si>
    <t>I thought the shirt was worth atleast $4 and I need a new shirt.</t>
  </si>
  <si>
    <t>McDonald's supports racial justice</t>
  </si>
  <si>
    <t>More money, help people, make things better.</t>
  </si>
  <si>
    <t>Companies always want to make more money. Some companies truly support and care about their social values. A company is not going to lose all their money and go out of business just to do good social work.</t>
  </si>
  <si>
    <t>65d0cb72ab9f1aa3eae5c877</t>
  </si>
  <si>
    <t xml:space="preserve">It really came down to how much I would want to pay for a t-shirt. Although we agree about climate change, I donate to that cause in my own way so I didn't factor that in. </t>
  </si>
  <si>
    <t>Columbia sportswear publicly supports the fight against climate change.</t>
  </si>
  <si>
    <t>I think that the majority of companies that are very public with their support of societal values are doing it for profit.</t>
  </si>
  <si>
    <t>Companies are driven by profits. That's not a bad thing I believe they strategically promote these ideals. That being said, having a company promote very positive causes is only a good thing.</t>
  </si>
  <si>
    <t>65d23509cb60e03c182d5079</t>
  </si>
  <si>
    <t>Based on price I usually pay for a plain T-shirt and willingness of seller to contribute before knowing they had an opportunity to sell more shirts.</t>
  </si>
  <si>
    <t>A local restaurant that one day a week contributes a percentage of that days sales to a foundation which provides low cost health care services to local musicians who are uninsured.</t>
  </si>
  <si>
    <t>I think that most companies support these values because it represents the beliefs of most people in the work force. Therefore to attract the best people they must be vested in these kind of issues. Also feel that many times this is a conscious decision by the founder of a company.</t>
  </si>
  <si>
    <t>In some cases these decisions are really made as a result of a genuine commitment, but I think that many companies only support these values when see it will help with the profit margin.</t>
  </si>
  <si>
    <t>65d50e7a510f38650aa5340c</t>
  </si>
  <si>
    <t>I would rather the bonus payment for majority of the choices because I rather donate to a specific organization to my choosing than to buy an item I won't use to help a cause. If I don't desire the item, I think it would be wasteful to pay a higher amount for it and receive the item than to just personally donate the funds I receive.</t>
  </si>
  <si>
    <t>There are many retail stores that I go to, and upon checking out, they ask if I like to donate or round up to support a specific cause/organization. I typically say yes when they ask me. Also, if I am at a grocery store, they have a round up to support children's hospital or a food bank. I typically press yes as well.</t>
  </si>
  <si>
    <t xml:space="preserve">I think the main reason is to gain public support and demand. If a company strongly supports a leading issue and promotes ways they are contributing to the cause, I believe that their public image improves and gains more consumers. </t>
  </si>
  <si>
    <t>For most corporate or big industry companies, I believe that their main objective is to gain value. If they show their commitments to societal issue than they receive positive public support. I do not think small business hold the same reasoning.</t>
  </si>
  <si>
    <t>65d62d6afc0dcc5b81ceff41</t>
  </si>
  <si>
    <t xml:space="preserve">I think most people are concerned about our planet. I am not saying all, but most. Meaning if they can do SOMETHING to help out our planet then they would. I am not so sure about the faith one because our country was founded on faith and even though faith is still strong, its not as strong as it once was. </t>
  </si>
  <si>
    <t>Most companies will support something when they feel its the right choice. Most of the time there is no right or wrong choice, but companies want to show that they support their members so if something was voted MORE than something else then they would endorse it</t>
  </si>
  <si>
    <t xml:space="preserve">Because they want to be viewed as good and supportive. Even if their core does not align with the majority , they will put extra time and money to make it seem like they are </t>
  </si>
  <si>
    <t xml:space="preserve">We live in a society where money makes things happen. Most companies will endorse a social value just to make their company look good, therefore get more money. </t>
  </si>
  <si>
    <t>65d687224b44a4dcf4d06863</t>
  </si>
  <si>
    <t>I wasn't really willing to pay the sellers anything. I opted for the bonus because it was there. I know I won't get it, but that is always going to be my choice. I'd rather have a chance of a bonus than not. That's it.</t>
  </si>
  <si>
    <t>I don't really follow corporations and what they support values wise. I'm more of a boycott companies who have bad politics type of person. I'm currently boycotting several companies.</t>
  </si>
  <si>
    <t>My general view of why some companies support societal values is money. It's always about money. They will support a cause if they think they can make a profit. That is all. Companies do not care about anything but money.</t>
  </si>
  <si>
    <t>I think this is true because it is. In Capitalism, money is all that matters. A company will support a cause if they think they can profit. That is it. Profit and nothing else. People believe it's for a good cause because they want to believe it. They want to think they are doing a good thing but all they are doing is increasing corporate profits.</t>
  </si>
  <si>
    <t>65d698bfbcd697ef2196b816</t>
  </si>
  <si>
    <t>I went off real life things I've done. I recently spent more money than usual on clothing because the company supports mental health initiatives.</t>
  </si>
  <si>
    <t>The dispensary I go to is very pro-gender equality. I feel comfortable there.</t>
  </si>
  <si>
    <t>To make themselves relatable. Values speak to people in a way that just words and catchphrases do not. If a company can project their values, they can find customers.</t>
  </si>
  <si>
    <t>This is America, capitalism will always maximize profits as one of the leading things in a company. The values are just a bonus.</t>
  </si>
  <si>
    <t>65d9b9d1a3e1db17a5aea994</t>
  </si>
  <si>
    <t>I don't necessarily base my purchasing decisions on whether the seller has the same values. Obviously if they support something offensive to me and I'm aware of it I will not purchase from them, but most of the time that's not a factor when buying from independent sellers.</t>
  </si>
  <si>
    <t>Boycott</t>
  </si>
  <si>
    <t>I would say some establishment like Chick fil A that openly express their support for certain values</t>
  </si>
  <si>
    <t>In a lot of cases it's probably to attract more business from certain groups in society, specifically when they know its something that the intended group of people feel passionately about and base their purchases on their feelings. Also they are trying to be politically correct so they don't lose business. But in some cases I think the business already feels strongly about certain beliefs or values and wont compromise them like Christian based establishments who wont cater to LGBTQ...for instance that baker who refused to bake the cake for a same sex couple</t>
  </si>
  <si>
    <t>That seems to be the case with a lot of companies today that push sustainable products for instance. Of course there will be some that do it strictly for the business but I think its certainly plausible that they are combining their actual beliefs with a business model</t>
  </si>
  <si>
    <t>65daf19e391e917089ae0a58</t>
  </si>
  <si>
    <t xml:space="preserve"> The traditional values is always important to me and that is the first reasoning and secondly the price of the T - Shirts is primarily what motivated or influenced me well in my willingness to pay sellers.</t>
  </si>
  <si>
    <t>Sometimes when purchasing a product especially online, the terms and conditions you follow really shows how the sellers uphold or endorsed values. They make sure they alert you whatever part of the amount of money will be served as a donation or charity works.</t>
  </si>
  <si>
    <t>They are thoughtful; they really care about the societal rules that a particular groups follows. 
They are really sentimental and care about the consumer's feelings too; they have employees from diverse ethnic background which shows how diverse they are.</t>
  </si>
  <si>
    <t>Most of the companies are built on moral grounds therefore endorsing social values is purely genuine and not because they need to do to maximize profits but they need to do to show how caring and respectful they are to the values of the society.</t>
  </si>
  <si>
    <t>65dccfebe1f9f5ccf95f8b6b</t>
  </si>
  <si>
    <t xml:space="preserve">It depended upon the tshirt as well as if my rights are still intact </t>
  </si>
  <si>
    <t>Many businesses support protecting buyers information when purchasing from them.</t>
  </si>
  <si>
    <t>To protect their customers as well as uphold high business practices and morals.</t>
  </si>
  <si>
    <t xml:space="preserve">Because many businesses have morals and do what is best for their customers. </t>
  </si>
  <si>
    <t>65dd4c318d7a619170b7399e</t>
  </si>
  <si>
    <t xml:space="preserve">I prefer the cash bonus to having another t shirt. The price seemed to be close to what it would cost to order a t shirt online  or at a major retailer. </t>
  </si>
  <si>
    <t xml:space="preserve">Starbucks is known for endorsing values and trying to represent itself as a firm that does the right thing. </t>
  </si>
  <si>
    <t xml:space="preserve">Some firms endorse values because the owners see it as the right thing to do. Others endorse values because they want to expand their reach. </t>
  </si>
  <si>
    <t xml:space="preserve">Companies exist to maximize profits. Endorsing values they genuinely support can be a way to find their niche in the market to define the brand. </t>
  </si>
  <si>
    <t>65dd714ddb352fb040e63037</t>
  </si>
  <si>
    <t>Though a seller may have shared similar values, I would have preferred a bonus for the most part than a T-shirt.</t>
  </si>
  <si>
    <t>A similar instance is Chick-fil-A who supports pro-life view on the issue of abortion.</t>
  </si>
  <si>
    <t>To be honest and transparent on what they do or do not support. 
To acquire support from those who share the same values.
To stand for what they believe is right.</t>
  </si>
  <si>
    <t>Take for instance, Chick-fil-A, which I had previously mentioned. The company takes positions that are against the LGBTQ community. I do not think they are maximizing any profits from holding this kind of stance on this topic. I believe that is what they genuinely hold this value.</t>
  </si>
  <si>
    <t>65e09d75c999b39d5040d767</t>
  </si>
  <si>
    <t>I never spend much money on clothing, preferring to thrift shop for unique items that I really want, so $8 is about my ceiling for a plain tee shirt. I was willing to add the $2 which would be passed on to the cause I support. It did not matter to me whether the company knew or did not know.</t>
  </si>
  <si>
    <t>Chik Fil Aâ€™s support for programs that are aimed at taking rights away from LGBTQ issues have caused my family and most liberal people I know to stop supporting them.</t>
  </si>
  <si>
    <t>I think most companies are out to make money, and making bets about whether it is more profitable to publicly support causes or not.</t>
  </si>
  <si>
    <t>I guess Iâ€™m somewhat cynical and havenâ€™t seen many examples of companies who donâ€™t prioritize their financial bottom line.</t>
  </si>
  <si>
    <t>65e100c19a1dda32852ef2ce</t>
  </si>
  <si>
    <t xml:space="preserve">I'm not interested in owning a t-shirt, so I'm not willing to pay. I feel like I donate to plenty of goodness through my own career (teaching in a title 1 school) and life style (thrifting, eating vegetarian, etc..). I know that more is to be done, but if I donated to every cause I support I wouldn't have enough money to live my own life. </t>
  </si>
  <si>
    <t>Target selling LGBTQ+ merchandise for Pride Month</t>
  </si>
  <si>
    <t>I do believe some companies really want to do good, but I also believe a lot of companies want to make as much money as possible. When corporations offer incentives like 'donating $2 of every purchase' I see it as them trying to get a donation from ME that they will be able to write off on their taxes. I would rather just support the cause myself than allow wealthy companies to use my money to get wealthier.</t>
  </si>
  <si>
    <t xml:space="preserve">I think companies have a choice in which social issues they are endorsing, which means they must believe in the one they chose. I do believe that profit is the main goal in most companies actions, but they could have gotten that profit through a variety of ways, but chose X social issue. </t>
  </si>
  <si>
    <t>65e128fb3339b603f2846463</t>
  </si>
  <si>
    <t>As a larger man I do not like the fit of a random t-shirt nor do I wear plain t-shirts. I prefer graphic tees and the ability to test the fit or know the brand that fits me well. Therefore I did not put much need on the tshirt side and preferred any payment. I decided to switch the $2 bonus to the t-shirt for someone that supports right to privacy as more of a donation to them for their view.</t>
  </si>
  <si>
    <t>Target having a large variety of LGBTQ+ products especially during Pride Month in June. The store displays and statements from the company are very bold and unapologetic. Considering their very broad customer base, it is a decision that is entrenched in values rather than some profit seeking decision. But there is also a degree of getting publicity and the loyalty of allies of diverse backgrounds.</t>
  </si>
  <si>
    <t>Many companies have deeply entrenched values that are important to the founders and the leadership groups. They can mold their marketing and customer base on these principles and grow the company with the values in mind. Other companies like to use their support as a way of getting news articles written about them or to go viral online in order to get eyes on their products and receive attention both positive and negative.</t>
  </si>
  <si>
    <t>Profits are the name of the game for a vast majority of business leaders. But when they do decide to take a stand on societal issues they also have a large array to choose from so they will often choose the issue that most closely aligns with their values. Thus it is a blend of their deeply held beliefs and a desire to bring in more revenue and gain loyal customers.</t>
  </si>
  <si>
    <t>65e22b2cb3efd22e847d0bf0</t>
  </si>
  <si>
    <t>Try to stay consistent with the amount of money I am willing to spend on a plain t-shirt.</t>
  </si>
  <si>
    <t>The only thing I can think of is when a company offers paid parental leave. This policy endorses traditional values.</t>
  </si>
  <si>
    <t>I think some companies support societal values to keep their workforce happy. A happy workforce is more productive and motivated to work for a company that supports their employees. It also supports brand image and the companies reputation to have people working for them that are happy to be there.</t>
  </si>
  <si>
    <t>If the workers feel appreciated and supported by the company, they will work hard and be loyal. Less turnover of employees helps the bottom line. Most companies are run by real people that do have compassion for others.</t>
  </si>
  <si>
    <t>65e502c2297ead448fe88636</t>
  </si>
  <si>
    <t>Plain T-shirts are rather cheap, so I decided to maximize the amount I would pay for a T-shirt at $12.</t>
  </si>
  <si>
    <t>Running for office campaigns come to mind. I think of potential candidates who serve out commercials detailing their values.</t>
  </si>
  <si>
    <t>I believe that some companies choose to support certain values in order to market towards a "niche" source of income. This is especially true for when a market for a certain product becomes too saturated, and a company needs something unique about them to stand out.</t>
  </si>
  <si>
    <t>At the end of the day, the world and our society runs on money. Companies need to feed themselves as well, so it is only logical for them to maximize profits. The question about what the profit limit is, is up to debate.</t>
  </si>
  <si>
    <t>65e77b8084a26a1e221bd436</t>
  </si>
  <si>
    <t>I do not want a plain shirt and I do prolific to make money, so I choose the money. Thry cwn keep the shirt that I don't even want and I might get money.</t>
  </si>
  <si>
    <t>That beer company that supports the trans movement and hired Dylan Mulvaney.</t>
  </si>
  <si>
    <t xml:space="preserve">It could be motivated by financial benefit via leveraging public emotion. It could also be genuine, and that all depends on the individual making such decisions. It could also be a mix of the two or something else entirely. </t>
  </si>
  <si>
    <t>Humans are rarely single faceted creatures, thete is usually nuance to our choices.</t>
  </si>
  <si>
    <t>65e7f78720de0f0d1cc92cd2</t>
  </si>
  <si>
    <t>I tried to put myself in their shoes and understand people based on an average view I have of them. I feel those percentages would be what I would get if I asked the question in a public place with 100 people being asked.</t>
  </si>
  <si>
    <t>I don't know any that have endorsed the right to privacy. But I do know a lot of fast food restaurants like McDonalds endorse support for helping with children's hospitals by taking donations or asking to add a dollar to a customers order for it to later be donated to the cause.</t>
  </si>
  <si>
    <t>I believe they do it because they have the channels available to generate a lot in donations. But I also understand the public perception which generates a reward from doing it as well. So it's a win-win for both the cause and the business.</t>
  </si>
  <si>
    <t>It's a mutual benefit to both the company and the cause. It's an easy decision to make because both win in the process. The cause gets more in donations and the company gets the benefit of high public perception for donating to the cause, which generated them more in revenue.</t>
  </si>
  <si>
    <t>65e990a5e84fc2e731294e76</t>
  </si>
  <si>
    <t>A company endorsing an opinion doesn't mean they will really do anything besides say that.</t>
  </si>
  <si>
    <t>A lot of companies claim to hold this position, it's difficult to know whether they actually do anything about it. Beverage companies in particular seem to make this claim.</t>
  </si>
  <si>
    <t>Because they can capture that target demographic. In the end k think bottom line is most important to nearly all companies and they will compromise heavily if they think it would benefit their pockets.</t>
  </si>
  <si>
    <t>I work for a company that claims to be environmentally conscious but most decisions do not take that into consideration unless it is visible to clients. I think many if not most companies just say what they want customers to hear.</t>
  </si>
  <si>
    <t>65eb509a46acd454e8d844c3</t>
  </si>
  <si>
    <t>i followed my trading instinct</t>
  </si>
  <si>
    <t>i feel most firm learn about rival companies and copy their values.</t>
  </si>
  <si>
    <t>companies should be beneficial to the society.</t>
  </si>
  <si>
    <t>companies can attract and retain customers who are willing to pay a premium for products that align with their beliefs, increasing sales and profits in the long run. companies that support social values may also benefit from attracting and retaining talented employees who want to work for a company with a strong reputation for social responsibility.</t>
  </si>
  <si>
    <t>65eb6ffd3cd8843ed98975a5</t>
  </si>
  <si>
    <t>I was willing to pay more for the tshirt if they were going to be donating to a good cause.</t>
  </si>
  <si>
    <t>Chick-fil-a and their anti-LGBTQ+ values / their support of Christianity</t>
  </si>
  <si>
    <t xml:space="preserve">Some have very strong opinions and they are willing to just focus on a specific group of consumers. </t>
  </si>
  <si>
    <t>They would have to be genuinely committed because it won't necessarily maximize profits. They are most likely excluding or even offending a group of potential consumers.</t>
  </si>
  <si>
    <t>65eb78516ff6798ef91c756c</t>
  </si>
  <si>
    <t>Sellerâ€™s Support for Values:
Neutral Seller: For the neutral seller, my decision was based purely on the product itself (the T-shirt) and the price. Since there were no additional factors influencing my decision, I focused on the value I placed on the T-shirt alone.
Seller Supporting Racial Justice: Knowing that this seller supports a value that is important to me (Racial Justice) added a positive bias. I was more inclined to support this seller because their values aligned with mine, which made me willing to pay a bit more for the T-shirt.
Seller Supporting Racial Justice for Market Opportunity: Although this seller also supports Racial Justice, their support might be driven by the opportunity to sell more T-shirts. This made me slightly cautious, but I still valued their support for an important cause, which influenced my willingness to pay.
Product and Price Consideration:
I considered the quality and utility of the T-shirt itself. Since the T-shirt is a basic item, I evaluated how much I would typically be willing to pay for such a product in a regular market setting.
I compared the T-shirt to the bonus payment options. For each price point, I weighed the value of receiving the T-shirt against the monetary bonus. This helped me determine the maximum amount I was willing to pay before preferring the bonus payment instead.
Impact on Sellerâ€™s Earnings:
I understood that my willingness to pay directly affected the sellerâ€™s earnings. This consideration made me more thoughtful about my choices, especially for sellers who supported values I cared about. I wanted to ensure that my decisions reflected my support for those values.
Anonymity and Fairness:
Knowing that my choices were anonymous and that sellers would not know my identity or specific decision scenarios, I felt comfortable making honest decisions based on my true preferences.
I aimed to be fair in my evaluations, ensuring that my willingness to pay was consistent with my genuine valuation of the T-shirt and the sellerâ€™s support for important values.
Confidence in Decisions:
I considered my confidence in the sellersâ€™ motivations and the quality of the T-shirt. For sellers who genuinely supported important values, I felt more confident in my willingness to pay a higher amount.
For the neutral seller, my confidence was based solely on the product itself, leading to a more straightforward valuation.
Overall, my decisions were influenced by a combination of the productâ€™s value, the sellerâ€™s support for important values, and the impact on the sellerâ€™s earnings. I aimed to make thoughtful and fair choices that reflected my true preferences and support for values that matter to me.</t>
  </si>
  <si>
    <t xml:space="preserve"> A Coffee Shop Supporting Environmental Sustainability
Imagine a local coffee shop that decides to publicly support environmental sustainability. They might do this by:
Using Eco-Friendly Products: The coffee shop switches to using biodegradable cups, lids, and straws. They also encourage customers to bring their own reusable cups by offering a small discount.
Sourcing Ethically: They source their coffee beans from fair-trade certified farms, ensuring that the farmers are paid fairly and that sustainable farming practices are used.
Reducing Waste: The shop implements a composting program for coffee grounds and food waste. They also reduce plastic use by offering wooden stirrers and paper bags.
Community Engagement: They host community events focused on environmental education, such as workshops on composting, recycling, and reducing carbon footprints.
Public Statements: The coffee shop makes public statements on their social media platforms and website about their commitment to environmental sustainability. They share their efforts and encourage customers to join them in making eco-friendly choices.
By taking these actions, the coffee shop not only supports a value that is important to them but also attracts customers who share the same value. This is similar to the sellers in your study who endorsed values like Racial Justice or LGBTQ+ Rights.</t>
  </si>
  <si>
    <t>Brand Image and Reputation:
Supporting societal values can enhance a companyâ€™s brand image and reputation. It shows that the company is socially responsible and cares about more than just profits.
Positive public perception can lead to increased customer loyalty and trust.
Consumer Demand:
Many consumers prefer to buy from companies that align with their personal values. By supporting societal values, companies can attract and retain customers who prioritize those values.
This can also differentiate the company from competitors.
Employee Morale and Retention:
Employees often feel more motivated and satisfied working for a company that supports societal values. It can improve morale and reduce turnover.
Attracting talent who share the same values can create a more cohesive and dedicated workforce.
Corporate Social Responsibility (CSR):
Companies have a responsibility to contribute positively to society. Supporting societal values is a way to fulfill their CSR commitments.
It can also lead to partnerships with non-profits and community organizations, further enhancing their impact.
Regulatory and Compliance Benefits:
In some cases, supporting societal values can help companies comply with regulations and avoid legal issues.
It can also position the company favorably with policymakers and regulators.
Long-Term Sustainability:
Supporting societal values can contribute to long-term sustainability. For example, environmental initiatives can reduce waste and lower costs.
It can also future-proof the company against societal shifts and changing consumer expectations.
Market Opportunities:
Identifying and supporting societal values can open up new market opportunities. For example, eco-friendly products can appeal to a growing market of environmentally conscious consumers.
It can also lead to innovation and new product development.
Crisis Management:
Companies that have a history of supporting societal values may find it easier to manage crises. Their established goodwill can help mitigate negative impacts.
It can also provide a platform for effective communication during challenging times.
Ethical Leadership:
Supporting societal values reflects ethical leadership and a commitment to doing the right thing. It can inspire other companies to follow suit.
It can also build a legacy of positive impact that extends beyond the companyâ€™s immediate operations.
Community Engagement:
Engaging with and supporting local communities can strengthen relationships and create a positive social impact.
It can also lead to a more supportive and engaged customer base.</t>
  </si>
  <si>
    <t>In summary, the blend of strategic business decisions and authentic commitment makes this explanation the most plausible. Companies often have multiple motivations for supporting social values, balancing profit considerations with genuine beliefs and commitments.</t>
  </si>
  <si>
    <t>65ebc0459e72647fd829c07c</t>
  </si>
  <si>
    <t>I'm willing about the same from each seller, regardless of their personal leanings,</t>
  </si>
  <si>
    <t>Target pumping pride merch into every corner of the store.</t>
  </si>
  <si>
    <t>Some companies have founders with pure and correct intentions to support a cause that's important to them, but most are cashing in on whatever social issue is trendy at the moment</t>
  </si>
  <si>
    <t>Corporations show time and again that nothing matters more than the bottom line...cheap labor, crap ingredients, cheap packaging, more money spent on marketing than on the products themselves. Why should we believe "support" is anything more than marketing?</t>
  </si>
  <si>
    <t>65ebe1eed079917c54211c70</t>
  </si>
  <si>
    <t>It was not so much about how much I was willing to pay as opposed to if I thought the sellers for simply after a money grab.</t>
  </si>
  <si>
    <t>A privately owned chiropractic facility that often places billboard ads along the roadside promoting their support for similar values.</t>
  </si>
  <si>
    <t>I believe many companies support social issues simply because of the economic gain possibility. They understand how brand loyalty works in the American psyche and will likely exploit any marketing avenue, whether on television, print, radio, internet, social media, etc., for the sake of capitalizing on the popularity of a social issue. There is also a possibility that the leaders, owners, or investors in a particular company have matching values with a social value. For example, in their creed, ethics, charter, mission statement, etc.</t>
  </si>
  <si>
    <t>The ranking placement makes for the safest strategy in light of public opinion about the company. Most companies do not want to be seen as jumping on the bandwagon, lest they be forever tied to the social value that might change in the future. But primarily the ranking is an honest effort by companies who will admit they want to make money- yet they do put their money where their mouth is.</t>
  </si>
  <si>
    <t>65ed5c04d3445a64eb3c3aff</t>
  </si>
  <si>
    <t>I thought about what I thought other people would be more interested in buying today.</t>
  </si>
  <si>
    <t>I think companies want to endorse certain things and it helps those businesses</t>
  </si>
  <si>
    <t>I think companies want to show their support for things that they believe in</t>
  </si>
  <si>
    <t>65ee7f45d4474929fd1ffa2b</t>
  </si>
  <si>
    <t>The t-shirts were plain, because of this I would not be willing to pay a high price. I also do not necessarily purchase based on whether the seller agrees with me politically.</t>
  </si>
  <si>
    <t xml:space="preserve">The values within the restaurant Chick-Fil-A. </t>
  </si>
  <si>
    <t>Some support societal values because they truly believe they are important parts of a successful society, others do it because they think aligning themselves a certain way will give them support and admiration within society, and thus more income.</t>
  </si>
  <si>
    <t>I think a lot of companies choose to vocally support causes that they care about. But I think many of them are also expectant that being vocal about these causes will increase their sales. 
There are also plenty of causes I have heard of that big businesses support but do so in a quieter/more hidden way - likely because they know it would lose some of their income.</t>
  </si>
  <si>
    <t>65ee8cf661281c8eccd37fd0</t>
  </si>
  <si>
    <t xml:space="preserve">I would rather give more money to the people supporting the causes I support as opposed to ones I'm not interested in. </t>
  </si>
  <si>
    <t xml:space="preserve">Starbucks climate pledge - especially with how they've been more overt about taking the straws away or the branding on cups referencing sustainability </t>
  </si>
  <si>
    <t xml:space="preserve">I think some companies are more honest/authentic about their support for societal values than others. There are some where that ethos is an under current throughout their entire organization (like how they treat their employees, their values, how they manufacture/create their service to consumers, etc). Then there are companies that use it for marketing/branding purposes only </t>
  </si>
  <si>
    <t>Because most of our world is purely run on maximizing profits with zero regard to anyone or anything else. CAPITALISM</t>
  </si>
  <si>
    <t>middle eastern mixed</t>
  </si>
  <si>
    <t>65f07afc1465de6442db2c75</t>
  </si>
  <si>
    <t>I thought of the value of the t-shirt over the money anything over ten dollars or twelve dollars of bonus payment I found more valuable and would help me more than the t-shirt would do for me.</t>
  </si>
  <si>
    <t>Chick-fil-a has made it know about faith based they are and they also closes on Sunday for workers to go to church.</t>
  </si>
  <si>
    <t>I think a lot of companies support societal values that are currently in so they can make a profit. By standing with what the most focus on currently values are in the news and other sources it give them a chance to make money by selling products saying they support that current societal values.</t>
  </si>
  <si>
    <t xml:space="preserve">Because most business your number one thing is to make a profit. They look how the can maximize profits by going with what social value is currently trending. </t>
  </si>
  <si>
    <t>65f31ae2cdcc56276a223828</t>
  </si>
  <si>
    <t>The sellers beliefs didn't have a impact on my choices. I simply selected how much I would be willing to pay for a plain T-shirt.</t>
  </si>
  <si>
    <t>A theme park supporting LBGQT</t>
  </si>
  <si>
    <t>To gain customers. As part of the owners beliefs.</t>
  </si>
  <si>
    <t>Every company these days seems profit driven.  I believe they will use just about anything to increase profits.</t>
  </si>
  <si>
    <t>65f362ffea415d878f1f4f1d</t>
  </si>
  <si>
    <t>I think more people are jumping on board the climate change train and would probably think it would be a good way to cash in. Therefore I gave them a higher percentage.</t>
  </si>
  <si>
    <t>Cousin T's</t>
  </si>
  <si>
    <t>I think a lot of companies jump on board wokeness without understanding just how awful the ideology is behind it. They have no regards to their customers.</t>
  </si>
  <si>
    <t>It's trendy to jump on board what the leftists demand. They just fall in line.</t>
  </si>
  <si>
    <t>65f7d4c61c411d37124a5922</t>
  </si>
  <si>
    <t>When I was deciding how much I was willing to pay sellers in different scenarios, I thought about a few things. First, I considered the value of the item to me. How much would it improve my life? By considering all of these factors, I was able to come up with a reasonable price that I was willing to pay for the items I was interested in.</t>
  </si>
  <si>
    <t>There are many examples of companies publicly supporting values in everyday life. For example, Patagonia is a clothing company that is well-known for its environmental activism. They donate a percentage of their sales to environmental organizations and have been outspoken against climate change. Another example is Ben &amp; Jerry's, an ice cream company that has supported social justice causes such as LGBTQ+ rights and Black Lives Matter.</t>
  </si>
  <si>
    <t>There are many reasons why companies choose to support societal values. Some companies may want to improve their public image, while others may believe it is the right thing to do. There are also companies that view supporting societal values as a way to improve their bottom line, as it can help attract and retain top talent and increase customer loyalty. 
Of course, supporting societal values can also be a risky move for companies. It can alienate customers who do not agree with the values being supported, and it can open the company up to criticism. However, many companies believe that the benefits of supporting societal values outweigh the risks.
Here are some of the main considerations that come to my mind when I think about why some companies support societal values:
* **Public image:** Companies that are seen as supporting societal values can improve their public image and attract customers who share their values.
* **Employee morale:** Employees are more likely to be engaged and motivated when they work for a company that shares their values.
* **Customer loyalty:** Customers are more likely to be loyal to a company that supports societal values that they care about.
* **Risk management:** Supporting societal values can help companies manage risks that are related to social issues.
* **Financial performance:** Some studies have shown that companies that support societal values can have better financial performance than companies that do not.
It is important to note that not all companies that support societal values do so for the same reasons. Some companies may be more motivated by financial considerations, while others may be more motivated by a desire to do what is right.</t>
  </si>
  <si>
    <t>In today's world, it's increasingly important for companies to take a stand on social issues. Consumers are more likely to support businesses that align with their values, and employees want to work for companies that they feel good about. 
As a result, many companies are making an effort to promote social values, such as diversity, equity, and inclusion. However, it's important to be skeptical of companies that seem too eager to jump on the bandwagon. Some businesses may only be supporting social values because they think it's good for their bottom line. Others may be genuinely committed to these values, but they may not always follow through on their promises.
It's important for consumers to do their research and to support companies that are truly committed to making a difference. We should also hold companies accountable for their actions and call them out when they fall short of their ideals.
Ultimately, I believe that the most successful companies are the ones that genuinely support social values and that are also able to turn that support into a strategic business advantage. When a company's values are aligned with its business goals, it can create a powerful force for good in the world.</t>
  </si>
  <si>
    <t>65f7ec662fa211731f90c300</t>
  </si>
  <si>
    <t xml:space="preserve">Well, I looked at the prices and decided how much I would pay for a shirt in that scenario. </t>
  </si>
  <si>
    <t>I'm not entirely sure, I don't really pay attention to things like that. I guess Disney and how they operate...</t>
  </si>
  <si>
    <t>I have no idea. I think some are genuine, I think some aren't.. Some might be wanting to move cautiously because they see the future isn't going to be stopped just cause some aging out of touch clowns are stomping their feet in front of the oncoming train. At the same time.. Business is business.. You move with the times or get lost in time.</t>
  </si>
  <si>
    <t>It's a business, and people run businesses. Everybody has their own circle of people with their various social values and how that may effect them and their thought process.</t>
  </si>
  <si>
    <t>Native American &amp; White</t>
  </si>
  <si>
    <t>65f8deda728990a99bc12b21</t>
  </si>
  <si>
    <t>The first was the hope that both the individual who actually supported the fight against climate change might invest some of that extra money into the funds to fit it. It was the same hope for the opportunist as well, but he'd receive less from me on the basis of not fully trusting his sincerity or the odds he'd invest it selflessly. As for the Faith in Public life, I feel that area is already rife with the grifting sort, out to bang the drum of protecting faith in public life, but in actuality are simply looking to line their pockets with the money of zealous fools</t>
  </si>
  <si>
    <t>Broadly speaking, corporations do seem to endorse social ideologies that often feel a bit cynical and self serving, like supporting Pride month or things of that nature, when in fact it's really in pursuit of attaining more revenue. And when Pride, or whatever it is, ends so too does the corporate interest.</t>
  </si>
  <si>
    <t xml:space="preserve">Again, mostly to appeal to a targeted demographic that they feel gives them an inflated chance at profit,  even if only in the short term </t>
  </si>
  <si>
    <t>Because it's honestly self evident by the actions taken. That, and corporate society as a whole has really taken to the philosophy of putting monetary value on everything in life.</t>
  </si>
  <si>
    <t>65f91231e10260ce66c137fe</t>
  </si>
  <si>
    <t>I honestly didnâ€™t really want or need a free t-shirt so I put that I would rather receive bonus payment. I was willing to give the seller $4 who was willing to donate $2 for every purchase towards Fighting Climate change because it implied a genuine desire to support a good cause. I wasnâ€™t as willing for the seller to chose to donate after the incentive to gain profit was present because it felt scummy and a false attempt to feign support in order to earn more.</t>
  </si>
  <si>
    <t>This is outdated but I remember wen the shoe company Toms claimed that every pair of shoes sold would allow a free pair of shoes be given to someone in need.</t>
  </si>
  <si>
    <t>I think some companies try to support societal values because they want to earn public favor, look good, and earn a profit from gaining appeal and trust from consumers.</t>
  </si>
  <si>
    <t>It sometimes just feels like a publicity stunt. Corporations are simply there to make money at the end of the day.</t>
  </si>
  <si>
    <t>65fb1a5882c2d4825dab5e81</t>
  </si>
  <si>
    <t xml:space="preserve">I'm not really confident (about the sellers) they would hold their end of the deal, not always the case, but people who offer to donate while selling stuff always seemed sketchy to me. Also I wouldn't spend too much on a tee shirt in real life, I am really cheap when it comes to spending. </t>
  </si>
  <si>
    <t>I heard about a local shop near me who supported animal shelters, some of the profits would go to shelters, but I always feel skeptical when a company says they donate to a cause, asking the public for donations. It seems to me they get donations for that cause because they get tax cuts for "donating".</t>
  </si>
  <si>
    <t>They are a business. They are here to make money, and can say whatever they want to get more business. They have to "be like us" in a way, so we feel closer to them and more willing to buy. Now I don't mean all companies do this, but I imagine a lot do.</t>
  </si>
  <si>
    <t>A lot of companies put profit over people. It's often in the news, a person was injured at the job site, while companies just try to put on an apologetic face and pay them to be quiet. It seems too common. The more money you make, the worst the personality.</t>
  </si>
  <si>
    <t>65fbbf0945a5e04f16a65863</t>
  </si>
  <si>
    <t>I feel it is human nature to lean support towards who share you beliefs and values.</t>
  </si>
  <si>
    <t xml:space="preserve">The United States Post Service is an equal opportunity employer regardless, of race, gender or age.  </t>
  </si>
  <si>
    <t>Companies are in business to profit and their policies can change based on their profit margin vs social climate. Companies may put out statements from time to time with a pledge to support a particular social issue, but it is the makeup of the employees and attitude towards their employer is the gauge for me.</t>
  </si>
  <si>
    <t xml:space="preserve">Most companies are "not" non-profit.  They are in business to generate revenue and maximize profit. If it benefits their bottom line to endorse a particular social issue, it would not be a good business practice to ignore social issues. </t>
  </si>
  <si>
    <t>65fc75d553ebcd5223b6c0d7</t>
  </si>
  <si>
    <t>Gender equality equates theoretically to 50% of people being female so that might have a decent size of sellers interested in supporting.  However, los of people are religious so faith would probably bring in more support.</t>
  </si>
  <si>
    <t>Well, gun sellers obviously support the right to own guns and most of them donâ€™t believe in having any limits in gun ownership.</t>
  </si>
  <si>
    <t>Mainly itâ€™s about money and opportunity.  Otherwise, I think itâ€™s still about their individual values &amp; what they believe in.</t>
  </si>
  <si>
    <t>Itâ€™s how I would run my business if I owned one &amp; itâ€™s how Iâ€™ve seen other businesses run thereâ€™s.</t>
  </si>
  <si>
    <t>That's how I would run my business</t>
  </si>
  <si>
    <t>660050e2995bc1820c54dab7</t>
  </si>
  <si>
    <t>I actually was confused but I perceived that if the seller supported the same value as myself I was thought to likely try to increase their potential profit....I didn't feel inclined to do that...I guess I feel supporting the same value I do didn't influence me to increase the sellers profit....had it been a value I didn't support however I likely would have made a choice to lessen the profit to the seller even tho I don't think I should do that or use that logic in either case</t>
  </si>
  <si>
    <t>off the top of my head I think of chick filet...as a business they are closed on Sunday for example and that is  an example to me of public display of faith...so I would think that is 1 example</t>
  </si>
  <si>
    <t>I think loads of companies support different societal values and it annoys me to no end....its a lie...I used to work for a large automotive manufacture...we had classes about gender inclusion and race inclusivity....its all b.s.   they do this not because they genuinely believe it...it just looks good on them and checks a box that says dont piss off xyz class or group....everyone that works for them is forced to listen to their b.s. and act as tho they feel the same way or at least want to and few if any do...when they walk out the building at the end of their workday they are just glad to be leaving the indoctrination portion of their day....ironically it reminds me of Nike....just do it....yeah right...we will do it until you arent looking and we give you the finger to everything you tell us you believe but you really don't.</t>
  </si>
  <si>
    <t>not anymore than I previously did on the previous page...a business is a profit making machine and whatever they have to do to make and maximize that profit they will do...I don't have an issue with this on the surface...but If its clear, and it is most of the time, that the company thinks their worker bees are stupid and they roll out indoctrinational type of videos on DEI or climate change or racism....then give us all a break...we know what you are doing and who you are pandering to....just let me come to work, do my job and leave...write me a check at the end of the pay period....that's it...that's all I want and respect my right to say I don't care what societal values you as a company hold dear....hold as many as you want, just don't expect me to parrot it to anyone else as that's never going to happen...</t>
  </si>
  <si>
    <t>660232836a8648108ef09df3</t>
  </si>
  <si>
    <t>I mostly thought about how much a shirt would be worth if Iâ€™m able to choose the color and decided how much money would mean the t-shirt is the worse choice.</t>
  </si>
  <si>
    <t>Most companies like Nike support lgbtq because they would rather pretend they care about them so they buy from them then say they donâ€™t share their beliefs.</t>
  </si>
  <si>
    <t>I think most companies support certain societal values because they want to appeal to those that support those same values to make a profit by enticing them to buy from someone that cares about them.</t>
  </si>
  <si>
    <t>A lot of these companies arenâ€™t run by one person. When they have their meetings they discuss if not supporting certain societal values will make people think â€œ oh they donâ€™t actually care about their customers and theyâ€™re bad peopleâ€. For this reason they believe the better choice is to go along with everyone else so no one boycotts their stores which happens a good amount.</t>
  </si>
  <si>
    <t>6604613c980e905f7748e9c1</t>
  </si>
  <si>
    <t>I chose 2% for the first because that was what was shown to me.
I chose a high number for the faith based because I think faith based people enjoy making a public show of their alleged faith in order to sell things to other hypocritical faith based consumers.</t>
  </si>
  <si>
    <t>I don't know, which value do you mean, the one I chose as important, or the one I chose as being opposed to? There are lots of companies that claim to support fighting climate change, and lots of companies that allege to have faith based values. Nothing specific comes to mind.</t>
  </si>
  <si>
    <t>Either the owners truly believe in those values, or they simply believe they have the opportunity to make higher profits if they allege to have those values.</t>
  </si>
  <si>
    <t>Ashkenazi</t>
  </si>
  <si>
    <t>6604a928d8cf814da951e2d8</t>
  </si>
  <si>
    <t xml:space="preserve">Gun rights advocates seem more forceful and opportunistic to me so I though more would capitalize on the opportunity </t>
  </si>
  <si>
    <t xml:space="preserve">Hobby lobby supports religious values </t>
  </si>
  <si>
    <t xml:space="preserve">To increase sales
To promote their agenda
They feel itâ€™s the right thing to do </t>
  </si>
  <si>
    <t xml:space="preserve">Companies are in business to make money so profit has to factor in. But I believe some companies truly want to make a difference in the world </t>
  </si>
  <si>
    <t>6604adb26ac14d95f13ec28b</t>
  </si>
  <si>
    <t>I just donâ€™t have enough money right now to buy anything.</t>
  </si>
  <si>
    <t>Chick Fil A seems to endorse Christian values pretty openly.</t>
  </si>
  <si>
    <t>The value systems of the people in charge are reflected in societal support of social values.</t>
  </si>
  <si>
    <t>Most companies are essentially profit-driven. If support for societal values is endorsed, it is secondary to profitability.</t>
  </si>
  <si>
    <t>66073d7c0a56e40edb357668</t>
  </si>
  <si>
    <t>My reasoning/thought process when deciding how much I am willing to pay the sellers in the different scenarios is totally dependent upon the fact that the economy has crushed my finances and I am literally hungry in America trying to pay my bills in this inflation and now looming recession according to the news. Prices are up but my paycheck is not. I hold a PhD and manage a university library. You would think I make enough to buy staples like cream cheese but the last time I was at the store it was $7.99.  So when presented with an option to get a tee shirt or possibly get a bonus of $50, I selected the $50 because I am taking surveys to make extra money to feed my family. That was my reasoning/thought process when deciding how much I was willing to pay sellers in the different scenarios. Thank you.</t>
  </si>
  <si>
    <t>An every day situation where a firm publicly supports a value similar to the sellers might be Ben and Jerryâ€™s Ice Cream corporation. They are highly value driven.</t>
  </si>
  <si>
    <t>Some companies like Ben and Jerryâ€™s ice cream support societal values because they are truly value or mission driven and it shows and is reflected in their product. Other companies like Budweiser who recently made a tragic marketing flaw to pretend to show societal values but did not stand behind them are purely doing it to make money.</t>
  </si>
  <si>
    <t>Money makes the world go around. I believe that in most cases companies endorse the â€œflavor of the monthâ€ societal value to mainly maximize their profits. Period.</t>
  </si>
  <si>
    <t>66083cd0a45e1ce399e6a85f</t>
  </si>
  <si>
    <t>I felt a sense of satisfaction in supporting companies that contribute to social causes.Also ,I prefer to support businesses that align with their personal values and beliefs.</t>
  </si>
  <si>
    <t>A company's commitment towards environmental sustainability .Many businesses today publicly support environmental causes by  Implementing sustainable practices such as using renewable energy, reducing waste, and improving energy efficiency. Also ,supporting environmental initiatives by  donating to environmental organizations, participating in clean-up efforts, or sponsoring eco-friendly events.</t>
  </si>
  <si>
    <t xml:space="preserve">Some companies support societal values due to many reasons some of which include their reputation and brand image ,risk management, market opportunities ,societal impact and employee morale and engagement </t>
  </si>
  <si>
    <t>This includes profit motive and authentic commitment . Due to customer satisfaction ,many employees are drawn to companies that share their values,
leading to increased job satisfaction and productivity. In addition to that ;a  strong commitment to societal values can foster a positive company culture and attract like-minded talent. Also ;Businesses are primarily driven by profit maximization. Supporting societal values can be a strategic move to tap into specific market segments or improve brand image.</t>
  </si>
  <si>
    <t>660912091144cf3a263d1cd4</t>
  </si>
  <si>
    <t>For the control / neutral seller, I figure that a custom t-shirt was worth about $10.  That's how much my niece charged me for a custom t-shirt.  For the seller who supported LGBTQ+ without knowing, I paid $20 since their support was genuine without financial incentive.  For the seller who supported LGBTQ+ knowing that it could lead to greater sales, I split the difference between the two sellers at $16.  Yes, they had a financial incentive but at least they weren't one of those weirdos who were totally against LGBTQ+ like the bakery shop who refused to bake a wedding cake for a gay couple due to their "religious" beliefs.</t>
  </si>
  <si>
    <t>Chick-fil-A and Olive Garden, only the opposite though.  They are against LGPTQ+.  Therefore, I will never go to those restaurants again.</t>
  </si>
  <si>
    <t>I think the two main drivers for a company to support certain societal values are:  religion and current trends.  Religious-based reasons tend to discriminate against minority groups like LGPTQ+.  For "current trends", these are the Apples, Amazons, Disneys, etc.  I'm not sure if they truly believe in what they support, but they tend to follow the current trend of societal values (e.g., LGBTQ+, Palestine vs Israel, etc.).  I think their main driver is to attract and retain talent, and diverse employees bring diverse ideas, which makes the company more nimble in such a competitive market.</t>
  </si>
  <si>
    <t>I mentioned it in the previous question.  To repeat, I'm not certain what their real motivation is, but a publicly-traded company needs to maximize their profit.  Therefore, they follow societal values that are trending where their employees and / or customers don't have a backlash.  They want to attract and retain talent, and the majority of that talent is young people with fresh ideas and innovation.  They also don't want a backlash from their customers, which would eat into their profits.  Look at the Dylan Mulvaney and Bud Light fiasco.  Bud Light didn't know their customer base very well and received huge backlash against endorsing a transgendered person.  Also, transgenders are kind of fringe at the moment, so Bud Light may have gone a bit too edgy.  E.g., they could have gone with a gay influencer and their customer base probably wouldn't have blinked an eye.</t>
  </si>
  <si>
    <t>660d539e1544872f4d7fbd61</t>
  </si>
  <si>
    <t>Well to be honest I based my decision on how much I pay for a t-shirt at Walmart or Kohl's and on average is between 10 and $15 so I base my decision on that.</t>
  </si>
  <si>
    <t>I can't think of any at the moment!</t>
  </si>
  <si>
    <t xml:space="preserve">companies cultivate positive brand recognition, increase customer loyalty, and attract top-tier employees. These are some of the ways to achieving increased profitability and long-term financial success. </t>
  </si>
  <si>
    <t>Well a company's just like anybody else they're out to make the maximum profit so if adjusting their values to maximize profits is what it takes any company would change their values on any given moment</t>
  </si>
  <si>
    <t>660df49c5c374cfcb0f5eef8</t>
  </si>
  <si>
    <t xml:space="preserve">I based the sell rate of sellers tshirts on the amount 
It would cost to buy a better quality tshirt. </t>
  </si>
  <si>
    <t>I actually do not have an example I could related to the situation.</t>
  </si>
  <si>
    <t xml:space="preserve">Some companies support societal issues for more consumers, like solidarity. Support a particular cause or value and you could be trending and get lots of clout with the younger generation </t>
  </si>
  <si>
    <t>I could be wrong but it's the way it's been since I could remember. As a kid I would be excited if a toy company supported my value but they also supported other values that I wasn't aware of or likes</t>
  </si>
  <si>
    <t>660ebfb38c259bc016830451</t>
  </si>
  <si>
    <t>I would be willing to spend slightly more on a product if the product supports a cause that is important to me. I also believe that sellers will seize an opportunity to gain sales by supporting certain points of view.</t>
  </si>
  <si>
    <t>The NRA supports gun rights and often raises awareness and funds through selling merchandise.</t>
  </si>
  <si>
    <t>Most for-profit companies will seek out opportunities to align with societal values because they know that if they can align their product with a particular value, they will gain a larger market share of those customers.</t>
  </si>
  <si>
    <t>A current example would be Coca-Cola's support of the Olympic and Paralympic games in Paris. I don't believe Coca-Cola's support of these games has any social relevance, but it certainly presents the opportunity to increase brand recognition and sales.</t>
  </si>
  <si>
    <t>660eecd342f2405d763c70c9</t>
  </si>
  <si>
    <t>I am not willing to pay more than $10 for a plain t shirt online. The sellers that were making a donation to a cause that means something to me, I didnâ€™t mind paying slightly more.
The ones who were fore something Iâ€™m against I would probably pay less. 
Hereâ€™s the thing though, I really do not want to know everybodyâ€™s views and politics. Iâ€™m buying a tshirt, keep your politics to yourself</t>
  </si>
  <si>
    <t>Ok, I have thought of one, Chik fil A is very public about the organizations Christianity.</t>
  </si>
  <si>
    <t>They actually hold those values and only want to business with whose who are aligned, or they think it will make them more money, or they think it will align them with another important organization</t>
  </si>
  <si>
    <t>In my experience so far in this life, I have learned cash is king for these ig corporations, the small ones too. The bigger they are the less plausible it is that they care about anything but money</t>
  </si>
  <si>
    <t>660f308e0a7a1c6ec086b467</t>
  </si>
  <si>
    <t>T-shirts don't typically cost a large amount of money so I wouldn't typically invest more than $20 for one but since a donation goes to a cause I care deeply about I feel compelled to buy a T-shirt at a higher price to support the seller. Despite the scenario was one seller knowing about the donation and the other one not did not make a difference to me.</t>
  </si>
  <si>
    <t>Vans</t>
  </si>
  <si>
    <t>Some companies want to do the right thing and be inclusive and value equality. I also believe it is about sales so a company does not want to drive away its main customers. Like Hot Topic, they sell a lot of things catered to the LGBTQ+ community because most people who shop there are young and open-minded so a call to boycott will have zero effect on them.</t>
  </si>
  <si>
    <t>A company cannot thrive without profit so that will always be the case to some degree.</t>
  </si>
  <si>
    <t>660fe96bec471c577df15004</t>
  </si>
  <si>
    <t>I based it on what I valued the tshirts at.  Though they said they support the cause (either before or after knowing), it did not mention their proceeds going towards the cause, therefore there was no extra value.</t>
  </si>
  <si>
    <t>Chick Fil' A.  Chick Fil A supports and endorsees Christina values.</t>
  </si>
  <si>
    <t>Some companies would support societal values because it aligns with their brand.  Sometimes it's better to appeal to a group rather to none or be generic.</t>
  </si>
  <si>
    <t>Companies may goals are to make a profit, no doubt.  If they can make a profit and cater (align) goals with a group, that is a double win.</t>
  </si>
  <si>
    <t>66122c3b55a1487b4e58e292</t>
  </si>
  <si>
    <t xml:space="preserve">I already have a lot of shirts so the money would be more convenient and useful to me to use towards other needs in my daily life. The t-shirt also doesn't seem to have a brand so I am not sure of the quality of it. </t>
  </si>
  <si>
    <t>McDonalds supporting the Ronald McDonald House for sick children and having donation boxes for the foundation.</t>
  </si>
  <si>
    <t xml:space="preserve">It makes the company seem more human-like and closer to the general population instead of some cold, inhumane company that has no feelings and just wants to profit overall. </t>
  </si>
  <si>
    <t xml:space="preserve">Nowadays I think some companies do resonate with the foundations or groups that they donate to but I still do think that the main focus is to purely profit off of the opportunity. The small percentage of the contribution is very minuscule to the company's overall sales so they could care less if it meant better sales overall. </t>
  </si>
  <si>
    <t>6613d855beaacc9c62ba9675</t>
  </si>
  <si>
    <t>My whole thought was to appreciate them within my reach; for supporting a good cause.</t>
  </si>
  <si>
    <t>One I could think of is within the case of climate. Patagonia, striving to reduce greenhouse gas emissions.</t>
  </si>
  <si>
    <t>The genuine need to invest back into the society, need to impact lives while some do so to seem relevant. Some also do so to be in the lime light.</t>
  </si>
  <si>
    <t>In business sense it's like killing two birds with one stone. Supporting what you believe in with clear conscience while making returns from the decision.</t>
  </si>
  <si>
    <t>6614c7e8dbaa9c1010d8b608</t>
  </si>
  <si>
    <t>It's just natural to side with people with similar views as you. Same reason you speak about things you have in common when on a first date.</t>
  </si>
  <si>
    <t xml:space="preserve">Yes, Patagonia is a company that supports climate change and if I'm not mistaken they have done so for quite some time. The true intentions for this are unknown but I'd like to give them the benefit of the doubt. </t>
  </si>
  <si>
    <t xml:space="preserve">In this capitalistic society it's really hard to judge who is doing so without the intention of making a profit from it, but the main reasons would be either to increase sales, improve the publics approval, and of course the reason we would like to believe, is because they just truly care about the cause. </t>
  </si>
  <si>
    <t xml:space="preserve">Like I've mentioned earlier, we live in a capitalistic society where everything revolves around money and every decision can either make or break the company so they must keep shareholders and themselves in mind when making decisions. It may not be "evil" because of these decisions but it may just be what has to be done to keep a roof over theirs and their employees' heads. </t>
  </si>
  <si>
    <t>Caucasian/Middle Eastern</t>
  </si>
  <si>
    <t>6615517eaed830765bb6f633</t>
  </si>
  <si>
    <t xml:space="preserve">i considered the values we have in common </t>
  </si>
  <si>
    <t xml:space="preserve">selling in a restaurant </t>
  </si>
  <si>
    <t>they are loved and therefore patronized 
the people are drawn to them</t>
  </si>
  <si>
    <t xml:space="preserve">every company's main aim is to make profit first before anything else. </t>
  </si>
  <si>
    <t>661770012a3c83b4bdaff645</t>
  </si>
  <si>
    <t xml:space="preserve">When doing this study I chose based on the quality of the product, but also my chances of getting a bonus I had at the back of my mind. So I tried to formulate what would work best for me to maximize my bonus. </t>
  </si>
  <si>
    <t>Bass Pro Shops. Bass Pro Shops has always openly supported the Second Amendment and donates to pro gun candidates for office.</t>
  </si>
  <si>
    <t xml:space="preserve">Some companies support societal values in order to get more sales and retain customers. Like Bass Pro Shop for example. Being pro gun makes them look positive to their customer base. By supporting this value they have a positive image in the consumers eyes. I feel that's the main consideration. Monetary and brand image. </t>
  </si>
  <si>
    <t>There are a lot of examples. You can use abortion and LGBT as one example though. Many companies are openly pro choice even though a segment of the population is now. Companies that market especially towards women and younger people tend to market themselves as pro choice and LGBT friendly. So appealing to these causes draws in this consumer segment and they might be more likely to purchase their products.</t>
  </si>
  <si>
    <t>661825de60cb5961005070eb</t>
  </si>
  <si>
    <t xml:space="preserve">I am willing in general to pay between 24 and 30$ for a t shirt, and whether or not someone shares my values is not super important, but I would be less willing to buy from someone that supports values that are diametrically opposed to mine, as I would not want to support them by spending money on their products, no matter how cheap they are. </t>
  </si>
  <si>
    <t xml:space="preserve">Target, for example, had a line of gender neutral clothing to show their support for the LGBTQ and trans community, which is one I can think of off the top of my head. </t>
  </si>
  <si>
    <t xml:space="preserve">I think some companies truly believe they should support values that their founders and board believe in to do good for society and I think others support certain values to drive profit if that is the way society is leaning. </t>
  </si>
  <si>
    <t xml:space="preserve">In business, if you don't make a profit, it is pointless to run the business unless it is a charitable organization, so the goal would be to mix societal good and profit. </t>
  </si>
  <si>
    <t>66187df81f89049906a7415c</t>
  </si>
  <si>
    <t xml:space="preserve">tbh I just chose the shirt when I got a $0 payout and would've preferred the bonus all the other times </t>
  </si>
  <si>
    <t xml:space="preserve">Salvation Army where they try to provide cheaper clothing to those who can't afford </t>
  </si>
  <si>
    <t xml:space="preserve">Some companies support societal values because it makes them feel good and potentially bring in more people who have the same values </t>
  </si>
  <si>
    <t>Most companies don't really care especially big corporations. Mostly a mix of the public pressurizing them and just wanting to make quick cash is what pushes them to endorse certain social values</t>
  </si>
  <si>
    <t>661ce62cfd616c7ef337ec18</t>
  </si>
  <si>
    <t>Well I thought about #1 I need some new shirts, #2 I asked myself what would I be willing to pay for a wide variety of colors and sizes that seem premium, #3 I thought that if every employer was selling the same thing then I would buy it the same, I would be disappointed if I was lied to about their endorsement views. I decided to go with a set price I'd be willing to pay if I was just shopping.</t>
  </si>
  <si>
    <t>Well I feel like if we step back and think. Bigger corporations like to follow trend, wether it's good or bad idea. Every company will try it atlas once. Some are Honest about their views and actually supporting it, the Other some are dishonest and only care about profit.</t>
  </si>
  <si>
    <t>I'd say 68% or a little higher simply support Societal values for money, an example is Meta or mark Zuckerberg, I actually like him but he "supports" things for The people like global warming and Stuff but went out and bought a whole Yacht, seems very illegitimate of his supporting of certain values. There's multiple different company's or company ceo's that do this, some people like to eat what is feed to them than to get something that's healthy for them in a way of speaking.</t>
  </si>
  <si>
    <t>Well if something is going to make more money and your selling something every needs or want, if majority of people have a popular view then why not try to Profit of them? (Budwiser,the olympics) don't get me wrong Freedom of press freedom of speech, and everything but just if it ain't broke don't try to fix it.</t>
  </si>
  <si>
    <t>661d456a4a3ef7713c8c437e</t>
  </si>
  <si>
    <t>Based on the selection of Racial Justice, I wanted to reward the seller in some way given the importance of this value to me. However, I also selfishly wanted to get a bonus. When the seller did not know that they could increase sales, I opted to for the bonus at a higher value than I did when the goal of the seller was to sell more T-shirts.</t>
  </si>
  <si>
    <t>The first thing that comes to mind is the Olympic Committee, even though it might not be what you mean by a "firm." While money is made in conjunction with the Olympics, by it's very nature the organization must exclude racial bias and embrace equal opportunity of all races. I believe there is historical precedence in which U.S. Black athletes competed in the Olympics before they experienced any type of equality as American citizens.</t>
  </si>
  <si>
    <t>I think in general most companies will support societal values if they can increase profits at the same time. Companies, especially large ones, would like to be perceived as spreading good will and contributing to society. On the other hand, my perception is that often smaller companies (for example, women-owned, minority-owned), may start companies with the purpose of supporting their values. Profit must be considered in order to keep the company going, but I think they strive for a balance.</t>
  </si>
  <si>
    <t>Recently, I have seen more larger companies who have been established for quite a while, attempting to make statements on social issues in their advertising. Budweiser and Pepsi are a couple of examples where it seemed they missed the point and wound up being the brunt of outrage by the very groups they were trying to support. Those ad campaigns were quickly withdrawn, and in the case of Budweiser it seemed they did an abrupt about-face to regain their white male market.</t>
  </si>
  <si>
    <t>White / Asian</t>
  </si>
  <si>
    <t>661e76d52e1b7df0495e562d</t>
  </si>
  <si>
    <t>I would decide how much to pay based on how much I value the T-shirt compared to the bonus money. If I think the T-shirt is worth more to me, Iâ€™d be willing to pay a higher amount.</t>
  </si>
  <si>
    <t>yes! An everyday situation might be a company like joe &amp; Johnâ€™s  publicly supporting environmental sustainability by using eco-friendly packaging and advocating for climate action. This public endorsement of environmental values aligns with their corporate social responsibility and resonates with consumers who value sustainability.</t>
  </si>
  <si>
    <t>Companies support societal values to improve their brand image, meet consumer expectations, attract and retain employees, and align with their own ethical beliefs. It can also help them manage risks and appeal to investors.</t>
  </si>
  <si>
    <t>This option is most plausible because it recognizes that companies often support societal values for both strategic reasons (like increasing profits) and genuine commitment. They can benefit from a positive image while also being truly dedicated to these values.</t>
  </si>
  <si>
    <t>661ec48c618b7a27e5a9077a</t>
  </si>
  <si>
    <t>I didn't choose to pay for any shirts. I chose the cash payment because that is more valuable to me.</t>
  </si>
  <si>
    <t>Some companies support donating to certain organizations to provide relief during times of natural disasters.</t>
  </si>
  <si>
    <t>In some cases the powers that be have a passion to support something. Other times it is a marketing ploy to some degree to jump on a trending topic because they know it can boost profit. Yet others try to improve their image by doing something that is seen as positive by a large number of those that are in their demographic.</t>
  </si>
  <si>
    <t>Companies have a goal to make money so that is always a factor. However, when a company chooses to support some cause, there is generally a reason why that particular cause was chosen. They have some connect to or passion for that cause.</t>
  </si>
  <si>
    <t>6622db9903554dcf04eb65e5</t>
  </si>
  <si>
    <t>I assumed how much the t shirt was worth so depending on that I either chose the t shirt or a bonus more than the t shirt. I assumed the t shirt was worth around $15</t>
  </si>
  <si>
    <t xml:space="preserve">The way that I treat others is the same across the board generally speaking </t>
  </si>
  <si>
    <t xml:space="preserve">They mainly support those values to win over people that support or are affected by those values which then makes them more money </t>
  </si>
  <si>
    <t xml:space="preserve">I think the most important thing is business is getting as much profit as possible </t>
  </si>
  <si>
    <t>6622de87d20f10ebfd14a66a</t>
  </si>
  <si>
    <t>I dont really need any shirts and I could use the money so that was the main driving force</t>
  </si>
  <si>
    <t>Like how chickfila doesnt support the lgbtq community</t>
  </si>
  <si>
    <t xml:space="preserve">They want to make more money. They want to seem relatable to their consumers. </t>
  </si>
  <si>
    <t xml:space="preserve">Everything is about the bottom line in most bigger companies. If they actually cared about people they would run their businesses much differently </t>
  </si>
  <si>
    <t>662309d79b7522788cc54315</t>
  </si>
  <si>
    <t>I wasn't willing to pay any of the sellers in any of the scenarios because a plain white or colored T-shirt isn't something I would be interested in paying for in the first place, so any amount of potential bonus is more valuable to me, regardless of what values the seller holds.</t>
  </si>
  <si>
    <t>Every June most companies switch to LGBTQ branding, knowing it will likely help to capture a segment of potential customers who may not have otherwise been as likely to buy anything. An example of this is Microsoft changing their social media accounts to LGBTQ themed marketing for the month of June.</t>
  </si>
  <si>
    <t>I believe most companies support societal values when they know that most of their customer base supports the same values. Some companies may be genuine with their support, but it generally feels fake and profit driven.</t>
  </si>
  <si>
    <t>Most companies larger than your average small business, especially public companies, are purely profit driven, and it seems rare to find otherwise. In the case of public companies, this is even more true as they have a responsibility to the shareholders to produce as much profit as possible.</t>
  </si>
  <si>
    <t>6624638357b56eb340c8f109</t>
  </si>
  <si>
    <t>People today know that race baiting is very profitable and would jump on any bandwagon that sees big profits.</t>
  </si>
  <si>
    <t>Every single store in the world right now promoting LGBT above all else</t>
  </si>
  <si>
    <t>They cater to very extreme positions knowing people will spend money according to feelings</t>
  </si>
  <si>
    <t>Capitalism puts profits above everything including human life.</t>
  </si>
  <si>
    <t>662613a0c132844f74a62143</t>
  </si>
  <si>
    <t>Racial justice is a hot topic in the current day.  Most companies are pushing a narrative that diversity is a strength for our nation.</t>
  </si>
  <si>
    <t>Bud light tried to push a pro LGBTQ narrative on their customers and it backfired.  They were trying to take advantage of what they thought was an opportunity.</t>
  </si>
  <si>
    <t>I think most companies support societal values in order to improve on their image. I think most companies only do it to make more money.  They also want to appear to be morally superior in many cases.</t>
  </si>
  <si>
    <t>The number one goal of the overwhelming majority of companies is to make money.  Most of them will do anything legal that will increase their profits.</t>
  </si>
  <si>
    <t>6626b05a15db572c21948eb7</t>
  </si>
  <si>
    <t>I usually buy good-quality T-shirts only when they're on sale, so I have a low threshold for something that is regular price and may be just average quality. When presented with sellers who would also donate to a cause I favor, I may be willing to underwrite the donation, but not go much higher than that.</t>
  </si>
  <si>
    <t>I recently saw a Subaru ad that highlighted their charitable activities. I was impressed and liked the brand more than I already did.</t>
  </si>
  <si>
    <t>Since companies benefit by publicly supporting causes, I believe most of their charitable activities are driven by financial incentives. I would guess that the choice of activities may be based on the values of those making the decision, but I doubt lesser-known causes get as much support as popular ones.</t>
  </si>
  <si>
    <t>That was pretty much covered in my previous answer, but essentially, companies are in business to make money, so I believe that's the impetus behind all corporate decisions.</t>
  </si>
  <si>
    <t>Multi ethnic</t>
  </si>
  <si>
    <t>6626f18372aacd362b3a4fe2</t>
  </si>
  <si>
    <t>My process involved my ascertaining what I would pay in reality.  I wanted to help the sellers and give them an advantage to make more money.</t>
  </si>
  <si>
    <t>Walmart has a comittment to diversity.</t>
  </si>
  <si>
    <t>Companies want to acquire certain segments of society to create a loyal base.  Diversity is important because communities of color spend. They are out to make the most money so that they can be successful and have longevity.  Companies want to make money so they do what they have to do.</t>
  </si>
  <si>
    <t xml:space="preserve">The goal is profit.  Companies make donations to causes in the moment or when something happens.  </t>
  </si>
  <si>
    <t>6628141ef03d907d9b2ff86d</t>
  </si>
  <si>
    <t>I completely based it on the amount of t shirt mostly of how much I am willing to pay for a plain shirt and the bonus. Makes no snese to pay 20 plus dollars for a plain shirt no matter the cause usually. ESPECIALLY LGBTQ causes.</t>
  </si>
  <si>
    <t>Climate change where companies constantly push for the ability to push it upon the public.</t>
  </si>
  <si>
    <t>It is all about the hot topic at the time. Most of the time they could care less to tell you the truth.</t>
  </si>
  <si>
    <t>Just a few years ago the same companies said nothing about these so called values. They are doing nothing but trying to pander to a younger crowd and demographic but issue is alienating half of people in the long run.</t>
  </si>
  <si>
    <t>66293a97afaf09c613477f83</t>
  </si>
  <si>
    <t>I thought mostly about the motivation people would have about donations because they wanted to support the cause or were they strictly motivated by the amount of shirts they could sell and money they would make.</t>
  </si>
  <si>
    <t>I believe that everyday there are firms that try to support values that they feel will bring them more attention and consumers, this being motivated by the profits they will make from all this new support.</t>
  </si>
  <si>
    <t>My view is that companies usually support causes that they feel will benefit their company and also some may support such causes because it's a value or tradition that they themselves actually believe in standing behind.</t>
  </si>
  <si>
    <t>At the end of the day, companies must make money and gain consumers, so I feel that they mostly will say what they need to in order to be profitable and successful.</t>
  </si>
  <si>
    <t>662959a100c7d3660da21a4d</t>
  </si>
  <si>
    <t>I am here to make money to pay off medical bills. I am being strictly monetary.</t>
  </si>
  <si>
    <t>Nothing particular, because most everyone is acting in the best interest of profit, period.</t>
  </si>
  <si>
    <t>profit
tax relief
projections</t>
  </si>
  <si>
    <t>corporate greed is the determining factor</t>
  </si>
  <si>
    <t>6629682436ff48ff7b3b51b3</t>
  </si>
  <si>
    <t>I would be willing to pay a small percentage more knowing a company supports, especially if they donate towards a cause that is important to me.</t>
  </si>
  <si>
    <t>Skittles candy had special packaging for pride month.</t>
  </si>
  <si>
    <t>I'd like to think that companies support certain values because they sincerely support the cause vs. making money.  The company may make more promoting a certain value but they may also risk losing sales from customers that don't share the same beliefs.</t>
  </si>
  <si>
    <t>It is an opportunity to make money for the company while advocating for an important cause, targeting certain groups.</t>
  </si>
  <si>
    <t>66299978db01a315ff962801</t>
  </si>
  <si>
    <t>I really don't know. People take surveys like this to make a little extra money. Most surveys don't pay much, so why in the world would anyone be willing to give what little that they make away.</t>
  </si>
  <si>
    <t xml:space="preserve">I think that Ben and Jerry's ice cream supports environmental causes </t>
  </si>
  <si>
    <t>I think some do it because the owners actually care about it and others do it for good PR, attention or they think it will help the business.</t>
  </si>
  <si>
    <t>Because you can do both sometimes. Sometimes doing the right thing can be popular and more profitable.</t>
  </si>
  <si>
    <t>662a632c1ccb4f512d5d5b9c</t>
  </si>
  <si>
    <t>I based it on how much I would pay for the shirt out of my own pocket. Then once I knew they supported gun rights, I felt like I wanted to support them more.</t>
  </si>
  <si>
    <t>A company that supports and endorses Trump.</t>
  </si>
  <si>
    <t>It could be for the upcoming presidential election, and maybe they think they will get future support for the person they endorse.</t>
  </si>
  <si>
    <t>They figure why not make a profit by supporting these values.</t>
  </si>
  <si>
    <t>662bfe3478204b677cc2ad6b</t>
  </si>
  <si>
    <t xml:space="preserve">I would not purchase products from a company that supports things I don't support. </t>
  </si>
  <si>
    <t xml:space="preserve">Planned parenthood supports values similar to my own. </t>
  </si>
  <si>
    <t xml:space="preserve">Most companies support societal values so they seem like their align with their customers views. Chik Fil A supports religious values so it draws religious people to their products. </t>
  </si>
  <si>
    <t xml:space="preserve">I know this is the cause because every pride month most companies put a rainbow in their logo. They are unapologetically whoring themselves out to whatever cause will bring them more money.  </t>
  </si>
  <si>
    <t>Middle Eastern</t>
  </si>
  <si>
    <t>662e86c0ca96b47a056ccd7b</t>
  </si>
  <si>
    <t xml:space="preserve">I'd pay more for someone whose values align with mine, as we need all the supporters we can get and I want to encourage them. </t>
  </si>
  <si>
    <t>Target openly supports the Pride movement and LGBTQ rights.</t>
  </si>
  <si>
    <t>They're pandering to a small but very vocal segment of society and don't want to face any backlash or boycotts.</t>
  </si>
  <si>
    <t xml:space="preserve">They have to comply with whatever the current thing is or face backlash. This protects their bottom line. </t>
  </si>
  <si>
    <t>662f2e887085666906acbf9e</t>
  </si>
  <si>
    <t>When deciding how much to pay for a T-shirt, I consider:
1. Perceived value: How much I value the T-shirt based on its quality and design.
2. Comparison with alternatives: How the price compares to similar options available in the market.
3. Budget constraints: What I can afford and consider fair.
4. Seller's incentive: Ensuring the seller is adequately compensated while keeping the price reasonable.
5. Personal satisfaction: Weighing my preference for the T-shirt against the attractiveness of the bonus payment.
This approach helps me balance my desire for the T-shirt, market fairness, and the impact on the seller.</t>
  </si>
  <si>
    <t>Certainly! An everyday situation where a firm publicly supports a value could be a company like Patagonia. Patagonia is known for its strong commitment to environmental sustainability. The company frequently engages in campaigns that promote environmental conservation, such as pledging a percentage of their profits to environmental causes, using recycled materials in their products, and actively advocating for policies that protect natural landscapes. Their public support for environmental values is evident in their marketing materials, public statements, and corporate practices, reflecting their dedication to sustainability beyond just selling products.</t>
  </si>
  <si>
    <t>Companies support societal values for various reasons
1. They use it to build a unique brand identity and stand out from competitors.
2. Supporting values can enhance customer loyalty and emotional connection.
3. It helps manage reputation and respond to public opinion, especially in the age of social media.
4. It can improve employee engagement and retention by aligning with their values.
5. It's often part of corporate social responsibility efforts to contribute positively to society.
6. Companies may respond to market demand, as consumers increasingly favor brands with shared values.
7. Supporting values can be a long-term business strategy for sustainability.
8. Some companies are genuinely committed to these values based on their leaders' ethics.
9. It can generate positive media coverage and public relations opportunities.
10. In some cases, it ensures compliance with legal or regulatory requirements.
Overall, supporting societal values helps companies align with stakeholder expectations while advancing their business objectives.</t>
  </si>
  <si>
    <t>Companies often support societal values for a blend of genuine commitment and strategic reasons. Authentic support can enhance a company's reputation, build trust with consumers, and attract those who share similar values. At the same time, aligning with societal values can provide a strategic advantage, opening new market opportunities and resonating with target demographics. Many companies integrate their values into their business model to benefit both their mission and profitability. This approach helps them remain relevant and competitive while also making a positive impact.</t>
  </si>
  <si>
    <t>662fcd8b111c612812884704</t>
  </si>
  <si>
    <t xml:space="preserve">I don't think I'd pay much extra for a plain T-shirt just because of the stated social values of a company. </t>
  </si>
  <si>
    <t xml:space="preserve">Target endorsing LGBTQ issues and selling pride merchandise. </t>
  </si>
  <si>
    <t xml:space="preserve">They're hoping to attract customers who share the value. In some cases maybe the human beings creating the publicity campaigns genuinely believe in the cause, but it's mostly an advertising tactic. </t>
  </si>
  <si>
    <t xml:space="preserve">We live in a time in which profits are HIGHLY valued, more than almost anything else. Companies primarily take actions that will financially benefit them. </t>
  </si>
  <si>
    <t>662fd1455ee29e602dc1e1c5</t>
  </si>
  <si>
    <t>I honestly was just thinking that I didn't really want a plain t-shirt no matter who the sellers were.</t>
  </si>
  <si>
    <t>A popular store supporting christian values.</t>
  </si>
  <si>
    <t>I think they want to support views and values that are similar to their own.</t>
  </si>
  <si>
    <t>The company can make money off their own views.</t>
  </si>
  <si>
    <t>662fd2569f60a84fd0c84ad5</t>
  </si>
  <si>
    <t>I want to support the LGBTQ community therefore donating money was a good option</t>
  </si>
  <si>
    <t xml:space="preserve">Democratic party </t>
  </si>
  <si>
    <t>more customers</t>
  </si>
  <si>
    <t>It is what they believe in</t>
  </si>
  <si>
    <t>66300ffbe8b4fb98a38b63fa</t>
  </si>
  <si>
    <t xml:space="preserve">I am willing to pay a little more for sellers who support fighting climate change, however in my opinion, paying more than $40 for a T-shirt seems ridiculous </t>
  </si>
  <si>
    <t>N</t>
  </si>
  <si>
    <t xml:space="preserve">Cause companies are ran by CEOs who only care about lining their pockets with money </t>
  </si>
  <si>
    <t>6630e7089d4946cc85055e34</t>
  </si>
  <si>
    <t>Racial justice is something that most people want, even people who aren't of color, so more people would be willing to purchase a shirt relating to it. "Traditional values" are usually racist, homophobic and misogynist, and most people are not on board with that because we're moving beyond that as a country. So, I don't feel a lot of people would pay for a t-shirt relating to that.</t>
  </si>
  <si>
    <t>Target has publicly supported racial justice by having Black and Brown-owned brands in their stores.</t>
  </si>
  <si>
    <t>I believe that many companies really do want to affect change in our society and support equality and justice. But being that they are businesses, the financial advantage of doing that (i.e., more people of color buying products) can't be discounted. That's part of it as well. So, I also look at things like hiring practices. If there's diversity in the company, especially at the top, then I feel like it's more genuine.</t>
  </si>
  <si>
    <t xml:space="preserve">From what I've seen, companies like Target support causes like racial equality, LGBTQ equality and gender equality by the products they sell. When I go into the store, I also see plenty of diversity in management and supervisory positions. </t>
  </si>
  <si>
    <t>66310d8e13259c3223058a25</t>
  </si>
  <si>
    <t xml:space="preserve">I think sellers who have values that represent objects that inflict violence on society are more apt to be vocal about these rights when it comes to making money, especially in today's political climate.  </t>
  </si>
  <si>
    <t>I cannot think for one, this question is confusing</t>
  </si>
  <si>
    <t xml:space="preserve">To attract the consumers they desire and drive up revenue, or for some personal political agenda.  </t>
  </si>
  <si>
    <t>The main goal of business is to maximize profits for shareholders.  Therefore I think companies will do or say almost anything to increase revenue and attract the most customers they can.</t>
  </si>
  <si>
    <t>66314dab7532bd4e217f5fd6</t>
  </si>
  <si>
    <t>I selected the exact same amount in each case. It's a purely economic decision and not an ideological one. I feel no kinship towards any of these T-Shirt sellers regardless of whatever farcical causes they support. It's a T-Shirt for Pete's sake.</t>
  </si>
  <si>
    <t>Yoplait yogurt had a campaign where they publicly supported the Susan Komen Breast Cancer foundation. Presumably because of the loss of calcium associated with certain cancer treatments. Although I found it odd because those yogurts are loaded with sugar which feeds cancer cells very effectively. I don't purchase consumer goods based on things such as this.</t>
  </si>
  <si>
    <t>For some of them I'm sure their leadership teams are personally invested in the values or causes. But for so many of them it feels hollow. I guess I'm just cynical.</t>
  </si>
  <si>
    <t>There are very few things in life that are 100% one thing or the other, and this clearly is a case like that. I think there is a combination of good intentions and simple marketing and profit motive. Anybody who thinks things are clear cut one way or the other is naive.</t>
  </si>
  <si>
    <t>66318416705543b31f8ffd95</t>
  </si>
  <si>
    <t xml:space="preserve">I have absolutely NO idea. I feel more places are about faith than they are about racial justice. I have no clue, I just did my best. I feel more people would say they are about something if they think it'll increase their profits </t>
  </si>
  <si>
    <t xml:space="preserve">chikfila doesnt like gay people and is very christian. I know thats not quite supporting, but that's their views. </t>
  </si>
  <si>
    <t xml:space="preserve">When people have strong beliefs, they tend to make it known. They expect people with the same views to support them more, while people that do not hold the same values will probably still support them or if they didnt support them, it wouldnt be a loss because they dont agree anyway. it makes the company look better to some if they share their views on certain things. </t>
  </si>
  <si>
    <t xml:space="preserve">companies are all about making money and thats what matters most. they dont care about their employees or their customers most times, they just want as much money as possibly. thats why they dont pay well and raise their prices. </t>
  </si>
  <si>
    <t>663192b96ab56cf1635615b7</t>
  </si>
  <si>
    <t>I basically would pay the seller up to a point I would spend an amount on a t shirt. Past the point of how much I would spend on a t shirt I would request the bonus instead.</t>
  </si>
  <si>
    <t xml:space="preserve">I donâ€™t have an example. I donâ€™t pay close enough attention to what people do and donâ€™t support when purchasing products. </t>
  </si>
  <si>
    <t>I think itâ€™s important for companies to support societal values because some people are very serious about that kind of thing. Supporting those kinds of things can show that people are willing to stand for something more than they are willing to sell products because itâ€™s the right thing to do.</t>
  </si>
  <si>
    <t xml:space="preserve">I would think that people would stand for something knowing that it wonâ€™t be everyoneâ€™s cup of tea so youâ€™re not going to be getting business from everyone. It doesnâ€™t make sense to stand for something and expect everyone will want to buy your product. So if youâ€™re doing it for financial gain youâ€™re doing it wrong. </t>
  </si>
  <si>
    <t>6631dd70c1393b01137d8453</t>
  </si>
  <si>
    <t>I took into account that their valuie matched mine. I gave extra money to the seller whos valuie matched mine but was informed that it declaring that value would positively effect tshirt sales. I gave even more to the one who was not aware of that declaring that value would postiviely effect tshirt sales. The reason I did this is because I feel a common bond and solidarity with that seller. Also the fact that theyre willing to declare that even though it could hurt their sales is respectable and brave and shows me that they really believe in it</t>
  </si>
  <si>
    <t>Ben and jerrys consistently supports a better, cleaner environment. They advocate for it and I think theyve changed the way they manufacture things to achieve this goal</t>
  </si>
  <si>
    <t>In general, I think most companies support societal values that they think will get them more sales. I believe this to be true as many of them will backdown from public support if they get boycotted</t>
  </si>
  <si>
    <t>As I stated before, comapnies will often back off their stances when there is public backlash. Also, companies exist to make profits</t>
  </si>
  <si>
    <t>663220277d3d0768dc4d2081</t>
  </si>
  <si>
    <t>First, I considered the T-shirt value and what I would pay for a basic shirt. I looked at the amount they were donating, and I added the amount to the total. The seller who donated when he knew about the sales opportunity did not deserve additional money. I only donate when there are genuine efforts.</t>
  </si>
  <si>
    <t>Public support for the LGBTQ+ during Pride is the situation that comes to mind. They run major AD campaigns during this time. The campaigns do not feel sincere or genuine. Target is one firm that decided to support the community year-round and pulled back on its support after backlash. It is obvious they did this to gain revenue.</t>
  </si>
  <si>
    <t>I believe some companies, like Patagonia, support societal values that align with their moral beliefs. Some CEOs put empathy and compassion before huge profits. Others support these values to gain customers and sales revenue. It is purely a profit driven support.</t>
  </si>
  <si>
    <t>Most companies show their greed clearly. They only care about what their investors want. Some companies start morally great and become only profit-driven.</t>
  </si>
  <si>
    <t>Multi Racial</t>
  </si>
  <si>
    <t>6632647e93c24c44b64cbfe0</t>
  </si>
  <si>
    <t>At the end of the day it's a basic t-shirt. I wouldn't pay no more than $20 even if it was a donation I wouldn't pay any more than that.</t>
  </si>
  <si>
    <t>How they can benefit
Include themselves in the conversation
Say that they are attempting to help
Trying to make a difference</t>
  </si>
  <si>
    <t>People are in business to make profits. If that means supporting a cause just to be included, part of the conversation, they will drive sales but won't discuss how they are helping, being part of the conversation, and where their money is going.</t>
  </si>
  <si>
    <t>663295a01a39525231bede4e</t>
  </si>
  <si>
    <t>I think the T-shirt like this can cost up to $30, so I am willing to pay a few dollars more to a seller that supports the Right to Privacy, i.e. the value that I also support.</t>
  </si>
  <si>
    <t>For example some cruise lines tend to cater to LGBT people, so they publicly support gay rights to attract more customers.</t>
  </si>
  <si>
    <t xml:space="preserve">Some companies support societal values because either the owner of the company has these specific values (e.g. Elon Musk) or the company sees to capitalize on their support of certain values to attract certain demographic (e.g. when a beer company pull off an add having a LGBT person advertise a beer in order to not offend the conservative rural population). </t>
  </si>
  <si>
    <t>Because the primary goal of a company is to make company for the owner or the shareholders.</t>
  </si>
  <si>
    <t>66329767cb85e95a0d3d9d55</t>
  </si>
  <si>
    <t>Simply waying options between bonus payment and a t-shirt</t>
  </si>
  <si>
    <t>Local vendors standing up against bigotry</t>
  </si>
  <si>
    <t>Opportunistic or real care about the world and people</t>
  </si>
  <si>
    <t>They know it looks good to support a cause with broad support, which could also maximize profits</t>
  </si>
  <si>
    <t>66329ac03be4f71f70f3d311</t>
  </si>
  <si>
    <t>Generally speaking, the amount I would be willing to pay for a Tshirt varies little on what they seller supported but more on what I am truly willing to pay.  There are only a few topics that would make me not willing to pay anything: if someone was pro-life, I would not be apt to pay as much. I was hoping to make choices that provided the seller with as much earning potential as possible if I was chosen through the lottery.</t>
  </si>
  <si>
    <t>Hobby Lobby is a chain store that supports christian values.  They are closed on Sundays to promote attendance at worship services and time with employees families.</t>
  </si>
  <si>
    <t>Building a loyal customer base
Employee retention
Community reputation
Ability to obtain investments</t>
  </si>
  <si>
    <t xml:space="preserve">While it is easy to believe companies are endorsing values with no monetary concerns would be nice, I think it is unrealistic.  Companies are in the market to make profits.  Shareholders expect to get paid and there is a balance that must be established </t>
  </si>
  <si>
    <t>6633939b0b26817c2749943d</t>
  </si>
  <si>
    <t>I am extremely poor financially, but have plenty of shirts. Also, being poor limits what I can donate to help climate change, though I do what I can otherwise.</t>
  </si>
  <si>
    <t>My father worked for Mother Earth News magazine long before it was sold to a big conglomeration. Back then, they believed VERY much in what they were doing. They had no idea it would be successful, and even faced public backlash from the religious right as well as espionage and sabotage from big industry and political lobbyists.</t>
  </si>
  <si>
    <t>Some do it to honestly make a change, unfortunately, I believe MOST do it to chase marketing opportunities. The reality is that most public companies care only about meeting shareholder expectations and little else. This greed-first outlook creates a bubble that is doomed to collapse in the end. I believe those that sincerely believe in their causes are more likely to help those causes and are more long term sustainable.</t>
  </si>
  <si>
    <t xml:space="preserve">It is the reality of our current stock driven system. If you combine that with leaders who value only power and money for themselves, what you end up with is very similar to a pyramid scheme. Short-sighted high yield goals that are unsustainable. That inability to see or care what happens in the long term is why they do this. That inability has another word that better suits it, and that word, in my opinion, is the word "stupid". Greedy, corrupt, and most of all, stupid. </t>
  </si>
  <si>
    <t>6633be0fc2a425c586e5caf9</t>
  </si>
  <si>
    <t>I want to give as much bonus payment as possible to the seller because of their donation to the gun rights</t>
  </si>
  <si>
    <t>To support any cause going on in the world</t>
  </si>
  <si>
    <t>i think thats a market stunt</t>
  </si>
  <si>
    <t xml:space="preserve">For it is a company business move to maximise their profit </t>
  </si>
  <si>
    <t>66347b1d3b38023debe2ddb2</t>
  </si>
  <si>
    <t>Quality of the T-shirt: I assess the quality of the T-shirt, including factors like fabric, design, durability, and craftsmanship. Higher-quality materials and unique designs might justify a higher price. Brand and Reputation: If the T-shirt is from a well-known or reputable brand, I might be willing to pay more due to perceived value and brand prestige.</t>
  </si>
  <si>
    <t>Public Statement: EcoWear releases a press statement and updates its website to highlight its use of organic cotton, recycled materials, and environmentally friendly dyes in its products.</t>
  </si>
  <si>
    <t xml:space="preserve"> Brand Image and Reputation:
 Consumer Expectations: Companies often support societal values to meet the expectations of their customers, who increasingly demand ethical and socially responsible practices.</t>
  </si>
  <si>
    <t xml:space="preserve"> Authenticity and Company Culture:
  Core Values: Many companies develop a set of core values that guide their business practices and decision-making. For some companies, these values are deeply ingrained in their corporate culture and mission, reflecting a genuine commitment to societal issues rather than a strategic ploy for profit.</t>
  </si>
  <si>
    <t>663502989088af2bb7a1e99a</t>
  </si>
  <si>
    <t>I want to be part of a larger group of people to help fight climate change. I want the sellers to be able to use their power to help with this, maybe be able to talk with, and explain to others what the future may hold for our children and grandchildren.</t>
  </si>
  <si>
    <t xml:space="preserve">My daughter works for a non-profit organization. I love the fact that they are inclusive to everyone. This organization helps both men and women that are battered and they also help people to navigate the difficult court system. </t>
  </si>
  <si>
    <t>My hope is that companies support societal values because they truly care about these issues, and that their employees are treated fair and equal. 
I always worry that some may support these issues because of the positive publicity this brings them, and they can then profit from this.</t>
  </si>
  <si>
    <t>I think this is the case because all businesses want to succeed. Unfortunately, societal issues may be a means to end for some businesses and they can then see a profit from this. 
Also, I do truly believe that there are plenty of businesses that truly care about the environment and about others regardless of a profit.</t>
  </si>
  <si>
    <t>6635316958a453da5e2af8b2</t>
  </si>
  <si>
    <t>Looking at the bonus payments.</t>
  </si>
  <si>
    <t>Fox news supports conservatism.</t>
  </si>
  <si>
    <t>Companies speak out for or against a cause they are interested in.</t>
  </si>
  <si>
    <t>I am from Florida and I think Disney spoke out against something they deemed unfair without concern for profit.</t>
  </si>
  <si>
    <t>66376ada52c39f524ab6f827</t>
  </si>
  <si>
    <t xml:space="preserve">Deciding on how much to pay to the sellers is based on the moral lives of the people </t>
  </si>
  <si>
    <t xml:space="preserve"> One everyday situation where a firm publicly supports a value is when a company implements and promotes environmentally sustainable practices</t>
  </si>
  <si>
    <t xml:space="preserve"> Companies support societal values for a variety of interconnected reasons, ranging from ethical commitments and strategic advantages to economic benefits and regulatory compliance.</t>
  </si>
  <si>
    <t xml:space="preserve"> Many companies consider profit in their decision-making processes and there are numerous examples where genuine commitment to societal values is the primary driver. This can be seen in the actions of ethical leaders, mission-driven organizations, and companies with a deep-rooted culture of social responsibility. </t>
  </si>
  <si>
    <t>6637a9ce90f75e510910a42d</t>
  </si>
  <si>
    <t>I believe most people want a right to privacy, it is basic human nature. Lgbtq is a growing stance, becoming accepted every day.</t>
  </si>
  <si>
    <t>Mostly LGBTQ people and Gun Control people are mostly aligned.</t>
  </si>
  <si>
    <t>Many companies around the world are supporting LGBTQ agendas to get funding from companies like blackrock and vanguard. companies like macdoc, coke cola.</t>
  </si>
  <si>
    <t>Business dont feel emotionally attached most times. For them more of the fugazzi is just for marketing and sales.</t>
  </si>
  <si>
    <t>6637add67c5ec32fc42f867c</t>
  </si>
  <si>
    <t>I considered the value of the T-Shirt versus the bonus payment. My willingness to pay was influenced by how much I valued the T-Shirt and how it compared to the financial benefit of the bonus. I aimed to balance both personal preference and potential outcomes for the sellers.</t>
  </si>
  <si>
    <t xml:space="preserve">A company publicly supports environmental sustainability by using eco-friendly packaging and promoting recycling in its advertising campaigns.
</t>
  </si>
  <si>
    <t>Companies support societal values to build brand loyalty, attract customers who share those values, enhance their public image, and potentially influence industry standards. They also aim to align with ethical practices.</t>
  </si>
  <si>
    <t>Many companies use social values to enhance brand image and appeal to consumers, aiming to boost sales. The strategic alignment often appears driven by profit motives rather than genuine commitment.</t>
  </si>
  <si>
    <t>6637b21240220c2517fffa1a</t>
  </si>
  <si>
    <t xml:space="preserve">I thought the last 2 sellers seemed most sincere, were investing in Green causes and I felt they were relatable.  </t>
  </si>
  <si>
    <t xml:space="preserve">Levi's and Tom's coming out strong and advocating hard for gun control. </t>
  </si>
  <si>
    <t xml:space="preserve">I'm sure most of them are doing it after considering the outcomes of millions in surveys and focus groups, I'm sad to say.  Look at the wavering of Bud Light. Even so, if it effects positive change that's a start in the right direction, and people can vote with their pocketbooks when companies and corporations fund and support the WRONG initiatives. </t>
  </si>
  <si>
    <t xml:space="preserve">I am leaning towards the cynical reasons but some companies do have the best reasons at heart.  </t>
  </si>
  <si>
    <t>663803a6a15f740762d9ac90</t>
  </si>
  <si>
    <t xml:space="preserve">I based the seller without any causes attached off of what I usually spend on a shirt ($10-$15) and made my decision off of that. When they were willing to donate to make more sales, I would feel a little more generous on spending. And last when the company is truly generous enough to donate without needing the incentive I felt like that should be more rewarded. </t>
  </si>
  <si>
    <t xml:space="preserve">In the early 2000's they sold livestrong bands to support cancer research. People loved it so much that it became a fashion trend to wear one. </t>
  </si>
  <si>
    <t xml:space="preserve">1 - Genuine care for the value.
2 - The value is popular, and a can't miss sales opportunity.
3 - They have been incentivized to sell with this value in mind.
4 - Someone running the company has been personally affected by this value. </t>
  </si>
  <si>
    <t xml:space="preserve">From my perspective most companies have an unfortunate responsibility to their shareholders to maximize profits every year. They are mostly soulless now, and the ones that have a heart usually get ran out of business. It's really sad to see. </t>
  </si>
  <si>
    <t>White/Korean</t>
  </si>
  <si>
    <t>663804db4a6604d0e14fdb17</t>
  </si>
  <si>
    <t>I believe it's worth it to pay a couple dollars extra to support a company that is trying to do good things in the world. It's respectable to advocate for groups that can't always advocate for themselves and need extra support, so I feel it's worth it to spend extra. As far as the company that didn't donate to the cause until they knew that it was going to benefit them, that's not cool. So that's why I chose that I would spend less with that particular company, because it's really only about their bottom dollar instead of about the people. I like to sort companies that are about the people</t>
  </si>
  <si>
    <t>A small boutique in town that I shop at donates 1% of every purchase to NorCal resist.</t>
  </si>
  <si>
    <t>I do think that a lot of larger companies only support societal values because it could make them more money from certain demographics, like the company shown in the example that only started donating after they learned of the market value. It's a lot more admirable to me to see companies that are actually out for human rights by proactively putting things like this in place to donate and to be honest it's a win-win for the company cuz it's taxed deductible so there's really no reason not to be doing it unless you actively don't care about people</t>
  </si>
  <si>
    <t>I don't have much faith that large businesses have the people in mind. Well I don't agree that this should be the most plausible scenario, unfortunately I think it is. Most everything in our society is about money nowadays rather than any societal issue</t>
  </si>
  <si>
    <t>663982b18614e273fa258010</t>
  </si>
  <si>
    <t>I was willing to give a few more dollars to a organization that aligns with my view points. Bur within reason, I will not pay 40 for a shirt for example</t>
  </si>
  <si>
    <t>Patigonia is a enivromental friendly product that aligns with the local population of outdoor loving people</t>
  </si>
  <si>
    <t>I think its partly to gain favor with the potential customer bases but also their won personal values and company culture at times. Its a balance between values and the bottom line</t>
  </si>
  <si>
    <t>I think heading your bets is human nature and what companies will tend to do. You can have multiple view points so that seems the most valuable of the options</t>
  </si>
  <si>
    <t>663a4694e1a2a1658c489ccc</t>
  </si>
  <si>
    <t>Personal details about one's life dictates the willingness to pay sellers. I can't afford to be willing to pay more to a seller even if they show more integrity regarding their willingness to donate to a cause without incentive. If I was more financially sound my responses would differ</t>
  </si>
  <si>
    <t>No. Gun rights are not a particularly common thing to vocalize support for because it's a polarizing issue</t>
  </si>
  <si>
    <t xml:space="preserve">To maintain status quo. It feels less about true passion/ concern for making an impact and more about appeasing societal ideologies. </t>
  </si>
  <si>
    <t>Companies don't hold the greatest track record to begin with and in the social media days of getting canceled, public opinion deeply impacts the monetary flow</t>
  </si>
  <si>
    <t>663a4baa22661785cbd9d31f</t>
  </si>
  <si>
    <t>With no cause attached, there's a limit to how much I'm willing to pay for a plain tshirt, and that limit is pretty low. When a good cause is a factor, I'm willing to give more to someone that is not only donating but also doing so because they want to rather than because it might make sales. Donating to increase sales might be disingenuous, but the money still makes it to the cause.</t>
  </si>
  <si>
    <t>Newman's Own openly donates a lot of money to various foundations, Bomba's and Tom's both donate their products and use it to market their goods.</t>
  </si>
  <si>
    <t xml:space="preserve">There is definitely a market for people that want to be altruistic with their purchases, and they tend to have a higher spend overall. </t>
  </si>
  <si>
    <t>Supporting causes isn't mandatory and can actually be polarizing depending on the cause. When determining a cause, it stands to reason that it would align with their values.</t>
  </si>
  <si>
    <t>663a5c071f4d039ebce1b20d</t>
  </si>
  <si>
    <t>I went with what I normally would spend for a t-shirt. ANd if they were going to promote a cause I am interested in and believe in I am willing to pay more. However, if it was all for gain, then I wouldn't be willing to pay as much because screw them</t>
  </si>
  <si>
    <t xml:space="preserve">planned parenthood. They are all about reproductive rights and about being pro-choice. </t>
  </si>
  <si>
    <t>Honestly, it's fine with me. It's more so about practicing what they preach. If they say they're for XYZ and they treat xyz like trash then you know they don't give two fucks about it. 
If they say they're for XYZ and actively promote XYZ and ways to help, etc., then you know they are the real deal.</t>
  </si>
  <si>
    <t>Because you can be all about a cause, but that isn't the reason for making money. It's more about spreading awareness itself</t>
  </si>
  <si>
    <t>663a5d3e48441f253cc57071</t>
  </si>
  <si>
    <t>I based it on how much I think the t-shirt would be worth. So, in the first 2 scenarios I decided 12 dollars is the rough value i'd give the shirt, Anything above I would prefer the bonus because it is worth more at that point. In the last scenario I did decide to buy the t-shirt at a higher amount just because the person selling seemed to genuinely care about the right to privacy principle.</t>
  </si>
  <si>
    <t>A local church most likely support faith in public and endorses it everyday there is a church gathering.</t>
  </si>
  <si>
    <t>I think most companies support certain values because it is good publicity and they are most likely trying to cater to what their perceived demographic is. Rarely do I truly believe a big company is striving to making positive change or have impact with genuine values.</t>
  </si>
  <si>
    <t>Because it seems like a lot of big companies will endorse certain views, but then in practice or inside of their workplace or inside their business operations they do things that are the exact opposite of those societal endorsements.</t>
  </si>
  <si>
    <t>663a68da831a9e3a8954e92b</t>
  </si>
  <si>
    <t xml:space="preserve">I wasn't sure if I fully understood what was being asked but I read everything and tried my best. I tried to base in on how much I would like a tshirt vs a bonus payment. But I was willing to pay more for the tshirt when I knew my purchase helped out the charity/organization in question. </t>
  </si>
  <si>
    <t xml:space="preserve">Maybe something like hobby lobby. I know they have strict "christian" values and support faith based groups
</t>
  </si>
  <si>
    <t>I think that some companies support societal values because it makes them feel and seem like they are a "good" or "righteous" morally sound company. It sounds good to say you have these values. We just have to be careful that they walk the walk as well, and that they are not just saying things that they know society wants to hear.</t>
  </si>
  <si>
    <t>I think a lot of people/companies like to think of themselves as good people and that they do right most of the time. People I think are mostly good. I think companies do want to do good but they are want to succeed in the business world as well so this is why I chose this answer. I do geniuely think this is the case for most companies unless greed takes over.</t>
  </si>
  <si>
    <t>663a7227d1b4ee5d1fc4a1bf</t>
  </si>
  <si>
    <t>I based my decision on what I am actually willing to pay for  similar shirt in real life.</t>
  </si>
  <si>
    <t>I am not sure of any.</t>
  </si>
  <si>
    <t>I believe they support societal values to show customers/clients that they care about them, which can make someone more supportive of a company.</t>
  </si>
  <si>
    <t>I feel like a balance of the 2 is more realistic. They do really care, but profit is also important.</t>
  </si>
  <si>
    <t>663a76461f4091f6416c0fa7</t>
  </si>
  <si>
    <t>I'm a graphic designer, so I'd be much more intererested in buying tees that have a message or some kind of design on them. Just this year I've bought campaign merch that doubles as gifts, because I know some of the money goes back to a campaign I strongly support. But their merch also looks cool! So I just wouldn't pay a lot for a white tee, even if they donate $2 to a cause I care about. I'd probably rather straight up donate to the Trevor Project or Equality Florida. I did differentiate, though, between the seller who genuinely wanted to support LGBTQ+ rights and the seller who just wanted to make a sale and didn't care. That seller could turn around and donate to causes I consider hateful; I wouldn't trust that they'd handle my donation in the way they promise.</t>
  </si>
  <si>
    <t>I think Target, at least in the past, has strongly supported LGBTQ+ rights and expression by selling branded products during Pride month. I can't remember whether they donated some of the profits to LGBTQ+ causes, but I feel like they emphasized sellers who themselves were LGBTQ+. It's hard to say whether this was a purely business decision or whether they truly support LGBTQ+ rights, but they tend to support other progressive causes so...the answer I'd have to your question below is I don't know. Unless the CEO of Target reveals their own support or lack of, I might never really know.</t>
  </si>
  <si>
    <t>I do think companies feel momentum toward a certain cause, and go with it. Pride month has become so big that, at least in certain regions, it's an easy win for some companies. Maybe one way to test whether these companies are sincere is when they face blowback from bigots; do the companies pull back from endorsing these causes? One that comes to mind is when Nike hired Colin Kaepernick for their ads, which I absolutely loved, and never backed off, even when the bigots came for them. Then you have Bud Light, which dropped their support of trans people, which was disappointing. I do hope that private companies help drive us to a more inclusive and progressive nation in a way the government can't or won't.</t>
  </si>
  <si>
    <t>Well, it makes sense. Bigger companies have shareholders, or at the least investors, and those people need to see a profit. That's literally the bottom line. I'm not totally jaded about this; I do think there are some leaders in these companies who are genuinely progressive and see the chance to give back, but it's ultimately in the service of making a profit.</t>
  </si>
  <si>
    <t>White/Basque</t>
  </si>
  <si>
    <t>663a7eedb08b0564731100f0</t>
  </si>
  <si>
    <t>I dont mind spending extra money when the business has the same values as i do</t>
  </si>
  <si>
    <t>I cant recall any</t>
  </si>
  <si>
    <t xml:space="preserve">Some companies use their business platform to raise money for societal values, their purpose of selling their products is to donate proceeds to the issues they are supporting. </t>
  </si>
  <si>
    <t>If you're donating profits of your business to these values, you're obviously not purely profit driven.</t>
  </si>
  <si>
    <t>american indian</t>
  </si>
  <si>
    <t>663a940c35558da3747afed4</t>
  </si>
  <si>
    <t>The values of the company had little effect on my decision, nor do I think a monetary donation is the ideal way to achieve them. My decision was almost entirely practical.</t>
  </si>
  <si>
    <t>Every June, many large corporations launch ad campaigns expressing their support for LGBT+ rights. These are largely greeted with skepticism by the community.</t>
  </si>
  <si>
    <t>The primary concerns of companies are their profits. Companies support values mostly when they think doing so has marketing potential, will strengthen the reputation of their brand against criticism, or when it appears necessary to recruit and retain talent.</t>
  </si>
  <si>
    <t>Some companies are so niche that they may reflect the values of individuals. But for most, the financial health of the company itself is the reason it exists. If they wanted to change the world more than to make money, they'd be a non-profit.</t>
  </si>
  <si>
    <t>663aa720dd44867dc58b3867</t>
  </si>
  <si>
    <t>They support something I support,  why not chip in 2 dollars as well</t>
  </si>
  <si>
    <t>Well you have stores that often support children's hospitals, st Jude, Ronald Mcdonald foundation, suicide awareness, mental health,etc</t>
  </si>
  <si>
    <t>Again it either something that company has been asked with help for or someone within that company strongly believes in. Plus it helps withTax write offs. I honestly hope it's not about looking good then it's definitely for the wrong reason.</t>
  </si>
  <si>
    <t xml:space="preserve">Its not knowledge on my part, mainly faith in that the companies aren't always as corrupt as we're all led to believe. That they genuinely care about their respective values and are truly trying to help </t>
  </si>
  <si>
    <t>663abcbf950c1d6060111c1d</t>
  </si>
  <si>
    <t xml:space="preserve">With the first seller, I just thought about how much I would be willing to pay for a t-shirt. When the second and third sellers were aware of Fight Climate Change, I was willing to pay more with the idea that the money would go towards the cause. I personally don't care if someone is using the cause to boost sales, as long as the money is going to the cause they are advocating for. </t>
  </si>
  <si>
    <t>The first company that comes to mind is "No Music On A Dead Planet." This company actually sells clothing promoting the fight against climate change and works with popular musicians who share these values. The company was started specifically to raise money against climate change.</t>
  </si>
  <si>
    <t xml:space="preserve">I think a majority of companies who support societal values are doing it for good publicity. The first thing that comes to mind are the companies that will change their facebook photo to rainbows during pride month, but don't actually DO anything to support the LGBTQ+ community. Social media is a very powerful thing and brands have gotten intense hate for doing the "wrong" thing in society's eyes. I do believe there are some companies out there that are genuinely trying to make a difference in the world. </t>
  </si>
  <si>
    <t xml:space="preserve">I struggled with ranking these because I believe all three are very plausible. However, the above statement seems to be the most true. I think that a majority of companies who endorse social values are doing it mainly to maximize profits, but they also happen to support these values. </t>
  </si>
  <si>
    <t>663abd92aff44b9893c3272d</t>
  </si>
  <si>
    <t xml:space="preserve">The first scenario did not include a donation. So I just based this one on what I would be willing to pay for a basic tshirt. The second scenario donated on their own free will. Since the right to privacy is important to me I was willing to pay a little more than I normally would in order to benefit the donation and seller. The third scenario only chose to donate to benefit themselves. Which to me sounded greedy. </t>
  </si>
  <si>
    <t xml:space="preserve">Many times at the growers market you will see sellers supporting things such as climate change. </t>
  </si>
  <si>
    <t xml:space="preserve">I believe in larger companies support is more driven by greed. Sometimes extremely powerful companies will support values because they know it be seen by many people. Smaller companies I believe the support is more honest and aligned with their true values. </t>
  </si>
  <si>
    <t xml:space="preserve">I just think a lot of companies are driven by money and success in their end. </t>
  </si>
  <si>
    <t>663bbe008fb8f91c22aaf751</t>
  </si>
  <si>
    <t>I am willing to pay the extra 2 dollars so the vendor gets his full sale. I appreciate what they are doing and would be willing to cover the losses.</t>
  </si>
  <si>
    <t>Chick fil.a supports Christian values and are anti gay, won't eat there.</t>
  </si>
  <si>
    <t>I believe companies support the values of its way upper management. They do this because they feel strongly on an issue and willing to put their money where their mouth is.</t>
  </si>
  <si>
    <t>On certain issues it can hit a nerve with a lot of people so supporting these issues can drive profit while not selling out your beliefs.</t>
  </si>
  <si>
    <t>663c218a4da8a17cbab0da7c</t>
  </si>
  <si>
    <t>If it's for profit, support for LGBTQ+ means very little. Unwavering support is much preferred</t>
  </si>
  <si>
    <t>Only during pride month, which is weak at best.</t>
  </si>
  <si>
    <t>Profit is normally all that comes to mind. One would hope there's anything more behind their motivations, but I doubt it</t>
  </si>
  <si>
    <t>Seems like the only way for companies to survive these days, I dunno</t>
  </si>
  <si>
    <t>663ca3bb2308c5634004f00e</t>
  </si>
  <si>
    <t xml:space="preserve">I am more likely to purchase a seller's t-shirt if they align if with my personal beliefs. More individuals are likely proponents of LGBTQ+ equality than are gun right advocates. </t>
  </si>
  <si>
    <t>For example, many firms support climate change initiatives with the goals of aligning buyer interest with the corporate initiative - in the hopes of garnering more sales.</t>
  </si>
  <si>
    <t>Some companies support societal values in order to gain support from their target audience and to increase company profits, not necessarily for philanthropic reasons.</t>
  </si>
  <si>
    <t>There is significant corporate greed in the capitalistic atmosphere of today's world. Very few companies actually care about these societal values from my observation.</t>
  </si>
  <si>
    <t>663cfbc7d24edfcf0726872e</t>
  </si>
  <si>
    <t xml:space="preserve">I considered how much a plain t-shirt is worth to me and decided how much I'd be  willing to spend. I gave more for a person who I believed was more genuine in their  support. </t>
  </si>
  <si>
    <t xml:space="preserve">I cannot think of one. I do not trust firms' support of values generally. </t>
  </si>
  <si>
    <t xml:space="preserve">They support values in order to get consumers to purchase their products. </t>
  </si>
  <si>
    <t xml:space="preserve">Very few companies are genuine in their support of societal values. </t>
  </si>
  <si>
    <t>663d35bf11aa8e5d914a0602</t>
  </si>
  <si>
    <t xml:space="preserve">We are a large, low-income family, so I don't spend much on clothing at all.  So, to be completely honest, I would pay very little for a plain Tshirt, especially if I can't try it on. I would pay more to help someone I know, but, with so little margin, even that isn't much.  I'm a fan of thrift store prices.  </t>
  </si>
  <si>
    <t xml:space="preserve">Every shop with a rainbow flag on the curb.  </t>
  </si>
  <si>
    <t xml:space="preserve">Either they believe in the cause or their shareholders do.  </t>
  </si>
  <si>
    <t xml:space="preserve">For the most part, I don't think people choose sides on divisive issues without at least some authenticity.  </t>
  </si>
  <si>
    <t>663e5c83c1599fe4e23d98ae</t>
  </si>
  <si>
    <t>It was a plain shirt so I wasn't really going to pay more than 10 or 15 dollars. But when I saw the sellers supported a cause, I would pay them a little bit more.</t>
  </si>
  <si>
    <t>Nike supports Black Live Matter</t>
  </si>
  <si>
    <t xml:space="preserve"> Its all about money. Just like every June companies show their support for LGBT because they want to maximize profits</t>
  </si>
  <si>
    <t xml:space="preserve">If they don't pay their employees very much, they are committed to maximizing profits. </t>
  </si>
  <si>
    <t>663e6464675410bdb462d097</t>
  </si>
  <si>
    <t>When determining the amount I was ready to offer the vendors in various situations, I took into account various considerations. Initially, I assessed the T-shirt's intrinsic worth by considering its quality, design, and any personal liking I may have towards it. I next thought about my financial limits and how much money I could comfortably allocate for a T-shirt without impacting my finances.
Then, I considered the satisfaction or utility I would get from owning the T-shirt compared to getting the same amount of money as a bonus. This involved taking into account the extent to which I require or desire a new T-shirt in relation to how much the bonus payment could assist me in meeting other financial obligations or savings objectives.
Moreover, I considered how my choice would affect the seller's profits. I aimed to provide fair support to the vendors, particularly those who were putting in effort to promote and sell the T-shirts. So, I attempted to find a fair price that would sufficiently compensate the seller for their efforts, while also considering my willingness to pay.
Finally, I took into account the anonymity of the process, realizing that my decisions wouldn't be personally critiqued but would impact the seller significantly. This enabled me to make a decision based on the aforementioned factors instead of external pressure or bias, making it more objective.</t>
  </si>
  <si>
    <t>An everyday situation where a firm publicly supports a value is when a company like Ben &amp; Jerry's endorses environmental sustainability. For example, they may use their packaging to highlight their commitment to using sustainably sourced ingredients and reducing carbon emissions. They might also run campaigns that donate a portion of their profits to environmental causes and promote these initiatives through their social media channels and advertising. This public endorsement reflects their corporate values and aims to attract like-minded consumers who prioritize sustainability.</t>
  </si>
  <si>
    <t xml:space="preserve">Several reasons exist why some companies endorse societal values. Initially, conforming to societal norms can improve their brand's reputation and image, appealing more to consumers with similar values. Also, it can set them apart from rivals by providing a distinct selling point. Additionally, endorsing societal values can enhance loyalty from both customers and employees, cultivating a feeling of community and shared goal. Also, it can result in favorable press attention and word-of-mouth advertising, ultimately enhancing their public image. Companies might also sincerely embrace these values and desire to make a positive impact on society. Ultimately, it can reduce the dangers linked to being seen as disconnected or apathetic towards significant societal concerns, potentially damaging their business in the future.
</t>
  </si>
  <si>
    <t>I think companies promote social values for both financial gain and genuine belief in those values. In the current market, consumers are favoring brands that reflect their own beliefs and values more than ever, making it crucial for businesses to attract and keep customers by aligning with these preferences. Additionally, businesses can gain from backing societal values with positive publicity and an improved reputation, resulting in higher sales and customer loyalty. In addition, numerous companies have passionate leaders and staff members who support specific social causes and aim to create a positive influence, demonstrating a genuine dedication. Ultimately, companies can develop a positive work environment by aligning with societal values, which can in turn attract and keep employees who also embrace these values. The powerful motivation for companies to support societal values comes from combining profit maximization with genuine support.</t>
  </si>
  <si>
    <t>663e6db831bd67564461bb68</t>
  </si>
  <si>
    <t>I need money desperately right now, so I selected as much money (around 18 dollars) as I though would possibly be a helpful bonus to me while still leaving a little room to win a T-Shirt for amounts of money that wouldn't be quite as helpful.</t>
  </si>
  <si>
    <t>Nothing springs to mind</t>
  </si>
  <si>
    <t>Perhaps to distance themselves from customers holding different societal values and making clear to the rest of the society they are welcome. If they're supporting societal values by making donations, they're almost certainly doing it just to write the donations off in taxes, which leads me to question their support in the first place.</t>
  </si>
  <si>
    <t>Business is business. If the market is changing and there are pressures to say your business supports a certain cause in order to stay afloat, many will choose their business and source of income over their morals.</t>
  </si>
  <si>
    <t>663f8a1841094d27ddf8d4e2</t>
  </si>
  <si>
    <t>The price I would be willing to pay stayed the same, which is the price I would be willing to pay for a plain tshirt. Whether or not a seller supports or donates to a particular cause isn't important to me. When it comes to goods, I am just interested in the value I get for my money. If I want to donate or give money to an organization I will do that on my own time.</t>
  </si>
  <si>
    <t>I really cannot think of any off the top of my head.</t>
  </si>
  <si>
    <t>I think in general and for the most part, companies show support for a value or cause because it helps their public image and increases their revenue.</t>
  </si>
  <si>
    <t>As a business, a companies primary objective is to maximize profits. Obviously the company can share the values they support, but it is not their main objective.</t>
  </si>
  <si>
    <t>663fe891af0d0057d6ecef22</t>
  </si>
  <si>
    <t xml:space="preserve">I was willing to accept the T-shirt to up to $20 bonus when the organization supported what I thought was most important, climate change. When I didn't know the organization supported climated change, I was willing to accept the t-shirt to up to a $10 bonus. When the organization supported causes I like, I'm willing to accept a t-shirt over money. </t>
  </si>
  <si>
    <t xml:space="preserve">I am unsure about a company that supports climate change except for maybe Microsoft. I will always buy from Microsoft and not Apple. </t>
  </si>
  <si>
    <t xml:space="preserve">To make profit. To make donations to charity. To bring a community together that supports the cause they agree with. </t>
  </si>
  <si>
    <t xml:space="preserve">Inflation, greed, everything wrong with the world today revolves around money and companies bleeding their consumers while they line their pockets with millions and millions of dollars. </t>
  </si>
  <si>
    <t>6640bef4362e289ab16112cc</t>
  </si>
  <si>
    <t>without knowing the quality of the shirts, threat count, softness, reviews and so on its hard to pay up without seeing it</t>
  </si>
  <si>
    <t xml:space="preserve">to make money obviously but also to widen their market, if a company can get a foot hold within a social network, like a religious one its much more valuable any advertising, it can become of their identity. </t>
  </si>
  <si>
    <t>its always about the bottom line when a company makes any decision, as pure as their values are they have payroll and bills to pay</t>
  </si>
  <si>
    <t>664170db77e2a8aff6b2bcc6</t>
  </si>
  <si>
    <t xml:space="preserve">The amount I pay is really just dependent on how much I value the shirt. The other factors don't effect that. I wouldn't pay more than $10 for the shirt described regardless. </t>
  </si>
  <si>
    <t>The McDonald's commercial about the paper straws.</t>
  </si>
  <si>
    <t>It's mostly political so they can appear to be woke and appeal to a bigger audience.</t>
  </si>
  <si>
    <t xml:space="preserve">Everything a company does publicly to show values is to gain customers or improve image to make more money. Its the ones that don't do it publicly that are legitimate. </t>
  </si>
  <si>
    <t>664218e510e790cd8414d32c</t>
  </si>
  <si>
    <t>It was mostly dependent on if I would prefer getting a good bonus payment or a free tshirt. The gender equality swayed my decision a little mad made me give up a little of the bonus.</t>
  </si>
  <si>
    <t>I feel like I remember bud light supporting lgbtq and it turned many people's opinions towards the company into a hate or live relationship.</t>
  </si>
  <si>
    <t>To gain more popularity and acceptance among the masses to increase profits.</t>
  </si>
  <si>
    <t>Because most companies only care about making money nowadays.</t>
  </si>
  <si>
    <t>6644227e512b2c10781dd118</t>
  </si>
  <si>
    <t xml:space="preserve">I figured that I would rather go for the n bonus payment as I'm not big on t shirts. </t>
  </si>
  <si>
    <t xml:space="preserve">Grocery stores that ask for donations. It is very similar. </t>
  </si>
  <si>
    <t xml:space="preserve">I think they do it to look good in societies eyes. </t>
  </si>
  <si>
    <t xml:space="preserve">Because companies are greedy. </t>
  </si>
  <si>
    <t>66449de0adc1c8fe3761c951</t>
  </si>
  <si>
    <t xml:space="preserve">I was thinking of the cause behind it and thinking of how willing people would be towards that </t>
  </si>
  <si>
    <t xml:space="preserve">Christian mingle
</t>
  </si>
  <si>
    <t xml:space="preserve">To help their public image to be aligned with a certain cause </t>
  </si>
  <si>
    <t xml:space="preserve">Some companies are very open and public about their values and what they stand for, and will even speak of them in commercials and so forth. </t>
  </si>
  <si>
    <t>6644a0c8ee3996be6fc1fc1a</t>
  </si>
  <si>
    <t>Because I choose that to show support to their company or makers so they can produce more and kick start a large business</t>
  </si>
  <si>
    <t>When I bought a wristband where the maker show support to my ideals and ideas</t>
  </si>
  <si>
    <t>Because it provides them not only for business opportunities but bring a crowd to there products which in turns bring in more people but also rally people together to show the support they are showing</t>
  </si>
  <si>
    <t>Well there was one time when I bought a makers wristband and they show on the website they care for commitment to there values but also showed the support of my ideals so I bought the items</t>
  </si>
  <si>
    <t>6644f2a159605531f830f5d2</t>
  </si>
  <si>
    <t>I think I was pretty consistent of what I would have been willing to pay. The shirt was neutral and nothing on it, I do not think it would warrant a high cost of paying for it when it is so plain to I decided to pay a cheaper price.</t>
  </si>
  <si>
    <t>I cannot think of one example because you do not come across many businesses willing to put out a statement in what they value let alone valuing tradition.</t>
  </si>
  <si>
    <t>I think many companies decide to release social statements is because it is popular at the time and they they are afraid if they do not their business will end up hurting. I do not think it is genuine at all when you move the same way as other companies.</t>
  </si>
  <si>
    <t xml:space="preserve">A lot of it is performative and not genuine. Once an issue that is important to the mob of people is not longer talked about you hardly see the company continue on saying the topic is important anymore. A lot of it is more money. </t>
  </si>
  <si>
    <t>664533b11cf66a44e90f90e5</t>
  </si>
  <si>
    <t>Having a t-shirt shipped to me would undermine the cause I chose as most important to me since I would have to give up my home address, therefore there's no amount of money I would be willing to pay to give that up. Also money will always be more valuable in my life than a t-shirt. I don't think many people would choose a t-shirt over money, but since it's more of a hypothetical decision there may be people that like the idea of a donation and spreading awareness for their cause. I don't see many people in favor of theocratic practices being on this platform and filling out this study so I assume there are far less that would select this cause.</t>
  </si>
  <si>
    <t>The main thing that comes to mind are "awareness campaigns" for things like cancer or societal problems.</t>
  </si>
  <si>
    <t>Having eyes and a brain.</t>
  </si>
  <si>
    <t>66463d8b1984a328f78252d7</t>
  </si>
  <si>
    <t>I was willing to accept the t-shirt for any cost less than $4, but from $4 onward, I preferred the cash bonus. This is because I don't necessarily need any new t-shirts, and I don't want to engage in needless consumerism for the most part.</t>
  </si>
  <si>
    <t>I can't think of anything off the top of my head</t>
  </si>
  <si>
    <t>Some companies support certain societal values because showing public support for those values- especially if they happen to be socially popular causes at that point in time- can be advantageous in attracting consumer interest and spark greater support among consumers. Alternately, I also believe some companies support certain causes because they are run/founded by people who genuinely support and care about said causes- which is a stance I appreciate deeply.</t>
  </si>
  <si>
    <t>Successful companies typically become successful and profitable because they're being operated in ways that seek to maximize profits and bolster consumer loyalty. As such, it stands to reason that most company decisions are probably influenced in large part by the drive to increase profits, including company support for certain social values that might generate greater consumer interest.</t>
  </si>
  <si>
    <t>6646549afac8591a6734e084</t>
  </si>
  <si>
    <t>I felt then people find out then they are less likely to support</t>
  </si>
  <si>
    <t>A seller would use the opportunity to endorse a value so they can boost their sales.</t>
  </si>
  <si>
    <t xml:space="preserve">They just want to get a increase in their sales </t>
  </si>
  <si>
    <t>At the end of the day its all about self and why not show support to a cause and make profit doing it.</t>
  </si>
  <si>
    <t>66478e02bbf040af1e88a7ed</t>
  </si>
  <si>
    <t>I do not want to support people with views that I feel are not constitutional and good for all.</t>
  </si>
  <si>
    <t xml:space="preserve">Companies are endorsing net zero emissions that are not necessarily doing so </t>
  </si>
  <si>
    <t xml:space="preserve">I do believe the bottom line is what drives these efforts.  I do not think they are supporting moral values of any kind </t>
  </si>
  <si>
    <t xml:space="preserve">I can't provide absolute proof of this belief. Though I do work in healthcare and our organization claims lots of things people want to hear but from the inside I see them slash funding, jobs, and pay for the benefit of the top managers </t>
  </si>
  <si>
    <t>6647ba089ec4161f3c63a077</t>
  </si>
  <si>
    <t xml:space="preserve">People who are trying to "uphold traditional values" tend to be along the conservative side (in America) and that side of politics has recently shown a higher tendency toward using capitalism to further their ideologies. Conversely helping climate changes tends to put an emphasis on less waste which would mean creating less goods that could end up in a landfill, if they are ACTUALLY trying to help climate change. The companies that are only looking for a sale opportunity probably care much less about where their t-shirt ends up. </t>
  </si>
  <si>
    <t xml:space="preserve">The only one I can think of off the top of my head right now is when companies release pride merch at the end of may and beginning of june for LGBTQ Pride Month. </t>
  </si>
  <si>
    <t>Big corporations tend to make me think they are just supporting a value because donating gives them a tax break. Donating is only part of the battle for some battles. How the company actually conducts itself is what actually matters. Hobby Lobby= not paying for employees birth control, Tony's Chocolonely being created specifically to create a chocolate company that doesn't use slave labor to produce chocolate</t>
  </si>
  <si>
    <t xml:space="preserve">We live in a capitalistic society where money drives everything. If I lived in a country where companies endorsed societal values for the good of the country then we wouldn't be seeing all time low wages and poverty and market crashes comparable to the Great Depression because the companies don't want to help their employees. </t>
  </si>
  <si>
    <t>66481f149110d8852e526f96</t>
  </si>
  <si>
    <t>I treated everyone equally.</t>
  </si>
  <si>
    <t>Companies support societal values to enhance their reputation and build connections with clients, and employees. I can see a company, follow society values as a way to bring in investors as well</t>
  </si>
  <si>
    <t xml:space="preserve">I think companies follow societal values probably support those value to an extent, but also use it maximize profits as it can be safer to follow the leader. </t>
  </si>
  <si>
    <t>6648acc2d8f61a601c3a37ac</t>
  </si>
  <si>
    <t>i would always give more to a company that is aligned with my views</t>
  </si>
  <si>
    <t>ben&amp;jerrys supports all kinds of equality issues</t>
  </si>
  <si>
    <t>its just the right thing to do</t>
  </si>
  <si>
    <t>some people actually walk the walk</t>
  </si>
  <si>
    <t>664a7a0aa91273ee76091b8e</t>
  </si>
  <si>
    <t>For a cause I believe in, I would be willing to go higher on a shirt from them.</t>
  </si>
  <si>
    <t>First company that comes to mind is Panera.  When I worked there, every night we packed the leftover baked goods for the local food bank to pick up.</t>
  </si>
  <si>
    <t>Some firms receive tax write off benefits. Some business leaders have a sense of community.  Doing good where your employees live in a great incentive and morale boosters.</t>
  </si>
  <si>
    <t>People like Bill Gates and Richard Branson do a lot of good deeds while still managing to make money.  It seems like they were driven by a desire to help society.</t>
  </si>
  <si>
    <t>664ad2b692b9f17e3c51ea2d</t>
  </si>
  <si>
    <t>When deciding how much to pay sellers, I first consider my genuine interest in "Fight Climate Change" and the value of the T-shirt. If Iâ€™m passionate about this cause, I will offer more to support it. Once I learn that my payment can influence how many T-shirts sellers sell and potentially increase their earnings, I adjust my offer strategically. I might pay more to support "Fight Climate Change," knowing that aligning with this cause can help boost sellers' success and reflect my values.
Even though I donâ€™t support "Gun Rights," I might still pay for it to influence the sellers. Before knowing about the market opportunity, I estimate that about 27% of sellers might show support for "Gun Rights." After learning that my payment could impact their sales and earnings, this percentage might increase to around 37%, as sellers might see a strategic benefit in aligning with a cause that could resonate with certain consumers.</t>
  </si>
  <si>
    <t>A good example is when a company like Patagonia publicly supports environmental sustainability. They use recycled materials, advocate for conservation, and make their eco-friendly efforts known. This aligns with their values and attracts customers who care about the environment.</t>
  </si>
  <si>
    <t>Companies support societal values mainly to boost their brand image, attract and retain customers, and engage employees. It helps them stand out, meet consumer expectations, and make a positive impact, all while managing risks and aligning with broader social goals.</t>
  </si>
  <si>
    <t>I think genuine commitment is the most plausible reason because companies that truly care about a cause show it through consistent, meaningful actions, not just marketing. They invest long-term and build real trust with customers and employees, showing theyâ€™re driven by values, not just profit.</t>
  </si>
  <si>
    <t>664b4debe778624a5d4d555b</t>
  </si>
  <si>
    <t>I hope that more people would be for racial equality and I feel like it would be more because of the society we live in and people being more excepting than they were 70 years ago.
I chose 50% for gun rights because that's always been a sensitive subject, especially for conservatives who won't even bat an eye on the subject even if there's a deadly school shooting.</t>
  </si>
  <si>
    <t>A restaurant that supports LGBTQ and Black Lives Matter</t>
  </si>
  <si>
    <t>Some truly do support a cause while others just do it to get more of a customer base</t>
  </si>
  <si>
    <t>It's the most moral choice</t>
  </si>
  <si>
    <t>664b523f60a309f3791726f8</t>
  </si>
  <si>
    <t xml:space="preserve">A plain tshirt does not hold a lot of value because I am not creative enough to design it. I would pay more for gender equality because I am very passionate for the cause, and I would pay more for the vendor who doesnâ€™t know about selling tshirts because that means they truly believe in gender equality. They didnâ€™t do it so they could make money. </t>
  </si>
  <si>
    <t>A firm that endorses a value without knowing a certain demographic will purchase more from them based on their valies</t>
  </si>
  <si>
    <t>Some social values are determined to be maximize profits and support, however when one group
Protests, many times the societal value changes due to profits getting smaller. I believe in the future people will be more accepting of societal values, thus increasing company support. But I do believe itâ€™s both maximizing profits and support</t>
  </si>
  <si>
    <t>664bbb1f636a213e363eb8d0</t>
  </si>
  <si>
    <t xml:space="preserve">I am currently unemployed and I need cash a lot more than a plain t-shirt.  So, I chose to opt for the bonus cash in almost every case.  </t>
  </si>
  <si>
    <t xml:space="preserve">Walmart supports gun rights.  </t>
  </si>
  <si>
    <t>I think they realize the potential power they can have in influencing public policy that reflects the personal beliefs of the corporate leadership.</t>
  </si>
  <si>
    <t xml:space="preserve">It seems that most companies are in it for the money, but a lot of them have social values that are personally important to those in charge.  </t>
  </si>
  <si>
    <t>664c1e6b6c9c5c73022528f6</t>
  </si>
  <si>
    <t xml:space="preserve">I based it on paying for a plain t-shirt and if I could give a donation to the right. </t>
  </si>
  <si>
    <t xml:space="preserve">Companies that participate in Pride Month. </t>
  </si>
  <si>
    <t xml:space="preserve">Some Companies I believe do it because they genuinely care and others believe they will get more sales. </t>
  </si>
  <si>
    <t xml:space="preserve">It is important to have a company that cares about actual values. </t>
  </si>
  <si>
    <t>664cf81358f925d94ba94474</t>
  </si>
  <si>
    <t>Whatever benefits me the most but honestly just a plain t shirt is not a lot to me, maybe if it was comfort colors and had HARRIS slogan with the BRAT album cover then I would want the t shirt more than lets say 10$.</t>
  </si>
  <si>
    <t xml:space="preserve">No not locally since I liven the south mostly trump supporter out here. </t>
  </si>
  <si>
    <t xml:space="preserve">It all depends on where you live and whether it is a blue or red state. Whichever more the state leans the people in that state will back those candidates for their businesses to take the most profit off of their customers views. </t>
  </si>
  <si>
    <t>Business moves, equals more money which what else more do you want from your business than profit?</t>
  </si>
  <si>
    <t>664d68084aff042dd5ad8ef5</t>
  </si>
  <si>
    <t>Gun rights are important to people for both hunting and protection. Religion shouldnâ€™t be in public life. People have different beliefs I think it would be a disaster.</t>
  </si>
  <si>
    <t>Cabelas that support gun rights.</t>
  </si>
  <si>
    <t xml:space="preserve">To be better aligned what products are in need to society. </t>
  </si>
  <si>
    <t>I think itâ€™s both not just to make a buck.</t>
  </si>
  <si>
    <t>664e8c8f279bb577175ae62f</t>
  </si>
  <si>
    <t>Climate change is supported by more natural people.  Gun right are supported by rich people</t>
  </si>
  <si>
    <t>Idk</t>
  </si>
  <si>
    <t>To unite their customer base</t>
  </si>
  <si>
    <t>Make money and get more customers</t>
  </si>
  <si>
    <t>664fa27830b7988bbfad8aff</t>
  </si>
  <si>
    <t xml:space="preserve">Each scenario I input my best opinion towards satisfaction and payout. I valued tshirt price as a shirt i would purchase online, average about 10-20 dollars. I estimated what I would accept or prefer as a tshirt. I also considered if I would even like a tshirt. I also input the values in question. These values also changed due to price option, faith, or privacy.. rated and judged according to my own prefered tier. </t>
  </si>
  <si>
    <t xml:space="preserve">Nike stopped supporting prayer. The"stand kneel movement" many people stopped purchasing items and boycotted nike for a long time. thankfully, nike is back to its normal. </t>
  </si>
  <si>
    <t>I believe some companies support societal values to reach to the groups who support them. Some companies profit over targetting audiences most likely to buy their product.</t>
  </si>
  <si>
    <t xml:space="preserve">Maximizing profits is a huge pitch. If you know you can sell ice if its pink, wouldnt you? so the same applies here, we are endorsing what the people want, to sell the product. </t>
  </si>
  <si>
    <t>6650b49a1fe0a46546273a3d</t>
  </si>
  <si>
    <t xml:space="preserve">I always prioritize quality of the product and values of the brand when making purchasing decisions. </t>
  </si>
  <si>
    <t>Google updating it logo to include a rainbow every June and the removing it july 1st.</t>
  </si>
  <si>
    <t>Because many companies are regularly criticized for unethical practices, so by endorsing positive social values they feel as though they can get away with other things.</t>
  </si>
  <si>
    <t>Because capitalism is based entirely on that model of business.</t>
  </si>
  <si>
    <t>6650ba88f2e4099801ab8357</t>
  </si>
  <si>
    <t xml:space="preserve">It really depends on what I think is the value of the shirt to me.  I am not willing to pay x amount of money for a shirt that I may not wear just because they support a cause that I believe in.  It still boils down to how much do I want this shirt.  </t>
  </si>
  <si>
    <t xml:space="preserve">I can't think of any at the moment.  </t>
  </si>
  <si>
    <t xml:space="preserve">I believe that some companies support some societal values to boost their sale and to make their company look good.  </t>
  </si>
  <si>
    <t xml:space="preserve">Companies are all about making money and their bottom line.  There may be a few companies out there that genuinely care about the societal issues that they are supporting but that is few and far between.  Most companies will ruin the environment if will make them more profitable.  </t>
  </si>
  <si>
    <t>66520f31e4b5df0b6b365ed3</t>
  </si>
  <si>
    <t>What I was willing to pay sellers was more impulsive reasoning where I was thinking I would rather have a bonus than wait for a t shirt because I could always donate part of my bonus for gun rights. I automatically went with myself taking a bigger bonus and donating more money to gun rights myself rather than think about it. It seemed the most logical to me especially because if I received a high bonus I planned to donate a good chunk and not just a few dollars and for faith in public life my reasoning was when it comes to faith people who do not support religion being part of public life feel very strongly about keeping faith out of public life and would be less likely to support anything to do with faith regardless of any profit because in my experience it has seemed to be something they take personally and not an issue where they are able to easily see things from the perspective of others. Because of my experience I don't see selling more shirts having much effort on sellers who don't believe faith should be part of public life where gun rights are something they would be willing to accept because usually the people not for gun rights are intreated in regulation and not outright banning guns. So, I felt by picking bonuses for faith they will definitely have a better chance of getting more money by donating a good portion of my bonus to them myself if I get it. Hopefully this makes sense but if you would like me to clarify my reasoning more, please do not hesitate to message me and ask me. I want to help provide the best data I can for your research.</t>
  </si>
  <si>
    <t>I remember black rifle coffee company publicly endorsing gun rights a few years back after a controversial figure wore one if their shirts. They had said they did not endorse the person, but they did support gun rights and self-defense publicly. I am hoping I understood the question right. If you would like me to clarify or expand, please message me and let me know.</t>
  </si>
  <si>
    <t>Some companies support societal values for all different reasons. One reason Companies support certain values is because they get a higher ESG score and a higher rating and more funding and other companies support certain values because the owners of the company believed in them, and it is those values that created a society that allowed them to have their company. One example of a company that supports certain values is Chik Fila. Even though they could make a lot more money if they opened on Sundays they continue to close on Sundays for their faith even if it means losing the profits for that day.</t>
  </si>
  <si>
    <t>Because I think most companies/entrepreneurs run their business and structure their business based off their values, and it is the way they run their company that has allowed them to make good profits such as values of good work efforts and putting their customer first. So, both are prioritized.</t>
  </si>
  <si>
    <t>66528148e922e522ab6fb4a9</t>
  </si>
  <si>
    <t>I feel the sellers knowing about the opportunity for higher pay would lean towards this option since it would increase their profit. Some of these individuals may or may not truly believe in the cause they are advocating for when selling their merchandise. In these instances, I felt a lack of authenticity. This made me less likely to buy their shirt.</t>
  </si>
  <si>
    <t>I believe buzz light attempted to show some support for the LGBTQ+ community, however, it backfired. This was not a successful approach as this community only makes up 2% of the population compared to the one already purchasing the product. Of course, this is excluding part of the controversy surrounding it.</t>
  </si>
  <si>
    <t>Generally, the majority of companies support societal values to broaden their consumers. They know individuals within this group are more likely to accept their brand. However, using political issues is not as beneficial as they think. If you show support for one group, it will backfire. These companies are only selling theirselves short as they are decreasing the amount of consumers by focusing on particular groups.</t>
  </si>
  <si>
    <t>From former employee experiences. The majority of these companies are aiming to maximize their profits. I have family and friends that have worked at major corporations. They talked about poor behaviors from superiors within these companies that do not align with the values they promote. This is particularly an issue when the cut worker pay indirectly from "supporting" issues to generate more money for higher up positions. Just look at our inflation. Additionally, there are interviews and advertisements provided by these brands. If you carefully listen to the wording, you could easily conclude their goals.</t>
  </si>
  <si>
    <t>66535b9a5d1fc48aef77f6f5</t>
  </si>
  <si>
    <t>For the first seller, when I didn't know their views, my willingness to pay was based on the product more than anything, tending to the higher side because I knew that the seller would also benefit form the higher price. With the seller who supported Racial Justice without knowing the selling benefits, I feel like they truly believe in the cause, so I was willing to pay them a higher price. However, for the seller who supported Racial Justice after knowing the benefits, I feel like their support isn't authentic, so I'm much less willing to give them money. I feel like this individual is exploiting the cause of Racial Justice for their own financial gains, and I feel that this is morally wrong.</t>
  </si>
  <si>
    <t>I think a good example of this is "pinkwashing" of companies to use the pink ribbon associated with breast cancer awareness to promote products. Revlon was accused of this by simultaneously promoting breast cancer advocacy and simultaneously not removing toxic or potentially carcinogenic ingredients from their products. The same thing happens every June when companies "rainbow-wash" to sell products during Pride Month.</t>
  </si>
  <si>
    <t>I think some companies support societal values and causes because the values are genuinely important to the founders. Newman's Own brand comes to mind as an example of this (I didn't even realize that Paul Newman was an actor, not just "the salad dressing guy" until I was in my teens). However, I think for many other companies, it helps their brand image, like when oil companies talk about how they value the environment. And for other companies, they exploit various holidays and months of awareness to sell products, especially novel products geared to each cause. On the one hand, I guess increasing awareness regardless of the means is good, but on the other hand, it feels disingenuous, and very often the support for the cause disappears when the month is over.</t>
  </si>
  <si>
    <t>For companies, I view their decisions as being led primarily by their shareholders for the sole purpose of maximizing profits. Advocating for a cause may still increase profits, if it helps their brand image or helps sell advocacy-related products. However, I absolutely don't think that a company would choose to endorse a social value if it didn't ultimately support their bottom line.</t>
  </si>
  <si>
    <t>66539d070dd6b120d6278deb</t>
  </si>
  <si>
    <t xml:space="preserve">A T-shirt does not hold very much value to me. The values of the seller didn't matter to me as far as I can make the donation myself with the bonus money to a charity of my choosing. </t>
  </si>
  <si>
    <t>Patagonia is a brand that is dedicated to climate and environmental causes. So much so the original owner has dedicated profits to the environment.</t>
  </si>
  <si>
    <t>Some owners/CEOs feel that their organizations must be an instrument of their own personal beliefs. Some organizations pander to certain groups as marketing tool to get them to engage with the product. Some organizations support societal values as a way to get in the press and gain more brand visibility. Some societal issues impact the ability of the organization to operate. Some organizations want to cater to their employees to make them feel engaged and welcome in their company.</t>
  </si>
  <si>
    <t>Although there are different companies that fall into each of the three categories, I think most companies will not hurt their bottom line too much in order to support the values. A lot of values that are supported are "the right thing" and improve the viability of the company.</t>
  </si>
  <si>
    <t>6654a08d044bd2f140dd9403</t>
  </si>
  <si>
    <t>I believe the t-shirts' value would not be over ten dollars, and I don't really want to sell or buy t-shirts.</t>
  </si>
  <si>
    <t>Nike supporting the Olympic games.</t>
  </si>
  <si>
    <t>Some companies support societal values because they want to show their support for a value that they believe in.</t>
  </si>
  <si>
    <t>They are supporting something that would benefit them as well as someone else.</t>
  </si>
  <si>
    <t>6655002ca627a90b20d39c72</t>
  </si>
  <si>
    <t xml:space="preserve">I would be willing to pay the approximate value online as I could purchase the item for in person. The values they uphold or endorse would have no impact on the amount I would be willing to pay. </t>
  </si>
  <si>
    <t>Hobby Lobby. They are closed on Sunday for their employees to attend church if they choose to. I feel this shows they value traditional values.</t>
  </si>
  <si>
    <t>I believe some companies actually do value traditional values and build their business plan in line with their traditional values. It shows. I also feel that some companies present that they value traditional values, but their business practices show it is only â€œfor showâ€. I prefer the real businesses that back their words and give them my business.</t>
  </si>
  <si>
    <t>Too many businesses that show they simply place no value on traditional values. They way they conduct their business and treat their staff and customers quickly shows they do not. Itâ€™s too common these days.</t>
  </si>
  <si>
    <t>6655087174a66ba157a211f3</t>
  </si>
  <si>
    <t>I think that in society right now racial justice is more understandable than forcing someone to follow anotherâ€™s religious beliefs.</t>
  </si>
  <si>
    <t>Chick-fil-A comes to mind. I think itâ€™s run by a religious family which is why itâ€™s closed on Sundays.</t>
  </si>
  <si>
    <t>I think they see a demographic that they either relate to or a demographic from which they can make the most money.</t>
  </si>
  <si>
    <t>Before I mentioned Chick-fil-A. I read that the CEO has problems with minorities including the LGBTQ community. But because of the money it generates they wonâ€™t be too outspoken on it.</t>
  </si>
  <si>
    <t>6655e4f304ea91b8ecb46edc</t>
  </si>
  <si>
    <t>I was willing to pay a seller that supports a cause that I support a bit more since they will be making a donation to the cause with each sell.</t>
  </si>
  <si>
    <t>Sellers that indorse climate change by selling recyclable products or products that don't harm our climate when being disposed of are aware of the market opportunity since a lot of people are switching to sustainable products to fight climate change however they can.</t>
  </si>
  <si>
    <t>I think companies support societal values because now a days people want to be heard and these companies are helping to spread these values since they have immense power to do so so they are like the people's voices and helping others understand that we all have things in common.</t>
  </si>
  <si>
    <t xml:space="preserve">I believe they genuinely commit to these values because they want to relate to the people and a lot of companies have their own values that are supported by the people who truly believe in those values. </t>
  </si>
  <si>
    <t>665626b7534c56c66e19d0f2</t>
  </si>
  <si>
    <t xml:space="preserve">I have a limited income, and I chose the first amount based on what I could afford and what I thought was the value of the t-shirt. I also feel strongly enough about supporting traditional values that I was willing to pay $2 more when I knew that would be donated. I didn't care if the seller knew before or after. </t>
  </si>
  <si>
    <t>I believe Ben Sapiro of Daily Wire may donate to such organizations.</t>
  </si>
  <si>
    <t xml:space="preserve">I think some companies support values that they are aligned with. I think others do it simply to capitalize on the strong feelings that the consumer has for the values represented by the product. </t>
  </si>
  <si>
    <t xml:space="preserve">I believe that the majority of companies would not risk profits over endorsing a value that they did align with. I think they're obviously in business to make a profit and that is the top priority. </t>
  </si>
  <si>
    <t>66562875b665d8e2b1b6fc66</t>
  </si>
  <si>
    <t>The scenarios didn't matter much. I considered what directly impacted a very significant concern of mine, my wallet. I chose what I would be willing to pay regardless of the values element.</t>
  </si>
  <si>
    <t>Chick-fil-A supports Christian values. To the point they close on Sundays.</t>
  </si>
  <si>
    <t xml:space="preserve">To attract certain customers. To attract certain vendors, employees, and investors. </t>
  </si>
  <si>
    <t xml:space="preserve">Everything in the entire world is driven by greed and the love of money. </t>
  </si>
  <si>
    <t>665636b1aee72ef40df65a46</t>
  </si>
  <si>
    <t xml:space="preserve">I usually disregard a company/seller's stance on issues that align with mine, but when a company is not aligned with my values, I do not consume from them. Therefore, I was not persuaded by the difference in sellers from this scenario, but if the scenarios revolved around my most disliked value, I believe my choices would be different. </t>
  </si>
  <si>
    <t xml:space="preserve">Starbucks often supports LGBTQ+ rights, environmental impact, and inclusivity. </t>
  </si>
  <si>
    <t>I think most companies support societal values with the market in mind. Patagonia, for example, heavily supports environmentalism, but this value is rooted in their founder, who is an outdoorsman and mountaineer. Of course, this also feeds into their market as an outdoors clothing company. In my previous answer, I listed Starbucks to support a lot of social movements, such as LGBT rights and racial inclusivity, but I feel less moved about their support for these movements, as it feels they only support these values to appeal to their market.</t>
  </si>
  <si>
    <t xml:space="preserve">In the past 10 years, there has been a lot more companies active on social media and the internet to bridge their communication between their market/consumers. In regards to social values, nearly every company plays into this. For example, nearly every company changes their logo to include the LGBT rainbow for pride month. This is a new trend and feels very low effort. Instead of actively supporting, they seem to be playing the market by only caring about a certain social value when it is convenient to them, or helps maximize their profit. </t>
  </si>
  <si>
    <t>White and Asian</t>
  </si>
  <si>
    <t>665648476f1ac68070eb4c74</t>
  </si>
  <si>
    <t xml:space="preserve">When I found out that the shop was endorsing or backing LGBTQ rights it allowed me to want to spend extra money there so then the owner gets extra money. </t>
  </si>
  <si>
    <t xml:space="preserve">My company is an insurance company and they are a small business which look into all of the companies that we work with to make sure their ethics align with ours. </t>
  </si>
  <si>
    <t xml:space="preserve">Some are in it for the money/prestigue/fame, but some are in it for the right reasons. </t>
  </si>
  <si>
    <t xml:space="preserve">It always looks better if the commitment is coming from a genuine place. </t>
  </si>
  <si>
    <t>66567ea20a512b56a661fc5c</t>
  </si>
  <si>
    <t>I didn't really care about the seller's opinion on the right to privacy. I decided how much I'd pay for the shirt on offer and selected the cash bonus above that price. I will say that if it the seller had expressed an opinion on more culturally divisive topics like gun rights or religion in government I may have been less willing to buy from them.</t>
  </si>
  <si>
    <t xml:space="preserve">Can't think of a specific company offhand, but many ads now signal support for the LGBTQ+ community by including same sex and gender fluid characters in their ads. </t>
  </si>
  <si>
    <t xml:space="preserve">Return on investment.  If it wasn't profitable to support a certain societal value, they wouldn't do it. </t>
  </si>
  <si>
    <t>Maximizing shareholder equity is the sole purpose of a for-profit business entity to exist. All actions are designed with this in mind, including espousing certain values that their customer base supports.</t>
  </si>
  <si>
    <t>6658d3573e5b27b22f1a64c1</t>
  </si>
  <si>
    <t>Anyone of faith, who is willing to donate part of their earnings, is someone I support and seems selfless within their actions, and who I would support.</t>
  </si>
  <si>
    <t>Feeding America</t>
  </si>
  <si>
    <t>To give back to their community.</t>
  </si>
  <si>
    <t xml:space="preserve">I do believe their are generally good people in this world, if making good profits will gave back to their community. </t>
  </si>
  <si>
    <t>6658d8d9be491c84ceb361ba</t>
  </si>
  <si>
    <t>My first amount was based strictly on what I think a shirt would cost online.
The second was paying a little more to reward a business whose values I respect.  I still cannot afford to pay much more for a tshirt, though.
I will not pay any additional amount for a token nod or pandering technique.</t>
  </si>
  <si>
    <t>Living in the American South, it is common to see "God" or "Christian" on signs, in commercials, and even marketing materials like mail or business cards.</t>
  </si>
  <si>
    <t>I believe that many small businesses have strong beliefs about the ideas they support.  When a larger company (board-controlled, etc) espouses the same it just feels calculated and cynical in most cases.  I don't care if it's Chik Fil A or Subaru, they are still marketing towards a perceived demographic more than carrying a torch.</t>
  </si>
  <si>
    <t>Businesses exist to make a profit.  That is the primary objective.</t>
  </si>
  <si>
    <t>6658e11ff1598114c55bba34</t>
  </si>
  <si>
    <t>because of what they were supporting and willing to donate to the cause.</t>
  </si>
  <si>
    <t>sellars who support equality</t>
  </si>
  <si>
    <t>companies support social values because if reflects positive on the company</t>
  </si>
  <si>
    <t>because a company is trying to stay afloat and has to make funds to do this</t>
  </si>
  <si>
    <t>6659351c0c56d6139c746046</t>
  </si>
  <si>
    <t>If a percentage of my purchase was going to a cause I believe in, I'd be willing to pay a little more for that item.</t>
  </si>
  <si>
    <t>Some companies state their support of climate change initiatives.</t>
  </si>
  <si>
    <t>Profit.  It's all about making more money by making their buyers feel good about their purchase.</t>
  </si>
  <si>
    <t>Just like it says.  The motive of any publicly traded company is to maximize profit and increase their stock price.  Private companies I might feel differently about.</t>
  </si>
  <si>
    <t>6659dc30b2380e8235dab430</t>
  </si>
  <si>
    <t>If they chose to sell before they know about it is one thing but to sell after they know is totally different.</t>
  </si>
  <si>
    <t>Not at this time</t>
  </si>
  <si>
    <t>I believe there is a lot of politics involved, Also who is buying the product
also what main street media reports.</t>
  </si>
  <si>
    <t>I believe most company's are out to maximize profits over what is morally right</t>
  </si>
  <si>
    <t>6659ea4de151da871142d130</t>
  </si>
  <si>
    <t xml:space="preserve">I chose my reasoning on how important the issue was to me </t>
  </si>
  <si>
    <t>Bombas socks donates a pair of socks for every pair purchased</t>
  </si>
  <si>
    <t>I just think some companies are more charity minded. They really want to give back.</t>
  </si>
  <si>
    <t>I believe in the good of mankind</t>
  </si>
  <si>
    <t>665a25d6fdeaa3a5116b52a9</t>
  </si>
  <si>
    <t>Just wondering on the quality and the actual look of the shirt.</t>
  </si>
  <si>
    <t>A church</t>
  </si>
  <si>
    <t>Probably to virtue signal and get customers that way.</t>
  </si>
  <si>
    <t>Businesses are designed to make money, if there was not monetary incentive then they wouldn't do it.</t>
  </si>
  <si>
    <t>665a3cb4fe3c06dde53e15ad</t>
  </si>
  <si>
    <t>Well, to be honest I don't exactly need a shirt, so I'd rather just have the potential for a bonus amount of cash. Regardless, someone's political stance doesn't really have an impact on how much I will spend on them (unless it's something completely, objectively egregious). I'd likely spend the same amount of money on a shirt, regardless of whatever stance the people who made the shirt have.</t>
  </si>
  <si>
    <t xml:space="preserve">I really can't, as this is something that really isn't of interest to me nor is it something I pay much attention to. </t>
  </si>
  <si>
    <t>I suppose they do it to attract a certain set of customers, or to jump on a popular societal bandwagon to show that they "belong" and don't want to feel left out. There are certain societal trends and values that if you don't oblige, you will likely be an outcast.</t>
  </si>
  <si>
    <t xml:space="preserve">I feel like we unfortunately live in a world governed by greed. Sure, there are companies out there who genuinely believe what they say. However, I feel like this is generally not the case for most. At the heart of it, money is what makes a company sustainable, not what they believe in or value. </t>
  </si>
  <si>
    <t>665cdb3c64874f137f328314</t>
  </si>
  <si>
    <t>I would pay what I thought the T-Shirt was worth even if they are going to donate.  People have the opportunity to donate even if I don't buy a t-Shirt so if they are that committed to it my purchase should not matter.</t>
  </si>
  <si>
    <t xml:space="preserve">I really don't know of any sellers that have publicly endorsed a value.  </t>
  </si>
  <si>
    <t xml:space="preserve">I think that people sometimes endorse because they think it will attract buyers.  Then there are others that are very committed to a belief and want to persuade others to join them.  There are others that use it to virtue signal.  </t>
  </si>
  <si>
    <t>People that are in business have to consider the bottom line so they will focus on profits, but if they step out to support a value, they will know that they will turn off a segment of society.  As a result they must hope that the others that share that belief will make up for the ones that will not support them.  As a result they are looking at both the profits and the values.</t>
  </si>
  <si>
    <t>665de165057136a924eda46a</t>
  </si>
  <si>
    <t xml:space="preserve">I thought about what I would want. I will mostly prefer the bonus money to the t-shirt </t>
  </si>
  <si>
    <t xml:space="preserve">This happens when the company is all about what they can gain through that support and some of them may be genuine concerns too. </t>
  </si>
  <si>
    <t xml:space="preserve">Generally, some companies will support societal values because they align with their policies. Others will also do so because they seek to gain some attraction and profits from it. </t>
  </si>
  <si>
    <t xml:space="preserve">This can be because the said values may align with the company's policies and values. </t>
  </si>
  <si>
    <t>665de185941a88993697577a</t>
  </si>
  <si>
    <t>The reason behind my thought when deciding how much I was willy to pay sellers was based on how many T-shirts they were to sell.</t>
  </si>
  <si>
    <t>This is when a firm publicly declares its commitment to environmental responsibility by signing the "Environmental Responsibility Statement by reducing its environmental impact by using environmentally friendly materials and production methods.</t>
  </si>
  <si>
    <t xml:space="preserve"> some companies support societal values because they want to enhance their brand reputation and credibility by demonstrating their commitment to social and environmental issues. This can lead to increased customer loyalty, employee satisfaction, and stakeholder trust.</t>
  </si>
  <si>
    <t>Supporting societal values can have tangible financial benefits for companies, such as increased customer loyalty, reduced costs, and improved brand reputation. For example, companies that prioritize sustainability may see cost savings through reduced energy consumption or waste reduction.</t>
  </si>
  <si>
    <t>665f4a8236d81b9f154a1b08</t>
  </si>
  <si>
    <t>For Me it is simply about affordability.  With an understanding towards incentive.  My understanding is people are more encouraged to do the right thing when there in something in it for them. Some of it is also just random choices.</t>
  </si>
  <si>
    <t>Beyond meat actively donates part of there profits to fight climate change.</t>
  </si>
  <si>
    <t>1.  It makes them look good to the public  2.  It helps to increase profits.  3.  Genuinely care and want to do something to help.  4.  Peer pressure.  5. They are incentivized to do so.  6.  They have some sort of Reciprocal agreement with another organization.</t>
  </si>
  <si>
    <t>We all want to do the right thing and when you can do the right thing and also make it profitable, it is a win/win situation.</t>
  </si>
  <si>
    <t>665f930d862dcdc6bfde540e</t>
  </si>
  <si>
    <t>The value of a T-shirt. Wish they would all stop telling me their political views, I don't care. Just want the shirt.</t>
  </si>
  <si>
    <t>Pride month in most retailers every year.</t>
  </si>
  <si>
    <t>Gain popularity, gain trust, gain customers, actual belief in the ideals.</t>
  </si>
  <si>
    <t>Businesses are in the business to make money. Profit margin is always the goal. Usually these types of political statements come at creation to garner support from the start, or when they are suffering toward the end and about to go under.
A flourishing company will avoid making statements because it will divide the customer base by 50% every, single, time.</t>
  </si>
  <si>
    <t>6660af4e11e2a738b3676187</t>
  </si>
  <si>
    <t>I considered their stand on some matters but mostly i considered the bonus available as i will be needing it for a different purpose.</t>
  </si>
  <si>
    <t>A local Bar publicly supports environmental sustainability and offering discount to customers.</t>
  </si>
  <si>
    <t>To make the society a better place to live.
Promote healthy living.
Bring harmony</t>
  </si>
  <si>
    <t>If they have a peaceful environment to work, it increases the moral to work.</t>
  </si>
  <si>
    <t>6660c3e9834239b20df32561</t>
  </si>
  <si>
    <t>I think that most retailers just sell what people will buy. If the seller sold T-shirts I agreed with, just for the profit, that is normal. If they also sold T-shirts espousing views I disagree with, then I might reconsider purchasing from them.</t>
  </si>
  <si>
    <t xml:space="preserve">Interestingly, the Vince McMahon-led WWE, endorsed inclusion and anti-bullying efforts on their tv programs, while Linda, Vince's wife, took a position in Donald Trump's presidency (Someone who espouses the antithesis of these values). </t>
  </si>
  <si>
    <t>I think good companies and governments try to reach out to the most people, in the most demographics, to provide their services.
Willful exclusion of a group of people by a company is financially counterproductive.
Willful exclusion of people by their government is evil.</t>
  </si>
  <si>
    <t>I think Ben &amp; Jerry's Ice Cream is known to be an irreverently liberal brand. That and their unusual flavor names has set them apart from every other ice cream maker, and made them very successful.</t>
  </si>
  <si>
    <t>6660c457acb6b0ed7b10d6cd</t>
  </si>
  <si>
    <t>thought about the amount of bonus</t>
  </si>
  <si>
    <t>By taking these actions, Starbucks not only supports the value of environmental sustainability but also builds a positive brand image, strengthens customer loyalty, and encourages other firms to adopt similar values. This situation is similar to sellers endorsing values, as it demonstrates a firm actively promoting and integrating a particular value into its business practices and public identity.</t>
  </si>
  <si>
    <t>Corporate Social Responsibility (CSR):
    Ethical Obligations: Many companies feel a moral duty to contribute positively to society and the environment. Supporting societal values aligns with their ethical principles and CSR commitments.
    Sustainable Practices: Emphasizing values like environmental sustainability can lead to long-term benefits for society and future generations, ensuring that businesses operate in a responsible and sustainable manner.</t>
  </si>
  <si>
    <t xml:space="preserve">While the idea that companies endorse social values purely out of a genuine commitment is noble and often true for some organizations, it's important to recognize that the motivations behind corporate support for societal values are usually more complex and multifaceted. </t>
  </si>
  <si>
    <t>6661e08115e817751ecbffd6</t>
  </si>
  <si>
    <t xml:space="preserve">I am big on privacy, in fact, before I took this survey I was reading about ways to stay secure. Yes, I would support a business more if they take privacy more seriously, but T-shirts aren't exactly something that get me out of bed to support more. </t>
  </si>
  <si>
    <t>Off the top of my head.... Religion. I'd extend that to any church really. The church supports a value (Jesus/God), the community endorses and church both endorse it.</t>
  </si>
  <si>
    <t>Money. That is the sole reason for most. And they wouldn't do it if it didn't work. It's a way to carve into the market and align with users on a personal level.</t>
  </si>
  <si>
    <t xml:space="preserve">Money. It's a marketing strategy as old as time. It's an immediate gateway to the consumers trust and therefore wallet. </t>
  </si>
  <si>
    <t>666394616b236513fef5062f</t>
  </si>
  <si>
    <t xml:space="preserve">I compared the average market price of the t-shirts to the prices at which the they were willing to sell for and  i made my decisions based on how much it costs on the market. </t>
  </si>
  <si>
    <t>An example of a firm publicly supporting a value similar to sellers endorsing the right to privacy is a social media company, SafeNet, which champions data protection and user privacy. SafeNet emphasizes its commitment by implementing robust encryption for all user communications, offering transparent privacy policies, and refusing to sell user data to third parties. They actively campaign for stronger data privacy laws, participate in privacy-focused industry coalitions, and educate their users on how to protect their personal information online. Through these efforts, SafeNet not only safeguards their users' privacy but also positions themselves as a leader and advocate for digital privacy rights.</t>
  </si>
  <si>
    <t>Companies support societal values to fulfill corporate social responsibility, enhance brand image, build customer loyalty, attract motivated employees, and anticipate regulatory trends. This blend of ethical commitment and strategic foresight helps them positively impact society while sustaining and growing their business.</t>
  </si>
  <si>
    <t>Many companies prioritize profits, so their support for societal values often aligns with enhancing brand image, attracting customers, and staying ahead of regulatory trends. This strategic approach can increase revenue, suggesting that profit maximization, rather than genuine commitment, is the primary driver behind their endorsement of social values.</t>
  </si>
  <si>
    <t>6663b2a734fffd1ce19b5096</t>
  </si>
  <si>
    <t>I felt a plain shirt is valued at $20. If the seller is willing to donate 2 dollars to a cause I support I would be willing to split that donation with them and up my value of the shirt to $21</t>
  </si>
  <si>
    <t xml:space="preserve">Earth Fare is a small local grocery chain in NC. It supports local and national brands. All brands promoted are ethically and sustainably sourced. </t>
  </si>
  <si>
    <t>Its all about marketing and profits. If there is a market then there are profits to be made</t>
  </si>
  <si>
    <t>A company wont exist without profit</t>
  </si>
  <si>
    <t>6664a1634453306b040667c8</t>
  </si>
  <si>
    <t>I liked the opportunities to have money donated to a cause that is important to me.</t>
  </si>
  <si>
    <t>Firms that endorse free trade.</t>
  </si>
  <si>
    <t>Some companies support societal values because they truly care, and others to make more sales.</t>
  </si>
  <si>
    <t>A company probably wouldn't endorse a value if they disagreed with it, and in addition, companies always want to maximize profits.</t>
  </si>
  <si>
    <t>66661409d09c8744714cad9b</t>
  </si>
  <si>
    <t xml:space="preserve">First choice was simply based on the perceived value of the tshirt. 
Second choice - I increased the amount by 2 to match the seller donation since they prompted to support my cause. 
Third choice - I similarly increased the amount by 2 plus another 2 for their unprompted support to Rights of Privacy </t>
  </si>
  <si>
    <t xml:space="preserve">A certain well-known spice company has very strong political views.  They express it constantly and donate part of profits to their supported causes </t>
  </si>
  <si>
    <t xml:space="preserve">If the company is privately held, they have very right to express their views and donate accordingly.  Public corporation donâ€™t have that privilege in my opinion. 
Individuals can either support or not companies that express their beliefs </t>
  </si>
  <si>
    <t xml:space="preserve">Strongly held beliefs can alienate a certain percentage of consumers so to take a controversial stand means losing that business. So if the company expresses those views and beliefs they must believe in them. </t>
  </si>
  <si>
    <t>6667037b1248e1f0ed993d55</t>
  </si>
  <si>
    <t>I would pay more for a tshirt to the company that had no idea any of the sales would go to their organization because that means they are supporting that organization wholeheartedly without any monetary influence.</t>
  </si>
  <si>
    <t>I see churches today as "firms" that endorse and support my faith and religious values.</t>
  </si>
  <si>
    <t>To sell their product, to make the public aware of their product.</t>
  </si>
  <si>
    <t>I am HOPING that is the reason for their choice.  However, in all probability, the company is just trying to make as much profit as possible.</t>
  </si>
  <si>
    <t>American Indian</t>
  </si>
  <si>
    <t>66675bf77433a02b73aba5bc</t>
  </si>
  <si>
    <t xml:space="preserve">I wasnâ€™t willing to pay too much for a tshirt endorsing any particular value because I tend to keep my views and opinions to myself because lately society canâ€™t seem to handle rational, calm conversations about certain things. Everything is so politicized itâ€™s ridiculous. </t>
  </si>
  <si>
    <t xml:space="preserve">I canâ€™t think of any firms off the top of my head that supports a particular value. </t>
  </si>
  <si>
    <t xml:space="preserve">They are doing it to bring awareness to the cause by using their platform that they have with the public. I believe they do it to appear morally righteous to get people to buy from them. </t>
  </si>
  <si>
    <t xml:space="preserve">Money is what is most important to most companies. Increasing their bottom lines is most important in the long run. </t>
  </si>
  <si>
    <t>6667627ba6d0d6f7b08686ab</t>
  </si>
  <si>
    <t>Very few act morally, most lean toward greed no matter their thought on the outcome.</t>
  </si>
  <si>
    <t>Chick-fil-A is closed on Sunday promoting Christian values about working on the Lord's Day. That is honorable in my humble opinion.</t>
  </si>
  <si>
    <t>Some companies support for political reasons. Some companies support for their moral reasons in society.  Some support both which I see as somewhat questionable. This is on a case-by-case basis.</t>
  </si>
  <si>
    <t>I think it is due to the owners own sense of morality and societal commitment that he then passes down as he chooses the people who run his organizations.</t>
  </si>
  <si>
    <t>6667effb1d508a29fb7a067c</t>
  </si>
  <si>
    <t>I reasoned that they were willing to support the course of some values and willing to do something for that course.</t>
  </si>
  <si>
    <t>Some firms publicly support a value especially that of racial equality because this attracts most clients and businesses to them.</t>
  </si>
  <si>
    <t>Most firms at times support most of tge values because they feel it is the right thing to do while some do so to attract clients for them to make more profits.</t>
  </si>
  <si>
    <t>I ve heard of cases most persons or friends spit out secrets about their comay/firms thus my reason on why i feel so.</t>
  </si>
  <si>
    <t>6668e5e48f8924003f5f21b6</t>
  </si>
  <si>
    <t xml:space="preserve">have the same point if view is the main reason , which will boost their sale as well </t>
  </si>
  <si>
    <t>share some fund raising to the poor</t>
  </si>
  <si>
    <t xml:space="preserve">that's the right thing to do , in general , when operate make money from the market ,, people would like them to help others , someone like poor </t>
  </si>
  <si>
    <t xml:space="preserve">all people / companies are good </t>
  </si>
  <si>
    <t>666a1d2c23c4dab3803ca17b</t>
  </si>
  <si>
    <t>I first determined how much I'd pay for a plan/solid colored t-shirt. I then based my answers around that base amount going to the seller, plus any additional money to cover a donation for a cause I agreed with.</t>
  </si>
  <si>
    <t>Every year for Pride Month, there are a lot of companies that openly celebrate and actively monetize consumer interest in gay rights.</t>
  </si>
  <si>
    <t>I think that it's extremely important for companies to feel that they are generating a positive image and that their products are not going against the cultural zeitgeist. Showing support in societal values offers up a strategic opportunity for these companies to create the illusion of alignment with the consumer, even if this alignment is just a false perception.</t>
  </si>
  <si>
    <t xml:space="preserve">While certain leadership within the company may believe in these values, they also likely answer to a board of directors and shareholders whose sole responsibility is to ensure that the company is maximizing its profits. </t>
  </si>
  <si>
    <t>Mixed: White &amp; Black</t>
  </si>
  <si>
    <t>666b17ca06ff92d970416d2d</t>
  </si>
  <si>
    <t xml:space="preserve">T-shirt is not more important than fighting climate change </t>
  </si>
  <si>
    <t xml:space="preserve">During election </t>
  </si>
  <si>
    <t xml:space="preserve">1. Respect
2. Trust
3. Equity
4. Non-discrimination
5. Help
6. Gratitude </t>
  </si>
  <si>
    <t xml:space="preserve">Commitment to these values will attract the profit expected to be gained </t>
  </si>
  <si>
    <t>666b5817eadabfbefc40fe1b</t>
  </si>
  <si>
    <t>When deciding on how much am willing to pay the the sellers, I will consider the what they stand for, example those that stand for fighting climate change, I put more in consideration.</t>
  </si>
  <si>
    <t>A company like Patagonia publicly supports environmental conservation and sustainability.</t>
  </si>
  <si>
    <t>To build positive brand image and attract customers who prioritize those values.Supportingsocietal values can help companies address riks and create long term values by contributing to stable equitable society.</t>
  </si>
  <si>
    <t>When companies endorse societal values out of genuine commitment they intergrate these values into their core mission and practices rather than using them merrely for markerting.</t>
  </si>
  <si>
    <t>666b89e3428fa7afe53dd465</t>
  </si>
  <si>
    <t>I would pay the exact amount I find suitable for any-shirt regardless of the sellers values. I pay for the products not the seller.</t>
  </si>
  <si>
    <t xml:space="preserve">Where a small black owned business is supported by BLM </t>
  </si>
  <si>
    <t xml:space="preserve">Market share
Integrity 
Moral values 
</t>
  </si>
  <si>
    <t xml:space="preserve">America is a capitalist society. Most companies are run for profit. While societal values hold some importance, the bottom line is what counts the most. </t>
  </si>
  <si>
    <t>666bb2bd7b9d514744cf0acc</t>
  </si>
  <si>
    <t>I consider myself to be lower middle class. I'm not willing to pay very much money for a plain t-shirt. If I wanted a plain t-shirt, I would go to the thrift store. For a very high quality shirt that supports a cause, I'm a bit more inclined, but as I indicated, I'm not willing to pay more than $20 for a plain t-shirt, and I'd be hard pressed to even spend that much. (I understand that the shirt probably needed to be plain to minimize bias, but that's my reasoning)</t>
  </si>
  <si>
    <t>Lots of grocery stores have partnerships with St Jude's, child hunger organizations and other similar values</t>
  </si>
  <si>
    <t xml:space="preserve">I think there are some companies that genuinely support social issues, but I feel like all companies weigh the possible change in their amount of sales or their public image when deciding to be public about their views. Business is business, and supporting certain values will always be controversial in some way. You may lose customers, but you also can gain customers by showing support. </t>
  </si>
  <si>
    <t>I think that is the case because whether or not they "truly" support the cause, by supporting it publicly, they open themselves to backlash from opposition. Even if that opposition is small, it will still exist for every social value that companies could "come out" to support. So it makes the most sense that they, at least to some degree, support the cause</t>
  </si>
  <si>
    <t>666e1be0e7954cd327820240</t>
  </si>
  <si>
    <t xml:space="preserve">I chose based on how much I wanted the particular shirt. And with the values I agreed with that were selected based on genuine belief I am willing to pay slightly more. The one that did it only for marker points I am willing to pay slightly less than the one that is neutral. I like the shirt and some of the colors are cute but I know nothing about it and the bonus payment in most cases would be more helpful. But I did try to be truthful on how much I might be willing to spend. Although I think I overestimated my genuine feelings because plain tshirts I'm not willing to spend much on </t>
  </si>
  <si>
    <t xml:space="preserve">During pride month there is sellers everywhere promoting lgbt right, yet the moment June ends everything is shut down and gone. They do it because of the money from it. Also people promote in everyday situation military is very commonly supported. </t>
  </si>
  <si>
    <t xml:space="preserve">Some companies, especially smaller ones, support these values because of genuine feelings and support. Most companies I believe do it simply for marketing attention and they see it more as a money making trend than a genuine societal issue </t>
  </si>
  <si>
    <t>Because many companies make a ton of money with all the advertising or just going with what they see as trends. During June all the lgbt rights ramp up, but how many companies do you see supporting it any time that isn't June? Same with many other values</t>
  </si>
  <si>
    <t>66704fa9269d65f45143ede1</t>
  </si>
  <si>
    <t>In the instance where the seller is unaware of increased sales due to a publicly displayed support for a value, the seller's consideration is monetary only. But when the seller knows for a fact that their support for a popular value will increase sales, the seller will be happy to display that they support this value.</t>
  </si>
  <si>
    <t>There is a supermarket that displays support for diversity and equality. This has led me to prefer this supermarket.</t>
  </si>
  <si>
    <t>There are companies that support strong societal values with the prospect of increasing sales, especially if the company is consumer oriented and doing business in a part of the country where the societal value has strong support. But there are other companies, smaller companies, that are more neighborhood focused, whose owners support a societal value independent of monetary gain.</t>
  </si>
  <si>
    <t>I think that "companies endorse social values primarily to maximize their profits" applies mostly to large corporations which are more dehumanized than small companies. These large corporations are run by boards rather than individuals. The corporations are required by law to obtain the best monetary results for their shareholders; thus, automatically societal values are less significant unless a particularly powerful board member or CEO theirself holds a value so strongly that the company commits to it.</t>
  </si>
  <si>
    <t>6670e05a65d32df6fa3e7560</t>
  </si>
  <si>
    <t>i used my past experiences buying and paying for goods, especially plain clothes, to establish an average price point for a blank t-shirt. Once I determined this baseline, I stopped paying more unless the price exceeded the market value, in which case I decided for the bonus.</t>
  </si>
  <si>
    <t xml:space="preserve">To be honest lately i haven't seen any everyday situation where Right to Privacy support for companies, they have focus more in Racial Justice and LGBTQ rights </t>
  </si>
  <si>
    <t>it is  difficult to generalize because some companies support social values to appeal to their demographic, improve their reputation, and increase sales or service provisions. also, some businesses support values they genuinely believe in or that are integral to their identity. Even when the motivation is primarily sales-driven, supporting a cause is still a factor. The issue arises when the cause is not currently popular, such as the Right to Privacy, as it may be overlooked in favor of more popular social causes.</t>
  </si>
  <si>
    <t xml:space="preserve">companies are business that need to be afloat so even if the want to support certain values, they will want to maximize profits to support the business and continuing supporting the causes </t>
  </si>
  <si>
    <t>6671e64b6bf199f742cc0df6</t>
  </si>
  <si>
    <t xml:space="preserve"> If a seller indicates support for gender equality, I am more likely to pay a premium. Supporting businesses that align with my values feels like an investment in the kind of world I want to live in. I look for clear, transparent indications that the seller genuinely supports the values they claim. This might include certifications, detailed information on their practices, or third-party endorsements. While gender equality is particularly important to me, I also consider other values such as environmental sustainability, ethical labor practices, and social justice. Sellers who demonstrate a commitment to these values also positively influence my willingness to pay more.</t>
  </si>
  <si>
    <t>EcoWear offers a range of clothing made from organic cotton, recycled polyester, and other sustainable materials. Each product tag includes information about the materials used and their environmental benefits. The products carry certifications from recognized organizations like Global Organic Textile Standard (GOTS) and Fair Trade, assuring customers of the authenticity of their sustainability claims. EcoWear has a garment recycling program where customers can bring in old clothes (from any brand) to be recycled responsibly. They offer store credits as an incentive for participation.</t>
  </si>
  <si>
    <t>Many companies feel a sense of responsibility to contribute positively to society and uphold ethical standards. The personal values of company leaders often influence corporate policies and practices, driving initiatives that reflect their ethical beliefs. Companies that align with the values of their target audience can build stronger customer loyalty and long-term relationships. As consumers become more socially and environmentally conscious, there is growing market demand for products and services that reflect these values.</t>
  </si>
  <si>
    <t>In todayâ€™s market, consumers increasingly demand that companies demonstrate social responsibility. A genuine commitment to societal values can significantly enhance a companyâ€™s brand image, customer loyalty, and competitive edge, ultimately leading to increased profits. Many employees prefer to work for companies that align with their personal values. A commitment to societal values can attract top talent and enhance employee retention, which is critical for a companyâ€™s success and profitability.</t>
  </si>
  <si>
    <t>6672366d37b522399f42e13a</t>
  </si>
  <si>
    <t>. Assessment of Value and Quality:
 Product Quality: I evaluate the quality of the item or service. For example, if it's a T-shirt, I consider factors like material, craftsmanship, and design. Higher quality may justify a higher price.
 Value for Money: I assess whether the product or service offers good value relative to its price. This includes looking at features, benefits, and whether it meets my needs or preferences effectively.</t>
  </si>
  <si>
    <t>Sourcing: BrewGreen exclusively purchases coffee beans from farms that are certified by fair trade organizations. This ensures that the farmers receive fair compensation and that the farming practices adhere to environmental and ethical standards.
Transparency: The company provides detailed information about its supply chain on its website, including the origins of its coffee and the standards it upholds.</t>
  </si>
  <si>
    <t>Aligning with Customer Values: Companies recognize that consumers increasingly prefer brands that align with their own values and ethics. Supporting societal values can attract and retain customers who prioritize corporate responsibility and ethical behavior.
Building Brand Loyalty: By endorsing societal values, companies can build stronger emotional connections with their customers, fostering loyalty and encouraging repeat business.</t>
  </si>
  <si>
    <t>Foundational Beliefs and Corporate Culture:
 Core Values and Mission: Many companies are founded on principles that reflect strong personal or organizational values. These core values often guide decision-making and company policies. For instance, a company founded on environmental sustainability might genuinely prioritize fighting climate change because it aligns with its foundational mission.</t>
  </si>
  <si>
    <t>667298ef1472d4b2ed319b7f</t>
  </si>
  <si>
    <t>I would like to purchase from sellers who I have some shared believes with and also I would like to support the business of the people I strongly share same value with.</t>
  </si>
  <si>
    <t>A company publicly supports environmental sustainability by reducing plastic packaging, promoting recycling programs, and donating a portion of its profits to conservation efforts, similar to sellers endorsing eco-friendly values.</t>
  </si>
  <si>
    <t xml:space="preserve">Companies support societal values for some reasons like
Brand Image: Aligning with positive values enhances reputation and builds customer trust.
Customer Loyalty: Consumers often prefer brands that reflect their own values.
Employee Morale: Supporting societal values can boost employee satisfaction and retention.
Market Differentiation: It helps companies stand out in a crowded market.
Social Responsibility: A genuine commitment to contributing positively to society.
Regulatory Compliance: Anticipating and meeting legal requirements.
Investor Appeal: Attracting socially-conscious investors.
Long-term Profitability: Ethical practices can lead to sustainable business growth.
Crisis Management: Enhancing resilience and public support during controversies.
Innovation: Encouraging creativity and new solutions aligned with societal needs.
</t>
  </si>
  <si>
    <t xml:space="preserve"> Companies endorse social values both to maximize profits and because they genuinely support these values seems most plausible for several reasons like:
1.Strategic Business Decision:
Brand Differentiation: Companies often face intense competition, and supporting societal values can help them stand out. Consumers are increasingly looking for brands that align with their personal values, making this a strategic move to attract and retain customers.
Market Demand: There is a growing market for ethically produced goods and services. By endorsing societal values, companies can tap into this market and increase their sales and market share.
Risk Management: Companies can mitigate risks and avoid potential backlash by aligning with positive social values, thus protecting their brand image.
2.Genuine Commitment:
Corporate Culture: Many companies are founded on certain ethical principles, and their leaders and employees are genuinely committed to these values. This can lead to authentic efforts to support societal causes.
Employee Engagement: Supporting societal values can improve employee morale and engagement, as employees often want to work for companies that make a positive impact. This genuine commitment can translate into better productivity and lower turnover rates.</t>
  </si>
  <si>
    <t>6672bf56d51710391ce2164d</t>
  </si>
  <si>
    <t>I think gun rights are more acceptable as a need. The country is probably split in half about guns. Climate change I believe is not something that half the country believes in, so that's why the numbers are lower in my estimate. Guns are also talked about much more on the news than climate change is.</t>
  </si>
  <si>
    <t>Not sure about firms, but many small businesses do this. Some do it from their hearts, and some for marketing purposes. If a firm would support a value, I would not believe them at all, as large firms are greedy, and don't care about people; only money.</t>
  </si>
  <si>
    <t>I think I answered this on the previous page. It's very hard to trust any company that makes its claims public about supporting a cause. I would guess that even good-hearted ones would be blinded by greed. It's human nature.</t>
  </si>
  <si>
    <t>I explained this on the previous page. It's human nature. The larger a company gets, the more it wants. The more corners it cuts. The causes it started out with become more and more a marketing tool to increase profits. It's sad, but that's the way it is.</t>
  </si>
  <si>
    <t>6673ae9317919d2c62cf6771</t>
  </si>
  <si>
    <t>My reason and thought why deciding how much I was willing to pay the sellers in different scenarios is what I was willing to pay for the T-shirt at the moment.</t>
  </si>
  <si>
    <t>Yes a situation in a market place where someone sellers sell higher than some.</t>
  </si>
  <si>
    <t>My thoughts are 1.some companies knows that without the society their products will not sell.2.some companies knows that they support of the society improvise their market value.</t>
  </si>
  <si>
    <t xml:space="preserve">Yes some companies only want to make profit and not genuinely supporting these values </t>
  </si>
  <si>
    <t>6673c06ef972fa4885e8ec49</t>
  </si>
  <si>
    <t>Iâ€™m willing to pay more if itâ€™s going to a good cause. If itâ€™s just a plain T-shirt, it doesnâ€™t have much value.</t>
  </si>
  <si>
    <t>Perhaps the companies that profited off of things like a Black Lives Matter.</t>
  </si>
  <si>
    <t>Some definitely do it for the good cause, but others just want to profit off of it</t>
  </si>
  <si>
    <t>Because big businesses and companies mostly just care about money</t>
  </si>
  <si>
    <t>667434ac57d06c90c3261d5c</t>
  </si>
  <si>
    <t>I feel the without/with knowing didn't really matter as much to me. The basis would have been what organization they chose in the end. That says a lot to me about the seller.</t>
  </si>
  <si>
    <t>In general, I feel Ben &amp; Jerry's does a great job at supporting societal issues.</t>
  </si>
  <si>
    <t>I would think that at least half of these companies support societal values because they genuinely have the same values and beliefs. They collectively belief in human rights and equality. Unfortunately I am sure there are a few that are just in it for the money.</t>
  </si>
  <si>
    <t xml:space="preserve">The best company is the most transparent and advocating company. I think if they were not honest with their beliefs, then it will bite them in the long run. I also think that if consumers were to find out these companies were not genuine, then they would feel betrayed and not shop at these places. </t>
  </si>
  <si>
    <t>Biracial: White and Southeast Asian</t>
  </si>
  <si>
    <t>667493d7ae5c57a75b13bdcb</t>
  </si>
  <si>
    <t>Economics - T-Shirt vs bonus amount.  I can get a t-shirt on clearance for under $8.00.  I don't care one way or the other with the Gun-rights person (unless they were vulgar.  You have a right to think any way you want to.  LBBTQ+, I do not support.  Sexual orientation is your own business, and I don't want it pushed on me or my family.  I consider it vulgar to talk about this sort of thing openly, especially with children.  They shouldn't learn about this sort of thing until they are mature enough to understand.</t>
  </si>
  <si>
    <t>Stores that have big NRA posters, banners, or store that push Pride Week, etc.</t>
  </si>
  <si>
    <t>Unless they are a small business, they don't care.  They are trying to get business from whatever group they think they will make the most money from.</t>
  </si>
  <si>
    <t>Unless they are a small or maybe medium sized business they only care about maximizing profits.</t>
  </si>
  <si>
    <t>White/Hispanic 50/50</t>
  </si>
  <si>
    <t>6674e6440ece0b97f0b43c1c</t>
  </si>
  <si>
    <t>I prefer to help and support the business of a seller who mostly aligns with my ideology but all the same I would support a seller with different ideologies and interest to mine if their product is good. But I would like to support the ones who have same or similar interest and ideology to mine on most occasions.</t>
  </si>
  <si>
    <t>An everyday situation where a firm publicly supports a value is when a company, like a coffee chain, promotes sustainability by using eco-friendly packaging and sourcing its coffee beans from fair-trade suppliers. They might advertise this commitment through in-store signage, on their website, or through social media campaigns. By doing so, the company not only aligns itself with the value of environmental stewardship but also appeals to consumers who prioritize sustainability. This mirrors how sellers in a study might endorse values, aiming to build a connection with consumers who share those values.</t>
  </si>
  <si>
    <t>Companies support societal values for various reasons, often driven by a combination of ethical, strategic, and financial considerations. Here are some key thoughts on why they do this:
Brand Image and Reputation: Supporting societal values helps companies build a positive brand image. Consumers are increasingly looking to support brands that align with their own values, so companies use this alignment to differentiate themselves from competitors and foster loyalty.
Consumer Demand: There is a growing consumer demand for ethical and responsible business practices. Companies respond to this by adopting and promoting societal values that resonate with their target audience, ensuring they remain relevant and appealing to conscious consumers.</t>
  </si>
  <si>
    <t>Most companies do this for some reasons like;
Profit Maximization: At their core, companies are driven by the need to generate profit. Endorsing societal values can be a powerful tool for achieving this. By aligning with values that resonate with consumers, companies can enhance brand loyalty, attract new customers, and differentiate themselves in a crowded marketplace. This alignment can lead to increased sales, customer retention, and overall market share, making it a strategic business decision.
Genuine Commitment: Many companies are led by individuals who are personally committed to certain values, whether itâ€™s environmental sustainability, social justice, or community support. This genuine commitment often becomes part of the companyâ€™s culture and mission, influencing its decisions and actions. Moreover, employees who believe in the companyâ€™s values are often more engaged and motivated, which can enhance productivity and innovation.</t>
  </si>
  <si>
    <t>6675a88293ff585a68343d9a</t>
  </si>
  <si>
    <t>In the first scenario I thought only of how much I'd be willing to pay for a plain shirt. In the second, I decided that a person willing to donate a portion of their earnings to fight climate change deserved support, so I was willing to spend more. In the third, I decided that it didn't matter to me that the seller was willing to donate some earnings to fight climate change - I'd still pay the seller more if they are donating some for a cause I believe in.</t>
  </si>
  <si>
    <t>My former employer occasionally sponsored the building of playgrounds in communities in North America. Local employees would volunteer to assist in building the playgrounds. The company made social media posts with lots of photos of the builds.</t>
  </si>
  <si>
    <t>While I believe that many companies that make known their stance on societal issues are honest about their stance, the decision to share their views with the public must be at least partly driven by their desire to attract customers and increase business.</t>
  </si>
  <si>
    <t>Companies require profits to remain in business. Staying quiet about their views on various issues may not hurt their profits, but stating outright their views on things like climate change can help them reach a broader customer base. There are plenty of people in the world who are more interested in supporting businesses that share their interests over businesses who don't, or who aren't open about their values.</t>
  </si>
  <si>
    <t>6675e3416a9cb22b11045ba3</t>
  </si>
  <si>
    <t>LGBT rights are alot more mainstream and widely accepted so the risk to reward of selling would be higher</t>
  </si>
  <si>
    <t>A "dude bro" store is selling very masculine prodocts and advocates for gun rights to project the "dude bro" perception of their company</t>
  </si>
  <si>
    <t>Companies endorse societal values for 2 reaons, PR and the share holders/CEO genuinely beleive in it. companies like target or walmart will endorse LGBT rights as it makes them look good to many in the public where as companies like chick-fil-a may donate to christian causes because the shareholders genuinely beleive in it.</t>
  </si>
  <si>
    <t>Many companies only do LGBT stuff during pride month and only after gay marrige became legal in the united states, they truely do not care about the LGBT and only care about the PR and maximising profits</t>
  </si>
  <si>
    <t>6675f09ed154487cb13815b5</t>
  </si>
  <si>
    <t>I was willing to pay more for sellers who supported racial justice without knowing about the opportunity for increased sales. I believe that these people genuinely support the values I believe.
I did not want to pay as much for those who only supported racial justice when they perceived a benefit for themselves. They may be people who would just as easily sell white supremacist T-shirts at a White Power rally.
The people who were unaware of any cause and opportunity to increase sales would receive what I thought was a reasonable price for a T-shirt.</t>
  </si>
  <si>
    <t xml:space="preserve">Coca-Cola supports values of unity and human sharing of mutual experiences across the globe. Although Coca-Cola supported these values publicly they did not always practice these values with their Atlanta HQ. Many Black employees previously encountered years of being passed over for promotion or bumped their heads on a lowered glass ceiling. </t>
  </si>
  <si>
    <t>Some companies like Ben &amp; Jerry's original owners supported societal values from the founding of the company. The owners limited the amount of compensation those at the top could make. They agreed that the highest-paid employee could not earn more than a certain percentage above the lowest-paid employee. If those at the top wanted to pay themselves more than had to also increase the pay of all the employees below their pay level.</t>
  </si>
  <si>
    <t>Some people simply are in business because they enjoy doing what they do. They want to earn a living and do well but they also want their employees to do well. I believe that if you take good care of your employees they in turn will take good care of your customers. Values are more important than profits.</t>
  </si>
  <si>
    <t>6677196314c29c00ac48df10</t>
  </si>
  <si>
    <t>i prefer the bonus because i would like to use the money for something else</t>
  </si>
  <si>
    <t>a coffee shop chain</t>
  </si>
  <si>
    <t>to enhance their reputation, build trust and create a positive brand image</t>
  </si>
  <si>
    <t>the primary objective of most companies is to generate profits for shareholders</t>
  </si>
  <si>
    <t>66771965c2d6e48e8330e413</t>
  </si>
  <si>
    <t>Like myself I do not most peoples political beliefs affect to a great degree their business dealings.  Maybe I am being hopeful.  I hope not.</t>
  </si>
  <si>
    <t>No, but I am aware of Target's stance on LGBTQ etc.</t>
  </si>
  <si>
    <t>They feel that they are supporting the cause.</t>
  </si>
  <si>
    <t>I don't think so.  I believe that it is evident.</t>
  </si>
  <si>
    <t>66779b54dfca48b1e171a63b</t>
  </si>
  <si>
    <t>best choice for me was a tshirt that i liked made by someone who supported gender equality. in that case i needed no bonus.</t>
  </si>
  <si>
    <t>whenever i see a pbs donor drive going on, i do notice when certain businesses donate and it makes me feel better about that business.</t>
  </si>
  <si>
    <t>i hope that companies support certain causes because they feel strongly about that particular cause. i understand that a business knows that this could help with sales. i am ok with that as long as the cause is supported.</t>
  </si>
  <si>
    <t>well its a win win. i will support a company especially if they are supporting a cause that resonates with me. but i understand they are a business and need to make money. so i have no problem with them benefiting financially.</t>
  </si>
  <si>
    <t>66784330bcb2b71e11b7a9e9</t>
  </si>
  <si>
    <t>I was willing to pay sellers without taking the bonus when I felt that they came into the cause (example racial justice) with good intentions, meaning they did not need an incentive to support the cause.</t>
  </si>
  <si>
    <t>Ben &amp; Jerry's (the ice cream brand) has been know to support and advocate for racial justice even before social media made it popular.</t>
  </si>
  <si>
    <t>In my opinion, many companies support societal values because it is the popular thing to do. I honestly feel that some companies don't actually support some causes they just "pretend" to out of fear of being cancelled in todays society.</t>
  </si>
  <si>
    <t>I think the companies are in fear of being cancelled so they make sure to show that they support the more popular side. I also believe that some companies do agree with the side they are supporting but they will make sure to be extra loud about it to gain popularity and maximize their profits.</t>
  </si>
  <si>
    <t>6678c4c0ef5c5de942da1317</t>
  </si>
  <si>
    <t xml:space="preserve">From my viewpoint, I am not a materialistic person and I would be willing of the shirt scenarios. I could have gone 50/50 on the decisions but decided on the greed for me to get the bonus. Which explains why there is not much change. </t>
  </si>
  <si>
    <t>For a place, it would mostly comes across restaurants or fast foods where rounding cents up to a dollar can count as a donation. The values are mainly to the environment or people, like hospital research/care or eco-friendly items.</t>
  </si>
  <si>
    <t>the general view of why some companies support societal views is 50/50 on either for a genuinely good cause or for profit. One such example can be that not everyone has a clear understanding of ESG sustainability implementation in companies. some people see it as an economic opportunity and others see it as a greater good for the planet.</t>
  </si>
  <si>
    <t>if a company does not profit from something and they lose money, then they cut the idea as soon as possible since it contributes to little or nothing at all to their name/brand.</t>
  </si>
  <si>
    <t>66797cfa223ce836775e0038</t>
  </si>
  <si>
    <t xml:space="preserve">Since it was a plain tee shirt, I would have rather taken the bonus money over the shirt every time. The exception to this was when the bonus was $0, in that case I would prefer the tee shirt. </t>
  </si>
  <si>
    <t>Yes, many companies endorse LGBTQ+ during pride month by selling products that have the rainbow flag on it. Shoe stores, clothing brands, etc</t>
  </si>
  <si>
    <t>Some companies support societal values through products because they know it will make them look good from a PR standpoint, it will appeal to a younger generation and the demographics that the societal values support, and they will be able to sell products that have the affiliation with the societal value.</t>
  </si>
  <si>
    <t>Companies will not endorse something that they are completely 100% against, especially if many of their employees and executives are against it, so the company has to be somewhat in favor of the values to support them. And because it is a business, there is always the element of making money, otherwise they would sell products. If they were only interested in supporting the cause and nothing else, they would only make donations to the cause and demonstrate support through public statements, and would not try to sell products that feature the societal value.</t>
  </si>
  <si>
    <t>667983a809f79c853675402f</t>
  </si>
  <si>
    <t>I feel more connected to a seller who would support programs reflecting my values</t>
  </si>
  <si>
    <t xml:space="preserve">I know of Walmart who supports American Vets </t>
  </si>
  <si>
    <t>I feel that companies generally support certain societal views that align with their targeted demographic so they can sell better to them.</t>
  </si>
  <si>
    <t>Profit drives all companies, but everybody has an opinion too.</t>
  </si>
  <si>
    <t>66798db816f49af0a6c7f6e2</t>
  </si>
  <si>
    <t>The belief of the sellers did not matter to me when deciding how much I was willing to pay for the shirt. This is because I purchase things based off of the perceived value of the shirt, not the seller. If I wanted to support a cause I value, I would donate to it directly.</t>
  </si>
  <si>
    <t>I feel that in commercials, a lot of companies publicly support a value to gain product sales. For example, in a Coca Cola commercial with the polar bear, Coke endorses fighting against climate change. However, we do not know if the company simply endorses this value to increase sales.</t>
  </si>
  <si>
    <t>I believe many companies support societal values to gain popularity and boon public perception. However, companies that are founded on societal values (such as sustainability) likely genuinely care about the societal value.</t>
  </si>
  <si>
    <t>I believe most companies are profit driven and thus they are only likely to support values that increase their revenue. I believe that if the value started to cost the company money, they will abandon it.</t>
  </si>
  <si>
    <t>6679b005ec30bc6bcf442fed</t>
  </si>
  <si>
    <t xml:space="preserve">I don't put a very high value on T-shirts regardless of who a seller is. </t>
  </si>
  <si>
    <t>Mardel's, they hold Christian values.</t>
  </si>
  <si>
    <t xml:space="preserve">I think they see an opportunity to make money off people with certain views/values.  </t>
  </si>
  <si>
    <t xml:space="preserve">Well like Mardel's for example. They pander to all Christianity no matter denomination etc. How can their values be sincere if they work so hard to be neutral to all the different sects of Christianity.   </t>
  </si>
  <si>
    <t>6679c3727cd2878fc362869c</t>
  </si>
  <si>
    <t xml:space="preserve">if a seller is supporting issues i agree with i a more likely to pay more money to support that business. </t>
  </si>
  <si>
    <t xml:space="preserve">Well first thing that comes to mind is chicfila. I still eat there sometimes but not often because of their views. But I mainly encounter this issue with more local business. If i see the owner of a buisiness on facebook is a real shitty person that holds complete opposite values of me that are hateful, i will not ever use them. </t>
  </si>
  <si>
    <t xml:space="preserve">I think a lot of companies will support the more popular view because then they beleive they can get more sales. </t>
  </si>
  <si>
    <t>I guess I am a very cynical person. I view most major corporations just want the most profit.</t>
  </si>
  <si>
    <t>6679cfba14b59d3f748dd414</t>
  </si>
  <si>
    <t xml:space="preserve">If I could just go find a t shirt elsewhere for the same price. I'm not exactly hurting for a new shirt, but it would be fiscally poor for me to accept the chance of less money than a shirt is worth. </t>
  </si>
  <si>
    <t xml:space="preserve">njalla is an anonymous web hosting service that respects privacy. </t>
  </si>
  <si>
    <t xml:space="preserve">money. It's all about money unless they are a small family owned business. </t>
  </si>
  <si>
    <t xml:space="preserve">Capitalism. Companies make it very clear that they only pretend to give a crap about anything other than taking money from consumers. They are parasitic on society and capitalism is a plague on humanity. </t>
  </si>
  <si>
    <t>6679fce572cc2e7049c02f63</t>
  </si>
  <si>
    <t>Well how much I was willing to pay sellers did not change in any of the scenarios. I have plenty of t-shirts at home so I would only be willing to get a t-shirt if it were free. If the t-shirt isn't free, I'd rather just get money instead, which is why I was unwilling to pay above $0 for a t-shirt no matter the scenario.</t>
  </si>
  <si>
    <t xml:space="preserve">I think Patagonia openly supports conservation efforts through proceeds from their clothing sales. </t>
  </si>
  <si>
    <t xml:space="preserve">I think the main reason why companies support societal values is to earn more money. The primary motivation of companies is profit, and a big way to increase profit is by attracting new customers/getting loyal customers. Showcasing certain societal values tends to attract people who support those same values, and as long as one continues to support those values, the customers will typically remain loyal. The only other major reason I can think of is genuine support of the societal value, usually through the views of the founder. I.e Patagonia donates to nature conservation because its founder believes in it. The owner of Chick Fil A used to donate to Christian organizations, because he is Christian. </t>
  </si>
  <si>
    <t>Companies are created to sell products and make a profit, it is therefore logical to assume that their strategies are made to maximize profit. This is the most plausible explanation of the three, because the other ones add an additional layer of complexity that is genuine interest in a societal value. Genuine interest is not exactly easy to define, and a company is not an individual, therefore it becomes even harder to define it.</t>
  </si>
  <si>
    <t>667ae7b068aa52999f2ad2df</t>
  </si>
  <si>
    <t xml:space="preserve">I don't have a lot of money, so any amount of extra bonus given to me is very helpful to my life and is far more important to me that giving someone else a small bonus just because we share one value. I pretty much gave the same responses to each seller with the exception of the last one because I thought "I would have pledged part of my sales with the hope that the buyer would buy more shirts from me" if I were in the seller's position. </t>
  </si>
  <si>
    <t xml:space="preserve">When Pepsi made an ad that was supposed to be supporting activism to convince more people to buy Pepsi, but it just came across tone deaf. </t>
  </si>
  <si>
    <t>I think the main reason is to make money, but a secondary reason might be to clean up a previously bad image or racist/sexist past. I think Disney appears to strongly support LGBT+ people and that might be because they have a racist past.</t>
  </si>
  <si>
    <t>I don't think all companies feel both ways. Some companies do it only for profit, some do it because they genuinely believe, and I think there's most likely a lot of companies in between that as well.</t>
  </si>
  <si>
    <t>667b4397cfead99c348f39d3</t>
  </si>
  <si>
    <t xml:space="preserve">I found the willing to pay a bit confusing. If they were willing to donate out of their own profit in support of a Value I would be willing to pay more. </t>
  </si>
  <si>
    <t xml:space="preserve">Community fairs with different state agencies and or companies participating. </t>
  </si>
  <si>
    <t xml:space="preserve">To promote their business, to be respected and well-known. </t>
  </si>
  <si>
    <t xml:space="preserve">Only a non profit organization would not be seeking a profit. </t>
  </si>
  <si>
    <t>667c7880d80864f94fd000bc</t>
  </si>
  <si>
    <t>I think it's likely that more sellers will list climate change as their top concern because it is a more talked-about issue. I also think that sellers would be aware that more buyers would feel that way as well, so they would be more likely to say it if they know it will impact sales.</t>
  </si>
  <si>
    <t>Aveda endorses environmental issues.</t>
  </si>
  <si>
    <t>I think they are driven partly by genuine interest in a cause, up until embracing it might damage business. Boycotts of some companies or products, such as Bud Light, who embrace an unpopular or controversial cause, are examples.</t>
  </si>
  <si>
    <t>Because people are a mix of idealism and pragmatism in general. Very few people I know who go into business are so ideological that they would want the business to fail. There would be no point; they could do more by simply volunteering for the cause. Businesses balancing the two impulses makes the most sense.</t>
  </si>
  <si>
    <t>667e9d96104b3bc6e117f8a5</t>
  </si>
  <si>
    <t>in  as much as his thought or plans aren't contradictory to mine</t>
  </si>
  <si>
    <t>through label of the cloth</t>
  </si>
  <si>
    <t xml:space="preserve">due to experience of the founder of management of the company   
to promote their fame </t>
  </si>
  <si>
    <t xml:space="preserve">yes some does this in  camouflage a market strategies  </t>
  </si>
  <si>
    <t>667fe0ffc32c389a9edbb4ba</t>
  </si>
  <si>
    <t>I tend to pay less to people who've got same values as mine.</t>
  </si>
  <si>
    <t>A clothing brand highlights racial equality by showcasing diverse models in their ads and pledging support to related charities.</t>
  </si>
  <si>
    <t>Brand image
Consumer expectations
Employee morale
Market differentiation
Long-term success
Social influence
Regulatory pressure</t>
  </si>
  <si>
    <t>one of many</t>
  </si>
  <si>
    <t>Companies often blend profit motives with genuine values to balance customer expectations and enhance brand loyalty. This approach aligns their business goals with societal impact, fostering trust while also strategically positioning themselves in the market.</t>
  </si>
  <si>
    <t>667ff3711e30726d16f919c7</t>
  </si>
  <si>
    <t>I try to think of a small entrepreneur and what they might be willing to donate to the cause.</t>
  </si>
  <si>
    <t>I cannot think of a firm, maybe Hobby Lobby or Chick fil A??.</t>
  </si>
  <si>
    <t>I really try not to pay attention to business politics or I would not buy from them either way.</t>
  </si>
  <si>
    <t>Because some company's jump on the issue of the day that the public is talking about.</t>
  </si>
  <si>
    <t>66808c6a23176a000812d02c</t>
  </si>
  <si>
    <t>The sellers are independent of me and their views do not impact my decisions. I do not buy to make the sellers money and I am not influenced by political views when making my purchases (e.g., should I buy Chick-fil-A, listen to an influencer, or buy a product advertised on CNN or Fox News).</t>
  </si>
  <si>
    <t>Bud Light publicly showed support for a value.</t>
  </si>
  <si>
    <t xml:space="preserve">Corporate executives (e.g., Musk, Soros, Truett Cathy) have the ability to influence society and often use this voice platform to convey their thoughts either for influence, ability to sell, or a combination. </t>
  </si>
  <si>
    <t xml:space="preserve">The for-profit executives have a responsibility to shareholders, employees and other stakeholder to grow the company and maximize profits; the desire to focus on ESG initiatives is secondary unless there is a stated metric around the initiative that provides a financial incentive. </t>
  </si>
  <si>
    <t>6680af9634b04afaf3dbbc5f</t>
  </si>
  <si>
    <t>If i'm being honest, a plain t-shirt is not very valuable to me.  However, if I needed to purchase this t-shirt for a reason, I would generally be willing to pick the lowest price.  If a company expressed support for racial justice ahead of time, I would be willing to pay a few extra dollars.  But to only announce your support after you realize you could make an extra dollar by supporting a cause is a little suspect.  I would feel like you are only giving lip service and therefore not as interested in buying your product.</t>
  </si>
  <si>
    <t>Ben and Jerry's supports many progressive values.  They are one of the first companies that come to mind.</t>
  </si>
  <si>
    <t>I think some companies generally feel a moral responsibility to help guide social justice and societal values.  These companies take a risk by expressing some opinions and championing causes that may cause conflict for them.  Then, I believe there are other companies that may take a position on a social value that isn't quite as risky simply because they want to "look good" to the public.</t>
  </si>
  <si>
    <t>I think most companies feel some sort of drive to give back to society while also turning a profit.</t>
  </si>
  <si>
    <t>6681f1cc00759c074794028e</t>
  </si>
  <si>
    <t>I don't make that much money right now so I don't care that much about donating to charities unless I know exactly what kind of organization they are. I didn't get that information, so I would rather receive as much money as possible.</t>
  </si>
  <si>
    <t>Starbucks financially supports one side in the gaza war and because of that some people refuse to buy from Starbucks.</t>
  </si>
  <si>
    <t>I believe that some companies genuinely support societal values and use their company to do so, but I believe this is only a few companies. I believe a lot of companies will only support some issues if paid, whether their values align with the issue or not.</t>
  </si>
  <si>
    <t>It is easier to support issues that don't affect you when you get something out of it. It is even easier to support them if you agree with them.</t>
  </si>
  <si>
    <t>66821bd8c0252a33b4c4390f</t>
  </si>
  <si>
    <t>I feel the majority of companies wish to promote traditional values and then would follow through on that obligation.  The 3 companies that we looked at in the scenario sound like they would.  I feel that some might give lip service to the LGBTQ+ rights but then may change course because it doesn't agree with their values.</t>
  </si>
  <si>
    <t>Beer comes to mind for this one.  Budweiser was very persistent in their views about LGBTQ rights until it finally hit them in the pocket book and then they started to change course and marketing approach.  That's what this study made me think of.</t>
  </si>
  <si>
    <t>They support a certain societal value because they feel that the a certain group has a large propensity to buy and that the majority of people agree with that value.  They also feel that the value will not negatively impact their financials and make them look good.</t>
  </si>
  <si>
    <t xml:space="preserve">It's alot of markets, alcohol comes to mind.  Clothing and Target and what they did comes to mind.  They think it will help them to appeal to their target base but in the end it doesn't because they end up alienating their best customers. </t>
  </si>
  <si>
    <t>6683f6eceec658f2c3dd8041</t>
  </si>
  <si>
    <t>My willingness was based on values.</t>
  </si>
  <si>
    <t>Chick-fil-A publicly supports conservative values.</t>
  </si>
  <si>
    <t>Some companies support societal values to benefit their own company.</t>
  </si>
  <si>
    <t>Most companies care mostly about profit.</t>
  </si>
  <si>
    <t>668402bd764a366c27c443d3</t>
  </si>
  <si>
    <t xml:space="preserve">I am more likely to support someone who has nothing to gain and is just generally a good person rather than someone who broadcasts their "views" because they are after money. The price point was more dependent on how much a I wanted a shirt over just the bonus payment. </t>
  </si>
  <si>
    <t xml:space="preserve">My local store that sells good made locally. They are very vocal about selling goods that are either made by LGBT sellers or endorse it in some way. Aka, they make numerous donations to foundations. </t>
  </si>
  <si>
    <t xml:space="preserve">Depends on the company. Some big name companies like Amazon say that they do in order to secure business. Whereas smaller businesses, most of the time anyway, support regardless just to see more acceptability in the world. </t>
  </si>
  <si>
    <t xml:space="preserve">As said before, big name companies do it in order to get guaranteed business. For instance, companies making pride merch for pride month. </t>
  </si>
  <si>
    <t>6684c1c5ed1ea092081fdcbd</t>
  </si>
  <si>
    <t xml:space="preserve">I was relatively similar on my election of what I was willing to pay the sellers in each scenario. I think I may have paid slightly more to the seller that supported the right to privacy without intentionally knowing it was to sell shirts. When I make a purchase, Iâ€™m am providing the seller my personal information to use in the course of business. I had slightly higher faith that they have effective privacy/data control practices. But overall, at the end of the day it is a plain white t shirt. I donâ€™t see myself paying substantially more for a product based on the sellerâ€™s beliefs without some other alteration to the product itself. </t>
  </si>
  <si>
    <t xml:space="preserve">The easiest example I can think of would be companies such as Hobby Lobby supporting the value of faith in public life. I recently found out they donâ€™t sell Halloween decorations due to their faith based policies. </t>
  </si>
  <si>
    <t xml:space="preserve">'- market appeal
- marketability to a young â€œwokeâ€ audience
- marketability to an older generation that staunchly supports traditional values
- alignment with the company mission statement or founder vision 
- non profit or mission driven companies typically center around supporting a value that ultimately drives sales </t>
  </si>
  <si>
    <t xml:space="preserve">Companies as a whole generally exist to generate profit, especially corporations that arenâ€™t non-profits. By endorsing social values that align with their target market, they can easily gain a competitive edge over others in their industry by as little investment as a corporate account making a tweet. That being said, I think companies taking stances on social values are often driven by a level of genuine support somewhere in the company. An example of a company pulling away from supporting societal values to realign with their user base would be Tractor Supply Co reneging on its support of LGBTQ rights. </t>
  </si>
  <si>
    <t>668549903e73f0aed0651cbf</t>
  </si>
  <si>
    <t>i based my decision on how much I was willing to pay for shirt. Then I considered what that meant for my opponent. Then I considered if the right for privacy mattered to me.</t>
  </si>
  <si>
    <t>A store I sometimes shop at supports the union</t>
  </si>
  <si>
    <t>I am neutral on this issue. Sometimes it can be a good thing, and sometimes it can be a bad thing. This is too vast a question to decide how society would react</t>
  </si>
  <si>
    <t>I feel many corporations have become very greedy and no longer look out for or care about their clientele. They are more concerned with making money. Everything has become so bland. There is no more selection. All corporation follow the same thing. Clothes are all the same, Books are all the same, Music is in a sad state. Even cars are same colors, white, gray, black. Everything is just repeated. No new ideas. No more diversity. No more uniqueness. No more mom-and-pop type stores. Nothing is ever different.</t>
  </si>
  <si>
    <t>6685cf2e1b152354d80496b6</t>
  </si>
  <si>
    <t xml:space="preserve">Well, I am willing to pay up to $20 for a plain T-shirt in general, so that's why the first two scenarios I went up to $18 for the shirts.  In the 3rd scenario the seller only supported my cause because they could get more money, so I chose to give them none, because that is deceitful.  </t>
  </si>
  <si>
    <t>Honestly, what comes to mind when I think of a firm publicly declaring a value, it's to denounce other values more than to promote their values.</t>
  </si>
  <si>
    <t>I think there are companies that genuinely believe in a cause and publicly support it, I think about maybe Chick-fil-A or Hobby Lobby.  Both support Christian values and promote them. But in the example of Hobby Lobby they also denounce those not aligned with their own values, which given the values they support and promote is hypocritical.  I also think some companies do perhaps promote values just to increase their revenues - sad as that might be.</t>
  </si>
  <si>
    <t>Because we are such a diverse society, I think that there is a risk when a company publicly endorses a social value.  They run the risk of offending some groups no matter their positions.  Back to my Hobby Lobby example: they came out against Homosexuality and a lot in the "Christian" community applauded them and said they'd never shop anywhere else.  Conversely, other groups called for a boycott.   So there is a risk either way.</t>
  </si>
  <si>
    <t>66863fb2ca91e99084c236dc</t>
  </si>
  <si>
    <t>My thought process when deciding how much i was willing to pay was based on my financial situation presently and not on whether the sellers knew of preferences before or after the order.</t>
  </si>
  <si>
    <t>The first situation that comes to mind of a firm supporting a value would be Chick-fil-A being closed on Sundays due to the company's Christian stance, and to allow their employees time to attend church services and to rest on the Sabbath.</t>
  </si>
  <si>
    <t>I believe some companies support societal values to engage new customers and therefore new sales. Some of this may be strictly for show which is deceitful. It's based on what's trending not necessarily how a company "feels".  On the other hand they may support those values because of the region they are based in or due to the company's founder(s) beliefs or upbringing.</t>
  </si>
  <si>
    <t>It seems that the more money a company makes, the more money they want. I believe greed is the biggest backer of businesses. And wealthy people for that matter. They run on greed as well. It's all about the dollar...</t>
  </si>
  <si>
    <t>6686f0e252e82741a4ca4021</t>
  </si>
  <si>
    <t>I donâ€™t like paying more than an item is worth even if it means they will give more charity.  I would buy the tee shirt for the amount I feel is fair and give charity.</t>
  </si>
  <si>
    <t>HCS supports singers who produce Jewish music by sponsoring concerts.</t>
  </si>
  <si>
    <t>Some companies are motivated by selfish reasons.  They endorse movements to gain publicity and favorable ratings.  Some firms are altruistic.  They might endorse certain values because they feel passionate about it.  At times they will support values that their workers have to enhance the working environment.</t>
  </si>
  <si>
    <t>No two firms are the same.  There are those that want to gain customers while there are those that are purely sincere.  Then there are firms that are a mixture of both, they may start out doing it for one reason and end up feeling both.</t>
  </si>
  <si>
    <t>66896e2c90fa575c90e0d174</t>
  </si>
  <si>
    <t>I wouldn't really pay much for a pain t shirt as its not something I would typically wear and am tight on cash. I chose the bonus payment for most and would save it for a more interesting shirt</t>
  </si>
  <si>
    <t>a coffee shop I like to go to supports LGBTQ rights as well as being a safe space for them</t>
  </si>
  <si>
    <t>companies probably (I would like to think) support values they believe in and areas they feel they can make a difference in. there are definitely a handful who use it as a marketing tactic, but at the end of the day if the cause is getting support I'm not mad at that</t>
  </si>
  <si>
    <t>I'm not sure if the people who are the big wigs of the company would genuinely care about a cause without it being profitable to them. again I would like to thinking there are people out there who solely want to help without having something to gain. but it is most probable that they're trying to maximize their profits while supporting a cause they care about</t>
  </si>
  <si>
    <t>6689bcc572b8a0394c4b79a2</t>
  </si>
  <si>
    <t xml:space="preserve">well for the sellers who knew about the opportunity to sell T-shirts to spread awareness and endorse their belief I could trust them more to give to the organization. than say a seller who doesn't know that T-shirts could spread awareness and or doesn't make contributions to the organization. But say that they do. it makes them look un trust worthy. </t>
  </si>
  <si>
    <t>well, the firm advertises their product. tells the customer what they are supporting and lets the customer decide how much to give. then the firm collects 2$ of each sale after the day is through and donates it to their respective organization that they support.</t>
  </si>
  <si>
    <t xml:space="preserve">well some  big companies just want money and good publicity. but other companies particularly small companies and ore just starting out companies generally care about their organizations and their values. </t>
  </si>
  <si>
    <t>well, most companies that have advertising money are big corporations. like Walmart and Amazon. and they don't typically care about people's values or other organizations. they typically use other people's values to make high profits.</t>
  </si>
  <si>
    <t>half black half white</t>
  </si>
  <si>
    <t>668a03907b434cf8f3558cc3</t>
  </si>
  <si>
    <t>Personally I feel that those committed to climate change would be more likely to support the cause, with or without knowledge of the chance to sell the T shirts as compared to the other group.</t>
  </si>
  <si>
    <t>Patagonia has been the leader in pledging a portion of their sales to sustainable practices and environmental causes</t>
  </si>
  <si>
    <t>Generally, I believe, perhaps naively, that the companies that support societal values do so not because of what they can get out of it, but rather, a result of the founders' beliefs in the causes.</t>
  </si>
  <si>
    <t>I believe that companies are founded, in part, because of the belief system of the founders'/leaders.</t>
  </si>
  <si>
    <t>668a2372b4438a45e1040399</t>
  </si>
  <si>
    <t>I don't think people really care for donations. The economy is tough and I think people don't discretionary income to donate money. I don't particularly like being asked to donate money, it makes me uncomfortable and the people around me uncomfortable. I would donate if I itemized my tax return to use charitable donations as a deductions but for no other reason. Life is tough and I don't see myself donating.</t>
  </si>
  <si>
    <t xml:space="preserve">I'm not sure, but I feel that each corporation isn't truly in what they believe. If they truly were they would cut into their profits without making it publicly known what they are doing. They want people to know for goodwill and for other reasons that benefit them. But a company that I know in everyday situations doesn't really dedicate themselves towards anything that I know of. </t>
  </si>
  <si>
    <t>I genuinely believe that they could care less in what they are "supporting" they do it for goodwill or some other type of gain whether that be in the market or for other not so honest reasons. Profit or non-profit the CEO is getting paid big bucks, why doesn't money come out of his pocket or other wealthy stakeholders?</t>
  </si>
  <si>
    <t>They do this purely for goodwill, and for market opportunity to get more of the pie. More money for the business owners.</t>
  </si>
  <si>
    <t>668a6f07c623b9b9500b962f</t>
  </si>
  <si>
    <t>I was just willing to spend more for the t-shirt if the seller supported what matters to me, especially if the t-shirt has a graphic design on it which reflects what I care about.</t>
  </si>
  <si>
    <t>I heard about a new brand of beer that supports patriotism and military veterans</t>
  </si>
  <si>
    <t xml:space="preserve">Sometimes they just do it to sell more product. But I think they often do it because they really support what they claim to support, unless they are in extreme financial duress. </t>
  </si>
  <si>
    <t xml:space="preserve">I've seen many companies recently endorse political views that many people hate, so it is not the case that everybody or most companies are supporting things purely to make more profit. Also there are not very many companies who support the things I value, even though it may be something popular. Therefore I think the companies who do publicly support things I value are being genuine as well as desiring to make more money. </t>
  </si>
  <si>
    <t>668aed4dc87d5ba789404d5f</t>
  </si>
  <si>
    <t>christainity is important to a lot of people as well as climate change I feel the younger gen go for climate more than christainity..   so it is a great way to hit both markets</t>
  </si>
  <si>
    <t>A firm for which I am an Independent Consultant each catalog has a cause product.  A portion from this product is donated by the a non-profit organization(s) that have been designated.</t>
  </si>
  <si>
    <t>Because that could part of the mission for their company.   Their values helped build what they are.  They like to give back to support others.  Sharing the love per say</t>
  </si>
  <si>
    <t xml:space="preserve">Their beliefs are the foundation of their business.  </t>
  </si>
  <si>
    <t>668b2ff510d1a5ea89a2eb16</t>
  </si>
  <si>
    <t>Getting a free t-shirt compared to $0 is obvious. For the rest, however, I'd rather have a cash bonus</t>
  </si>
  <si>
    <t>One example would be Patagonia. They're very big into renewable and sustainable fashion, to help the environment and attract the outdoor crowd that cares about the environment they explore</t>
  </si>
  <si>
    <t>Supporting certain values will attract certain groups of people to buy their products. It can create close relationships and prepare for the future</t>
  </si>
  <si>
    <t>Companies are primarily in existence to make and sell products, so they obviously want to maximize products. However, they also have the opportunity to pursue other values, that can both benefit the world or society</t>
  </si>
  <si>
    <t>668c140361675408e9b25302</t>
  </si>
  <si>
    <t xml:space="preserve">I was thinking about what causes and etc would this represent </t>
  </si>
  <si>
    <t>Kim kardashian. she supports a lot of things and even puts money to it.</t>
  </si>
  <si>
    <t>This can build the brand and reputation.</t>
  </si>
  <si>
    <t>I think this is the case because you care about things thatâ€™s important or try to show you do youâ€™ll have more people , especially ones that stand for it</t>
  </si>
  <si>
    <t>668d6f6d41089bfc00f56818</t>
  </si>
  <si>
    <t xml:space="preserve">My decision was based on economics.  I will not pay more that $24 dollars for a T-shirt no matter what is on it.   I tend to stick to my budget limits and even if it's something I feel strongly about, I will not pay more than $24.  </t>
  </si>
  <si>
    <t xml:space="preserve">Thousands of firms support different values.  Many support "green energy" , many support LBGTQ, Gun Rights </t>
  </si>
  <si>
    <t xml:space="preserve">Because it helps support their companies and they can often generate more income and at the same time give to a social cause that they support.  Many give 100% profit from things T-Shirts, but it bring attention to a cause and the company that support that cause   And depending on whether a individual supports that cause, it can be very favorable to the company! </t>
  </si>
  <si>
    <t>Just because I think most companies are profit driven and if a cause can help increase profit and at the same time help a cause, then it can be a win win!</t>
  </si>
  <si>
    <t>668dcac9d198558b30239601</t>
  </si>
  <si>
    <t>I will buy the seller's T-shirts if they donate to the organization I support.</t>
  </si>
  <si>
    <t xml:space="preserve">Ben &amp; Jerry's: The ice cream company has a long history supporting social justice causes. They have taken public stands on marriage equality, racial justice, and climate change issues. </t>
  </si>
  <si>
    <t>I prefer companies that support social values rather than simply selling products for profit.</t>
  </si>
  <si>
    <t>I believe that companies are also members of society and should participate in addressing social issues.</t>
  </si>
  <si>
    <t>668e263d3650b88eadfe06ea</t>
  </si>
  <si>
    <t>I thought there was added value to the shirt from the seller who was willing initially to donate to my most valued cause without first calculating how it might benefit their sales. I was willing to pay substantially less for a shirt from the sellers who pledged to donate only after knowing/ calculating how it might benefit them to make that pledge. When it came to cause that I most objected to, which was characterized as faith in public life but was actually a right-wing Christian anti-abortion group in disguise, i greatly reduced my willingness to buy their shirts. On reflection I don't know which I object to the most, the sellers holding this objective out of principle, or those doing so after a calculation that it could benefit their sales.</t>
  </si>
  <si>
    <t>The pro-conservation, pro 'respect for the environment' ads from certain oil companies, which are not motivated by belief in the cause, but by hope/expectation of protecting/boosting sales through greenwashing.</t>
  </si>
  <si>
    <t>Home companies fundamentally respect/ believe in one or two values which they have come to be associated with, such as Patagonia and protecting the environment, while others pay lip service to their supposed beliefs.</t>
  </si>
  <si>
    <t>It is not a surprise that companies want to maximize their profits. What would be surprising is to see companies voluntarily sacrificing profits in the name of some generally held beliefs.  Even in instances where it at first appears of the companies are making investments in causes the cost of them some profits, a closer examination usually will disclose that the companies areInvesting in longer-term profitsIf one simply expands the time horizon to consider that they may be intentionally purchasing customer or prospective customer goodwill.</t>
  </si>
  <si>
    <t>668e5f882f08c4182629f21b</t>
  </si>
  <si>
    <t>I decide how much Iâ€™m willing to pay based on the perceived value of the T-shirt from each seller and my personal budget constraints. I aim to balance my interest in the T-shirt with the potential financial impact on both the seller and myself, ensuring my choices reflect my genuine valuation.</t>
  </si>
  <si>
    <t>An everyday situation where a firm publicly supports a value is when a company like Patagonia promotes environmental sustainability. They not only market their eco-friendly products but also engage in activism, such as pledging a portion of their profits to environmental causes and advocating for climate action. This public support aligns with their commitment to environmental conservation and resonates with consumers who value sustainability.</t>
  </si>
  <si>
    <t>Companies support societal values to align with their brand identity and attract customers who prioritize ethical practices. Additionally, it can boost employee morale and differentiate them from competitors, contributing to long-term business sustainability.</t>
  </si>
  <si>
    <t>Companies often endorse social values to maximize profits by appealing to consumers who prioritize ethical practices, thereby increasing revenue and market share. This strategic approach can enhance brand loyalty and differentiate the company in a competitive market, sometimes making it appear as though the support is more about financial gain than genuine commitment.</t>
  </si>
  <si>
    <t>668e9add6a62e7c2dd82a521</t>
  </si>
  <si>
    <t>I think we all born listen to ourselves and very few actual see outside themselves I think I would more inclined to do more with the money than what the seller would</t>
  </si>
  <si>
    <t xml:space="preserve">Iâ€™m not sure business that are big enough to get noticed are really into anything  but lessening tax burdens </t>
  </si>
  <si>
    <t xml:space="preserve">The government gives out incentives it would be dumb to think businesses donâ€™t conform to ideologies to get these incentives </t>
  </si>
  <si>
    <t xml:space="preserve">Like I said before business now is about maintain a generally positive outlook for market perception. Business donâ€™t necessarily rely on profitability to make money. Most businesses are market driven. </t>
  </si>
  <si>
    <t>668eeab24bd7447a7208168d</t>
  </si>
  <si>
    <t xml:space="preserve">i think the prices to my pocket reflexes my decision </t>
  </si>
  <si>
    <t>though instructions attached to the cloth</t>
  </si>
  <si>
    <t>some happens maybe by what might be happening round them
for money as when</t>
  </si>
  <si>
    <t>the deeds determines the heart although but most does this out of commitment</t>
  </si>
  <si>
    <t>668f83c48673c9c42d5221d2</t>
  </si>
  <si>
    <t>although humans can change and not be trusted as well but i have to do so to support him</t>
  </si>
  <si>
    <t>through adverts</t>
  </si>
  <si>
    <t>some support due to prestige 
to gain the heart of some community
out of pure heart</t>
  </si>
  <si>
    <t>they might pretend to endorse in social value hiding to may more money but anyone that does this, to judge from neutral mind, it is a genuine commitment</t>
  </si>
  <si>
    <t>66901c70f89759a3990b1511</t>
  </si>
  <si>
    <t>I think many people honestly hold traditional values. However, there has been such a strong push to change our values to be "inclusive" of nearly everything under the sun lately. I think many would say whatever they felt "politically correct" in order to generate sales and increase income even if it wasn't what they honestly felt. Many follow and few actually lead in our current times.</t>
  </si>
  <si>
    <t>I feel as though restaurants like Chic-fil-A show traditional values. They are Christian-minded and espouse traditional values. Additionally, I think Hobby Lobby is closed on Sunday's so their employees can worship as they choose. Both of these are in alignment with my traditional values, and they have both maintained their stance regardless of political correctness.</t>
  </si>
  <si>
    <t>Some companies go whichever way the wind blows in order to make money. I can understand this to some extent via capitalism. However, I feel that when a company jumps from position to position depending upon what's "favorable" at the time, it shows no loyalty to the customer base which helped them to grow over time. Therefore, customer's also have no loyalty to them which will also show as they move away from their original position.</t>
  </si>
  <si>
    <t xml:space="preserve">Companies are in business to make money. You don't create a business to instill core values or beliefs. You start a business as a money-making enterprise first and foremost. Incorporating your beliefs into that business is completely acceptable provided you can continue to increase revenue. </t>
  </si>
  <si>
    <t>66903bb5296cadf03b1a6d6e</t>
  </si>
  <si>
    <t xml:space="preserve">I can't pretend or guess that I know how people think and make decisions based on honesty or opportunity, however I do know that people can often be motivated by profit, and sometimes are willing to sacrifice their true beliefs in order to financially benefit. Therefore, I just went with the best case scenarios with what I was presented with. </t>
  </si>
  <si>
    <t>I can think of a few situations where a firm publicly supports a value similar to the sellers that endorsed values in this study, and it happens more often than not these days. You can look at any scenario and/or situation in today's political environment when a candidate says something catchy and/or controversial, sellers immediately start looking for opportunities to take advantage of the trending situation by endorsing said catchy and/or controversial phrase, and apply it to a tshirt in order to turn a profit.</t>
  </si>
  <si>
    <t xml:space="preserve">My general view on why some companies support societal values, can be a number of factors and/or reasons involved. I think a lot of these companies do honestly support societal values, and seek to make those views known, regardless of public fallout and/or risks of boycotting and social cancellation. However, I think at their core, they do consider profiting from said support, merely by tapping into social consciousness. I hope this makes sense to the person and/or persons reading it. Thank you for the opportunity to participate and weigh in. </t>
  </si>
  <si>
    <t xml:space="preserve">As previously stated, I think for most companies, both maximizing profits and genuinely supporting these values is basically a win-win situation. While I think a lot of them would do it for nothing, I just feel it's just good old American enterprising that is at the core of all of us at some level. </t>
  </si>
  <si>
    <t>6690601a7157e354865c500a</t>
  </si>
  <si>
    <t>I'd pay about 20 bucks for a nice, solid-color T shirt. If I knew that the company I was paying had similar values, then I would feel better about giving them a little more moneyâ€”but not a lot more, since the money probably wouldn't have to do with fighting for the right to privacy.</t>
  </si>
  <si>
    <t>Many companies are very open about the Christian faith of their owners, e.g. In-N-Out printing Bible verses on their containers.</t>
  </si>
  <si>
    <t>The bottom line of a company is always to create good in the world. Usually, the owners of the company feel that happens when they get the most money. Some owners disagree, and think that serving good products at an affordable price is more important (Arizona Iced Tea, Cost Plus Drugs), or funneling money into various charitable causes is more important (Ben &amp; Jerry's). For owners in the first category, supporting societal values can be a way to speak to a certain segment of the market that they want to appeal to. For owners in the third category, it can be a way to make their goals clearer to the world.</t>
  </si>
  <si>
    <t>As I said in my other response, I think some company owners just want to make as much money as they can, while others want to do good for the world in other ways. Some mix of the two is probably the most likely, although it might lean in favor of profit.</t>
  </si>
  <si>
    <t>66914cfdf1728dcc5cde606a</t>
  </si>
  <si>
    <t xml:space="preserve">I am a community support person, so I am willing to support my neighbors, however, this goes against my views. </t>
  </si>
  <si>
    <t xml:space="preserve">Many companies have endorsed non-traditional family values in their advertisements to sell products.  </t>
  </si>
  <si>
    <t>Companies see a benefit from a business angle, but they also have employees who may share those values and stay with the company as a result.</t>
  </si>
  <si>
    <t>The bottom line for these companies is to beat their competition and increase their revenue from year to year.</t>
  </si>
  <si>
    <t>66922676b037d5359851b9d5</t>
  </si>
  <si>
    <t>I think that mostly all companies would have to endorse LGBTQ because of cancel culture. Some would endorse guns but a lot less.</t>
  </si>
  <si>
    <t>Chick-fil-a supports Christianity but not opening on Sundays.</t>
  </si>
  <si>
    <t>Some companies want to cater to a certain demographic so they would most likely cater to that demographic.</t>
  </si>
  <si>
    <t>Business is always about revenue. No owner would do anything that they know would lose money.</t>
  </si>
  <si>
    <t>6693832993cae8d23fbe8db1</t>
  </si>
  <si>
    <t>My decision on how much I am willing to pay sellers is dependent on how much they support the same cause as I do.  I had to think if they we're supporint the cause to sell more or do they  really belive in the cause.</t>
  </si>
  <si>
    <t xml:space="preserve">A grocery store that sells different products of for these types of companies </t>
  </si>
  <si>
    <t>Some companies support for a return in support and some support because they genuinely care.</t>
  </si>
  <si>
    <t xml:space="preserve">The companies will put business first as that's how they make their profits </t>
  </si>
  <si>
    <t>669420ac22d007e804e6790e</t>
  </si>
  <si>
    <t>having faith in public life is not a popular political issue but environmental issues like climate change is a more popular political issue</t>
  </si>
  <si>
    <t>the opportunity to be going along with perceived popular political ideas to make higher profits</t>
  </si>
  <si>
    <t>the federal &amp; local governmenst gives out so much money that companies want to get as much as they can by supporting whatever societal ideas the governments are supporting</t>
  </si>
  <si>
    <t>669530de8722c06705311ef8</t>
  </si>
  <si>
    <t>My decision on how much to pay sellers is a balanced approach that considers the intrinsic value of the product or service, market conditions, fairness and ethical considerations, and strategic negotiation. By carefully evaluating these factors, I aim to make informed, fair, and mutually beneficial purchasing decisions.</t>
  </si>
  <si>
    <t>An eco-friendly coffee chain that prioritizes environmental sustainability is a common example of a business that publicly supports a value. This restaurant employs recyclable and biodegradable packaging, obtains its coffee beans from sustainable farms, and gives patrons who bring their own reusable cups a discount. The coffee business shares its investments in renewable energy and energy-efficient appliances on social media and through signs. By working with neighborhood organizations and holding environmental education-focused activities, it also involves the community. The coffee shop distinguishes out from the competition, draws in like-minded patrons, improves its reputation, and encourages positive environmental change by supporting sustainability.</t>
  </si>
  <si>
    <t>Businesses uphold society ideals for a variety of cultural, ethical, strategic, and financial reasons. From a strategic standpoint, it helps strengthen reputation, stand out from rivals, and foster brand loyalty. It is, morally speaking, a moral requirement for many CEOs and a component of corporate social responsibility. From an economic standpoint, it increases staff retention and happiness, draws in investors, and meets customer demand. It also assists businesses in anticipating and adhering to rules, reducing risks, and handling emergencies. In addition to encouraging innovation and ensuring sustainable growth, promoting social values also forges coalitions, engages communities, and harmonizes with leadership visions and internal cultures. Ben &amp; Jerry's support of social justice, Google's emphasis on diversity and inclusion, and Patagonia's environmental focus are a few real-world examples of how businesses can benefit from upholding social principles.</t>
  </si>
  <si>
    <t>Businesses frequently promote social ideals in order to combine strategic advantages with sincere dedication. This strategy increases employee satisfaction, draws in investors, and strengthens brand loyalty and reputation. Brands that are socially conscious are in greater demand from consumers, which boosts sales and market share. Genuine dedication, fueled by company culture and leadership vision, also reduces risk and promotes creativity. Businesses that strike this balanceâ€”like Microsoft, Patagonia, and Ben &amp; Jerry'sâ€”ensure long-term profitability and influence by coordinating business processes with strategic goals and true beliefs.</t>
  </si>
  <si>
    <t>66955cd1c9587905c375eca8</t>
  </si>
  <si>
    <t xml:space="preserve">Any t-shirt cost inexpensive  I am willing to pay.  Because I buy t-shirts from Macys and Old Navy for the same cost.  If I knew how the it like, fabric and design must clearer than I might buy for $20 - $25.  No, more then the price stated.  </t>
  </si>
  <si>
    <t xml:space="preserve">The Democratic Party support stricter gun laws because too many people are getting shot and killed in our street and continue to reach our public schools.    </t>
  </si>
  <si>
    <t xml:space="preserve">The Equal Employment Opportunity Commission support societal value where as, employees that are discriminated against are treated fairly regards of their race, gender or disability.  Church and community groups work hard to make sure people of different diversity are treated equally.  </t>
  </si>
  <si>
    <t>When companies support societal values is because they have experience so form of hate whether at work, social events or just out in the world.  So, it comes from the heart.  Now, at some point if profit become part of the participation then it will determine if the person is true to the value they hold.</t>
  </si>
  <si>
    <t>66956649d7179281d46fa6f2</t>
  </si>
  <si>
    <t xml:space="preserve">I'm looking to make as much money as I can for myself. People who agree with my political views are great, and I'm happy to hear it, but I'm not willing to part with a potentially substantial pay out because seller 2 thinks privacy is good. So in all cases I stopped at what I think a good deal on a T-shirt would be. Additionally, the list of values given was not particularly tempting for me. And lastly, I'm not a huge fan of forcing politics into shopping and pop culture. </t>
  </si>
  <si>
    <t>United Airlines has a spiel about doing good and reducing carbon emissions I think.</t>
  </si>
  <si>
    <t>I believe that big companies generally publicly back causes when it's financially advantageous for them to do so. Particularly since the latter half of the 2010s, when politics replaced lifestyles and subcultures as a key content point of consumer goods. There are situations when a company has a more earnest commitment to doing good, like McDonald's and the Ronald McDonald House, but note that it's been the same cause for decades and their promotion of the cause is handled differently than, say, slapping a pride sticker on a sign or shooting a commercial where the firm waxes philosophical about climate change. I also did work for a PR firm that specializes in corporate communication and yeah, the people making these campaigns don't believe any of it.</t>
  </si>
  <si>
    <t xml:space="preserve">I think this is the case because I have eyes and ears and a decent medium-term memory. All these companies vocally pretending to care about climate change or LGBTQ or BLM just popped up out of nowhere sometime around 2017. This was not how companies behaved prior to this time. What happened? Did every decision maker at every company "go woke" at the exact same time, or did they all (probably in consultation with the same PR people) see the same money making opportunity in some internet trend? I'm guessing the latter. </t>
  </si>
  <si>
    <t>6695c0f382fd54349473da11</t>
  </si>
  <si>
    <t>I thought it was more valuable to me to get a bonus compared to a tshirt where I don't know much about them besides what they support.</t>
  </si>
  <si>
    <t xml:space="preserve">yes, i know of a few clothing brands that are Christian valued sellers. </t>
  </si>
  <si>
    <t>It could be a total team value system or the ceo of the company might have certain beliefs they want to uphold.</t>
  </si>
  <si>
    <t>I think this the most because most people can spot who's genuine or not and decide if they will support them. Typically I can spot whos endorsing who for profit or because they really believe what they are endorsing.</t>
  </si>
  <si>
    <t>66967b78446fe03f06af4bb7</t>
  </si>
  <si>
    <t xml:space="preserve">To be honest, it did not really impact my choices much but I did give more preference to the seller who indicated they support gender equality. </t>
  </si>
  <si>
    <t>Target will have sections of products during Pride and Black History Month</t>
  </si>
  <si>
    <t xml:space="preserve">often times, I view it as a shallow marketing ploy although in these modern times, taking a stance on any topic is pretty polarizing. They often do so because their customer base demands it of them, </t>
  </si>
  <si>
    <t xml:space="preserve">I do think that founders of companies choose to take a stand on issues and will imbed that throughout their business strategy. However, most do consider whether doing so very publicly will impact their bottom line. </t>
  </si>
  <si>
    <t>66969aa2e4911fd32608ec65</t>
  </si>
  <si>
    <t xml:space="preserve">When the seller does not know that the donation will lead to further sales then they would have no incentive to even donate the money at all. But with an incentive that is known, the seller would then have an incentive </t>
  </si>
  <si>
    <t>The donations at zoos for animal rights</t>
  </si>
  <si>
    <t>In order to drive more sales</t>
  </si>
  <si>
    <t>A company's main goal most of the time is to create a profit</t>
  </si>
  <si>
    <t>6697017ed1acdaafee807c92</t>
  </si>
  <si>
    <t xml:space="preserve">I weigh my options based on what there is to gain, particularly in the case of this study. </t>
  </si>
  <si>
    <t xml:space="preserve">Fox News. </t>
  </si>
  <si>
    <t>Companies often back causes to boost their image, attract customers who share those values, and even save money on things like recruiting and retaining good employees.</t>
  </si>
  <si>
    <t>Money makes the world go round.</t>
  </si>
  <si>
    <t>66972022dd2201aa45dcec72</t>
  </si>
  <si>
    <t>I am not sure if I am supposed to respond here.</t>
  </si>
  <si>
    <t>Ben and Jerry's endorses racial justice.</t>
  </si>
  <si>
    <t>Sometimes companies support societal values out of general care for the issue. But, most times I feel that companies support societal values to boost them as a "caring" brand and bring in supporters of that value.</t>
  </si>
  <si>
    <t>Companies are in the business of making money, point blank. It is rare that a company will purposefully do anything that does not make them money. You have to assume every move a company makes is for more money.</t>
  </si>
  <si>
    <t>66978dfb0f29651760b8c6c2</t>
  </si>
  <si>
    <t xml:space="preserve">Before deciding how much i was willing to pay, i considered the strive to be truthful about my willingness to pay, as I understand that my decisions can impact the seller's earnings.
</t>
  </si>
  <si>
    <t>A company like Patagonia publicly supporting environmental sustainability by using eco-friendly materials and practices is an everyday situation similar to the sellers endorsing values in this study. This demonstrates the firm's commitment to a value beyond just making a profit, similar to the sellers' endorsements of social justice orÂ LGBTQ+Â rights.</t>
  </si>
  <si>
    <t xml:space="preserve">1.Authenticity
2. Brand image
3. Customer loyalty
4. Employee engagement
5. Social responsibility
6. Marketing strategy
7. Risk management
The above are general views of why some companies support societal values. 
</t>
  </si>
  <si>
    <t>I consider genuine commitment the most plausible reason because it assumes companies prioritize purpose over profit and act sincerely, reflecting the values of individuals within the organization. This perspective sees companies as capable of truly caring about making a positiveÂ impact.</t>
  </si>
  <si>
    <t>6697db687b72c375cbe3cf3f</t>
  </si>
  <si>
    <t>I would pay more to show support for something I value, but not much more.  And vice versa.</t>
  </si>
  <si>
    <t>Hobby lobby openly supports such values.</t>
  </si>
  <si>
    <t>To differentiate themselves from competitors and to capture a particular piece of the market.</t>
  </si>
  <si>
    <t>Companies are in the business of maximizing profits but they would not openly support certain values if they did not truly support them.</t>
  </si>
  <si>
    <t>66982fb77c869332de7e5261</t>
  </si>
  <si>
    <t>Honestly do not like plain T shirts at all and chose to pay zero for all regardless of seller. Therefore, when I was presented with either the opportunity for a cash payment or said T shirt I chose the payment in all instances as I place more value on that then any sales for a T Shirt regardless of their message or views.</t>
  </si>
  <si>
    <t xml:space="preserve">There has been a large controversy over the past few years in regards to Bud Light basically publicly endorsing trans-gender rights by putting the face of one on their products. Even radically against their core purchasing market, they still ran the ads and supported thinking about the new market opportunity. </t>
  </si>
  <si>
    <t xml:space="preserve">It depends on the companies management and PR teams a lot of the times for larger corporations. In small to mid size companies, the CEO values would drive their support or non support of societal values. For the large corporations I believe every support or non support is weighed for it's pros and cons by an actuarial team and they literally choose by profit that can be achieved vs potential loss of revenue. In the small to mid level companies owned by a singular CEO, a lot of the time, the decision is strictly based on their own moral guidelines. The smaller company CEO will always believe they are right regardless of the outcome as they have no board members to answer to. </t>
  </si>
  <si>
    <t xml:space="preserve">As stated in previous answer, larger companies have teams of actuaries that review all statistical data and run it against highly complex models that target maximized profit within an agreed upon loss percentage. I'd venture to say 90% of companies want to maximize profits over almost everything as that keeps their business afloat. This should not be shocking or need much of a review as it is capitalism by definition. </t>
  </si>
  <si>
    <t>mixed</t>
  </si>
  <si>
    <t>669983b96aa1ff4d31fa504b</t>
  </si>
  <si>
    <t xml:space="preserve"> I think that the scenarios are quite different as to how people see the subject on the T-shirt  I think the climate change t-shirt would cause more anxiety with some people and might cause negative interaction and the faith based t-shirt would have a more calming affect on people.</t>
  </si>
  <si>
    <t>I don't know of any or cannot recall any at this time.</t>
  </si>
  <si>
    <t>I think some companies support societal values because it is important to them and the work they do.  It gives the company the opportunity to engage with other persons who have the same values, and to work together on advancing the values they both have in common.</t>
  </si>
  <si>
    <t>I think a company would not waste their time and efforts if they did not believe in a societal value. I think that if a company truly believed in their commitment to that societal value then they would promote that value freely.</t>
  </si>
  <si>
    <t>6699b5c198f415b0d9465400</t>
  </si>
  <si>
    <t>I like to support businesses that uphold my values. I am also still poor, so I have to take into consideration how much I'm willing to pay. I answered honestly with the prices and if I had more money, I'd be willing to buy at higher prices.</t>
  </si>
  <si>
    <t>A good example is Ben and Jerry's. Ben and Jerry's has stood up for human rights, most recently for the people suffering in Palestine. They have been unapologetic in this, even despite losing customers that are Israel supporters.</t>
  </si>
  <si>
    <t xml:space="preserve">While I do assume some do it for profit, I don't think the majority do. I think they genuinely have a care in what they value. They are not looking for a cookie but rather to show customers who they are as people. I think they understand if someone doesn't want to purchase purely off a value they have, they wouldn't want their money anyways.  </t>
  </si>
  <si>
    <t xml:space="preserve">Like stated previously, I think most companies know what expressing their mind and values will do. They don't expect 100% support, but I think the support they do get is appreciated because it's of people who 1) don't care all that much and 2) share the same set of values. Everyone has a set of beliefs, that shouldn't stop because someone starts a business. </t>
  </si>
  <si>
    <t>669a09134377e90e31df7d03</t>
  </si>
  <si>
    <t>If I know some of the money is also going to support the fight against climate change I am more willing to part with it.</t>
  </si>
  <si>
    <t>Ben and Jerryâ€™s supports the rights of workers to the extent that workers own stock in the company and have a vote in major company decisions. I donâ€™t think there is much of a marketing opportunity here, few know about it.</t>
  </si>
  <si>
    <t>In general companies are for profit, and strictly so when they have investors to worry about. Companies will support whatever values they think will make them money and will switch them accordingly, often winning only jeers from the group they were originally trying to appeal to. Like Busch when they pulled their add with the transgender actress due to public outcry. 
I am not saying that there are not people in large companies that have values or want to do more than profit, but in our competitive economy there is a race to win, not collaborate, and so whatever company they started becomes a different animal once it is let loose into the public.
There are also certain bloodthirsty traits that often lead to a CEO being particularly successful in leading a company to being profitable, and tailoring policies to suit public opinion is often one of them.</t>
  </si>
  <si>
    <t>Companies are primarily concerned with  money, and will easily let go of any values that are inconvenient to them. Sure there are some examples of companies where their values are sincere and consistent, but these are rare.</t>
  </si>
  <si>
    <t>669a6708a70034a3d26c3b6d</t>
  </si>
  <si>
    <t>without the T-shirt selling opportunity, about 40% of sellers would support Gun Rights. With the opportunity, this could jump to 70% because it could attract more buyers.</t>
  </si>
  <si>
    <t>its just like when a promotion goes like for every cup of coffee bought and amount of $1 is donated to charity</t>
  </si>
  <si>
    <t>companies support societal values to build a positive brand image, foster customer loyalty, boost employee morale and drive innovation and growth</t>
  </si>
  <si>
    <t>they endorse social values both to maximize profits and because they genuinely support these values, blending strategic business decisions with authentic commitment.</t>
  </si>
  <si>
    <t>669a7d9c7b9736121e072f56</t>
  </si>
  <si>
    <t xml:space="preserve">I was willing to pay more to a seller who, without potential economic gain for themselves, said that they supported gender equality. I was still willing to pay more if they did know about the potential to sell more, but the unprompted support of gender equality made me feel like they were more genuine. </t>
  </si>
  <si>
    <t xml:space="preserve">Ben &amp; Jerry's ice cream supports the Boycott, Divestment, and Sanctions movement for Palestine, and they do that even though it harms their business. </t>
  </si>
  <si>
    <t xml:space="preserve">I feel like sometimes companies do it because they feel like they have something to gain from doing so, or they're trying to guard against potential economic harm. However, I think the other big consideration for some companies is the core ethos of their brand and the values they actually believe in, and they choose to make those a core tenet of their business model. </t>
  </si>
  <si>
    <t xml:space="preserve">I think in a capitalistic society like ours, most businesses operate under a model of profit maximization as the most important thing they care about. </t>
  </si>
  <si>
    <t>669a90feda82b881fc296656</t>
  </si>
  <si>
    <t>In general, the T-shirt was not that appealing to me since it was just a plain T-shirt. I felt like a bonus under $10 was equal to the cost of the T-shirt. Because the seller was going to donate the money out of their earnings, I decided to increase my choice to a bonus under $14 because I felt that was sufficient to cover the donation.</t>
  </si>
  <si>
    <t>A good example is during pride month when all the corporations jump on the opportunity to capitalize on customers with similar values.</t>
  </si>
  <si>
    <t>I feel like they believe benefits their profits. A small part might also be to appeal to their employees, but overall, I think they think it will benefit their profits and expose them to a new customer.</t>
  </si>
  <si>
    <t>At the end of the day, corporations are looking out for themselves and maybe to those that bail/ help them out (i.e. government). The people at the highest point of the company may have those societal values, but they only think to endorse them because they believe it will maximize profits.</t>
  </si>
  <si>
    <t>669ae285dd22436f48b94a52</t>
  </si>
  <si>
    <t>if a company thought that could profit if they donated to something they would donate</t>
  </si>
  <si>
    <t>boycotting. not supporting companies that openly support values I'm against.</t>
  </si>
  <si>
    <t xml:space="preserve">some companies care and some companies pretend to care to make a profit. </t>
  </si>
  <si>
    <t>I think in most cases companies showing public support for social values is just to make a profit</t>
  </si>
  <si>
    <t>669aecb075f22207e8e8d2ef</t>
  </si>
  <si>
    <t xml:space="preserve">In some of the scenarios the person knew about the opportunity ahead of time and it was mentioned they may be driven to support the cause just to get sales. Which necessarily wouldn't be a bad thing but you want them to continue the support even after the market. Therefore I was willing to pay more to those who didn't know about the market and the possible rise in sales which made me feel they were more genuine in their reason for supporting the cause. </t>
  </si>
  <si>
    <t>There are companies that publicly support issues by collecting tips, adding additional options to add money to your tab/service, or rounding up the change to a total dollar value in support of specific values.</t>
  </si>
  <si>
    <t>I feel companies support it because those in the higher position have the same or similar values and want it to be known that about their company. Some support it to gain popularity or increase their customers. Some do it because they have had similar situations and feel they can truly make a difference.</t>
  </si>
  <si>
    <t>Companies are in the business of making money so if something like this will help increase their sales it seems like that would be the driving factor to endorse something.</t>
  </si>
  <si>
    <t>669b4dceeb230d2639ec95b2</t>
  </si>
  <si>
    <t xml:space="preserve">I increased my willingness to pay a higher price for a t-shirt knowing they were in support of a good cause that I agreed with. I was willing to increase it even more when they supported it without knowing about the opportunity to sell. This shows a company is ethical and responsible and I'm more willing to support them financially and be more generous with my money knowing a portion is going to a good cause. </t>
  </si>
  <si>
    <t xml:space="preserve">The company TOMS donates a pair of shoes for every pair purchased to those in need or less fortunate conditions. </t>
  </si>
  <si>
    <t>Companies support societal values to attract both consumers and employees to the company. It gives them meaning and purpose behind their marketing, sales and operations that goes beyond profits. It also provides a foundation for a strong company culture.</t>
  </si>
  <si>
    <t xml:space="preserve">This hybrid purpose seems the most likely for most businesses. They have to balance philanthopic causes and finances equally </t>
  </si>
  <si>
    <t>669bd9b51ec16852f3e766f9</t>
  </si>
  <si>
    <t>I could buy a plain shirt anywhere else for around 10 dollars after that I'd rather have the cash .</t>
  </si>
  <si>
    <t xml:space="preserve">Companies nowadays are all trying to gain market value by pandering to one side or the other politically.  Ton's of companies change their emblems for different causes when in reality they could care less. All they care about is stock values and appeasing investors.  </t>
  </si>
  <si>
    <t>They do it to pander to consumers and gain support to increase their value.  I would argue mostly they couldn't care less about the cause they claim to support. They're just doing it to get people's money and appease their investors or own worth.</t>
  </si>
  <si>
    <t>These companies don't care about people or causes.  They whole goal of capitalism is to make as much money as possible.  McDonald's wouldn't care if I was gay or straight or even if I was a Nazi.  They only care that I pay for my Big Mac and come back again.  They would throw me out of the restaurant for being openly racist but mainly to get me out of there so as to not receive negative press or lost business. They don't care about us at all, only money.</t>
  </si>
  <si>
    <t>669c1281123831d065417cc6</t>
  </si>
  <si>
    <t xml:space="preserve">my decision is guided by how much I value the T-shirt, my budget constraints, the potential impact on the seller, and how I want to balance these factors to make a thoughtful choice.
</t>
  </si>
  <si>
    <t>An everyday example is Ben &amp; Jerry's, which publicly supports environmental sustainability.</t>
  </si>
  <si>
    <t>Brand Image and Reputation
Customer Loyalty
Differentiation
Employee Morale and Attraction</t>
  </si>
  <si>
    <t>Strategic Alignment, Reputation and Trust</t>
  </si>
  <si>
    <t>669c1322fadbf79582cb0716</t>
  </si>
  <si>
    <t xml:space="preserve">I considered what plain t-shirts typically cost and what I typically will pay for them. I feel like $20 is worth more than a plain t-shirt, which is why I would take the t-shirt up to that amount. I would support someone a few dollars more if they held similar values. </t>
  </si>
  <si>
    <t xml:space="preserve">Dog food companies advertising they support a dogâ€™s health and wellness while marketing their product and targeting an audience who always values pet wellness  </t>
  </si>
  <si>
    <t xml:space="preserve">I think while companies may uphold similar values of their target audience, that they do so in order to sell products or their agenda. I think greed and the desire to be successful frequently override values. I do believe there are some companies that stick to their values and may include that in their marketing. However I feel ultimately that the desire for success and productivity trump morals and values in our current world. </t>
  </si>
  <si>
    <t xml:space="preserve">I believe values in our society have become outrageous and that reaching a larger consumer base means compromising oneâ€™s own values. I think people are so divided on where they stand that itâ€™s impossible to hold onto what one believes in the name of marketing and profits. </t>
  </si>
  <si>
    <t>669c182b2a59d2c81e9053ad</t>
  </si>
  <si>
    <t xml:space="preserve">I'd be willing to pay a little more if the seller supports a good case i.e., racial equality, LGBT rights, etc. I'd also be inclined to pay more if the seller supported these causes beforehand without knowing of any incentives. 
</t>
  </si>
  <si>
    <t>A local coffee shop selling shirts and merchandise in support of Black Lives Matter.</t>
  </si>
  <si>
    <t>Companies may show support for societal values to show their care for important issues and relate to consumers. They may do this to help draw support from different organizations/groups of people and to show that they support equality.</t>
  </si>
  <si>
    <t>I genuinely believe some companies do care and truly support some causes/values, but I know profit is the primary motivator for almost every company out there.</t>
  </si>
  <si>
    <t>Mixed race (Asian &amp; White)</t>
  </si>
  <si>
    <t>669cb97ee62938961ef6458f</t>
  </si>
  <si>
    <t>As much as I support the causes and values the companies are championing, there is only so much I am willing to spend on a plain t-shirt. If there were different designs, a wider variety of sizing options, different style options (i.e. tanktops, hoodies, crop tops, etc), then I would be more willing to explore the site (more ad revenue) and perhaps bump my budget upward.</t>
  </si>
  <si>
    <t>Penzey's Spices is an extremely liberal company with a CEO who makes it very clear where he stands on the political spectrum. He's not afraid to call politicians out for bad behavior and will often throw random sales to celebrate or shame politicians. For example, I copied this from their Facebook page: "Because Heâ€™s Crooked And Sheâ€™s Not, Half off all Spices starting with the letter C : ) "</t>
  </si>
  <si>
    <t>The idealistic part of me hopes that it's because they want to offer public support and to guide the general public toward ideals that we should all strive for. The cynical part of me knows it's because controversy sells and if companies are seen to be "attacked" for "holding firm to our beliefs!", their loyal followers are likely to buy more in order to "make up" for the perceived lost sales.</t>
  </si>
  <si>
    <t>As I said earlier, it could be genuine support but in our capitalistic society, the drive for profit rules all. And in driving up controversy and setting themselves up to be "attacked" (whether truly or falsely), companies are creating an opportunity to yes, lose some sales but also gain a lot more profit and a loyal following.</t>
  </si>
  <si>
    <t>669d1be48811774c22aec5b5</t>
  </si>
  <si>
    <t>In deciding how much I was willing to pay, I mainly took into account what I perceived as the authenticity of the seller's values. In the scenario where they were made the decision to support the associated organization after they were told about the prospect of selling more shirts, I was more hesitant to give my money to the seller.</t>
  </si>
  <si>
    <t>Perhaps not an everyday situation, but every year many companies create Pride-themed versions of their products, often donating a percentage of the profits to LGBTQ+ organizations.</t>
  </si>
  <si>
    <t>I feel that companies often do take into account moral factors (what they truly believe is right) when supporting societal values. On the other hand, I do think profit opportunities and public perception do play an important role as well.</t>
  </si>
  <si>
    <t>No company is going to support a cause that they don't actually believe in, because often staying neutral has no intended consequences. Also, since supporting a cause usually implies donating money to it, they would be giving up a proportion of their profits to a cause they don't support, which is unlikely. However, money is money, and I'm sure companies don't view it as a downside that they see higher profits when supporting social values.</t>
  </si>
  <si>
    <t>669d6298fbea0ccd92e79ecb</t>
  </si>
  <si>
    <t>Based on what they support im willing to give more to causes i believe in</t>
  </si>
  <si>
    <t>a disability affected family selling products that benefits disability community</t>
  </si>
  <si>
    <t>my main concerns is trying to profit or pander to at risk groups</t>
  </si>
  <si>
    <t>companies pander to different groups to gain profits</t>
  </si>
  <si>
    <t>669d9637891dd5278ef5615b</t>
  </si>
  <si>
    <t xml:space="preserve">I think that sellers have the mindset of making as much sales and profit as they can make. This is the main reason that will decide their actions </t>
  </si>
  <si>
    <t xml:space="preserve">One that comes to mind is a cosmetic producing company that publicly supports LGBTQ community so cross dressers can buy from them </t>
  </si>
  <si>
    <t xml:space="preserve">I personally believe companies supporting society values is just a marketing strategy </t>
  </si>
  <si>
    <t>I think this is the case because the society value they support plausible happen to be the fraction of the society that happens to be their strongest market base</t>
  </si>
  <si>
    <t>669e88fb8a0c26ce90a274be</t>
  </si>
  <si>
    <t>The t-shirt does not hold much value and with the number of participants, it is unlikely that donations ($2) would add up to impact the Right To Privacy Value positively.</t>
  </si>
  <si>
    <t xml:space="preserve">Some shops endorse values such as Christian businesses whether small or corporate. </t>
  </si>
  <si>
    <t xml:space="preserve">Most companies endorse values for their financial gain and stability. I.e, picking a widely accepted value can draw in more clients and bring in more money. By endorsing a value, the company likely is aware of the effect it will have on their financial growth and public opinion. </t>
  </si>
  <si>
    <t>It is very clear that society hold strong opinions and believes in practicing certain values, as such, companies use this to their advantage to gain financial advantage.</t>
  </si>
  <si>
    <t>669ee40e62bfea4b66e5ba12</t>
  </si>
  <si>
    <t xml:space="preserve">The reasoning behind the amount of money I was willing to pay sellers for a tee shirt in the first scenario where they were willing to donate based on my most favorable value (Right to Privacy) was that I agreed with the company, even though I was willing to pay less after finding out that they were only donating based on knowing that it would help to sell tee shirts.  Marketing is very complex though, and I feel like they need that edge to sell plain shirts.  Even if it is only based on increasing revenue, the donations to Right to Privacy are still important to me.  </t>
  </si>
  <si>
    <t xml:space="preserve">The shoes "Toms" sells shoes to consumers and then donates a pair to a child in need. </t>
  </si>
  <si>
    <t xml:space="preserve">I think some companies support societal values to increase the likelihood of a sale through forming a personal connection with people.  A lot of people look for a company that aligns with their own values to support.  I think it's a great marketing technique to appeal to the human side of things. </t>
  </si>
  <si>
    <t xml:space="preserve">I think it is both because fads come and go (i.e. pandemic opinions, political elections, trends in the media and online), but values underlie the everyday life of people. So in order to appeal to people, companies need to find values that people feel strongly about. </t>
  </si>
  <si>
    <t>669ef8ff8baa798838ac37f0</t>
  </si>
  <si>
    <t>as far as his agender to what is value doing</t>
  </si>
  <si>
    <t>by the diagram of texts on the cloth</t>
  </si>
  <si>
    <t xml:space="preserve">maybe rules laid by the country's head, prestige, for financial purpose </t>
  </si>
  <si>
    <t>it is a difficult task to endorse in social value and no one can do some without being genuinely committed</t>
  </si>
  <si>
    <t>66a010648f894511e8f772b4</t>
  </si>
  <si>
    <t xml:space="preserve">I would much rather support a company that is straightforward and honest about their reason for donating to a certain calls or just their morals in general. I would be willing to pay a lot less for a product from a company that I knew was only supporting a good cause for self motivated </t>
  </si>
  <si>
    <t>A big league company broad casting their support and kind generosity to the way less fortunate. But the company in real life acting as if they are better than the lower class.</t>
  </si>
  <si>
    <t xml:space="preserve">Some companies are purely purely money motivated and will do whatever it takes to have the financial gain that they are looking for </t>
  </si>
  <si>
    <t xml:space="preserve">A company moving in manners without any secret greed motivation </t>
  </si>
  <si>
    <t>66a034e0dab1396aa5d17683</t>
  </si>
  <si>
    <t>I will not pay a company if I willingly know that theyâ€™re only faking support for minorities to help drive business and put money in their pockets. Itâ€™s much more respectable for the companies to be straightforward and honest about their views and what they believe if putting their views into their business is important to them. Lying for the sake of fattening your wallet will always be scummy.</t>
  </si>
  <si>
    <t xml:space="preserve">Starbucks publicly and outwardly supports LGBT rights and has for a very long time. </t>
  </si>
  <si>
    <t>Some companies support societal values because itâ€™s important to the management, or to drive sales with members of the public that share those same values.</t>
  </si>
  <si>
    <t xml:space="preserve">During Pride Month, Black History Month, Hispanic Heritage Month, a lot of companies sell and market things ONLY within that month to dig at the pockets of the minorities. </t>
  </si>
  <si>
    <t>66a14a298c4bfc1e01104500</t>
  </si>
  <si>
    <t xml:space="preserve">I think that everyone is at least on some level aware of climate change and how important it is and even if they donâ€™t agree with it, they can acknowledge that if they put in a donation for the cause, itâ€™ll increase their sales. However, with gun rights, I believe that only very specific brands support gun rights and even then, I donâ€™t really think that they would do much funding for it. And knowing that thereâ€™s a chance for sales, people might be inclined to buy less if itâ€™s supporting gun rights. </t>
  </si>
  <si>
    <t xml:space="preserve">Subway used to have kids toys that supported the world wildlife foundation. I know a lot of it was probably to sell more kids toys, but it gave the impression that they cared about the world. </t>
  </si>
  <si>
    <t xml:space="preserve">I think the biggest reason that companies support societal values is because they know that they will get more attention and therefore profit from it. But I also know that there are a decent amount of companies that genuinely care about supporting these values. </t>
  </si>
  <si>
    <t xml:space="preserve">The reason that most companies exist is solely to make profit. Thereâ€™s more motivation behind money than anything else in these companies. </t>
  </si>
  <si>
    <t>66a212adfd728eb2d2a35f29</t>
  </si>
  <si>
    <t>Recognizing the Product or Service's Value:
Intrinsic Value: The product or service's inherent value is something I take into account. This entails evaluating the item's overall usefulness, functionality, and quality. For example, I'm willing to spend more if the product delivers unique characteristics or fulfills a pressing need.
Market Value: Another consideration I make is the market value, which is impacted by a number of variables including consumer feedback, brand reputation, and comparisons with other items in the market. This aids in determining the fair market value.
Financial Restraints:
Personal Budget: I take into account my financial circumstances and budgetary restrictions. If a product is necessary but costs more than I can afford, I might explore for alternatives or determine how far I can push my spending limit to make that specific buy.
Opportunity Cost: I calculate the potential loss of spending more money on one item, or what I might have to give up. This aids in setting spending priorities for goods and services that provide the most value or advantages.
Perceived Worth and Contentment:
Perceived benefit: I estimate the level of benefit or satisfaction that the good or service will provide. I might be willing to pay more for a product, for instance, if it significantly improves my quality of life or offers large long-term benefits.
Experience and Trust: My propensity to pay may be influenced by my prior interactions with the vendor or brand. Good relationships from the past foster trust, which increases my willingness to confidently pay greater costs.</t>
  </si>
  <si>
    <t xml:space="preserve"> A Clothing Brand Endorsing Sustainability
Company Profile: EcoWear is a popular clothing brand known for its trendy and affordable apparel.
Value Endorsed: Sustainability and Environmental Responsibility
Public Support Actions:
Sustainable Materials:
Product Labels: EcoWear prominently features labels on its products indicating that they are made from organic cotton, recycled polyester, or other sustainable materials. This informs consumers that the brand prioritizes eco-friendly production practices.
Marketing Campaigns:
Advertising: EcoWear launches an advertising campaign showcasing its commitment to sustainability. Advertisements across social media, TV, and print media highlight the brandâ€™s use of renewable energy in factories, water-saving technologies, and sustainable farming practices.
Influencers and Ambassadors: The brand collaborates with eco-conscious influencers and celebrities who advocate for environmental responsibility, further reinforcing its commitment to sustainability.</t>
  </si>
  <si>
    <t xml:space="preserve">Brand Image and Reputation: Supporting societal values enhances a company's image and reputation, making it more attractive to consumers, investors, and partners.
Consumer Demand: Modern consumers increasingly prefer brands that align with their personal values, such as sustainability, equality, and social justice.
Employee Morale and Retention: Companies that champion societal values often experience higher employee morale, satisfaction, and retention, as employees feel proud to work for an ethically responsible organization.
Competitive Advantage: Differentiating themselves through support of societal values can give companies a competitive edge in the marketplace.
Risk Management: Proactively addressing societal issues can help mitigate risks related to public relations crises, regulatory changes, or activism against the company.
Corporate Social Responsibility (CSR): Integrating societal values into business practices is often a core component of a companyâ€™s CSR strategy, aligning business operations with broader social goals.
Regulatory Compliance: In some cases, supporting societal values helps ensure compliance with laws and regulations, avoiding legal issues and fines.
Innovation and Growth: Engagement with societal values can drive innovation, opening up new markets and opportunities for growth by addressing unmet social needs.
</t>
  </si>
  <si>
    <t>Dual Motivation:
Strategic Business Decision: Endorsing social values can be a strategic business move to attract and retain customers who prioritize ethical consumption. Companies recognize that aligning with societal values can enhance their brand image, drive consumer loyalty, and differentiate them from competitors. This, in turn, can lead to increased sales and profitability.
Authentic Commitment: Many companies have founders, leaders, and employees who genuinely care about societal issues. Their personal beliefs and values often shape the company's culture and mission, leading to authentic support for social causes.
Consumer Expectations:
Modern consumers are more informed and socially conscious than ever before. They tend to support brands that reflect their values, such as environmental sustainability, social justice, and ethical labor practices. Companies respond to these market demands by endorsing social values, knowing that it can positively impact their bottom line.
Reputation and Trust:
Companies that consistently demonstrate a commitment to societal values can build a strong reputation and earn the trust of consumers, investors, and other stakeholders. Trust and a positive reputation are invaluable assets that contribute to long-term success and profitability.
Employee Engagement and Talent Attraction:
Employees, especially younger generations, increasingly seek to work for companies that align with their personal values. Companies that genuinely support societal values can attract and retain top talent, fostering a motivated and engaged workforce, which ultimately benefits the companyâ€™s performance and innovation.</t>
  </si>
  <si>
    <t>Mixed</t>
  </si>
  <si>
    <t>66a255c80896f43075f60cf7</t>
  </si>
  <si>
    <t xml:space="preserve">My decision directly impacts how much the seller earns, as their variable payment is tied to the amount I am  willing to pay.
</t>
  </si>
  <si>
    <t>By publicly supporting sustainability, Patagonia aligns its brand with values that many consumers care about. This approach influences consumer purchasing decisions, as customers who value environmental protection may be more inclined to buy from Patagonia, knowing their purchase supports a cause they believe in. The brandâ€™s endorsement of sustainability helps to strengthen its image and attract customers who share these values.</t>
  </si>
  <si>
    <t>Companies support societal values to differentiate their brand, build consumer loyalty, and meet growing market demand for ethical practices. This support enhances their public image, boosts employee engagement, and aligns with long-term sustainability goals. Additionally, it helps manage risks, attract investors, comply with regulations, and reflect cultural trends, all while contributing positively to society and the environment.</t>
  </si>
  <si>
    <t xml:space="preserve">While some companies may have a genuine commitment to societal values, the strategic alignment with these values often plays a crucial role in their profit-maximization strategies.
</t>
  </si>
  <si>
    <t>66a26659f87cd1aae8e4d74a</t>
  </si>
  <si>
    <t>i thought unbiasely</t>
  </si>
  <si>
    <t>yes</t>
  </si>
  <si>
    <t>the aim of every company is to sell to the society so supporting societal value is important</t>
  </si>
  <si>
    <t>i thought as i understood</t>
  </si>
  <si>
    <t>66a28d18d8e51b5dff7fbea6</t>
  </si>
  <si>
    <t xml:space="preserve">I set target for the bonus so if it is not up to the bonus I will not pay </t>
  </si>
  <si>
    <t xml:space="preserve">My company support for Ethnic Diversity </t>
  </si>
  <si>
    <t xml:space="preserve">The profit or benefits they will get from them </t>
  </si>
  <si>
    <t>While there is no doubt that firms seeking to maximize profits might benefit from aligning with popular social causes, doing so can also be a persuasive strategy for true devotion to societal values.</t>
  </si>
  <si>
    <t>66a315783bbc0d7b50f58165</t>
  </si>
  <si>
    <t>It depends on what/if any political associations they have</t>
  </si>
  <si>
    <t xml:space="preserve">Hodgetwins is the first that came to mind </t>
  </si>
  <si>
    <t xml:space="preserve">Some sells target their core audience even if they donâ€™t personally agree with it </t>
  </si>
  <si>
    <t xml:space="preserve">Everyone who runs a business knows itâ€™s about they money more than anything else </t>
  </si>
  <si>
    <t>66a39aeeafa9e56fe60f68c7</t>
  </si>
  <si>
    <t>I think sellers would jump on supporting christian values because its a hot topic. Often used the wrong way to push a personal issue.</t>
  </si>
  <si>
    <t>NA</t>
  </si>
  <si>
    <t>66a3a66ac90780c85b278fb9</t>
  </si>
  <si>
    <t>I was willing to pay sellers who endorsed gender equality more because I knew that the money would be going towards a cause I care about.</t>
  </si>
  <si>
    <t>Many companies endorse LGBTQ+ rights during pride month (June) in order to sell more merchandise.</t>
  </si>
  <si>
    <t xml:space="preserve">While a few select companies genuinely care about the values that they support, most companies only choose to support certain societal values because they know they can make more money from doing so. The goal of any company is to make money for its shareholders, and if endorsing a value/movement will do that, then the company will probably be willing to endorse it. </t>
  </si>
  <si>
    <t>The ultimate goal of a company is to make money. Unlike nonprofit charities, companies must make money to satisfy their shareholders.</t>
  </si>
  <si>
    <t>66a3b470033139dac724e8b3</t>
  </si>
  <si>
    <t>The first scenario was a starting amount I would pay with no more information. The second scenario I would pay slightly higher due to the value being promoted. The third scenario I would pay more due to the seller not knowing about the contest. I feel that means they are truly devoted to the value, not just trying to sell more shirts.</t>
  </si>
  <si>
    <t>It would have to be a man and woman interviewing for the same job with the same level of experience and education, but the man gets the job because the interviewer is a man.</t>
  </si>
  <si>
    <t>I think some companies support societal values to stay popular and trendy. I think some companies are run by people who actually care about those societal values.</t>
  </si>
  <si>
    <t>This would make the most sense if I was running a company, it's what I would do.</t>
  </si>
  <si>
    <t>66a3bb8c7270ffd305ae329a</t>
  </si>
  <si>
    <t xml:space="preserve">It depends on the likelihood of money, if that makes sense? In the moment, a shirt is worth less to a lot of people compared to money that can help with more things. </t>
  </si>
  <si>
    <t xml:space="preserve">My local farmers market that supports sustainability and education hosts gardening classes and gives out produce with info on how it was made. </t>
  </si>
  <si>
    <t>It looks good! It helps people feel heard and acknowledged and that much increase their business overall. Their companies may truly be based on those values they support too.</t>
  </si>
  <si>
    <t xml:space="preserve">Money is important to companies, they need it to keep going. </t>
  </si>
  <si>
    <t>66a3da0f282774c7648ac2e7</t>
  </si>
  <si>
    <t xml:space="preserve"> you will receive the bonus payment of randomly selected amount . for given amount money, you indicate that</t>
  </si>
  <si>
    <t>good</t>
  </si>
  <si>
    <t>very good</t>
  </si>
  <si>
    <t>maximize profit</t>
  </si>
  <si>
    <t>66a5512f04332e1b17dddaca</t>
  </si>
  <si>
    <t>In the first scenario, I just decided how much, at most, I would pay for a plain tee no matter the value supported by the seller. In scenarios 2&amp;3 I decided I'd be willing to pay a little more because they support my value and will make donations.</t>
  </si>
  <si>
    <t>Right now I can't think of any besides the NAACP as noted earlier in the study</t>
  </si>
  <si>
    <t>Some companies support societal values to gain revenue or gain customers/loyalty. Most people shop where they feel familiar and comfortable.  You can either capitalize off a "moment" like many companies did with Juneteenth and its declaration as a holiday or you can make real change like Target with a spotlight on black creatives and small businesses.</t>
  </si>
  <si>
    <t xml:space="preserve">It's easy to say you support a value. Sometimes I believe it's performative when companies launch campaigns or products to support a cause. If there's consistency in the efforts being made a constant innovation to better support the value then I will believe there is a genuine interest in it. If the support feels "gimmicky", like launching a whole line of racial equality shirts for month to support racial justice, that is for profit. What do the upper executives look like, what values do they share amongst each other? Board members and Employees also factor greatly into whether a company truly support different societal values. </t>
  </si>
  <si>
    <t>66a55b839c792e8880bc7f01</t>
  </si>
  <si>
    <t xml:space="preserve">Overall the shirt looked like decent quality, but nothing I would pay more for than a shirt that I feel like I could purchase at Target or Walmart. When it comes to the thought process when deciding how much to pay the sellers in different scenarios, I feel like I was somewhat more willing to pay more for the shirt when the seller wasn't influenced by monetary gain, but the baseline at what I would pay stayed the same whether or not the seller was supporting something or not. Overall, my prices were pretty firm on what I'd pay for the shirts.  </t>
  </si>
  <si>
    <t>An everyday situation where a firm publicly supports a value would be buying shoes from Rothy's, where the company creates shoes out of plastic water bottles and other ocean waste in order to create less pollution. With their sales, they give back a percentage to ocean conservation efforts, as well as to non-profit organizations that help and assist with ocean pollution clean up and marine wildlife conservation.</t>
  </si>
  <si>
    <t>I think all sellers know that there is some monetary gain when supporting a societal cause, however, I still believe most of these corporations do this because of their genuine support towards these societal causes rather than strictly for monetary gain. Many of these companies do it as their mission statement or part of their brand identity, which I think is a great thing, especially when it is pushing for societal values that should be not only endorsed, but also supported and protected.</t>
  </si>
  <si>
    <t>I believe that individuals with these values who make their company in order to support these causes are rooted in good intentions. I believe it is overall a good indicator of positive growth for societal values and monetary standards.</t>
  </si>
  <si>
    <t>66a573c97ada39140cb13a9b</t>
  </si>
  <si>
    <t>My decisions were mainly based on the designs of the shirts. I don't really like plain shirts all that much, but I can always use new clothes. Therefore, I had some mild interest in making a purchase.</t>
  </si>
  <si>
    <t>I see YouTube ads on a near daily basis from content creators who endorse gender equality and representation in everyday life. I think the value support is multilayered, in that the content creator supports it, as well as YouTube for allowing the content on their platform in the first place.</t>
  </si>
  <si>
    <t>I think companies support societal values because it enables them to relate to the consumer more on a personal level. A major example is how religious organizations are built upon support for their shared values. Churches build their communities through connection and resonance to their congregation, and I think that's very similar to how the general market operates as well in connection to societal values.</t>
  </si>
  <si>
    <t>I think there is an unfortunate but naturally resulting branch of business where companies rely on an established trust from their consumers to turn a profit. If a demographic in support of a hot issue is easy to reach, companies will target them and offer a sense of pride and support of donations are made to their cause. This provides a sense of accomplishment and satisfaction to the consumer, by making them feel as though they are a part of making a difference in something they greatly value.</t>
  </si>
  <si>
    <t>66a6a0b88f00fcc4e3ed51aa</t>
  </si>
  <si>
    <t>When deciding how much to pay sellers, I considered several factors. First, I think about the sellers' motivation and how intrinsic values and incentives might influence their decision to donate. If sellers are informed that supporting a cause can increase their sales opportunities, they might be more likely to contribute. I also weigh the cost of the donation against potential benefits, ensuring the payment structure is financially feasible. Finally, I tailor the payment based on the specific context of the study to achieve the desired outcomes.</t>
  </si>
  <si>
    <t xml:space="preserve">An everyday situation where a firm publicly supports a value is when a company like Patagonia promotes its commitment to environmental sustainability. They publicly advocate for using sustainable materials and ethical sourcing in their products, which is similar to sellers endorsing values in the study.
</t>
  </si>
  <si>
    <t>Companies support societal values for several reasons. Aligning with these values helps build a brand that resonates with consumers who share those beliefs. It meets growing consumer demand for ethical practices and provides a competitive edge. Supporting societal values also enhances a company's reputation, boosts employee engagement, and attracts talent. Additionally, it aligns with long-term business strategies and responds to regulatory and investor pressures for responsible practices.</t>
  </si>
  <si>
    <t xml:space="preserve">I think the most plausible reason companies support societal values is that they do it to maximize profits while also genuinely supporting these values. This blend of strategic decision-making and authentic commitment allows companies to enhance their brand image and attract customers, while also reflecting their true principles and making a positive impact.
</t>
  </si>
  <si>
    <t>66a6a5eed11f522be18e596c</t>
  </si>
  <si>
    <t xml:space="preserve">I always want to support small business owners and I understand the importance of freedom of speech </t>
  </si>
  <si>
    <t>I support PetSmart for offering store space to host adoptable pets and in partnership with local animal shelters</t>
  </si>
  <si>
    <t xml:space="preserve">I support companies that makes the community better, create value and support for those in need, wether itâ€™s a cause, volunteer opportunities or contributions, all are appreciated </t>
  </si>
  <si>
    <t>A company exists to make profit, every strategy has their prosperity in mind</t>
  </si>
  <si>
    <t>66a6b6b134669a7476408fea</t>
  </si>
  <si>
    <t>I will pay so as to have a good product</t>
  </si>
  <si>
    <t>The person must be able to collect responsible data about the firm very carefully before preceding</t>
  </si>
  <si>
    <t xml:space="preserve">It works as a platform for consumer to make positive impact on local and global communities and implement a social responsibility initiate that is in line with their values </t>
  </si>
  <si>
    <t>So as to interact properly with the communities</t>
  </si>
  <si>
    <t>66a6ca57dbfc12dcc7ae677e</t>
  </si>
  <si>
    <t>These are just plain T-shirts, I can live without them and would prefer the pay instead</t>
  </si>
  <si>
    <t>Entities that go out of their way to support political candidates and slogans and ideas to sell people their product</t>
  </si>
  <si>
    <t>To capitalize on the opportunity, to make more money, to extend their economic reach</t>
  </si>
  <si>
    <t xml:space="preserve">Everything a private company does is profit-driven, endorsing social values is no different </t>
  </si>
  <si>
    <t>66a79b4aaf24282474164ba8</t>
  </si>
  <si>
    <t>I just chose to receive any bonus at all other than the T shirt because I do not want the T shirt unless it's free.</t>
  </si>
  <si>
    <t>During Gay pride months lots of companies release products supporting gay rights for profit. I don't believe most of them truly care about gay rights, they just want to make a profit off of it.</t>
  </si>
  <si>
    <t xml:space="preserve">Some companies support them because they truly believe in the cause but most of the time I feel like they are just doing it for profit. </t>
  </si>
  <si>
    <t>To me i feel like a companies main motive is to increase profits. Anything else is a secondary reason.</t>
  </si>
  <si>
    <t>66a7cf3480e5c2088515ba0b</t>
  </si>
  <si>
    <t xml:space="preserve">I think that businesses would be more willing to support queer rights (at least in the US) because that is a bigger market than those who are religious.  Also when supporting religion in public life there are many divides. Even if they were donating to a Christian organization there  are hundreds of different denominations that often don't get along. Americans who support queer people is a larger market.  </t>
  </si>
  <si>
    <t xml:space="preserve">Disney hosted its first pride celebration in Florida after the state began passing anti-LGBT legislation. The parks risked loosing their special legal status so the parks could provide a festival for queer people.   </t>
  </si>
  <si>
    <t xml:space="preserve">I think companies generally only support social values when they can make money off of it. Last pride month, stores like Target hid or stopped selling pride related merchandise when there were conservative boycotts and threats to stores. They were happy to support queer people until it stopped making them money. I think most companies are going to have "values"  that make them money. </t>
  </si>
  <si>
    <t xml:space="preserve">I think companies exist to make profit. After this last pride month, so many companies stopped supporting queer people when they got push back from conservatives.  So many companies only value LGBT rights when it is profitable. </t>
  </si>
  <si>
    <t>66a7e29df8186645848be119</t>
  </si>
  <si>
    <t xml:space="preserve">I needed to be reasonable by comparing the prizes to those online and in market stores. I had to be realistic and moderate in my approach.  </t>
  </si>
  <si>
    <t xml:space="preserve">Yes, it is possible provided the seller has a kind heart and open to fresh ideas and ready to offer a helping hand without any prejudice. </t>
  </si>
  <si>
    <t xml:space="preserve">Firstly, it is usually part of the company's corporate social responsibility, which is sometimes expressly written in law by states or community laws. 
Whiles others do so to win the sympathy of the community in which they operate, some do so out of respect and conviction to support a good cause. 
Sometimes, it also depends on the backgrounds of the management of the company and their beliefs.    </t>
  </si>
  <si>
    <t xml:space="preserve">The decision is born out of being fully accepted by the community in which they operate. It is trite that companies usually "behave" well in their backyards so as to claim legitimacy before spreading their tentacles to other areas.
It is a very strategic move! 
 </t>
  </si>
  <si>
    <t>66a7f962bf9ae54d11274902</t>
  </si>
  <si>
    <t xml:space="preserve">Charities are near and dear to me because they have helped me and my family get through plenty of rough times from when I was a child to even now as an adult. </t>
  </si>
  <si>
    <t xml:space="preserve">Coca-Cola supports environmental priorities. </t>
  </si>
  <si>
    <t xml:space="preserve">Companies support the values publicly because it raises awareness which in turn gets consumers to use their products as a status symbol. </t>
  </si>
  <si>
    <t xml:space="preserve">Big corporations shareholders and stockholders all only care about making the biggest profits. </t>
  </si>
  <si>
    <t>66a7fe91c5eba89e61145ed4</t>
  </si>
  <si>
    <t>Their believes shows who they are and what they could do if given an opportunity</t>
  </si>
  <si>
    <t>Certainly! An everyday situation where a firm publicly supports a value can be seen in many companies' practices around environmental sustainability. For instance:
Company Example: Patagonia
Situation:
Patagonia, an outdoor clothing company, publicly supports the value of environmental sustainability. The company is well-known for its commitment to reducing environmental impact and promoting conservation efforts.
Public Support of Value:
Sustainable Practices: Patagonia integrates sustainable practices into its business model, such as using recycled materials in its products and reducing waste through a robust repair and recycling program.
Public Statements and Campaigns: Patagonia frequently makes public statements and launches campaigns advocating for environmental issues. For example, theyâ€™ve run campaigns like â€œThe Earth is Our Only Shareholder,â€ which emphasizes the importance of protecting the environment over maximizing profits.
Donations and Activism: The company donates a portion of its profits to environmental causes and actively engages in activism, such as supporting public lands conservation and fighting climate change.
Transparency: Patagonia is transparent about its supply chain and environmental impact, sharing information about its sustainability efforts and challenges with consumers.
Impact on Consumers:
By publicly supporting environmental sustainability, Patagonia not only aligns with its values but also attracts customers who share these concerns. This public stance helps build brand loyalty and trust, as consumers appreciate the companyâ€™s genuine commitment to a cause that resonates with the</t>
  </si>
  <si>
    <t>Companies support societal values for a variety of reasons, each with its own set of considerations. Here are some key thoughts on why this happens:
Brand Differentiation: Supporting societal values can help a company stand out in a crowded market. By aligning with causes that resonate with consumers, a company can create a unique brand identity and differentiate itself from competitors.
Consumer Expectations: Modern consumers increasingly expect companies to take stands on social and environmental issues. Supporting societal values can meet these expectations and attract customers who prioritize ethical and responsible business practices.
Corporate Social Responsibility (CSR): Many companies embrace CSR as part of their overall business strategy. Supporting societal values can be a way to fulfill CSR commitments, contributing to positive social and environmental impacts while enhancing the companyâ€™s reputation.
Employee Engagement and Retention: Companies that support societal values often find it easier to attract and retain employees who are passionate about those causes. A strong alignment with employeesâ€™ values can boost morale, job satisfaction, and productivity.
Long-Term Profitability: Engaging in socially responsible practices can lead to long-term profitability. Companies that invest in sustainable practices or community support may benefit from enhanced customer loyalty, reduced regulatory risks, and positive public relations.
Risk Management: Supporting societal values can help manage risks related to social and environmental issues. Proactively addressing these concerns can prevent potential controversies or negative impacts on the companyâ€™s reputation.
Regulatory and Investor Pressure: Companies may support societal values in response to regulatory requirements or investor demands. Increasingly, regulators and investors are focusing on environmental, social, and governance (ESG) criteria, influencing companies to align with these values.
Authenticity and Trust: Genuine support for societal values can build trust with stakeholders. If a companyâ€™s commitment to values is authentic and consistent, it can enhance credibility and strengthen relationships with customers, employees, and other partners.
Community Impact: Companies often support societal values as a way to give back to the communities in which they operate. This can involve philanthropic efforts, local partnerships, or initiatives aimed at improving social and environmental conditions.
Competitive Advantage: In some cases, supporting societal values can provide a competitive advantage. Companies that lead in areas like sustainability or diversity may be seen as innovators and leaders, gaining an edge over competitors who are less engaged in these areas.
Ethical Beliefs: Some companies are driven by the personal values of their founders or leadership teams. These ethical beliefs can shape company policies and initiatives, leading to a strong commitment to societal values.
Market Trends and Consumer Demands: Companies may support societal values to align with broader market trends and shifts in consumer behavior. As social and environmental issues gain prominence, companies adapt to stay relevant and responsive to these changes.
Overall, supporting societal values can be a strategic choice that aligns with a companyâ€™s policy</t>
  </si>
  <si>
    <t>Certainly! The idea that companies endorse social values both to maximize profits and because they genuinely support these values reflects a nuanced understanding of modern business practices. Here's a detailed explanation of why this blend of strategic decision and authentic commitment is particularly plausible:
1. Dual Motivation: Profit Maximization and Genuine Commitment
Profit Maximization:
Market Demand: Companies operate in a competitive environment where consumer preferences are increasingly shaped by values such as environmental sustainability, social justice, and ethical behavior. Aligning with these values can enhance brand appeal and drive consumer loyalty, which can translate into higher sales and market share.
Risk Management: By addressing societal values, companies can mitigate risks related to regulatory pressures and public backlash. For example, adopting sustainable practices can help avoid regulatory fines and improve the companyâ€™s reputation.
Investor Expectations: Investors are increasingly focused on Environmental, Social, and Governance (ESG) criteria. Companies that demonstrate commitment to societal values may attract socially conscious investors and potentially access favorable financing terms.
Genuine Commitment:
Corporate Culture: Some companies are founded on principles that align closely with certain societal values. For these companies, supporting these values is a natural extension of their mission and corporate culture, not just a strategic maneuver.
Employee Morale: Genuine support for societal values can enhance employee engagement and satisfaction. Employees often prefer to work for companies that align with their personal values, leading to better recruitment and retention.
Long-Term Vision: Companies with a long-term vision for sustainability and social impact often genuinely invest in these areas because they believe in making a positive difference. For these companies, societal values are integral to their identity and long-term strategy.
2. Evidence of Authenticity
Consistency Across Actions: Authentic companies demonstrate their commitment through consistent actions and policies that align with their stated values. This includes transparent reporting, meaningful investments in societal initiatives, and adherence to ethical practices.
Leadership and Culture: The commitment often starts from the top, with leaders who are genuinely passionate about the values they promote. This can manifest in a corporate culture that prioritizes these values and integrates them into everyday business operations.
Stakeholder Engagement: Genuine commitment is reflected in how a company engages with stakeholders, including communities, customers, and employees. Companies that actively listen to and address stakeholder concerns often do so out of a true commitment to their values.
3. Strategic Integration
Brand Positioning: Endorsing societal values can be a strategic way to differentiate a brand and create a unique value proposition. However, when this endorsement aligns with genuine beliefs and practices, it strengthens the authenticity of the brandâ€™s positioning.
Value-Driven Innovation: Companies often innovate to address societal challenges, such as developing sustainable products or inclusive practices. These innovations can drive business success while also reflecting a genuine commitment to the values they support.</t>
  </si>
  <si>
    <t>66a8f2ceebb12dd00e27dfd3</t>
  </si>
  <si>
    <t xml:space="preserve">I believe that i can find similar one which are free </t>
  </si>
  <si>
    <t>Like buying a coffee where one shop says 3 dollars a cup at good trade and the other says 2 dollars a cup for cheap price</t>
  </si>
  <si>
    <t xml:space="preserve">brand image
customer loyalty 
marketing
authenticity </t>
  </si>
  <si>
    <t>I think one is about authenticity 
long term thinking and motivation can make companies take those decisions</t>
  </si>
  <si>
    <t>66a8f31fd6ba25aaad24aec3</t>
  </si>
  <si>
    <t xml:space="preserve">A plain t-shirt is just that. However, when tied to a cause it adds a value to me or a purpose actually is a better way to say it. A plain t-shirt's purpose is to clothe me. A plain t-shirt that's covers me and is going to a business that supports something I value, is added value to that t-shirt. </t>
  </si>
  <si>
    <t xml:space="preserve">I think on one hand, you could say the US Government is an example right now but at the same time, also not. You have many fighting for women and many fighting against women. I still stand behind my answer though. Maybe I should specify it as the Democratic Party though I suppose. 
If we are talking paid businesses, Etsy is a big one. </t>
  </si>
  <si>
    <t>To connect with consumers of course. I think these days it is a bit trickier though. The line is a bit finer now. 
 They want to relate to the consumer, make them feel a part of something, like they belong. 
Exclusivity at times as well. 
Brand awareness, a way to get in front of new consumers based upon what is "trending" at the moment.
Sometimes just a cash grab. Which is gross. 
Attempt at relevancy by piggybacking on other issues that matter.</t>
  </si>
  <si>
    <t xml:space="preserve">I like to think the best of people until proven otherwise. I think overall many companies do care because they know their customers care about issues. I also think that the tax write offs they get help motivate them as well. </t>
  </si>
  <si>
    <t>66a90655f7c843384a6c8178</t>
  </si>
  <si>
    <t>In all honestly, I'm saving up for a family vacation and could really use the money.</t>
  </si>
  <si>
    <t>Organizations that raise money through fundraisers, sales, walk-a-thons etc.</t>
  </si>
  <si>
    <t xml:space="preserve">I think a lot of companies see their work as an extension of their own lives. Many private companies proudly list what/who they support to increase sales. </t>
  </si>
  <si>
    <t>Money talks. I think that is really the bottom line!</t>
  </si>
  <si>
    <t>66abbed4b97a043d8f06e47d</t>
  </si>
  <si>
    <t xml:space="preserve">personally, I would not pay much for a t-shirt vs getting paid for my time and attn to a study. I was hoping for a bonus more than a t-shirt. I am not driven by what others would want me to do I suppose.  </t>
  </si>
  <si>
    <t xml:space="preserve">when members of a faith based organization sets up a table/tent and sells baked goods in exchange for a flyer or an opportunity to witness to the public to help them understand or engage in their faith. </t>
  </si>
  <si>
    <t>companies market certain views to capitalize on consumers opinions and consumers want to represent their beliefs, so they spend the money.</t>
  </si>
  <si>
    <t xml:space="preserve">in this day in age, i truly believe that most people are more concerned with making money than doing good and doing what is right. </t>
  </si>
  <si>
    <t>66abd03c72d3972f60ea1f57</t>
  </si>
  <si>
    <t>it was base on the seller who would want to endorse gender equality</t>
  </si>
  <si>
    <t>n/a</t>
  </si>
  <si>
    <t>it help the company to be recognized</t>
  </si>
  <si>
    <t>the is because the have the genuine commitment to do so</t>
  </si>
  <si>
    <t>66ac0ee0deb0d8f27d0dedf3</t>
  </si>
  <si>
    <t>I made the decision based on personal experiences and also in order to have a fair deal</t>
  </si>
  <si>
    <t>A known brand being an advocate for environmental sustainability in my locality</t>
  </si>
  <si>
    <t xml:space="preserve">supporting social values also helps in growing a brand </t>
  </si>
  <si>
    <t>Company leaders engaging in practices to hold their organization cultural practices</t>
  </si>
  <si>
    <t>66acff22f35f0ebbd85b1e29</t>
  </si>
  <si>
    <t xml:space="preserve">A plain white tshirt is a simple product so I chose a low dollar amount as if I were considering buying a simple product. I would have increased the amount willing to spend if the shirt had a design or corresponded with a cause I believed in. </t>
  </si>
  <si>
    <t xml:space="preserve">Retail stores often indicate the charities or causes that will receive a portion of the profits from a sale. </t>
  </si>
  <si>
    <t>They want to capture an audience of customers that are more likely to buy when they feel the organization is aligned with their own values.</t>
  </si>
  <si>
    <t>Companies are in business to make money. If they feel they can align themselves in a way that captures more opportunity to make money, I feel the perception is more important than the actual impact caused by the endorsement.</t>
  </si>
  <si>
    <t>66ad2615f35f0ebbd85b260e</t>
  </si>
  <si>
    <t>When it comes to making purchases, my base-line expectation is political neutrality. I may be slightly more likely to purchase something from someone who shares my values, but it really don't tip the scales that much for me. I wouldn't pay much more than I would otherwise. On the other hand, I would not support a retailer who loudly endorses values I do not hold. There are too many other options available. And I would rather pay more to a neutral seller than less to a company who loudly endorses opinions I disagree with.</t>
  </si>
  <si>
    <t>Pride Month memorabilia at Target</t>
  </si>
  <si>
    <t xml:space="preserve">I think companies support societal values mostly for utilitarian reasons. I think it's an appeal to their desired clientele, and something they only do when the financial benefits and social brownie points outweigh a minority of people who will be angered by the decision. I think big corporations also do this to offset the narrative that they only care about money (though I do think money is ultimately what's driving the decision). I would love to see more companies remain neutral, as feeling morally superior/righteous or feeling "close" to a retailer isn't high on my priority list when I need to buy something. It doesn't really make me trust them more, unless the person is a small business owner or something (because they'd have more to lose than Target, Starbucks, or other big corporations). </t>
  </si>
  <si>
    <t>I think my previous answer explained some of this, but for-profit companies ultimately exist to make money. That's what they're for. Social values are a short-cut to building trust by giving the appearance of closeness or sameness.</t>
  </si>
  <si>
    <t>66ad3d8f6be1488333115f79</t>
  </si>
  <si>
    <t>I am willing to pay a fair market price for a decent quality shirt. I am more likely to spend more than the usual ticket cost if I know some of that money will be used to support causes with which I am aligned. However, if I know--as in scenario 3(?)) that the corporation donates to causes because it anticipates more sales, I guess I'm a bit turned off by that, even though the organization would still be receiving the funds. Now that I've typed this all out, it seems silly that I wouldn't pay the same amount, regardless of the vendor's motivation, since the purpose of paying more is to benefit the cause.</t>
  </si>
  <si>
    <t>Patagonia and Newman's Own are the ones that leap to mind.</t>
  </si>
  <si>
    <t>I suppose a lot depends on the values of any given companies leadership. CEOs and presidents and boards are all human beings with values, and some feel that they want their organization to somehow function in alignment with those values, to reflect themselves in that way. I suppose some may be motivated by only the additional revenue gained through support of a certain cause, but it's hard to believe so--how would they know where to place their support? Would they just depend on whatever cause was "hot" among their target market?</t>
  </si>
  <si>
    <t xml:space="preserve">I think that, mostly, people, including companies, give because its meaningful to them, because they truly want to support organizations with shared values. </t>
  </si>
  <si>
    <t>66ad6f36f3ee55cee1b8d5a3</t>
  </si>
  <si>
    <t>I was willing to pay more for the shirts that involved racial justice than I was for the shirts that were involved with faith</t>
  </si>
  <si>
    <t>I believe Ben and Jerry's came out to support LBGTQ rights a few years ago</t>
  </si>
  <si>
    <t>I think some companies support societal values because they believe in them and they are not using that belief to pad their bottom line.</t>
  </si>
  <si>
    <t>At the end of the day, people who run corporations are human and have beliefs that many of us share</t>
  </si>
  <si>
    <t>66ad7864e141e879379c5747</t>
  </si>
  <si>
    <t>It's just how I think that  that how it would be</t>
  </si>
  <si>
    <t>Dont know any riht now</t>
  </si>
  <si>
    <t>Because they believe what they are saying is the truth</t>
  </si>
  <si>
    <t>Its all about making more money in this society</t>
  </si>
  <si>
    <t>66ade326f60877cd8f0c274e</t>
  </si>
  <si>
    <t>I think if it's a good quality shirt they deserve to be paid, I think if somebody has the core values of supporting Rights without having money thrown at them is something that is more appreciated. And I think the person /company that would want to sell merchandise that has the rights after they found out the money is just in it for the money. They don't really care one way or another.</t>
  </si>
  <si>
    <t>I think if somebody's willing to support something that they believe in without knowing that they could have potential gain in it is more trustworthy.</t>
  </si>
  <si>
    <t>I think a lot of companies that support social values do it because they know people are going to buy into it. They get more money for it so they'll switch their values whatever way the wind blows to get more customers because at the end of the day money is all that matters to Big corporations.</t>
  </si>
  <si>
    <t>Because a lot of the big companies are more concerned about the profit. They don't want to put out their own views 90% of the time because they know they could lose customers.</t>
  </si>
  <si>
    <t>66ae099fd89040644e2b51bb</t>
  </si>
  <si>
    <t>my decision is based on several factors like the value perception,my budget and affordability ,comparative pricing. my decision is a balance of perceived value, personal financial considerations, and the context of the scenario presented</t>
  </si>
  <si>
    <t>publicly endorsing environmental sustainability, the firm not only aligns itself with a socially responsible value but also enhances its brand image among consumers who prioritize sustainability.</t>
  </si>
  <si>
    <t>companies choose to support societal values, and these considerations can vary depending on the company's goals, market environment, and stakeholders
supporting societal values is not only beneficial for the company's reputation and relationships with stakeholders but also aligns with broader societal goals and expectations for corporate responsibility.</t>
  </si>
  <si>
    <t>companies takes actions based on their goals and mission, most companies believe in giving back to society whiles others are mainly focus on making profit with the slight opportunity</t>
  </si>
  <si>
    <t>66aebc2458180fbfae675464</t>
  </si>
  <si>
    <t xml:space="preserve">When it's something I support, I'm willing to pay more. As for why there is difference in the amount between the listed sellers; it's a lottery and even though I desperately need the money, I'd like to get as much for the seller (if mine is chosen) as possible. I followed the instructions as best I could and I chose what I would have been willing to pay for the T-shirt at that moment if I were in a good place financially and had the financial means to do so. </t>
  </si>
  <si>
    <t xml:space="preserve">To be honest, I can't think of one. Faith in government seems like a dream that may never come true and I'm not aware of any firm that publicly supports it. However, I wish many more did. </t>
  </si>
  <si>
    <t xml:space="preserve">Most companies support societal values so they make more sales and gain more money. It's a simple, yet effective, marketing technique, even if it is often a lie due to the seller not actually caring either way. </t>
  </si>
  <si>
    <t xml:space="preserve">Because this is generally just how people are. Money is the root of all evil, after all. </t>
  </si>
  <si>
    <t>66af6d4a624234cd9b5713d9</t>
  </si>
  <si>
    <t>When deciding how much I'm willing to pay to sellers in different scenarios. Consider the quality of the T-shirt. is it made of high quality materials?. Will it last long?. Determines more demand of the T-shirts needed and reflect on how much I pay for it.</t>
  </si>
  <si>
    <t xml:space="preserve">An everyday Situation where a firm publicly support a Value is when ac company makes a public commitment to  an environmental sustainability. for example , a clothing brand might announce its commitment  to using  only eco- friendly materials and reducing its carbon footprint  </t>
  </si>
  <si>
    <t>some general view of companies supporting societal values are:
supporting societal values such as sustainability or diversity, Can enhance a company's  brand image and reputation.
Increasingly  customers are looking for brands that aligns with their values. companies that support societal values can attract and retain customers who prioritize  ethical and social considerations.
Companies that endorse societal values often i find it easier to attract to retain employees who shared those values.
by Supporting Societal values, companies can mitigate risks associated with negative publicity, regulatory changes or social backlash.</t>
  </si>
  <si>
    <t xml:space="preserve">when ranking different possibilities for why some companies support societal values , you consider companies endorse socials values purely because commitment those values. their support is not influence by profit consideration . it's driven sorely by their beliefs the value itself.  </t>
  </si>
  <si>
    <t>66af83975ef17db21c7cb98a</t>
  </si>
  <si>
    <t>I would have to say when someone is doing something for the right reasons without expections of something in return.</t>
  </si>
  <si>
    <t>Someone who sincerely cares about their faith without expecting something in return.</t>
  </si>
  <si>
    <t>They support these things under government direction. They have an agenda. That agenda is control and profit.</t>
  </si>
  <si>
    <t>Itâ€™s all about the profits.</t>
  </si>
  <si>
    <t>66afd50f11eb9082cd81b2b7</t>
  </si>
  <si>
    <t>for my own understanding</t>
  </si>
  <si>
    <t>yes when they come together and form policies</t>
  </si>
  <si>
    <t>To make their company grow and get more customers</t>
  </si>
  <si>
    <t>To grow themselves and their business financially</t>
  </si>
  <si>
    <t>66b00751f4de97c4bdd2c0e1</t>
  </si>
  <si>
    <t xml:space="preserve">It doesn't seem to be as many professing Christians as compared to those of the LGBTQ+ community. </t>
  </si>
  <si>
    <t>Chick-fil-la closes all it's locations on Sunday's to honor the Sabbth despite of the possibility of losing profits.</t>
  </si>
  <si>
    <t xml:space="preserve">Some people have genuine beliefs and their companies are founded on those beliefs. I believe that a large percentage of businesses, though they may or may not connect with specific beliefs, use those beliefs as a business tactic to gain more revenue. </t>
  </si>
  <si>
    <t>Companies endorse social values because it more attractive to customers and better promotes their business.</t>
  </si>
  <si>
    <t>66b0e8c91318de9ad23a7352</t>
  </si>
  <si>
    <t>I considered cost of an average blank shirt, if it was more than the reward, then Iâ€™d selected the reward. When factoring in donations to a cause, I was willing to spend a little more.</t>
  </si>
  <si>
    <t>Health insurance promoting health</t>
  </si>
  <si>
    <t>Companies may support values as they may feel they have more of an audience to share with, some intentions could be to seem more virtuous as well</t>
  </si>
  <si>
    <t xml:space="preserve">A business is in business. If something costs the business more than it helps, it wouldnâ€™t be a good choice to pursue. If a company is sharing their endorsement, they are likely trying to gain more customers that can relate. </t>
  </si>
  <si>
    <t>Multiple</t>
  </si>
  <si>
    <t>66b0f64620be4dd39f780630</t>
  </si>
  <si>
    <t>I think it didn't matter what they supported. For me it was ultimately about the price - especially since it was just a plain t-shirt that I could probably just get at Walmart. However, if they supported something that I was against, then I probably would not spend any money there.</t>
  </si>
  <si>
    <t xml:space="preserve">The situation that first comes to mind is Chik-fil-a and their anti-LGBTQ stance. </t>
  </si>
  <si>
    <t xml:space="preserve">I think the support values because the owner of the company supports the same values. Sometimes I believe they support values just for marketing purposes and to increase sales. </t>
  </si>
  <si>
    <t>I truly believe most companies only endorse social values to maximize their profits. That is the main goal of any company to raise profits.</t>
  </si>
  <si>
    <t>66b0fb7f30b4aac8f66dfc4b</t>
  </si>
  <si>
    <t>I wanted to support creators who shared similar values to myself and would give them more money if they did.</t>
  </si>
  <si>
    <t>Companies endorse gay pride during pride month in an attempt to sell more products.</t>
  </si>
  <si>
    <t>To make more money, to align with customers who share their values, to do good in the world</t>
  </si>
  <si>
    <t>Companies exist to make profit, which can be done by recruiting more customers through social value signaling.</t>
  </si>
  <si>
    <t>66b153e252bf568e5c9f0ba2</t>
  </si>
  <si>
    <t>I do not support LGBTQ+. I think it's not a good cause. These are peoples choices, we don't need to be donating to them just because "they're different"</t>
  </si>
  <si>
    <t>none that I can think of.</t>
  </si>
  <si>
    <t>To stay in the game. In general, companies keep their brand alive when they go with the mass viewpoint.</t>
  </si>
  <si>
    <t xml:space="preserve">I do not think that companies actually care for these values. Everything is about profit and not loosing business. It is not a popular belief at the moment and only the media is creating that the belief is strong to the people. This is why people will support it because the media supports it. </t>
  </si>
  <si>
    <t>66b1d697af79e0f4f4bf4cfa</t>
  </si>
  <si>
    <t>the amount i was willing to pay the sellers in different scenarios was based on the agreement and also the profit each of the sellers would gain</t>
  </si>
  <si>
    <t>patagonia launches marketing campaign emphasizing their commitment to sustainability and environmental protection</t>
  </si>
  <si>
    <t xml:space="preserve">social cohesion, norms and expectations, cultural identity, social order and moral guidance </t>
  </si>
  <si>
    <t>companies often have multiple motivations and supporting societal values can serve as both business interest(profits) and genuine commitment</t>
  </si>
  <si>
    <t>66b21ac8daa2a2548ace9289</t>
  </si>
  <si>
    <t>I was willing to pay to make their businesses grow</t>
  </si>
  <si>
    <t>The business moves faster when societal values are endorsed
The business actually runs in the society so their values need to be endorsed</t>
  </si>
  <si>
    <t>As far as I know, this is the motive behind businesses</t>
  </si>
  <si>
    <t>66b2687af1f06b25acfc575b</t>
  </si>
  <si>
    <t>Depends on what they were offeing.</t>
  </si>
  <si>
    <t>Victorias Secret supports LGBTQ</t>
  </si>
  <si>
    <t>Inclusion</t>
  </si>
  <si>
    <t>They are looking out for the consumer but for themselves too.</t>
  </si>
  <si>
    <t>66b26d15d78716a707afeda4</t>
  </si>
  <si>
    <t>Quality: The seller offers a high quality product or service so i am willing to pay more of the added value.</t>
  </si>
  <si>
    <t>Companies often align themselves with values related to social justice.</t>
  </si>
  <si>
    <t>Brand Image and Reputation:
Companies recognize that their reputation matters. Supporting societal values can enhance their brand image and make them more appealing to consumers. Positive associations with values like sustainability, diversity, or social justice can lead to increased customer loyalty and trust.</t>
  </si>
  <si>
    <t>Due to Market Perception and Consumer Behavior:
Companies recognize that public perception matters. Consumers increasingly seek out brands that align with their values. By supporting causes, companies create a positive image, which can lead to increased sales and customer loyalty.</t>
  </si>
  <si>
    <t>66b27322835c8ef1b84ce700</t>
  </si>
  <si>
    <t xml:space="preserve">If they were willing to give $2 towards the cause, I was willing to pay $2 more. </t>
  </si>
  <si>
    <t>The company BLQK puts 25% of their profit back into the black community.</t>
  </si>
  <si>
    <t xml:space="preserve">I believe some companies support societal values because those values impact them directly. </t>
  </si>
  <si>
    <t xml:space="preserve">Time and energy goes into marketing these endorsements in the first place. Most companies are not willing to put the time and energy into these endorsements if there is no genuine commitment. </t>
  </si>
  <si>
    <t>66b2bc0d283938246152db0f</t>
  </si>
  <si>
    <t xml:space="preserve">I don't believe they would donate unless they were getting higher sales to cover the cost of donations. </t>
  </si>
  <si>
    <t xml:space="preserve">Black Lives Matter supports racial inequities. </t>
  </si>
  <si>
    <t>To attrack more consumers.</t>
  </si>
  <si>
    <t>Most companies care about their bottom line profit more than anything else.</t>
  </si>
  <si>
    <t>66b2e53bf4bd6da6f2dc8906</t>
  </si>
  <si>
    <t>I was willing to pay what I viewed as a reasonable 'base' amount for the T-shirt without them promoting gender equality. However, if they were to endorse gender equality that influenced my decision to pay more money. 
In considering for my willingness to pay for the T-shirt, I am assuming the material is high-quality, cotton or polyester, made in the United States (instead of outsourced to sweat shops in a 3rd world country), free shipping included, and quick turn-around of less than a week shipping from date of order.</t>
  </si>
  <si>
    <t>In the city I grew up in, there is a law firm owned and operated by a church friend. He specializes in family law court cases, and publicly supports the value that families should consist of two parents who are actively involved in healthily raising their children. He has seen so many families torn apart due to child abuse, pornography, infidelity, etc through his profession.</t>
  </si>
  <si>
    <t xml:space="preserve">I think companies are more likely to support certain societal values if the owner/CEO is religious, such as Chick-fil-a not being open on Sundays. Other companies like Planned Parenthood would support societal values such as a woman's right to healthcare, including but not limited to, abortions, contraceptives, reproductive education, etc. </t>
  </si>
  <si>
    <t>Companies have to create revenue to survive, and in doing so, need to focus on their ability to maximize profits. However, there is also a balance that needs to be met wherein companies support societal values, which can draw more consumers to the company while creating awareness on the importance of societal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</si>
</sst>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1"/>
      <name val="Aptos Narrow"/>
      <family val="2"/>
      <scheme val="minor"/>
    </font>
    <font>
      <b/>
      <sz val="11"/>
      <color theme="0"/>
      <name val="Aptos Narrow"/>
      <family val="2"/>
      <scheme val="minor"/>
    </font>
    <font>
      <b/>
      <sz val="11"/>
      <color theme="1" tint="4.9989318521683403E-2"/>
      <name val="Aptos Narrow"/>
      <family val="2"/>
      <scheme val="minor"/>
    </font>
    <font>
      <sz val="1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theme="0" tint="-0.14999847407452621"/>
      </patternFill>
    </fill>
  </fills>
  <borders count="4">
    <border>
      <left/>
      <right/>
      <top/>
      <bottom/>
      <diagonal/>
    </border>
    <border>
      <left style="thin">
        <color theme="1"/>
      </left>
      <right/>
      <top style="thin">
        <color theme="1"/>
      </top>
      <bottom style="thin">
        <color theme="1"/>
      </bottom>
      <diagonal/>
    </border>
    <border>
      <left style="thin">
        <color theme="1"/>
      </left>
      <right/>
      <top/>
      <bottom/>
      <diagonal/>
    </border>
    <border>
      <left/>
      <right/>
      <top style="thin">
        <color theme="1"/>
      </top>
      <bottom style="thin">
        <color theme="1"/>
      </bottom>
      <diagonal/>
    </border>
  </borders>
  <cellStyleXfs count="1">
    <xf numFmtId="0" fontId="0" fillId="0" borderId="0"/>
  </cellStyleXfs>
  <cellXfs count="17">
    <xf numFmtId="0" fontId="0" fillId="0" borderId="0" xfId="0"/>
    <xf numFmtId="0" fontId="1" fillId="0" borderId="0" xfId="0" applyFont="1"/>
    <xf numFmtId="0" fontId="2" fillId="2" borderId="0" xfId="0" applyFont="1" applyFill="1"/>
    <xf numFmtId="0" fontId="3" fillId="0" borderId="0" xfId="0" applyFont="1"/>
    <xf numFmtId="0" fontId="4" fillId="2" borderId="0" xfId="0" applyFont="1" applyFill="1"/>
    <xf numFmtId="0" fontId="5" fillId="2" borderId="0" xfId="0" applyFont="1" applyFill="1"/>
    <xf numFmtId="49" fontId="0" fillId="0" borderId="0" xfId="0" applyNumberFormat="1"/>
    <xf numFmtId="0" fontId="1" fillId="0" borderId="1" xfId="0" applyFont="1" applyBorder="1"/>
    <xf numFmtId="0" fontId="5" fillId="0" borderId="0" xfId="0" applyFont="1"/>
    <xf numFmtId="10" fontId="1" fillId="0" borderId="0" xfId="0" applyNumberFormat="1" applyFont="1"/>
    <xf numFmtId="0" fontId="1" fillId="3" borderId="1" xfId="0" applyFont="1" applyFill="1" applyBorder="1"/>
    <xf numFmtId="0" fontId="1" fillId="0" borderId="2" xfId="0" applyFont="1" applyBorder="1"/>
    <xf numFmtId="0" fontId="1" fillId="3" borderId="0" xfId="0" applyFont="1" applyFill="1"/>
    <xf numFmtId="0" fontId="1" fillId="3" borderId="2" xfId="0" applyFont="1" applyFill="1" applyBorder="1"/>
    <xf numFmtId="0" fontId="0" fillId="0" borderId="0" xfId="0" applyAlignment="1">
      <alignment wrapText="1"/>
    </xf>
    <xf numFmtId="11" fontId="0" fillId="0" borderId="0" xfId="0" applyNumberFormat="1"/>
    <xf numFmtId="0" fontId="1" fillId="0" borderId="3" xfId="0" applyFont="1" applyBorder="1"/>
  </cellXfs>
  <cellStyles count="1">
    <cellStyle name="Normal" xfId="0" builtinId="0"/>
  </cellStyles>
  <dxfs count="60">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font>
    </dxf>
    <dxf>
      <font>
        <b/>
      </font>
    </dxf>
    <dxf>
      <numFmt numFmtId="0" formatCode="General"/>
    </dxf>
    <dxf>
      <numFmt numFmtId="0" formatCode="General"/>
    </dxf>
    <dxf>
      <alignment horizontal="general" vertical="bottom" textRotation="0" wrapText="0" indent="0" justifyLastLine="0" shrinkToFit="0" readingOrder="0"/>
    </dxf>
    <dxf>
      <numFmt numFmtId="0" formatCode="General"/>
    </dxf>
    <dxf>
      <numFmt numFmtId="0" formatCode="Genera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indexed="65"/>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border diagonalUp="0" diagonalDown="0" outline="0">
        <left/>
        <right/>
        <top style="thin">
          <color theme="1"/>
        </top>
        <bottom style="thin">
          <color theme="1"/>
        </bottom>
      </border>
    </dxf>
    <dxf>
      <font>
        <b/>
      </font>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font>
      <alignment horizontal="general"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1"/>
        <name val="Aptos Narrow"/>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a788/Desktop/Thesis/Python/labeled_answers.xlsx" TargetMode="External"/><Relationship Id="rId1" Type="http://schemas.openxmlformats.org/officeDocument/2006/relationships/externalLinkPath" Target="/Users/a788/Desktop/Thesis/Python/labeled_answ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Summary_Correlation"/>
      <sheetName val="output_Q1_GPT"/>
      <sheetName val="output_Q2_GPT"/>
      <sheetName val="output_Q3_GPT"/>
      <sheetName val="general_labeled"/>
      <sheetName val="Q1_narr_self"/>
      <sheetName val="Q2_recognize"/>
      <sheetName val="Q3_narr_open"/>
      <sheetName val="Q4_narr_rank"/>
      <sheetName val="Q5_narr_prob"/>
      <sheetName val="output_Q5_GPT"/>
    </sheetNames>
    <sheetDataSet>
      <sheetData sheetId="0"/>
      <sheetData sheetId="1"/>
      <sheetData sheetId="2"/>
      <sheetData sheetId="3"/>
      <sheetData sheetId="4"/>
      <sheetData sheetId="5"/>
      <sheetData sheetId="6"/>
      <sheetData sheetId="7"/>
      <sheetData sheetId="8">
        <row r="23">
          <cell r="A23" t="str">
            <v>For profit</v>
          </cell>
        </row>
        <row r="24">
          <cell r="A24" t="str">
            <v>Other instrumental reasons from outside</v>
          </cell>
        </row>
        <row r="25">
          <cell r="A25" t="str">
            <v>Other instrumental reasons from within</v>
          </cell>
        </row>
        <row r="26">
          <cell r="A26" t="str">
            <v>Genuine reasons</v>
          </cell>
        </row>
      </sheetData>
      <sheetData sheetId="9">
        <row r="2">
          <cell r="A2" t="str">
            <v>Idealists</v>
          </cell>
          <cell r="B2">
            <v>321</v>
          </cell>
        </row>
        <row r="3">
          <cell r="A3" t="str">
            <v>Cynics</v>
          </cell>
          <cell r="B3">
            <v>123</v>
          </cell>
        </row>
        <row r="4">
          <cell r="A4" t="str">
            <v>Balanced Idealists</v>
          </cell>
          <cell r="B4">
            <v>312</v>
          </cell>
        </row>
        <row r="5">
          <cell r="A5" t="str">
            <v>Balanced Cynics</v>
          </cell>
          <cell r="B5">
            <v>213</v>
          </cell>
        </row>
        <row r="6">
          <cell r="A6" t="str">
            <v>2 different types of firms, idealists</v>
          </cell>
          <cell r="B6">
            <v>231</v>
          </cell>
        </row>
        <row r="7">
          <cell r="A7" t="str">
            <v>2 different types of firms, cynics</v>
          </cell>
          <cell r="B7">
            <v>132</v>
          </cell>
        </row>
      </sheetData>
      <sheetData sheetId="10"/>
      <sheetData sheetId="1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3A196E-FAD1-D44B-BEC6-85D1C7767FE0}" name="Table1" displayName="Table1" ref="A2:BQ802" totalsRowShown="0" headerRowDxfId="52" dataDxfId="51">
  <autoFilter ref="A2:BQ802" xr:uid="{42552113-D52E-40EC-9A6B-8697153EFAA0}"/>
  <sortState xmlns:xlrd2="http://schemas.microsoft.com/office/spreadsheetml/2017/richdata2" ref="A3:BG802">
    <sortCondition ref="A2:A802"/>
  </sortState>
  <tableColumns count="69">
    <tableColumn id="20" xr3:uid="{F5FDAB46-1AA5-AE4E-A787-F23B5ADA3E44}" name="Relevant?"/>
    <tableColumn id="1" xr3:uid="{463AB7A4-2279-6E48-93CC-EB7CE60C0F45}" name="id" dataDxfId="50"/>
    <tableColumn id="2" xr3:uid="{388413E5-144A-2D4C-98F5-869C7E26DC8D}" name="T_narratives" dataDxfId="49"/>
    <tableColumn id="3" xr3:uid="{4C1B7651-2EE8-C64B-BEA1-305DBEFF8AC3}" name="narratives_self" dataDxfId="48"/>
    <tableColumn id="53" xr3:uid="{C4FD131A-58A9-214B-ACB6-D3B2A588EC2C}" name="ns_label_merged" dataDxfId="47"/>
    <tableColumn id="52" xr3:uid="{D2C0BFDF-3FD7-1645-9A61-1548CC64B8C1}" name="ns_label_merged_numerical" dataDxfId="46"/>
    <tableColumn id="4" xr3:uid="{8071D46F-6288-A74B-B6AA-4542351CED03}" name="ns_label_unmerged" dataDxfId="45"/>
    <tableColumn id="19" xr3:uid="{9F4F134A-5149-E54A-90BC-A3F8D4FE323B}" name="ns_label_unmerged_numerical" dataDxfId="44"/>
    <tableColumn id="21" xr3:uid="{D9655D7F-7807-AA45-89C2-5AF1EE99AAA8}" name="AI Generated?" dataDxfId="43"/>
    <tableColumn id="6" xr3:uid="{71413D8D-A06A-7045-AB3B-C8A354223CF2}" name="recognition_value" dataDxfId="42"/>
    <tableColumn id="7" xr3:uid="{49E5EEC5-8861-7C46-B9EB-50C0C83270EC}" name="rv_label" dataDxfId="41"/>
    <tableColumn id="28" xr3:uid="{EE0854C3-DD2C-DA48-9632-FB73C9398240}" name="rv_label_numerical" dataDxfId="40"/>
    <tableColumn id="27" xr3:uid="{8F2A8FA3-4460-434C-A08E-3039D0DC0206}" name="Coding2textreallife"/>
    <tableColumn id="26" xr3:uid="{F2CEC0DF-D43E-0444-933E-A36E5210265C}" name="Coding2numericalreallife"/>
    <tableColumn id="25" xr3:uid="{BA3853A3-425F-9A4E-8318-2B0B0DEF887F}" name="Coding2textmarket"/>
    <tableColumn id="8" xr3:uid="{05D9524A-C956-3F4F-99B1-5B30018958A6}" name="Coding2numericalmarket" dataDxfId="39"/>
    <tableColumn id="29" xr3:uid="{9FEB909D-7BAE-094D-86F4-AC7589ABC5B7}" name="AI generated?2"/>
    <tableColumn id="9" xr3:uid="{09389391-E406-9045-B167-9717ED5E2A89}" name="narratives_open" dataDxfId="38"/>
    <tableColumn id="61" xr3:uid="{7E81CAC1-3351-5048-98CD-103247FC4D41}" name="Impact"/>
    <tableColumn id="62" xr3:uid="{CF5B8A7F-BDDD-8F4B-8F21-113299E690AC}" name="Comment_Impact"/>
    <tableColumn id="60" xr3:uid="{D1FDA99D-3C92-9046-8C56-BDF2D8B84BB1}" name="heterogenous_firms_open"/>
    <tableColumn id="63" xr3:uid="{0DAA6BA3-277B-B14F-9F9D-F64C22A829C5}" name="main_reasontext"/>
    <tableColumn id="64" xr3:uid="{3A7E7A27-7263-A94D-8B51-1659AD64F523}" name="main_reasonnumerical"/>
    <tableColumn id="65" xr3:uid="{BB55E5A4-5B2A-8949-A1BD-98AF84D63EFA}" name="Is there a main reason?" dataDxfId="37"/>
    <tableColumn id="55" xr3:uid="{8712D514-BF6E-E84D-85E2-F99D3715AEF1}" name="no_label_merged" dataDxfId="36">
      <calculatedColumnFormula array="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calculatedColumnFormula>
    </tableColumn>
    <tableColumn id="54" xr3:uid="{F944F645-3B9C-5443-B6AD-9686D0FDE4C8}" name="Merged_Coding3numerical1" dataDxfId="35">
      <calculatedColumnFormula array="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calculatedColumnFormula>
    </tableColumn>
    <tableColumn id="59" xr3:uid="{4405DA60-8AC0-3E4F-BC4D-C601EBA043B9}" name="Merged_Coding3text2" dataDxfId="34">
      <calculatedColumnFormula array="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calculatedColumnFormula>
    </tableColumn>
    <tableColumn id="58" xr3:uid="{E550B7CD-4812-5046-A2F6-91246A7859F2}" name="Merged_Coding3numerical2" dataDxfId="33">
      <calculatedColumnFormula array="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calculatedColumnFormula>
    </tableColumn>
    <tableColumn id="57" xr3:uid="{FFF45D33-860C-574A-B90E-9EDDD128B2B1}" name="Merged_Coding3text3" dataDxfId="32">
      <calculatedColumnFormula array="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calculatedColumnFormula>
    </tableColumn>
    <tableColumn id="56" xr3:uid="{57F36A64-C38E-634B-8145-68909E9F0110}" name="Merged_Coding3numerical3" dataDxfId="31">
      <calculatedColumnFormula array="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calculatedColumnFormula>
    </tableColumn>
    <tableColumn id="70" xr3:uid="{424EEB64-0344-9F4B-8E7F-0600C49283B2}" name="for_profit_Q3_binary" dataDxfId="30">
      <calculatedColumnFormula>IF(OR(Table1[[#This Row],[Merged_Coding3numerical1]]=1,Table1[[#This Row],[Merged_Coding3numerical2]]=1,Table1[[#This Row],[Merged_Coding3numerical3]]=1),1,0)</calculatedColumnFormula>
    </tableColumn>
    <tableColumn id="69" xr3:uid="{053A9540-F037-6847-8CBF-B07665262D68}" name="instrumental_outside_Q3_binary" dataDxfId="29">
      <calculatedColumnFormula>IF(OR(Table1[[#This Row],[Merged_Coding3numerical1]]=2,Table1[[#This Row],[Merged_Coding3numerical2]]=2,Table1[[#This Row],[Merged_Coding3numerical3]]=2),1,0)</calculatedColumnFormula>
    </tableColumn>
    <tableColumn id="68" xr3:uid="{197015C7-610A-6445-A759-F45D908C340D}" name="instrumental_within_Q3_binary" dataDxfId="28">
      <calculatedColumnFormula>IF(OR(Table1[[#This Row],[Merged_Coding3numerical1]]=3,Table1[[#This Row],[Merged_Coding3numerical2]]=3,Table1[[#This Row],[Merged_Coding3numerical3]]=3),1,0)</calculatedColumnFormula>
    </tableColumn>
    <tableColumn id="67" xr3:uid="{D8EFF13A-5853-6240-B4B3-C4FDEDFAFA67}" name="genuine_reasons_Q3_binary" dataDxfId="27">
      <calculatedColumnFormula>IF(OR(Table1[[#This Row],[Merged_Coding3numerical1]]=4,Table1[[#This Row],[Merged_Coding3numerical2]]=4,Table1[[#This Row],[Merged_Coding3numerical3]]=4),1,0)</calculatedColumnFormula>
    </tableColumn>
    <tableColumn id="66" xr3:uid="{4D3CE9EB-78C3-EF44-8C4A-0565510A63E6}" name="nonsense/no answer/confusion_Q3_binary" dataDxfId="26">
      <calculatedColumnFormula>IF(OR(Table1[[#This Row],[Merged_Coding3numerical1]]=5,Table1[[#This Row],[Merged_Coding3numerical2]]=5,Table1[[#This Row],[Merged_Coding3numerical3]]=5),1,0)</calculatedColumnFormula>
    </tableColumn>
    <tableColumn id="51" xr3:uid="{C2BF8BF4-0986-A74F-8AC5-9F2942822FB7}" name="Length_open" dataDxfId="25">
      <calculatedColumnFormula>LEN(Table1[[#This Row],[narratives_open]])</calculatedColumnFormula>
    </tableColumn>
    <tableColumn id="10" xr3:uid="{4A742E43-7348-8E4D-BA66-E64457EC1EBD}" name="Coding3text1" dataDxfId="24"/>
    <tableColumn id="23" xr3:uid="{D2C39E16-C6BA-B448-A984-13968D98D346}" name="Coding3numerical1"/>
    <tableColumn id="22" xr3:uid="{465B11B6-6D90-8F4F-9E29-CF35A8B4D498}" name="Coding3text2"/>
    <tableColumn id="30" xr3:uid="{8021CC0B-67ED-4C48-8FA2-C6920A2AB6DA}" name="Coding3numerical2"/>
    <tableColumn id="24" xr3:uid="{63BB5E3F-A759-5A44-B8C1-646648EA52DD}" name="Coding3text3"/>
    <tableColumn id="11" xr3:uid="{9EEE9890-FDAB-1E4B-AC1F-2DF181D01435}" name="Coding3numerical3" dataDxfId="23"/>
    <tableColumn id="18" xr3:uid="{F67CEEEC-11EC-884C-B375-A1D6E2BC762B}" name="AI generated?22"/>
    <tableColumn id="32" xr3:uid="{7C27E855-FB80-5D4D-A415-AD41AC1033DD}" name="Multiplier" dataDxfId="22">
      <calculatedColumnFormula>IF(AP3="",IF(AN3="",1,1/2),1/3)</calculatedColumnFormula>
    </tableColumn>
    <tableColumn id="12" xr3:uid="{D771DC33-8210-214A-AF89-5CA6930840FE}" name="narratives_rank_1" dataDxfId="21"/>
    <tableColumn id="13" xr3:uid="{0D8F1F76-775A-2D48-B653-BFCE8D075E0D}" name="narratives_rank_2" dataDxfId="20"/>
    <tableColumn id="14" xr3:uid="{F66EE4A5-59B6-B14F-9110-BC32ECE01CB7}" name="narratives_rank_3" dataDxfId="19"/>
    <tableColumn id="31" xr3:uid="{23CD3309-F9D5-5841-9D71-4AB5A83ED432}" name="CodingRanksNumerical" dataDxfId="18">
      <calculatedColumnFormula>IF(Table1[[#This Row],[narratives_rank_1]]=1,IF(Table1[[#This Row],[narratives_rank_2]]=2,123,132),IF(Table1[[#This Row],[narratives_rank_1]]=2,IF(Table1[[#This Row],[narratives_rank_2]]=1,213,231),IF(Table1[[#This Row],[narratives_rank_2]]=1,312,321)))</calculatedColumnFormula>
    </tableColumn>
    <tableColumn id="33" xr3:uid="{466B4B8D-F9C3-5446-AEB6-E2867F465866}" name="CodingRanksText" dataDxfId="17">
      <calculatedColumnFormula>IF(AV3=[1]Q4_narr_rank!$B$2,[1]Q4_narr_rank!$A$2,IF(AV3=[1]Q4_narr_rank!$B$3,[1]Q4_narr_rank!$A$3,IF(AV3=[1]Q4_narr_rank!$B$4,[1]Q4_narr_rank!$A$4,IF(AV3=[1]Q4_narr_rank!$B$5,[1]Q4_narr_rank!$A$5,IF(AV3=[1]Q4_narr_rank!$B$6,[1]Q4_narr_rank!$A$6,IF(AV3=[1]Q4_narr_rank!$B$7,[1]Q4_narr_rank!$A$7))))))</calculatedColumnFormula>
    </tableColumn>
    <tableColumn id="15" xr3:uid="{55688E08-2099-934E-AAD0-2D1611C9201E}" name="narratives_probing" dataDxfId="16"/>
    <tableColumn id="39" xr3:uid="{B6E32AB4-32A7-D749-833E-746643247397}" name="Coherent?"/>
    <tableColumn id="50" xr3:uid="{32AC00C4-D014-CC41-942A-74E5BE6428E1}" name="Length_probing2" dataDxfId="15">
      <calculatedColumnFormula>LEN(Table1[[#This Row],[narratives_probing]])</calculatedColumnFormula>
    </tableColumn>
    <tableColumn id="38" xr3:uid="{48DD9466-4BCB-464A-AE46-56AD850FF7B9}" name="Main_reason_narratives_rank" dataDxfId="14">
      <calculatedColumnFormula>IF(Table1[[#This Row],[narratives_rank_1]]=1,"Money",IF(Table1[[#This Row],[narratives_rank_2]]=1,"Mixture",IF(Table1[[#This Row],[narratives_rank_3]]=1,"Sincere")))</calculatedColumnFormula>
    </tableColumn>
    <tableColumn id="16" xr3:uid="{8413F6E2-F1C7-6346-9BC6-373075A9D51A}" name="Coding4text" dataDxfId="13"/>
    <tableColumn id="17" xr3:uid="{0D212BEF-EEA4-6440-B57D-559FAAEC6BB0}" name="Coding4numerical" dataDxfId="12"/>
    <tableColumn id="35" xr3:uid="{6D39CB9B-3F00-AD48-9D53-A3ECB8EB3F44}" name="AI Generated?3"/>
    <tableColumn id="36" xr3:uid="{F644318D-6CCA-8D46-9FB4-81B70E86F768}" name="Narrative consistent?"/>
    <tableColumn id="34" xr3:uid="{54E59F14-1CD3-AD42-A4B1-D9E406C41571}" name="top_value" dataDxfId="11"/>
    <tableColumn id="37" xr3:uid="{910C337E-3655-E74C-95A4-7F4B47CF6D27}" name="donation" dataDxfId="10"/>
    <tableColumn id="40" xr3:uid="{F845339B-DA49-E447-8FD3-E81B3AB7D40A}" name="boycott" dataDxfId="9"/>
    <tableColumn id="41" xr3:uid="{624B01DF-37CB-724F-9865-D58434DAF377}" name="buycutt" dataDxfId="8"/>
    <tableColumn id="42" xr3:uid="{F34CCBE7-7AA9-9A40-ADE5-1A828419B345}" name="eshopping" dataDxfId="7"/>
    <tableColumn id="43" xr3:uid="{E49F6B72-5A6C-B84A-A50F-636A870DB720}" name="female" dataDxfId="6"/>
    <tableColumn id="44" xr3:uid="{5065572E-FDF3-3C4B-9546-D8C31877D36E}" name="ethnicity" dataDxfId="5"/>
    <tableColumn id="45" xr3:uid="{E904B238-D74A-254B-BAFE-8B0B2F1B621B}" name="ethnicity_5_TEXT" dataDxfId="4"/>
    <tableColumn id="46" xr3:uid="{188EF02B-1F9B-994F-97E7-7C03F7545CD6}" name="age" dataDxfId="3"/>
    <tableColumn id="47" xr3:uid="{E71F33D6-010B-2E44-8B4F-C0D48103C0FE}" name="edu" dataDxfId="2"/>
    <tableColumn id="48" xr3:uid="{F40F2732-16D8-0542-9651-64CBE9E2BF39}" name="income" dataDxfId="1"/>
    <tableColumn id="49" xr3:uid="{1B120D32-15DB-BF4C-A03D-E23830C99C49}" name="party"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4A2D-7766-D949-A3FD-D2F465435487}">
  <dimension ref="A1:BQ982"/>
  <sheetViews>
    <sheetView tabSelected="1" zoomScale="75" zoomScaleNormal="100" workbookViewId="0">
      <pane ySplit="2" topLeftCell="A5" activePane="bottomLeft" state="frozen"/>
      <selection activeCell="C1" sqref="C1"/>
      <selection pane="bottomLeft" activeCell="E5" sqref="E5"/>
    </sheetView>
  </sheetViews>
  <sheetFormatPr baseColWidth="10" defaultColWidth="8.83203125" defaultRowHeight="15" x14ac:dyDescent="0.2"/>
  <cols>
    <col min="1" max="1" width="24.6640625" customWidth="1"/>
    <col min="2" max="2" width="27.5" customWidth="1"/>
    <col min="3" max="3" width="13.1640625" hidden="1" customWidth="1"/>
    <col min="4" max="4" width="40" customWidth="1"/>
    <col min="5" max="6" width="30" customWidth="1"/>
    <col min="7" max="9" width="28.33203125" customWidth="1"/>
    <col min="10" max="10" width="133.33203125" customWidth="1"/>
    <col min="11" max="11" width="39.5" customWidth="1"/>
    <col min="12" max="12" width="18" customWidth="1"/>
    <col min="13" max="15" width="18" hidden="1" customWidth="1"/>
    <col min="16" max="16" width="13.5" hidden="1" customWidth="1"/>
    <col min="17" max="17" width="13.5" customWidth="1"/>
    <col min="18" max="23" width="18.5" customWidth="1"/>
    <col min="24" max="24" width="24.33203125" bestFit="1" customWidth="1"/>
    <col min="25" max="30" width="18.5" customWidth="1"/>
    <col min="31" max="35" width="13.5" customWidth="1"/>
    <col min="36" max="36" width="17.6640625" customWidth="1"/>
    <col min="37" max="41" width="16.6640625" customWidth="1"/>
    <col min="42" max="44" width="13.5" customWidth="1"/>
    <col min="45" max="45" width="18.5" customWidth="1"/>
    <col min="46" max="48" width="17.6640625" customWidth="1"/>
    <col min="49" max="49" width="28" bestFit="1" customWidth="1"/>
    <col min="50" max="53" width="17.6640625" customWidth="1"/>
    <col min="54" max="54" width="18.6640625" style="1" customWidth="1"/>
    <col min="55" max="55" width="13.5" style="1" customWidth="1"/>
    <col min="56" max="57" width="13.5" customWidth="1"/>
    <col min="65" max="65" width="15.83203125" customWidth="1"/>
    <col min="66" max="66" width="19.33203125" customWidth="1"/>
  </cols>
  <sheetData>
    <row r="1" spans="1:69" x14ac:dyDescent="0.2">
      <c r="B1" t="s">
        <v>0</v>
      </c>
      <c r="C1" t="s">
        <v>1</v>
      </c>
      <c r="D1" t="s">
        <v>2</v>
      </c>
      <c r="J1" t="s">
        <v>3</v>
      </c>
      <c r="R1" t="s">
        <v>4</v>
      </c>
      <c r="S1" t="s">
        <v>5</v>
      </c>
      <c r="U1" t="s">
        <v>6</v>
      </c>
      <c r="V1" t="s">
        <v>7</v>
      </c>
      <c r="X1" t="s">
        <v>8</v>
      </c>
      <c r="AS1" t="s">
        <v>9</v>
      </c>
      <c r="AT1" t="s">
        <v>10</v>
      </c>
      <c r="AU1" t="s">
        <v>11</v>
      </c>
      <c r="AX1" t="s">
        <v>12</v>
      </c>
    </row>
    <row r="2" spans="1:69" s="1" customFormat="1" x14ac:dyDescent="0.2">
      <c r="A2" s="2" t="s">
        <v>13</v>
      </c>
      <c r="B2" s="3" t="s">
        <v>14</v>
      </c>
      <c r="C2" s="3" t="s">
        <v>15</v>
      </c>
      <c r="D2" s="3" t="s">
        <v>16</v>
      </c>
      <c r="E2" s="4" t="s">
        <v>17</v>
      </c>
      <c r="F2" s="2" t="s">
        <v>18</v>
      </c>
      <c r="G2" s="4" t="s">
        <v>19</v>
      </c>
      <c r="H2" s="2" t="s">
        <v>20</v>
      </c>
      <c r="I2" s="2" t="s">
        <v>21</v>
      </c>
      <c r="J2" s="1" t="s">
        <v>22</v>
      </c>
      <c r="K2" s="2" t="s">
        <v>23</v>
      </c>
      <c r="L2" s="2" t="s">
        <v>24</v>
      </c>
      <c r="M2" s="2" t="s">
        <v>25</v>
      </c>
      <c r="N2" s="2" t="s">
        <v>26</v>
      </c>
      <c r="O2" s="2" t="s">
        <v>27</v>
      </c>
      <c r="P2" s="2" t="s">
        <v>28</v>
      </c>
      <c r="Q2" s="2" t="s">
        <v>29</v>
      </c>
      <c r="R2" s="1" t="s">
        <v>30</v>
      </c>
      <c r="S2" s="2" t="s">
        <v>31</v>
      </c>
      <c r="T2" s="2" t="s">
        <v>32</v>
      </c>
      <c r="U2" s="2" t="s">
        <v>33</v>
      </c>
      <c r="V2" s="2" t="s">
        <v>34</v>
      </c>
      <c r="W2" s="2" t="s">
        <v>35</v>
      </c>
      <c r="X2" s="2" t="s">
        <v>36</v>
      </c>
      <c r="Y2" s="2" t="s">
        <v>37</v>
      </c>
      <c r="Z2" s="2" t="s">
        <v>38</v>
      </c>
      <c r="AA2" s="2" t="s">
        <v>39</v>
      </c>
      <c r="AB2" s="2" t="s">
        <v>40</v>
      </c>
      <c r="AC2" s="2" t="s">
        <v>41</v>
      </c>
      <c r="AD2" s="2" t="s">
        <v>42</v>
      </c>
      <c r="AE2" s="5" t="s">
        <v>43</v>
      </c>
      <c r="AF2" s="5" t="s">
        <v>44</v>
      </c>
      <c r="AG2" s="5" t="s">
        <v>45</v>
      </c>
      <c r="AH2" s="5" t="s">
        <v>46</v>
      </c>
      <c r="AI2" s="5" t="s">
        <v>47</v>
      </c>
      <c r="AJ2" s="2" t="s">
        <v>48</v>
      </c>
      <c r="AK2" s="2" t="s">
        <v>49</v>
      </c>
      <c r="AL2" s="2" t="s">
        <v>50</v>
      </c>
      <c r="AM2" s="2" t="s">
        <v>51</v>
      </c>
      <c r="AN2" s="2" t="s">
        <v>52</v>
      </c>
      <c r="AO2" s="2" t="s">
        <v>53</v>
      </c>
      <c r="AP2" s="2" t="s">
        <v>54</v>
      </c>
      <c r="AQ2" s="2" t="s">
        <v>55</v>
      </c>
      <c r="AR2" s="2" t="s">
        <v>56</v>
      </c>
      <c r="AS2" s="1" t="s">
        <v>57</v>
      </c>
      <c r="AT2" s="1" t="s">
        <v>58</v>
      </c>
      <c r="AU2" s="1" t="s">
        <v>59</v>
      </c>
      <c r="AV2" s="2" t="s">
        <v>60</v>
      </c>
      <c r="AW2" s="2" t="s">
        <v>61</v>
      </c>
      <c r="AX2" s="1" t="s">
        <v>62</v>
      </c>
      <c r="AY2" s="2" t="s">
        <v>63</v>
      </c>
      <c r="AZ2" s="2" t="s">
        <v>64</v>
      </c>
      <c r="BA2" s="2" t="s">
        <v>65</v>
      </c>
      <c r="BB2" s="2" t="s">
        <v>66</v>
      </c>
      <c r="BC2" s="2" t="s">
        <v>67</v>
      </c>
      <c r="BD2" s="5" t="s">
        <v>68</v>
      </c>
      <c r="BE2" s="5" t="s">
        <v>69</v>
      </c>
      <c r="BF2" t="s">
        <v>70</v>
      </c>
      <c r="BG2" t="s">
        <v>71</v>
      </c>
      <c r="BH2" s="1" t="s">
        <v>72</v>
      </c>
      <c r="BI2" s="1" t="s">
        <v>73</v>
      </c>
      <c r="BJ2" s="1" t="s">
        <v>74</v>
      </c>
      <c r="BK2" s="1" t="s">
        <v>75</v>
      </c>
      <c r="BL2" s="1" t="s">
        <v>76</v>
      </c>
      <c r="BM2" s="1" t="s">
        <v>77</v>
      </c>
      <c r="BN2" s="1" t="s">
        <v>78</v>
      </c>
      <c r="BO2" s="1" t="s">
        <v>79</v>
      </c>
      <c r="BP2" s="1" t="s">
        <v>80</v>
      </c>
      <c r="BQ2" s="1" t="s">
        <v>81</v>
      </c>
    </row>
    <row r="3" spans="1:69" x14ac:dyDescent="0.2">
      <c r="A3" t="s">
        <v>82</v>
      </c>
      <c r="B3" t="s">
        <v>82</v>
      </c>
      <c r="C3">
        <v>51.822000000000003</v>
      </c>
      <c r="D3" t="s">
        <v>83</v>
      </c>
      <c r="E3" s="1" t="s">
        <v>84</v>
      </c>
      <c r="F3" s="1">
        <v>4</v>
      </c>
      <c r="G3" s="1" t="s">
        <v>84</v>
      </c>
      <c r="H3" s="1">
        <v>1</v>
      </c>
      <c r="I3" s="1"/>
      <c r="J3" t="s">
        <v>85</v>
      </c>
      <c r="K3" s="1" t="s">
        <v>86</v>
      </c>
      <c r="L3" s="1">
        <v>4</v>
      </c>
      <c r="M3" s="1" t="s">
        <v>87</v>
      </c>
      <c r="N3" s="1">
        <v>3</v>
      </c>
      <c r="O3" s="1" t="s">
        <v>88</v>
      </c>
      <c r="P3" s="1">
        <v>4</v>
      </c>
      <c r="R3" t="s">
        <v>89</v>
      </c>
      <c r="S3">
        <v>0</v>
      </c>
      <c r="X3">
        <v>0</v>
      </c>
      <c r="Y3" t="str" cm="1">
        <f t="array" ref="Y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 cm="1">
        <f t="array" ref="Z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 t="str" cm="1">
        <f t="array" ref="AA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 t="str" cm="1">
        <f t="array" ref="AB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 t="str" cm="1">
        <f t="array" ref="AC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 t="str" cm="1">
        <f t="array" ref="AD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
        <f>IF(OR(Table1[[#This Row],[Merged_Coding3numerical1]]=1,Table1[[#This Row],[Merged_Coding3numerical2]]=1,Table1[[#This Row],[Merged_Coding3numerical3]]=1),1,0)</f>
        <v>1</v>
      </c>
      <c r="AF3">
        <f>IF(OR(Table1[[#This Row],[Merged_Coding3numerical1]]=2,Table1[[#This Row],[Merged_Coding3numerical2]]=2,Table1[[#This Row],[Merged_Coding3numerical3]]=2),1,0)</f>
        <v>0</v>
      </c>
      <c r="AG3">
        <f>IF(OR(Table1[[#This Row],[Merged_Coding3numerical1]]=3,Table1[[#This Row],[Merged_Coding3numerical2]]=3,Table1[[#This Row],[Merged_Coding3numerical3]]=3),1,0)</f>
        <v>0</v>
      </c>
      <c r="AH3">
        <f>IF(OR(Table1[[#This Row],[Merged_Coding3numerical1]]=4,Table1[[#This Row],[Merged_Coding3numerical2]]=4,Table1[[#This Row],[Merged_Coding3numerical3]]=4),1,0)</f>
        <v>0</v>
      </c>
      <c r="AI3">
        <f>IF(OR(Table1[[#This Row],[Merged_Coding3numerical1]]=5,Table1[[#This Row],[Merged_Coding3numerical2]]=5,Table1[[#This Row],[Merged_Coding3numerical3]]=5),1,0)</f>
        <v>0</v>
      </c>
      <c r="AJ3">
        <f>LEN(Table1[[#This Row],[narratives_open]])</f>
        <v>417</v>
      </c>
      <c r="AK3" s="1" t="s">
        <v>90</v>
      </c>
      <c r="AL3" s="1">
        <v>2</v>
      </c>
      <c r="AR3">
        <f t="shared" ref="AR3:AR66" si="0">IF(AP3="",IF(AN3="",1,1/2),1/3)</f>
        <v>1</v>
      </c>
      <c r="AS3">
        <v>1</v>
      </c>
      <c r="AT3">
        <v>2</v>
      </c>
      <c r="AU3">
        <v>3</v>
      </c>
      <c r="AV3">
        <f>IF(Table1[[#This Row],[narratives_rank_1]]=1,IF(Table1[[#This Row],[narratives_rank_2]]=2,123,132),IF(Table1[[#This Row],[narratives_rank_1]]=2,IF(Table1[[#This Row],[narratives_rank_2]]=1,213,231),IF(Table1[[#This Row],[narratives_rank_2]]=1,312,321)))</f>
        <v>123</v>
      </c>
      <c r="AW3" t="str">
        <f>IF(AV3=[1]Q4_narr_rank!$B$2,[1]Q4_narr_rank!$A$2,IF(AV3=[1]Q4_narr_rank!$B$3,[1]Q4_narr_rank!$A$3,IF(AV3=[1]Q4_narr_rank!$B$4,[1]Q4_narr_rank!$A$4,IF(AV3=[1]Q4_narr_rank!$B$5,[1]Q4_narr_rank!$A$5,IF(AV3=[1]Q4_narr_rank!$B$6,[1]Q4_narr_rank!$A$6,IF(AV3=[1]Q4_narr_rank!$B$7,[1]Q4_narr_rank!$A$7))))))</f>
        <v>Cynics</v>
      </c>
      <c r="AX3" t="s">
        <v>91</v>
      </c>
      <c r="AY3">
        <v>1</v>
      </c>
      <c r="AZ3">
        <f>LEN(Table1[[#This Row],[narratives_probing]])</f>
        <v>558</v>
      </c>
      <c r="BA3" s="6" t="str">
        <f>IF(Table1[[#This Row],[narratives_rank_1]]=1,"Money",IF(Table1[[#This Row],[narratives_rank_2]]=1,"Mixture",IF(Table1[[#This Row],[narratives_rank_3]]=1,"Sincere")))</f>
        <v>Money</v>
      </c>
      <c r="BB3" s="7" t="s">
        <v>92</v>
      </c>
      <c r="BC3" s="1">
        <v>9</v>
      </c>
      <c r="BF3" t="s">
        <v>93</v>
      </c>
      <c r="BG3" t="s">
        <v>94</v>
      </c>
      <c r="BH3" t="s">
        <v>95</v>
      </c>
      <c r="BI3" t="s">
        <v>96</v>
      </c>
      <c r="BJ3" t="s">
        <v>97</v>
      </c>
      <c r="BK3" t="s">
        <v>98</v>
      </c>
      <c r="BL3" t="s">
        <v>99</v>
      </c>
      <c r="BN3">
        <v>29</v>
      </c>
      <c r="BO3" t="s">
        <v>100</v>
      </c>
      <c r="BP3" t="s">
        <v>101</v>
      </c>
      <c r="BQ3" t="s">
        <v>102</v>
      </c>
    </row>
    <row r="4" spans="1:69" x14ac:dyDescent="0.2">
      <c r="A4" t="s">
        <v>103</v>
      </c>
      <c r="B4" t="s">
        <v>103</v>
      </c>
      <c r="C4">
        <v>144.232</v>
      </c>
      <c r="D4" t="s">
        <v>104</v>
      </c>
      <c r="E4" s="1" t="s">
        <v>105</v>
      </c>
      <c r="F4" s="1">
        <v>1</v>
      </c>
      <c r="G4" s="1" t="s">
        <v>106</v>
      </c>
      <c r="H4" s="1">
        <v>2</v>
      </c>
      <c r="I4" s="1"/>
      <c r="J4" t="s">
        <v>107</v>
      </c>
      <c r="K4" s="1" t="s">
        <v>108</v>
      </c>
      <c r="L4" s="1">
        <v>1</v>
      </c>
      <c r="M4" s="1" t="s">
        <v>109</v>
      </c>
      <c r="N4" s="1">
        <v>1</v>
      </c>
      <c r="O4" s="1" t="s">
        <v>88</v>
      </c>
      <c r="P4" s="1">
        <v>4</v>
      </c>
      <c r="R4" t="s">
        <v>110</v>
      </c>
      <c r="S4">
        <v>1</v>
      </c>
      <c r="V4" t="s">
        <v>111</v>
      </c>
      <c r="W4" s="8">
        <f>IF(Table1[[#This Row],[main_reasontext]]=[1]Q3_narr_open!$A$23,1,IF(Table1[[#This Row],[main_reasontext]]=[1]Q3_narr_open!$A$24,2,IF(Table1[[#This Row],[main_reasontext]]=[1]Q3_narr_open!$A$25,3,IF(Table1[[#This Row],[main_reasontext]]=[1]Q3_narr_open!$A$26,4,))))</f>
        <v>2</v>
      </c>
      <c r="X4">
        <v>0</v>
      </c>
      <c r="Y4" t="str" cm="1">
        <f t="array" ref="Y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 cm="1">
        <f t="array" ref="Z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 t="str" cm="1">
        <f t="array" ref="AA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 cm="1">
        <f t="array" ref="AB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 t="str" cm="1">
        <f t="array" ref="AC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4" cm="1">
        <f t="array" ref="AD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4">
        <f>IF(OR(Table1[[#This Row],[Merged_Coding3numerical1]]=1,Table1[[#This Row],[Merged_Coding3numerical2]]=1,Table1[[#This Row],[Merged_Coding3numerical3]]=1),1,0)</f>
        <v>0</v>
      </c>
      <c r="AF4">
        <f>IF(OR(Table1[[#This Row],[Merged_Coding3numerical1]]=2,Table1[[#This Row],[Merged_Coding3numerical2]]=2,Table1[[#This Row],[Merged_Coding3numerical3]]=2),1,0)</f>
        <v>1</v>
      </c>
      <c r="AG4">
        <f>IF(OR(Table1[[#This Row],[Merged_Coding3numerical1]]=3,Table1[[#This Row],[Merged_Coding3numerical2]]=3,Table1[[#This Row],[Merged_Coding3numerical3]]=3),1,0)</f>
        <v>0</v>
      </c>
      <c r="AH4">
        <f>IF(OR(Table1[[#This Row],[Merged_Coding3numerical1]]=4,Table1[[#This Row],[Merged_Coding3numerical2]]=4,Table1[[#This Row],[Merged_Coding3numerical3]]=4),1,0)</f>
        <v>1</v>
      </c>
      <c r="AI4">
        <f>IF(OR(Table1[[#This Row],[Merged_Coding3numerical1]]=5,Table1[[#This Row],[Merged_Coding3numerical2]]=5,Table1[[#This Row],[Merged_Coding3numerical3]]=5),1,0)</f>
        <v>0</v>
      </c>
      <c r="AJ4">
        <f>LEN(Table1[[#This Row],[narratives_open]])</f>
        <v>263</v>
      </c>
      <c r="AK4" s="1" t="s">
        <v>112</v>
      </c>
      <c r="AL4" s="1">
        <v>3</v>
      </c>
      <c r="AM4" s="1" t="s">
        <v>113</v>
      </c>
      <c r="AN4" s="1">
        <v>1</v>
      </c>
      <c r="AO4" s="1" t="s">
        <v>114</v>
      </c>
      <c r="AP4" s="1">
        <v>6</v>
      </c>
      <c r="AR4">
        <f t="shared" si="0"/>
        <v>0.33333333333333331</v>
      </c>
      <c r="AS4">
        <v>3</v>
      </c>
      <c r="AT4">
        <v>1</v>
      </c>
      <c r="AU4">
        <v>2</v>
      </c>
      <c r="AV4">
        <f>IF(Table1[[#This Row],[narratives_rank_1]]=1,IF(Table1[[#This Row],[narratives_rank_2]]=2,123,132),IF(Table1[[#This Row],[narratives_rank_1]]=2,IF(Table1[[#This Row],[narratives_rank_2]]=1,213,231),IF(Table1[[#This Row],[narratives_rank_2]]=1,312,321)))</f>
        <v>312</v>
      </c>
      <c r="AW4" t="str">
        <f>IF(AV4=[1]Q4_narr_rank!$B$2,[1]Q4_narr_rank!$A$2,IF(AV4=[1]Q4_narr_rank!$B$3,[1]Q4_narr_rank!$A$3,IF(AV4=[1]Q4_narr_rank!$B$4,[1]Q4_narr_rank!$A$4,IF(AV4=[1]Q4_narr_rank!$B$5,[1]Q4_narr_rank!$A$5,IF(AV4=[1]Q4_narr_rank!$B$6,[1]Q4_narr_rank!$A$6,IF(AV4=[1]Q4_narr_rank!$B$7,[1]Q4_narr_rank!$A$7))))))</f>
        <v>Balanced Idealists</v>
      </c>
      <c r="AX4" t="s">
        <v>115</v>
      </c>
      <c r="AY4">
        <v>1</v>
      </c>
      <c r="AZ4">
        <f>LEN(Table1[[#This Row],[narratives_probing]])</f>
        <v>319</v>
      </c>
      <c r="BA4" s="6" t="str">
        <f>IF(Table1[[#This Row],[narratives_rank_1]]=1,"Money",IF(Table1[[#This Row],[narratives_rank_2]]=1,"Mixture",IF(Table1[[#This Row],[narratives_rank_3]]=1,"Sincere")))</f>
        <v>Mixture</v>
      </c>
      <c r="BB4" s="7" t="s">
        <v>116</v>
      </c>
      <c r="BC4" s="1">
        <v>10</v>
      </c>
      <c r="BF4" t="s">
        <v>117</v>
      </c>
      <c r="BG4">
        <v>0.6</v>
      </c>
      <c r="BH4" t="s">
        <v>118</v>
      </c>
      <c r="BI4" t="s">
        <v>118</v>
      </c>
      <c r="BJ4" t="s">
        <v>119</v>
      </c>
      <c r="BK4" t="s">
        <v>120</v>
      </c>
      <c r="BL4" t="s">
        <v>121</v>
      </c>
      <c r="BN4">
        <v>65</v>
      </c>
      <c r="BO4" t="s">
        <v>122</v>
      </c>
      <c r="BP4" t="s">
        <v>123</v>
      </c>
      <c r="BQ4" t="s">
        <v>124</v>
      </c>
    </row>
    <row r="5" spans="1:69" x14ac:dyDescent="0.2">
      <c r="A5" t="s">
        <v>125</v>
      </c>
      <c r="B5" t="s">
        <v>125</v>
      </c>
      <c r="C5">
        <v>153.696</v>
      </c>
      <c r="D5" t="s">
        <v>126</v>
      </c>
      <c r="E5" s="1" t="s">
        <v>127</v>
      </c>
      <c r="F5" s="1">
        <v>3</v>
      </c>
      <c r="G5" s="1" t="s">
        <v>128</v>
      </c>
      <c r="H5" s="1">
        <v>9</v>
      </c>
      <c r="I5" s="1"/>
      <c r="J5" t="s">
        <v>129</v>
      </c>
      <c r="K5" s="1" t="s">
        <v>86</v>
      </c>
      <c r="L5" s="1">
        <v>4</v>
      </c>
      <c r="M5" s="1" t="s">
        <v>87</v>
      </c>
      <c r="N5" s="1">
        <v>3</v>
      </c>
      <c r="O5" s="1" t="s">
        <v>88</v>
      </c>
      <c r="P5" s="1">
        <v>4</v>
      </c>
      <c r="R5" t="s">
        <v>130</v>
      </c>
      <c r="S5">
        <v>0</v>
      </c>
      <c r="V5" t="s">
        <v>90</v>
      </c>
      <c r="W5" s="8">
        <f>IF(Table1[[#This Row],[main_reasontext]]=[1]Q3_narr_open!$A$23,1,IF(Table1[[#This Row],[main_reasontext]]=[1]Q3_narr_open!$A$24,2,IF(Table1[[#This Row],[main_reasontext]]=[1]Q3_narr_open!$A$25,3,IF(Table1[[#This Row],[main_reasontext]]=[1]Q3_narr_open!$A$26,4,))))</f>
        <v>1</v>
      </c>
      <c r="X5">
        <v>1</v>
      </c>
      <c r="Y5" t="str" cm="1">
        <f t="array" ref="Y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 cm="1">
        <f t="array" ref="Z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 t="str" cm="1">
        <f t="array" ref="AA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 cm="1">
        <f t="array" ref="AB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 t="str" cm="1">
        <f t="array" ref="AC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 t="str" cm="1">
        <f t="array" ref="AD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
        <f>IF(OR(Table1[[#This Row],[Merged_Coding3numerical1]]=1,Table1[[#This Row],[Merged_Coding3numerical2]]=1,Table1[[#This Row],[Merged_Coding3numerical3]]=1),1,0)</f>
        <v>1</v>
      </c>
      <c r="AF5">
        <f>IF(OR(Table1[[#This Row],[Merged_Coding3numerical1]]=2,Table1[[#This Row],[Merged_Coding3numerical2]]=2,Table1[[#This Row],[Merged_Coding3numerical3]]=2),1,0)</f>
        <v>0</v>
      </c>
      <c r="AG5">
        <f>IF(OR(Table1[[#This Row],[Merged_Coding3numerical1]]=3,Table1[[#This Row],[Merged_Coding3numerical2]]=3,Table1[[#This Row],[Merged_Coding3numerical3]]=3),1,0)</f>
        <v>0</v>
      </c>
      <c r="AH5">
        <f>IF(OR(Table1[[#This Row],[Merged_Coding3numerical1]]=4,Table1[[#This Row],[Merged_Coding3numerical2]]=4,Table1[[#This Row],[Merged_Coding3numerical3]]=4),1,0)</f>
        <v>1</v>
      </c>
      <c r="AI5">
        <f>IF(OR(Table1[[#This Row],[Merged_Coding3numerical1]]=5,Table1[[#This Row],[Merged_Coding3numerical2]]=5,Table1[[#This Row],[Merged_Coding3numerical3]]=5),1,0)</f>
        <v>0</v>
      </c>
      <c r="AJ5">
        <f>LEN(Table1[[#This Row],[narratives_open]])</f>
        <v>442</v>
      </c>
      <c r="AK5" s="1" t="s">
        <v>90</v>
      </c>
      <c r="AL5" s="1">
        <v>2</v>
      </c>
      <c r="AM5" s="1" t="s">
        <v>113</v>
      </c>
      <c r="AN5" s="1">
        <v>1</v>
      </c>
      <c r="AR5">
        <f t="shared" si="0"/>
        <v>0.5</v>
      </c>
      <c r="AS5">
        <v>2</v>
      </c>
      <c r="AT5">
        <v>1</v>
      </c>
      <c r="AU5">
        <v>3</v>
      </c>
      <c r="AV5">
        <f>IF(Table1[[#This Row],[narratives_rank_1]]=1,IF(Table1[[#This Row],[narratives_rank_2]]=2,123,132),IF(Table1[[#This Row],[narratives_rank_1]]=2,IF(Table1[[#This Row],[narratives_rank_2]]=1,213,231),IF(Table1[[#This Row],[narratives_rank_2]]=1,312,321)))</f>
        <v>213</v>
      </c>
      <c r="AW5" t="str">
        <f>IF(AV5=[1]Q4_narr_rank!$B$2,[1]Q4_narr_rank!$A$2,IF(AV5=[1]Q4_narr_rank!$B$3,[1]Q4_narr_rank!$A$3,IF(AV5=[1]Q4_narr_rank!$B$4,[1]Q4_narr_rank!$A$4,IF(AV5=[1]Q4_narr_rank!$B$5,[1]Q4_narr_rank!$A$5,IF(AV5=[1]Q4_narr_rank!$B$6,[1]Q4_narr_rank!$A$6,IF(AV5=[1]Q4_narr_rank!$B$7,[1]Q4_narr_rank!$A$7))))))</f>
        <v>Balanced Cynics</v>
      </c>
      <c r="AX5" t="s">
        <v>131</v>
      </c>
      <c r="AY5">
        <v>1</v>
      </c>
      <c r="AZ5">
        <f>LEN(Table1[[#This Row],[narratives_probing]])</f>
        <v>231</v>
      </c>
      <c r="BA5" s="6" t="str">
        <f>IF(Table1[[#This Row],[narratives_rank_1]]=1,"Money",IF(Table1[[#This Row],[narratives_rank_2]]=1,"Mixture",IF(Table1[[#This Row],[narratives_rank_3]]=1,"Sincere")))</f>
        <v>Mixture</v>
      </c>
      <c r="BB5" s="9" t="s">
        <v>132</v>
      </c>
      <c r="BC5" s="1">
        <v>20</v>
      </c>
      <c r="BF5" t="s">
        <v>133</v>
      </c>
      <c r="BG5" t="s">
        <v>94</v>
      </c>
      <c r="BH5" t="s">
        <v>96</v>
      </c>
      <c r="BI5" t="s">
        <v>96</v>
      </c>
      <c r="BJ5" t="s">
        <v>134</v>
      </c>
      <c r="BK5" t="s">
        <v>120</v>
      </c>
      <c r="BL5" t="s">
        <v>135</v>
      </c>
      <c r="BN5">
        <v>59</v>
      </c>
      <c r="BO5" t="s">
        <v>136</v>
      </c>
      <c r="BP5" t="s">
        <v>137</v>
      </c>
      <c r="BQ5" t="s">
        <v>138</v>
      </c>
    </row>
    <row r="6" spans="1:69" x14ac:dyDescent="0.2">
      <c r="A6" t="s">
        <v>139</v>
      </c>
      <c r="B6" t="s">
        <v>139</v>
      </c>
      <c r="C6">
        <v>103.268</v>
      </c>
      <c r="D6" t="s">
        <v>140</v>
      </c>
      <c r="E6" s="1" t="s">
        <v>141</v>
      </c>
      <c r="F6" s="1">
        <v>6</v>
      </c>
      <c r="G6" s="1" t="s">
        <v>142</v>
      </c>
      <c r="H6" s="1">
        <v>21</v>
      </c>
      <c r="I6" s="1"/>
      <c r="J6" t="s">
        <v>143</v>
      </c>
      <c r="K6" s="1" t="s">
        <v>108</v>
      </c>
      <c r="L6" s="1">
        <v>1</v>
      </c>
      <c r="M6" s="1" t="s">
        <v>109</v>
      </c>
      <c r="N6" s="1">
        <v>1</v>
      </c>
      <c r="O6" s="1" t="s">
        <v>88</v>
      </c>
      <c r="P6" s="1">
        <v>4</v>
      </c>
      <c r="R6" t="s">
        <v>144</v>
      </c>
      <c r="S6">
        <v>1</v>
      </c>
      <c r="X6">
        <v>0</v>
      </c>
      <c r="Y6" t="str" cm="1">
        <f t="array" ref="Y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 cm="1">
        <f t="array" ref="Z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 t="str" cm="1">
        <f t="array" ref="AA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 t="str" cm="1">
        <f t="array" ref="AB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 t="str" cm="1">
        <f t="array" ref="AC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 t="str" cm="1">
        <f t="array" ref="AD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
        <f>IF(OR(Table1[[#This Row],[Merged_Coding3numerical1]]=1,Table1[[#This Row],[Merged_Coding3numerical2]]=1,Table1[[#This Row],[Merged_Coding3numerical3]]=1),1,0)</f>
        <v>0</v>
      </c>
      <c r="AF6">
        <f>IF(OR(Table1[[#This Row],[Merged_Coding3numerical1]]=2,Table1[[#This Row],[Merged_Coding3numerical2]]=2,Table1[[#This Row],[Merged_Coding3numerical3]]=2),1,0)</f>
        <v>0</v>
      </c>
      <c r="AG6">
        <f>IF(OR(Table1[[#This Row],[Merged_Coding3numerical1]]=3,Table1[[#This Row],[Merged_Coding3numerical2]]=3,Table1[[#This Row],[Merged_Coding3numerical3]]=3),1,0)</f>
        <v>0</v>
      </c>
      <c r="AH6">
        <f>IF(OR(Table1[[#This Row],[Merged_Coding3numerical1]]=4,Table1[[#This Row],[Merged_Coding3numerical2]]=4,Table1[[#This Row],[Merged_Coding3numerical3]]=4),1,0)</f>
        <v>1</v>
      </c>
      <c r="AI6">
        <f>IF(OR(Table1[[#This Row],[Merged_Coding3numerical1]]=5,Table1[[#This Row],[Merged_Coding3numerical2]]=5,Table1[[#This Row],[Merged_Coding3numerical3]]=5),1,0)</f>
        <v>0</v>
      </c>
      <c r="AJ6">
        <f>LEN(Table1[[#This Row],[narratives_open]])</f>
        <v>71</v>
      </c>
      <c r="AK6" s="1" t="s">
        <v>113</v>
      </c>
      <c r="AL6" s="1">
        <v>1</v>
      </c>
      <c r="AR6">
        <f t="shared" si="0"/>
        <v>1</v>
      </c>
      <c r="AS6">
        <v>3</v>
      </c>
      <c r="AT6">
        <v>2</v>
      </c>
      <c r="AU6">
        <v>1</v>
      </c>
      <c r="AV6">
        <f>IF(Table1[[#This Row],[narratives_rank_1]]=1,IF(Table1[[#This Row],[narratives_rank_2]]=2,123,132),IF(Table1[[#This Row],[narratives_rank_1]]=2,IF(Table1[[#This Row],[narratives_rank_2]]=1,213,231),IF(Table1[[#This Row],[narratives_rank_2]]=1,312,321)))</f>
        <v>321</v>
      </c>
      <c r="AW6" t="str">
        <f>IF(AV6=[1]Q4_narr_rank!$B$2,[1]Q4_narr_rank!$A$2,IF(AV6=[1]Q4_narr_rank!$B$3,[1]Q4_narr_rank!$A$3,IF(AV6=[1]Q4_narr_rank!$B$4,[1]Q4_narr_rank!$A$4,IF(AV6=[1]Q4_narr_rank!$B$5,[1]Q4_narr_rank!$A$5,IF(AV6=[1]Q4_narr_rank!$B$6,[1]Q4_narr_rank!$A$6,IF(AV6=[1]Q4_narr_rank!$B$7,[1]Q4_narr_rank!$A$7))))))</f>
        <v>Idealists</v>
      </c>
      <c r="AX6" t="s">
        <v>145</v>
      </c>
      <c r="AY6">
        <v>1</v>
      </c>
      <c r="AZ6">
        <f>LEN(Table1[[#This Row],[narratives_probing]])</f>
        <v>175</v>
      </c>
      <c r="BA6" s="6" t="str">
        <f>IF(Table1[[#This Row],[narratives_rank_1]]=1,"Money",IF(Table1[[#This Row],[narratives_rank_2]]=1,"Mixture",IF(Table1[[#This Row],[narratives_rank_3]]=1,"Sincere")))</f>
        <v>Sincere</v>
      </c>
      <c r="BB6" s="9" t="s">
        <v>132</v>
      </c>
      <c r="BC6" s="1">
        <v>20</v>
      </c>
      <c r="BF6" t="s">
        <v>93</v>
      </c>
      <c r="BG6">
        <v>0.4</v>
      </c>
      <c r="BH6" t="s">
        <v>146</v>
      </c>
      <c r="BI6" t="s">
        <v>146</v>
      </c>
      <c r="BJ6" t="s">
        <v>134</v>
      </c>
      <c r="BK6" t="s">
        <v>120</v>
      </c>
      <c r="BL6" t="s">
        <v>135</v>
      </c>
      <c r="BN6">
        <v>58</v>
      </c>
      <c r="BO6" t="s">
        <v>122</v>
      </c>
      <c r="BP6" t="s">
        <v>147</v>
      </c>
      <c r="BQ6" t="s">
        <v>138</v>
      </c>
    </row>
    <row r="7" spans="1:69" x14ac:dyDescent="0.2">
      <c r="A7" t="s">
        <v>148</v>
      </c>
      <c r="B7" t="s">
        <v>148</v>
      </c>
      <c r="C7">
        <v>46.213000000000001</v>
      </c>
      <c r="D7" t="s">
        <v>149</v>
      </c>
      <c r="E7" s="1" t="s">
        <v>127</v>
      </c>
      <c r="F7" s="1">
        <v>3</v>
      </c>
      <c r="G7" s="1" t="s">
        <v>128</v>
      </c>
      <c r="H7" s="1">
        <v>9</v>
      </c>
      <c r="I7" s="1"/>
      <c r="J7" t="s">
        <v>150</v>
      </c>
      <c r="K7" s="1" t="s">
        <v>108</v>
      </c>
      <c r="L7" s="1">
        <v>1</v>
      </c>
      <c r="M7" s="1" t="s">
        <v>109</v>
      </c>
      <c r="N7" s="1">
        <v>1</v>
      </c>
      <c r="O7" s="1" t="s">
        <v>88</v>
      </c>
      <c r="P7" s="1">
        <v>4</v>
      </c>
      <c r="R7" t="s">
        <v>151</v>
      </c>
      <c r="S7">
        <v>0</v>
      </c>
      <c r="X7">
        <v>0</v>
      </c>
      <c r="Y7" t="str" cm="1">
        <f t="array" ref="Y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 cm="1">
        <f t="array" ref="Z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 t="str" cm="1">
        <f t="array" ref="AA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 t="str" cm="1">
        <f t="array" ref="AB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 t="str" cm="1">
        <f t="array" ref="AC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 t="str" cm="1">
        <f t="array" ref="AD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
        <f>IF(OR(Table1[[#This Row],[Merged_Coding3numerical1]]=1,Table1[[#This Row],[Merged_Coding3numerical2]]=1,Table1[[#This Row],[Merged_Coding3numerical3]]=1),1,0)</f>
        <v>1</v>
      </c>
      <c r="AF7">
        <f>IF(OR(Table1[[#This Row],[Merged_Coding3numerical1]]=2,Table1[[#This Row],[Merged_Coding3numerical2]]=2,Table1[[#This Row],[Merged_Coding3numerical3]]=2),1,0)</f>
        <v>0</v>
      </c>
      <c r="AG7">
        <f>IF(OR(Table1[[#This Row],[Merged_Coding3numerical1]]=3,Table1[[#This Row],[Merged_Coding3numerical2]]=3,Table1[[#This Row],[Merged_Coding3numerical3]]=3),1,0)</f>
        <v>0</v>
      </c>
      <c r="AH7">
        <f>IF(OR(Table1[[#This Row],[Merged_Coding3numerical1]]=4,Table1[[#This Row],[Merged_Coding3numerical2]]=4,Table1[[#This Row],[Merged_Coding3numerical3]]=4),1,0)</f>
        <v>0</v>
      </c>
      <c r="AI7">
        <f>IF(OR(Table1[[#This Row],[Merged_Coding3numerical1]]=5,Table1[[#This Row],[Merged_Coding3numerical2]]=5,Table1[[#This Row],[Merged_Coding3numerical3]]=5),1,0)</f>
        <v>0</v>
      </c>
      <c r="AJ7">
        <f>LEN(Table1[[#This Row],[narratives_open]])</f>
        <v>315</v>
      </c>
      <c r="AK7" s="1" t="s">
        <v>90</v>
      </c>
      <c r="AL7" s="1">
        <v>2</v>
      </c>
      <c r="AR7">
        <f t="shared" si="0"/>
        <v>1</v>
      </c>
      <c r="AS7">
        <v>1</v>
      </c>
      <c r="AT7">
        <v>2</v>
      </c>
      <c r="AU7">
        <v>3</v>
      </c>
      <c r="AV7">
        <f>IF(Table1[[#This Row],[narratives_rank_1]]=1,IF(Table1[[#This Row],[narratives_rank_2]]=2,123,132),IF(Table1[[#This Row],[narratives_rank_1]]=2,IF(Table1[[#This Row],[narratives_rank_2]]=1,213,231),IF(Table1[[#This Row],[narratives_rank_2]]=1,312,321)))</f>
        <v>123</v>
      </c>
      <c r="AW7" t="str">
        <f>IF(AV7=[1]Q4_narr_rank!$B$2,[1]Q4_narr_rank!$A$2,IF(AV7=[1]Q4_narr_rank!$B$3,[1]Q4_narr_rank!$A$3,IF(AV7=[1]Q4_narr_rank!$B$4,[1]Q4_narr_rank!$A$4,IF(AV7=[1]Q4_narr_rank!$B$5,[1]Q4_narr_rank!$A$5,IF(AV7=[1]Q4_narr_rank!$B$6,[1]Q4_narr_rank!$A$6,IF(AV7=[1]Q4_narr_rank!$B$7,[1]Q4_narr_rank!$A$7))))))</f>
        <v>Cynics</v>
      </c>
      <c r="AX7" t="s">
        <v>152</v>
      </c>
      <c r="AY7">
        <v>1</v>
      </c>
      <c r="AZ7">
        <f>LEN(Table1[[#This Row],[narratives_probing]])</f>
        <v>89</v>
      </c>
      <c r="BA7" s="6" t="str">
        <f>IF(Table1[[#This Row],[narratives_rank_1]]=1,"Money",IF(Table1[[#This Row],[narratives_rank_2]]=1,"Mixture",IF(Table1[[#This Row],[narratives_rank_3]]=1,"Sincere")))</f>
        <v>Money</v>
      </c>
      <c r="BB7" s="10" t="s">
        <v>92</v>
      </c>
      <c r="BC7" s="1">
        <v>9</v>
      </c>
      <c r="BF7" t="s">
        <v>153</v>
      </c>
      <c r="BG7" t="s">
        <v>94</v>
      </c>
      <c r="BH7" t="s">
        <v>146</v>
      </c>
      <c r="BI7" t="s">
        <v>146</v>
      </c>
      <c r="BJ7" t="s">
        <v>154</v>
      </c>
      <c r="BK7" t="s">
        <v>120</v>
      </c>
      <c r="BL7" t="s">
        <v>135</v>
      </c>
      <c r="BN7">
        <v>61</v>
      </c>
      <c r="BO7" t="s">
        <v>155</v>
      </c>
      <c r="BP7" t="s">
        <v>137</v>
      </c>
      <c r="BQ7" t="s">
        <v>156</v>
      </c>
    </row>
    <row r="8" spans="1:69" x14ac:dyDescent="0.2">
      <c r="A8" t="s">
        <v>157</v>
      </c>
      <c r="B8" t="s">
        <v>157</v>
      </c>
      <c r="C8">
        <v>11.101000000000001</v>
      </c>
      <c r="D8" t="s">
        <v>158</v>
      </c>
      <c r="E8" s="1" t="s">
        <v>141</v>
      </c>
      <c r="F8" s="1">
        <v>6</v>
      </c>
      <c r="G8" s="1" t="s">
        <v>142</v>
      </c>
      <c r="H8" s="1">
        <v>21</v>
      </c>
      <c r="I8" s="1"/>
      <c r="J8" t="s">
        <v>159</v>
      </c>
      <c r="K8" s="1" t="s">
        <v>108</v>
      </c>
      <c r="L8" s="1">
        <v>1</v>
      </c>
      <c r="M8" s="1" t="s">
        <v>109</v>
      </c>
      <c r="N8" s="1">
        <v>1</v>
      </c>
      <c r="O8" s="1" t="s">
        <v>88</v>
      </c>
      <c r="P8" s="1">
        <v>4</v>
      </c>
      <c r="R8" t="s">
        <v>160</v>
      </c>
      <c r="S8">
        <v>0</v>
      </c>
      <c r="X8">
        <v>0</v>
      </c>
      <c r="Y8" t="str" cm="1">
        <f t="array" ref="Y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8" cm="1">
        <f t="array" ref="Z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8" t="str" cm="1">
        <f t="array" ref="AA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8" t="str" cm="1">
        <f t="array" ref="AB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8" t="str" cm="1">
        <f t="array" ref="AC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 t="str" cm="1">
        <f t="array" ref="AD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
        <f>IF(OR(Table1[[#This Row],[Merged_Coding3numerical1]]=1,Table1[[#This Row],[Merged_Coding3numerical2]]=1,Table1[[#This Row],[Merged_Coding3numerical3]]=1),1,0)</f>
        <v>1</v>
      </c>
      <c r="AF8">
        <f>IF(OR(Table1[[#This Row],[Merged_Coding3numerical1]]=2,Table1[[#This Row],[Merged_Coding3numerical2]]=2,Table1[[#This Row],[Merged_Coding3numerical3]]=2),1,0)</f>
        <v>0</v>
      </c>
      <c r="AG8">
        <f>IF(OR(Table1[[#This Row],[Merged_Coding3numerical1]]=3,Table1[[#This Row],[Merged_Coding3numerical2]]=3,Table1[[#This Row],[Merged_Coding3numerical3]]=3),1,0)</f>
        <v>0</v>
      </c>
      <c r="AH8">
        <f>IF(OR(Table1[[#This Row],[Merged_Coding3numerical1]]=4,Table1[[#This Row],[Merged_Coding3numerical2]]=4,Table1[[#This Row],[Merged_Coding3numerical3]]=4),1,0)</f>
        <v>0</v>
      </c>
      <c r="AI8">
        <f>IF(OR(Table1[[#This Row],[Merged_Coding3numerical1]]=5,Table1[[#This Row],[Merged_Coding3numerical2]]=5,Table1[[#This Row],[Merged_Coding3numerical3]]=5),1,0)</f>
        <v>0</v>
      </c>
      <c r="AJ8">
        <f>LEN(Table1[[#This Row],[narratives_open]])</f>
        <v>12</v>
      </c>
      <c r="AK8" s="1" t="s">
        <v>90</v>
      </c>
      <c r="AL8" s="1">
        <v>2</v>
      </c>
      <c r="AR8">
        <f t="shared" si="0"/>
        <v>1</v>
      </c>
      <c r="AS8">
        <v>1</v>
      </c>
      <c r="AT8">
        <v>3</v>
      </c>
      <c r="AU8">
        <v>2</v>
      </c>
      <c r="AV8">
        <f>IF(Table1[[#This Row],[narratives_rank_1]]=1,IF(Table1[[#This Row],[narratives_rank_2]]=2,123,132),IF(Table1[[#This Row],[narratives_rank_1]]=2,IF(Table1[[#This Row],[narratives_rank_2]]=1,213,231),IF(Table1[[#This Row],[narratives_rank_2]]=1,312,321)))</f>
        <v>132</v>
      </c>
      <c r="AW8" t="str">
        <f>IF(AV8=[1]Q4_narr_rank!$B$2,[1]Q4_narr_rank!$A$2,IF(AV8=[1]Q4_narr_rank!$B$3,[1]Q4_narr_rank!$A$3,IF(AV8=[1]Q4_narr_rank!$B$4,[1]Q4_narr_rank!$A$4,IF(AV8=[1]Q4_narr_rank!$B$5,[1]Q4_narr_rank!$A$5,IF(AV8=[1]Q4_narr_rank!$B$6,[1]Q4_narr_rank!$A$6,IF(AV8=[1]Q4_narr_rank!$B$7,[1]Q4_narr_rank!$A$7))))))</f>
        <v>2 different types of firms, cynics</v>
      </c>
      <c r="AX8" t="s">
        <v>161</v>
      </c>
      <c r="AY8">
        <v>1</v>
      </c>
      <c r="AZ8">
        <f>LEN(Table1[[#This Row],[narratives_probing]])</f>
        <v>32</v>
      </c>
      <c r="BA8" s="6" t="str">
        <f>IF(Table1[[#This Row],[narratives_rank_1]]=1,"Money",IF(Table1[[#This Row],[narratives_rank_2]]=1,"Mixture",IF(Table1[[#This Row],[narratives_rank_3]]=1,"Sincere")))</f>
        <v>Money</v>
      </c>
      <c r="BB8" s="1" t="s">
        <v>116</v>
      </c>
      <c r="BC8" s="1">
        <v>10</v>
      </c>
      <c r="BF8" t="s">
        <v>117</v>
      </c>
      <c r="BG8" t="s">
        <v>94</v>
      </c>
      <c r="BH8" t="s">
        <v>146</v>
      </c>
      <c r="BI8" t="s">
        <v>118</v>
      </c>
      <c r="BJ8" t="s">
        <v>162</v>
      </c>
      <c r="BK8" t="s">
        <v>163</v>
      </c>
      <c r="BL8" t="s">
        <v>135</v>
      </c>
      <c r="BN8">
        <v>65</v>
      </c>
      <c r="BO8" t="s">
        <v>122</v>
      </c>
      <c r="BP8" t="s">
        <v>164</v>
      </c>
      <c r="BQ8" t="s">
        <v>138</v>
      </c>
    </row>
    <row r="9" spans="1:69" x14ac:dyDescent="0.2">
      <c r="A9" t="s">
        <v>165</v>
      </c>
      <c r="B9" t="s">
        <v>165</v>
      </c>
      <c r="C9">
        <v>268.66899999999998</v>
      </c>
      <c r="D9" t="s">
        <v>166</v>
      </c>
      <c r="E9" s="1" t="s">
        <v>167</v>
      </c>
      <c r="F9" s="1">
        <v>5</v>
      </c>
      <c r="G9" s="1" t="s">
        <v>167</v>
      </c>
      <c r="H9" s="1">
        <v>19</v>
      </c>
      <c r="I9" s="1"/>
      <c r="J9" t="s">
        <v>168</v>
      </c>
      <c r="K9" s="1" t="s">
        <v>108</v>
      </c>
      <c r="L9" s="1">
        <v>1</v>
      </c>
      <c r="M9" s="1" t="s">
        <v>109</v>
      </c>
      <c r="N9" s="1">
        <v>1</v>
      </c>
      <c r="O9" s="1" t="s">
        <v>88</v>
      </c>
      <c r="P9" s="1">
        <v>4</v>
      </c>
      <c r="R9" t="s">
        <v>169</v>
      </c>
      <c r="S9">
        <v>0</v>
      </c>
      <c r="T9" t="s">
        <v>170</v>
      </c>
      <c r="X9">
        <v>0</v>
      </c>
      <c r="Y9" t="str" cm="1">
        <f t="array" ref="Y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9" cm="1">
        <f t="array" ref="Z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9" t="str" cm="1">
        <f t="array" ref="AA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9" t="str" cm="1">
        <f t="array" ref="AB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9" t="str" cm="1">
        <f t="array" ref="AC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9" t="str" cm="1">
        <f t="array" ref="AD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9">
        <f>IF(OR(Table1[[#This Row],[Merged_Coding3numerical1]]=1,Table1[[#This Row],[Merged_Coding3numerical2]]=1,Table1[[#This Row],[Merged_Coding3numerical3]]=1),1,0)</f>
        <v>0</v>
      </c>
      <c r="AF9">
        <f>IF(OR(Table1[[#This Row],[Merged_Coding3numerical1]]=2,Table1[[#This Row],[Merged_Coding3numerical2]]=2,Table1[[#This Row],[Merged_Coding3numerical3]]=2),1,0)</f>
        <v>0</v>
      </c>
      <c r="AG9">
        <f>IF(OR(Table1[[#This Row],[Merged_Coding3numerical1]]=3,Table1[[#This Row],[Merged_Coding3numerical2]]=3,Table1[[#This Row],[Merged_Coding3numerical3]]=3),1,0)</f>
        <v>0</v>
      </c>
      <c r="AH9">
        <f>IF(OR(Table1[[#This Row],[Merged_Coding3numerical1]]=4,Table1[[#This Row],[Merged_Coding3numerical2]]=4,Table1[[#This Row],[Merged_Coding3numerical3]]=4),1,0)</f>
        <v>1</v>
      </c>
      <c r="AI9">
        <f>IF(OR(Table1[[#This Row],[Merged_Coding3numerical1]]=5,Table1[[#This Row],[Merged_Coding3numerical2]]=5,Table1[[#This Row],[Merged_Coding3numerical3]]=5),1,0)</f>
        <v>0</v>
      </c>
      <c r="AJ9">
        <f>LEN(Table1[[#This Row],[narratives_open]])</f>
        <v>188</v>
      </c>
      <c r="AK9" s="1" t="s">
        <v>114</v>
      </c>
      <c r="AL9" s="1">
        <v>6</v>
      </c>
      <c r="AR9">
        <f t="shared" si="0"/>
        <v>1</v>
      </c>
      <c r="AS9">
        <v>3</v>
      </c>
      <c r="AT9">
        <v>2</v>
      </c>
      <c r="AU9">
        <v>1</v>
      </c>
      <c r="AV9">
        <f>IF(Table1[[#This Row],[narratives_rank_1]]=1,IF(Table1[[#This Row],[narratives_rank_2]]=2,123,132),IF(Table1[[#This Row],[narratives_rank_1]]=2,IF(Table1[[#This Row],[narratives_rank_2]]=1,213,231),IF(Table1[[#This Row],[narratives_rank_2]]=1,312,321)))</f>
        <v>321</v>
      </c>
      <c r="AW9" t="str">
        <f>IF(AV9=[1]Q4_narr_rank!$B$2,[1]Q4_narr_rank!$A$2,IF(AV9=[1]Q4_narr_rank!$B$3,[1]Q4_narr_rank!$A$3,IF(AV9=[1]Q4_narr_rank!$B$4,[1]Q4_narr_rank!$A$4,IF(AV9=[1]Q4_narr_rank!$B$5,[1]Q4_narr_rank!$A$5,IF(AV9=[1]Q4_narr_rank!$B$6,[1]Q4_narr_rank!$A$6,IF(AV9=[1]Q4_narr_rank!$B$7,[1]Q4_narr_rank!$A$7))))))</f>
        <v>Idealists</v>
      </c>
      <c r="AX9" t="s">
        <v>171</v>
      </c>
      <c r="AY9">
        <v>0</v>
      </c>
      <c r="AZ9">
        <f>LEN(Table1[[#This Row],[narratives_probing]])</f>
        <v>199</v>
      </c>
      <c r="BA9" s="6" t="str">
        <f>IF(Table1[[#This Row],[narratives_rank_1]]=1,"Money",IF(Table1[[#This Row],[narratives_rank_2]]=1,"Mixture",IF(Table1[[#This Row],[narratives_rank_3]]=1,"Sincere")))</f>
        <v>Sincere</v>
      </c>
      <c r="BB9" s="7" t="s">
        <v>172</v>
      </c>
      <c r="BC9" s="1">
        <v>12</v>
      </c>
      <c r="BF9" t="s">
        <v>153</v>
      </c>
      <c r="BG9" t="s">
        <v>94</v>
      </c>
      <c r="BH9" t="s">
        <v>118</v>
      </c>
      <c r="BI9" t="s">
        <v>118</v>
      </c>
      <c r="BJ9" t="s">
        <v>162</v>
      </c>
      <c r="BK9" t="s">
        <v>163</v>
      </c>
      <c r="BL9" t="s">
        <v>135</v>
      </c>
      <c r="BN9">
        <v>57</v>
      </c>
      <c r="BO9" t="s">
        <v>136</v>
      </c>
      <c r="BP9" t="s">
        <v>137</v>
      </c>
      <c r="BQ9" t="s">
        <v>156</v>
      </c>
    </row>
    <row r="10" spans="1:69" x14ac:dyDescent="0.2">
      <c r="A10" t="s">
        <v>173</v>
      </c>
      <c r="B10" t="s">
        <v>173</v>
      </c>
      <c r="C10">
        <v>31.187999999999999</v>
      </c>
      <c r="D10" t="s">
        <v>174</v>
      </c>
      <c r="E10" s="1" t="s">
        <v>127</v>
      </c>
      <c r="F10" s="1">
        <v>3</v>
      </c>
      <c r="G10" s="1" t="s">
        <v>128</v>
      </c>
      <c r="H10" s="1">
        <v>9</v>
      </c>
      <c r="I10" s="1"/>
      <c r="J10" t="s">
        <v>175</v>
      </c>
      <c r="K10" s="1" t="s">
        <v>176</v>
      </c>
      <c r="L10" s="1">
        <v>2</v>
      </c>
      <c r="M10" s="1" t="s">
        <v>177</v>
      </c>
      <c r="N10" s="1">
        <v>2</v>
      </c>
      <c r="O10" s="1" t="s">
        <v>88</v>
      </c>
      <c r="P10" s="1">
        <v>4</v>
      </c>
      <c r="R10" t="s">
        <v>178</v>
      </c>
      <c r="S10">
        <v>0</v>
      </c>
      <c r="X10">
        <v>0</v>
      </c>
      <c r="Y10" t="str" cm="1">
        <f t="array" ref="Y1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0" cm="1">
        <f t="array" ref="Z1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0" t="str" cm="1">
        <f t="array" ref="AA1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0" t="str" cm="1">
        <f t="array" ref="AB1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0" t="str" cm="1">
        <f t="array" ref="AC1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0" t="str" cm="1">
        <f t="array" ref="AD1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0">
        <f>IF(OR(Table1[[#This Row],[Merged_Coding3numerical1]]=1,Table1[[#This Row],[Merged_Coding3numerical2]]=1,Table1[[#This Row],[Merged_Coding3numerical3]]=1),1,0)</f>
        <v>0</v>
      </c>
      <c r="AF10">
        <f>IF(OR(Table1[[#This Row],[Merged_Coding3numerical1]]=2,Table1[[#This Row],[Merged_Coding3numerical2]]=2,Table1[[#This Row],[Merged_Coding3numerical3]]=2),1,0)</f>
        <v>1</v>
      </c>
      <c r="AG10">
        <f>IF(OR(Table1[[#This Row],[Merged_Coding3numerical1]]=3,Table1[[#This Row],[Merged_Coding3numerical2]]=3,Table1[[#This Row],[Merged_Coding3numerical3]]=3),1,0)</f>
        <v>0</v>
      </c>
      <c r="AH10">
        <f>IF(OR(Table1[[#This Row],[Merged_Coding3numerical1]]=4,Table1[[#This Row],[Merged_Coding3numerical2]]=4,Table1[[#This Row],[Merged_Coding3numerical3]]=4),1,0)</f>
        <v>0</v>
      </c>
      <c r="AI10">
        <f>IF(OR(Table1[[#This Row],[Merged_Coding3numerical1]]=5,Table1[[#This Row],[Merged_Coding3numerical2]]=5,Table1[[#This Row],[Merged_Coding3numerical3]]=5),1,0)</f>
        <v>0</v>
      </c>
      <c r="AJ10">
        <f>LEN(Table1[[#This Row],[narratives_open]])</f>
        <v>49</v>
      </c>
      <c r="AK10" s="1" t="s">
        <v>112</v>
      </c>
      <c r="AL10" s="1">
        <v>3</v>
      </c>
      <c r="AR10">
        <f t="shared" si="0"/>
        <v>1</v>
      </c>
      <c r="AS10">
        <v>1</v>
      </c>
      <c r="AT10">
        <v>2</v>
      </c>
      <c r="AU10">
        <v>3</v>
      </c>
      <c r="AV10">
        <f>IF(Table1[[#This Row],[narratives_rank_1]]=1,IF(Table1[[#This Row],[narratives_rank_2]]=2,123,132),IF(Table1[[#This Row],[narratives_rank_1]]=2,IF(Table1[[#This Row],[narratives_rank_2]]=1,213,231),IF(Table1[[#This Row],[narratives_rank_2]]=1,312,321)))</f>
        <v>123</v>
      </c>
      <c r="AW10" t="str">
        <f>IF(AV10=[1]Q4_narr_rank!$B$2,[1]Q4_narr_rank!$A$2,IF(AV10=[1]Q4_narr_rank!$B$3,[1]Q4_narr_rank!$A$3,IF(AV10=[1]Q4_narr_rank!$B$4,[1]Q4_narr_rank!$A$4,IF(AV10=[1]Q4_narr_rank!$B$5,[1]Q4_narr_rank!$A$5,IF(AV10=[1]Q4_narr_rank!$B$6,[1]Q4_narr_rank!$A$6,IF(AV10=[1]Q4_narr_rank!$B$7,[1]Q4_narr_rank!$A$7))))))</f>
        <v>Cynics</v>
      </c>
      <c r="AX10" t="s">
        <v>179</v>
      </c>
      <c r="AY10">
        <v>1</v>
      </c>
      <c r="AZ10">
        <f>LEN(Table1[[#This Row],[narratives_probing]])</f>
        <v>74</v>
      </c>
      <c r="BA10" s="6" t="str">
        <f>IF(Table1[[#This Row],[narratives_rank_1]]=1,"Money",IF(Table1[[#This Row],[narratives_rank_2]]=1,"Mixture",IF(Table1[[#This Row],[narratives_rank_3]]=1,"Sincere")))</f>
        <v>Money</v>
      </c>
      <c r="BB10" s="1" t="s">
        <v>92</v>
      </c>
      <c r="BC10" s="1">
        <v>9</v>
      </c>
      <c r="BF10" t="s">
        <v>117</v>
      </c>
      <c r="BG10" t="s">
        <v>94</v>
      </c>
      <c r="BH10" t="s">
        <v>146</v>
      </c>
      <c r="BI10" t="s">
        <v>146</v>
      </c>
      <c r="BJ10" t="s">
        <v>119</v>
      </c>
      <c r="BK10" t="s">
        <v>163</v>
      </c>
      <c r="BL10" t="s">
        <v>135</v>
      </c>
      <c r="BN10">
        <v>31</v>
      </c>
      <c r="BO10" t="s">
        <v>122</v>
      </c>
      <c r="BP10" t="s">
        <v>147</v>
      </c>
      <c r="BQ10" t="s">
        <v>124</v>
      </c>
    </row>
    <row r="11" spans="1:69" x14ac:dyDescent="0.2">
      <c r="A11" t="s">
        <v>180</v>
      </c>
      <c r="B11" t="s">
        <v>180</v>
      </c>
      <c r="C11">
        <v>85.356999999999999</v>
      </c>
      <c r="D11" t="s">
        <v>181</v>
      </c>
      <c r="E11" s="1" t="s">
        <v>105</v>
      </c>
      <c r="F11" s="1">
        <v>1</v>
      </c>
      <c r="G11" s="1" t="s">
        <v>182</v>
      </c>
      <c r="H11" s="1">
        <v>3</v>
      </c>
      <c r="I11" s="1"/>
      <c r="J11" t="s">
        <v>183</v>
      </c>
      <c r="K11" s="1" t="s">
        <v>108</v>
      </c>
      <c r="L11" s="1">
        <v>1</v>
      </c>
      <c r="M11" s="1" t="s">
        <v>109</v>
      </c>
      <c r="N11" s="1">
        <v>1</v>
      </c>
      <c r="O11" s="1" t="s">
        <v>88</v>
      </c>
      <c r="P11" s="1">
        <v>4</v>
      </c>
      <c r="R11" t="s">
        <v>184</v>
      </c>
      <c r="S11">
        <v>0</v>
      </c>
      <c r="V11" t="s">
        <v>185</v>
      </c>
      <c r="W11" s="8">
        <f>IF(Table1[[#This Row],[main_reasontext]]=[1]Q3_narr_open!$A$23,1,IF(Table1[[#This Row],[main_reasontext]]=[1]Q3_narr_open!$A$24,2,IF(Table1[[#This Row],[main_reasontext]]=[1]Q3_narr_open!$A$25,3,IF(Table1[[#This Row],[main_reasontext]]=[1]Q3_narr_open!$A$26,4,))))</f>
        <v>4</v>
      </c>
      <c r="X11">
        <v>0</v>
      </c>
      <c r="Y11" t="str" cm="1">
        <f t="array" ref="Y1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1" cm="1">
        <f t="array" ref="Z1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1" t="str" cm="1">
        <f t="array" ref="AA1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1" cm="1">
        <f t="array" ref="AB1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1" t="str" cm="1">
        <f t="array" ref="AC1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1" t="str" cm="1">
        <f t="array" ref="AD1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1">
        <f>IF(OR(Table1[[#This Row],[Merged_Coding3numerical1]]=1,Table1[[#This Row],[Merged_Coding3numerical2]]=1,Table1[[#This Row],[Merged_Coding3numerical3]]=1),1,0)</f>
        <v>1</v>
      </c>
      <c r="AF11">
        <f>IF(OR(Table1[[#This Row],[Merged_Coding3numerical1]]=2,Table1[[#This Row],[Merged_Coding3numerical2]]=2,Table1[[#This Row],[Merged_Coding3numerical3]]=2),1,0)</f>
        <v>0</v>
      </c>
      <c r="AG11">
        <f>IF(OR(Table1[[#This Row],[Merged_Coding3numerical1]]=3,Table1[[#This Row],[Merged_Coding3numerical2]]=3,Table1[[#This Row],[Merged_Coding3numerical3]]=3),1,0)</f>
        <v>0</v>
      </c>
      <c r="AH11">
        <f>IF(OR(Table1[[#This Row],[Merged_Coding3numerical1]]=4,Table1[[#This Row],[Merged_Coding3numerical2]]=4,Table1[[#This Row],[Merged_Coding3numerical3]]=4),1,0)</f>
        <v>1</v>
      </c>
      <c r="AI11">
        <f>IF(OR(Table1[[#This Row],[Merged_Coding3numerical1]]=5,Table1[[#This Row],[Merged_Coding3numerical2]]=5,Table1[[#This Row],[Merged_Coding3numerical3]]=5),1,0)</f>
        <v>0</v>
      </c>
      <c r="AJ11">
        <f>LEN(Table1[[#This Row],[narratives_open]])</f>
        <v>64</v>
      </c>
      <c r="AK11" s="1" t="s">
        <v>113</v>
      </c>
      <c r="AL11" s="1">
        <v>1</v>
      </c>
      <c r="AM11" s="1" t="s">
        <v>90</v>
      </c>
      <c r="AN11" s="1">
        <v>2</v>
      </c>
      <c r="AR11">
        <f t="shared" si="0"/>
        <v>0.5</v>
      </c>
      <c r="AS11">
        <v>3</v>
      </c>
      <c r="AT11">
        <v>1</v>
      </c>
      <c r="AU11">
        <v>2</v>
      </c>
      <c r="AV11">
        <f>IF(Table1[[#This Row],[narratives_rank_1]]=1,IF(Table1[[#This Row],[narratives_rank_2]]=2,123,132),IF(Table1[[#This Row],[narratives_rank_1]]=2,IF(Table1[[#This Row],[narratives_rank_2]]=1,213,231),IF(Table1[[#This Row],[narratives_rank_2]]=1,312,321)))</f>
        <v>312</v>
      </c>
      <c r="AW11" t="str">
        <f>IF(AV11=[1]Q4_narr_rank!$B$2,[1]Q4_narr_rank!$A$2,IF(AV11=[1]Q4_narr_rank!$B$3,[1]Q4_narr_rank!$A$3,IF(AV11=[1]Q4_narr_rank!$B$4,[1]Q4_narr_rank!$A$4,IF(AV11=[1]Q4_narr_rank!$B$5,[1]Q4_narr_rank!$A$5,IF(AV11=[1]Q4_narr_rank!$B$6,[1]Q4_narr_rank!$A$6,IF(AV11=[1]Q4_narr_rank!$B$7,[1]Q4_narr_rank!$A$7))))))</f>
        <v>Balanced Idealists</v>
      </c>
      <c r="AX11" t="s">
        <v>186</v>
      </c>
      <c r="AY11">
        <v>1</v>
      </c>
      <c r="AZ11">
        <f>LEN(Table1[[#This Row],[narratives_probing]])</f>
        <v>57</v>
      </c>
      <c r="BA11" s="6" t="str">
        <f>IF(Table1[[#This Row],[narratives_rank_1]]=1,"Money",IF(Table1[[#This Row],[narratives_rank_2]]=1,"Mixture",IF(Table1[[#This Row],[narratives_rank_3]]=1,"Sincere")))</f>
        <v>Mixture</v>
      </c>
      <c r="BB11" s="9" t="s">
        <v>132</v>
      </c>
      <c r="BC11" s="1">
        <v>20</v>
      </c>
      <c r="BF11" t="s">
        <v>93</v>
      </c>
      <c r="BG11" t="s">
        <v>187</v>
      </c>
      <c r="BH11" t="s">
        <v>146</v>
      </c>
      <c r="BI11" t="s">
        <v>188</v>
      </c>
      <c r="BJ11" t="s">
        <v>154</v>
      </c>
      <c r="BK11" t="s">
        <v>163</v>
      </c>
      <c r="BL11" t="s">
        <v>135</v>
      </c>
      <c r="BN11">
        <v>69</v>
      </c>
      <c r="BO11" t="s">
        <v>100</v>
      </c>
      <c r="BP11" t="s">
        <v>123</v>
      </c>
      <c r="BQ11" t="s">
        <v>138</v>
      </c>
    </row>
    <row r="12" spans="1:69" x14ac:dyDescent="0.2">
      <c r="A12" t="s">
        <v>189</v>
      </c>
      <c r="B12" t="s">
        <v>189</v>
      </c>
      <c r="C12">
        <v>23.701000000000001</v>
      </c>
      <c r="D12" t="s">
        <v>190</v>
      </c>
      <c r="E12" s="1" t="s">
        <v>127</v>
      </c>
      <c r="F12" s="1">
        <v>3</v>
      </c>
      <c r="G12" s="1" t="s">
        <v>128</v>
      </c>
      <c r="H12" s="1">
        <v>9</v>
      </c>
      <c r="I12" s="1"/>
      <c r="J12" t="s">
        <v>191</v>
      </c>
      <c r="K12" s="1" t="s">
        <v>192</v>
      </c>
      <c r="L12" s="1">
        <v>3</v>
      </c>
      <c r="M12" s="1" t="s">
        <v>87</v>
      </c>
      <c r="N12" s="1">
        <v>3</v>
      </c>
      <c r="O12" s="1" t="s">
        <v>88</v>
      </c>
      <c r="P12" s="1">
        <v>4</v>
      </c>
      <c r="R12" t="s">
        <v>193</v>
      </c>
      <c r="S12">
        <v>0</v>
      </c>
      <c r="X12">
        <v>0</v>
      </c>
      <c r="Y12" t="str" cm="1">
        <f t="array" ref="Y1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12" cm="1">
        <f t="array" ref="Z1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12" t="str" cm="1">
        <f t="array" ref="AA1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2" t="str" cm="1">
        <f t="array" ref="AB1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2" t="str" cm="1">
        <f t="array" ref="AC1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2" t="str" cm="1">
        <f t="array" ref="AD1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2">
        <f>IF(OR(Table1[[#This Row],[Merged_Coding3numerical1]]=1,Table1[[#This Row],[Merged_Coding3numerical2]]=1,Table1[[#This Row],[Merged_Coding3numerical3]]=1),1,0)</f>
        <v>0</v>
      </c>
      <c r="AF12">
        <f>IF(OR(Table1[[#This Row],[Merged_Coding3numerical1]]=2,Table1[[#This Row],[Merged_Coding3numerical2]]=2,Table1[[#This Row],[Merged_Coding3numerical3]]=2),1,0)</f>
        <v>0</v>
      </c>
      <c r="AG12">
        <f>IF(OR(Table1[[#This Row],[Merged_Coding3numerical1]]=3,Table1[[#This Row],[Merged_Coding3numerical2]]=3,Table1[[#This Row],[Merged_Coding3numerical3]]=3),1,0)</f>
        <v>0</v>
      </c>
      <c r="AH12">
        <f>IF(OR(Table1[[#This Row],[Merged_Coding3numerical1]]=4,Table1[[#This Row],[Merged_Coding3numerical2]]=4,Table1[[#This Row],[Merged_Coding3numerical3]]=4),1,0)</f>
        <v>0</v>
      </c>
      <c r="AI12">
        <f>IF(OR(Table1[[#This Row],[Merged_Coding3numerical1]]=5,Table1[[#This Row],[Merged_Coding3numerical2]]=5,Table1[[#This Row],[Merged_Coding3numerical3]]=5),1,0)</f>
        <v>1</v>
      </c>
      <c r="AJ12">
        <f>LEN(Table1[[#This Row],[narratives_open]])</f>
        <v>145</v>
      </c>
      <c r="AK12" s="1" t="s">
        <v>194</v>
      </c>
      <c r="AL12" s="1">
        <v>9</v>
      </c>
      <c r="AR12">
        <f t="shared" si="0"/>
        <v>1</v>
      </c>
      <c r="AS12">
        <v>3</v>
      </c>
      <c r="AT12">
        <v>2</v>
      </c>
      <c r="AU12">
        <v>1</v>
      </c>
      <c r="AV12">
        <f>IF(Table1[[#This Row],[narratives_rank_1]]=1,IF(Table1[[#This Row],[narratives_rank_2]]=2,123,132),IF(Table1[[#This Row],[narratives_rank_1]]=2,IF(Table1[[#This Row],[narratives_rank_2]]=1,213,231),IF(Table1[[#This Row],[narratives_rank_2]]=1,312,321)))</f>
        <v>321</v>
      </c>
      <c r="AW12" t="str">
        <f>IF(AV12=[1]Q4_narr_rank!$B$2,[1]Q4_narr_rank!$A$2,IF(AV12=[1]Q4_narr_rank!$B$3,[1]Q4_narr_rank!$A$3,IF(AV12=[1]Q4_narr_rank!$B$4,[1]Q4_narr_rank!$A$4,IF(AV12=[1]Q4_narr_rank!$B$5,[1]Q4_narr_rank!$A$5,IF(AV12=[1]Q4_narr_rank!$B$6,[1]Q4_narr_rank!$A$6,IF(AV12=[1]Q4_narr_rank!$B$7,[1]Q4_narr_rank!$A$7))))))</f>
        <v>Idealists</v>
      </c>
      <c r="AX12" t="s">
        <v>195</v>
      </c>
      <c r="AY12">
        <v>1</v>
      </c>
      <c r="AZ12">
        <f>LEN(Table1[[#This Row],[narratives_probing]])</f>
        <v>133</v>
      </c>
      <c r="BA12" s="6" t="str">
        <f>IF(Table1[[#This Row],[narratives_rank_1]]=1,"Money",IF(Table1[[#This Row],[narratives_rank_2]]=1,"Mixture",IF(Table1[[#This Row],[narratives_rank_3]]=1,"Sincere")))</f>
        <v>Sincere</v>
      </c>
      <c r="BB12" s="7" t="s">
        <v>196</v>
      </c>
      <c r="BC12" s="1">
        <v>19</v>
      </c>
      <c r="BF12" t="s">
        <v>117</v>
      </c>
      <c r="BG12" t="s">
        <v>94</v>
      </c>
      <c r="BH12" t="s">
        <v>96</v>
      </c>
      <c r="BI12" t="s">
        <v>96</v>
      </c>
      <c r="BJ12" t="s">
        <v>119</v>
      </c>
      <c r="BK12" t="s">
        <v>163</v>
      </c>
      <c r="BL12" t="s">
        <v>135</v>
      </c>
      <c r="BN12">
        <v>30</v>
      </c>
      <c r="BO12" t="s">
        <v>155</v>
      </c>
      <c r="BP12" t="s">
        <v>164</v>
      </c>
      <c r="BQ12" t="s">
        <v>124</v>
      </c>
    </row>
    <row r="13" spans="1:69" x14ac:dyDescent="0.2">
      <c r="A13" t="s">
        <v>197</v>
      </c>
      <c r="B13" t="s">
        <v>197</v>
      </c>
      <c r="C13">
        <v>39.253</v>
      </c>
      <c r="D13" t="s">
        <v>198</v>
      </c>
      <c r="E13" s="1" t="s">
        <v>84</v>
      </c>
      <c r="F13" s="1">
        <v>4</v>
      </c>
      <c r="G13" s="1" t="s">
        <v>84</v>
      </c>
      <c r="H13" s="1">
        <v>1</v>
      </c>
      <c r="I13" s="1"/>
      <c r="J13" t="s">
        <v>199</v>
      </c>
      <c r="K13" s="1" t="s">
        <v>86</v>
      </c>
      <c r="L13" s="1">
        <v>4</v>
      </c>
      <c r="M13" s="1" t="s">
        <v>87</v>
      </c>
      <c r="N13" s="1">
        <v>3</v>
      </c>
      <c r="O13" s="1" t="s">
        <v>88</v>
      </c>
      <c r="P13" s="1">
        <v>4</v>
      </c>
      <c r="R13" t="s">
        <v>200</v>
      </c>
      <c r="S13">
        <v>0</v>
      </c>
      <c r="V13" t="s">
        <v>90</v>
      </c>
      <c r="W13" s="8">
        <f>IF(Table1[[#This Row],[main_reasontext]]=[1]Q3_narr_open!$A$23,1,IF(Table1[[#This Row],[main_reasontext]]=[1]Q3_narr_open!$A$24,2,IF(Table1[[#This Row],[main_reasontext]]=[1]Q3_narr_open!$A$25,3,IF(Table1[[#This Row],[main_reasontext]]=[1]Q3_narr_open!$A$26,4,))))</f>
        <v>1</v>
      </c>
      <c r="X13">
        <v>1</v>
      </c>
      <c r="Y13" t="str" cm="1">
        <f t="array" ref="Y1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3" cm="1">
        <f t="array" ref="Z1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3" t="str" cm="1">
        <f t="array" ref="AA1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3" cm="1">
        <f t="array" ref="AB1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3" t="str" cm="1">
        <f t="array" ref="AC1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3" t="str" cm="1">
        <f t="array" ref="AD1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3">
        <f>IF(OR(Table1[[#This Row],[Merged_Coding3numerical1]]=1,Table1[[#This Row],[Merged_Coding3numerical2]]=1,Table1[[#This Row],[Merged_Coding3numerical3]]=1),1,0)</f>
        <v>1</v>
      </c>
      <c r="AF13">
        <f>IF(OR(Table1[[#This Row],[Merged_Coding3numerical1]]=2,Table1[[#This Row],[Merged_Coding3numerical2]]=2,Table1[[#This Row],[Merged_Coding3numerical3]]=2),1,0)</f>
        <v>1</v>
      </c>
      <c r="AG13">
        <f>IF(OR(Table1[[#This Row],[Merged_Coding3numerical1]]=3,Table1[[#This Row],[Merged_Coding3numerical2]]=3,Table1[[#This Row],[Merged_Coding3numerical3]]=3),1,0)</f>
        <v>0</v>
      </c>
      <c r="AH13">
        <f>IF(OR(Table1[[#This Row],[Merged_Coding3numerical1]]=4,Table1[[#This Row],[Merged_Coding3numerical2]]=4,Table1[[#This Row],[Merged_Coding3numerical3]]=4),1,0)</f>
        <v>0</v>
      </c>
      <c r="AI13">
        <f>IF(OR(Table1[[#This Row],[Merged_Coding3numerical1]]=5,Table1[[#This Row],[Merged_Coding3numerical2]]=5,Table1[[#This Row],[Merged_Coding3numerical3]]=5),1,0)</f>
        <v>0</v>
      </c>
      <c r="AJ13">
        <f>LEN(Table1[[#This Row],[narratives_open]])</f>
        <v>41</v>
      </c>
      <c r="AK13" s="1" t="s">
        <v>90</v>
      </c>
      <c r="AL13" s="1">
        <v>2</v>
      </c>
      <c r="AM13" s="1" t="s">
        <v>112</v>
      </c>
      <c r="AN13" s="1">
        <v>3</v>
      </c>
      <c r="AR13">
        <f t="shared" si="0"/>
        <v>0.5</v>
      </c>
      <c r="AS13">
        <v>1</v>
      </c>
      <c r="AT13">
        <v>2</v>
      </c>
      <c r="AU13">
        <v>3</v>
      </c>
      <c r="AV13">
        <f>IF(Table1[[#This Row],[narratives_rank_1]]=1,IF(Table1[[#This Row],[narratives_rank_2]]=2,123,132),IF(Table1[[#This Row],[narratives_rank_1]]=2,IF(Table1[[#This Row],[narratives_rank_2]]=1,213,231),IF(Table1[[#This Row],[narratives_rank_2]]=1,312,321)))</f>
        <v>123</v>
      </c>
      <c r="AW13" t="str">
        <f>IF(AV13=[1]Q4_narr_rank!$B$2,[1]Q4_narr_rank!$A$2,IF(AV13=[1]Q4_narr_rank!$B$3,[1]Q4_narr_rank!$A$3,IF(AV13=[1]Q4_narr_rank!$B$4,[1]Q4_narr_rank!$A$4,IF(AV13=[1]Q4_narr_rank!$B$5,[1]Q4_narr_rank!$A$5,IF(AV13=[1]Q4_narr_rank!$B$6,[1]Q4_narr_rank!$A$6,IF(AV13=[1]Q4_narr_rank!$B$7,[1]Q4_narr_rank!$A$7))))))</f>
        <v>Cynics</v>
      </c>
      <c r="AX13" t="s">
        <v>201</v>
      </c>
      <c r="AY13">
        <v>1</v>
      </c>
      <c r="AZ13">
        <f>LEN(Table1[[#This Row],[narratives_probing]])</f>
        <v>177</v>
      </c>
      <c r="BA13" s="6" t="str">
        <f>IF(Table1[[#This Row],[narratives_rank_1]]=1,"Money",IF(Table1[[#This Row],[narratives_rank_2]]=1,"Mixture",IF(Table1[[#This Row],[narratives_rank_3]]=1,"Sincere")))</f>
        <v>Money</v>
      </c>
      <c r="BB13" s="1" t="s">
        <v>116</v>
      </c>
      <c r="BC13" s="1">
        <v>10</v>
      </c>
      <c r="BF13" t="s">
        <v>202</v>
      </c>
      <c r="BG13" t="s">
        <v>94</v>
      </c>
      <c r="BH13" t="s">
        <v>146</v>
      </c>
      <c r="BI13" t="s">
        <v>146</v>
      </c>
      <c r="BJ13" t="s">
        <v>154</v>
      </c>
      <c r="BK13" t="s">
        <v>120</v>
      </c>
      <c r="BL13" t="s">
        <v>135</v>
      </c>
      <c r="BN13">
        <v>63</v>
      </c>
      <c r="BO13" t="s">
        <v>122</v>
      </c>
      <c r="BP13" t="s">
        <v>147</v>
      </c>
      <c r="BQ13" t="s">
        <v>156</v>
      </c>
    </row>
    <row r="14" spans="1:69" x14ac:dyDescent="0.2">
      <c r="A14" t="s">
        <v>203</v>
      </c>
      <c r="B14" t="s">
        <v>203</v>
      </c>
      <c r="C14">
        <v>209.535</v>
      </c>
      <c r="D14" t="s">
        <v>204</v>
      </c>
      <c r="E14" s="1" t="s">
        <v>205</v>
      </c>
      <c r="F14" s="1">
        <v>2</v>
      </c>
      <c r="G14" s="1" t="s">
        <v>206</v>
      </c>
      <c r="H14" s="1">
        <v>6</v>
      </c>
      <c r="I14" s="1"/>
      <c r="J14" t="s">
        <v>207</v>
      </c>
      <c r="K14" s="1" t="s">
        <v>108</v>
      </c>
      <c r="L14" s="1">
        <v>1</v>
      </c>
      <c r="M14" s="1" t="s">
        <v>109</v>
      </c>
      <c r="N14" s="1">
        <v>1</v>
      </c>
      <c r="O14" s="1" t="s">
        <v>88</v>
      </c>
      <c r="P14" s="1">
        <v>4</v>
      </c>
      <c r="R14" t="s">
        <v>208</v>
      </c>
      <c r="S14">
        <v>0</v>
      </c>
      <c r="T14" t="s">
        <v>170</v>
      </c>
      <c r="U14">
        <v>1</v>
      </c>
      <c r="V14" t="s">
        <v>90</v>
      </c>
      <c r="W14" s="8">
        <f>IF(Table1[[#This Row],[main_reasontext]]=[1]Q3_narr_open!$A$23,1,IF(Table1[[#This Row],[main_reasontext]]=[1]Q3_narr_open!$A$24,2,IF(Table1[[#This Row],[main_reasontext]]=[1]Q3_narr_open!$A$25,3,IF(Table1[[#This Row],[main_reasontext]]=[1]Q3_narr_open!$A$26,4,))))</f>
        <v>1</v>
      </c>
      <c r="X14">
        <v>0</v>
      </c>
      <c r="Y14" t="str" cm="1">
        <f t="array" ref="Y1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4" cm="1">
        <f t="array" ref="Z1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4" t="str" cm="1">
        <f t="array" ref="AA1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4" cm="1">
        <f t="array" ref="AB1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4" t="str" cm="1">
        <f t="array" ref="AC1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4" t="str" cm="1">
        <f t="array" ref="AD1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4">
        <f>IF(OR(Table1[[#This Row],[Merged_Coding3numerical1]]=1,Table1[[#This Row],[Merged_Coding3numerical2]]=1,Table1[[#This Row],[Merged_Coding3numerical3]]=1),1,0)</f>
        <v>1</v>
      </c>
      <c r="AF14">
        <f>IF(OR(Table1[[#This Row],[Merged_Coding3numerical1]]=2,Table1[[#This Row],[Merged_Coding3numerical2]]=2,Table1[[#This Row],[Merged_Coding3numerical3]]=2),1,0)</f>
        <v>0</v>
      </c>
      <c r="AG14">
        <f>IF(OR(Table1[[#This Row],[Merged_Coding3numerical1]]=3,Table1[[#This Row],[Merged_Coding3numerical2]]=3,Table1[[#This Row],[Merged_Coding3numerical3]]=3),1,0)</f>
        <v>0</v>
      </c>
      <c r="AH14">
        <f>IF(OR(Table1[[#This Row],[Merged_Coding3numerical1]]=4,Table1[[#This Row],[Merged_Coding3numerical2]]=4,Table1[[#This Row],[Merged_Coding3numerical3]]=4),1,0)</f>
        <v>1</v>
      </c>
      <c r="AI14">
        <f>IF(OR(Table1[[#This Row],[Merged_Coding3numerical1]]=5,Table1[[#This Row],[Merged_Coding3numerical2]]=5,Table1[[#This Row],[Merged_Coding3numerical3]]=5),1,0)</f>
        <v>0</v>
      </c>
      <c r="AJ14">
        <f>LEN(Table1[[#This Row],[narratives_open]])</f>
        <v>775</v>
      </c>
      <c r="AK14" s="1" t="s">
        <v>90</v>
      </c>
      <c r="AL14" s="1">
        <v>2</v>
      </c>
      <c r="AM14" s="1" t="s">
        <v>114</v>
      </c>
      <c r="AN14" s="1">
        <v>6</v>
      </c>
      <c r="AR14">
        <f t="shared" si="0"/>
        <v>0.5</v>
      </c>
      <c r="AS14">
        <v>2</v>
      </c>
      <c r="AT14">
        <v>1</v>
      </c>
      <c r="AU14">
        <v>3</v>
      </c>
      <c r="AV14">
        <f>IF(Table1[[#This Row],[narratives_rank_1]]=1,IF(Table1[[#This Row],[narratives_rank_2]]=2,123,132),IF(Table1[[#This Row],[narratives_rank_1]]=2,IF(Table1[[#This Row],[narratives_rank_2]]=1,213,231),IF(Table1[[#This Row],[narratives_rank_2]]=1,312,321)))</f>
        <v>213</v>
      </c>
      <c r="AW14" t="str">
        <f>IF(AV14=[1]Q4_narr_rank!$B$2,[1]Q4_narr_rank!$A$2,IF(AV14=[1]Q4_narr_rank!$B$3,[1]Q4_narr_rank!$A$3,IF(AV14=[1]Q4_narr_rank!$B$4,[1]Q4_narr_rank!$A$4,IF(AV14=[1]Q4_narr_rank!$B$5,[1]Q4_narr_rank!$A$5,IF(AV14=[1]Q4_narr_rank!$B$6,[1]Q4_narr_rank!$A$6,IF(AV14=[1]Q4_narr_rank!$B$7,[1]Q4_narr_rank!$A$7))))))</f>
        <v>Balanced Cynics</v>
      </c>
      <c r="AX14" t="s">
        <v>209</v>
      </c>
      <c r="AY14">
        <v>1</v>
      </c>
      <c r="AZ14">
        <f>LEN(Table1[[#This Row],[narratives_probing]])</f>
        <v>789</v>
      </c>
      <c r="BA14" s="6" t="str">
        <f>IF(Table1[[#This Row],[narratives_rank_1]]=1,"Money",IF(Table1[[#This Row],[narratives_rank_2]]=1,"Mixture",IF(Table1[[#This Row],[narratives_rank_3]]=1,"Sincere")))</f>
        <v>Mixture</v>
      </c>
      <c r="BB14" s="1" t="s">
        <v>196</v>
      </c>
      <c r="BC14" s="1">
        <v>19</v>
      </c>
      <c r="BF14" t="s">
        <v>210</v>
      </c>
      <c r="BG14">
        <v>0.4</v>
      </c>
      <c r="BH14" t="s">
        <v>118</v>
      </c>
      <c r="BI14" t="s">
        <v>146</v>
      </c>
      <c r="BJ14" t="s">
        <v>154</v>
      </c>
      <c r="BK14" t="s">
        <v>120</v>
      </c>
      <c r="BL14" t="s">
        <v>135</v>
      </c>
      <c r="BN14">
        <v>61</v>
      </c>
      <c r="BO14" t="s">
        <v>136</v>
      </c>
      <c r="BP14" t="s">
        <v>137</v>
      </c>
      <c r="BQ14" t="s">
        <v>138</v>
      </c>
    </row>
    <row r="15" spans="1:69" x14ac:dyDescent="0.2">
      <c r="A15" t="s">
        <v>211</v>
      </c>
      <c r="B15" t="s">
        <v>211</v>
      </c>
      <c r="C15">
        <v>41.061999999999998</v>
      </c>
      <c r="D15" t="s">
        <v>212</v>
      </c>
      <c r="E15" s="1" t="s">
        <v>167</v>
      </c>
      <c r="F15" s="1">
        <v>5</v>
      </c>
      <c r="G15" s="1" t="s">
        <v>167</v>
      </c>
      <c r="H15" s="1">
        <v>19</v>
      </c>
      <c r="I15" s="1"/>
      <c r="J15" t="s">
        <v>213</v>
      </c>
      <c r="K15" s="1" t="s">
        <v>108</v>
      </c>
      <c r="L15" s="1">
        <v>1</v>
      </c>
      <c r="M15" s="1" t="s">
        <v>109</v>
      </c>
      <c r="N15" s="1">
        <v>1</v>
      </c>
      <c r="O15" s="1" t="s">
        <v>88</v>
      </c>
      <c r="P15" s="1">
        <v>4</v>
      </c>
      <c r="R15" t="s">
        <v>214</v>
      </c>
      <c r="S15">
        <v>1</v>
      </c>
      <c r="X15">
        <v>0</v>
      </c>
      <c r="Y15" t="str" cm="1">
        <f t="array" ref="Y1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5" cm="1">
        <f t="array" ref="Z1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5" t="str" cm="1">
        <f t="array" ref="AA1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5" t="str" cm="1">
        <f t="array" ref="AB1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5" t="str" cm="1">
        <f t="array" ref="AC1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5" t="str" cm="1">
        <f t="array" ref="AD1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5">
        <f>IF(OR(Table1[[#This Row],[Merged_Coding3numerical1]]=1,Table1[[#This Row],[Merged_Coding3numerical2]]=1,Table1[[#This Row],[Merged_Coding3numerical3]]=1),1,0)</f>
        <v>0</v>
      </c>
      <c r="AF15">
        <f>IF(OR(Table1[[#This Row],[Merged_Coding3numerical1]]=2,Table1[[#This Row],[Merged_Coding3numerical2]]=2,Table1[[#This Row],[Merged_Coding3numerical3]]=2),1,0)</f>
        <v>0</v>
      </c>
      <c r="AG15">
        <f>IF(OR(Table1[[#This Row],[Merged_Coding3numerical1]]=3,Table1[[#This Row],[Merged_Coding3numerical2]]=3,Table1[[#This Row],[Merged_Coding3numerical3]]=3),1,0)</f>
        <v>0</v>
      </c>
      <c r="AH15">
        <f>IF(OR(Table1[[#This Row],[Merged_Coding3numerical1]]=4,Table1[[#This Row],[Merged_Coding3numerical2]]=4,Table1[[#This Row],[Merged_Coding3numerical3]]=4),1,0)</f>
        <v>1</v>
      </c>
      <c r="AI15">
        <f>IF(OR(Table1[[#This Row],[Merged_Coding3numerical1]]=5,Table1[[#This Row],[Merged_Coding3numerical2]]=5,Table1[[#This Row],[Merged_Coding3numerical3]]=5),1,0)</f>
        <v>0</v>
      </c>
      <c r="AJ15">
        <f>LEN(Table1[[#This Row],[narratives_open]])</f>
        <v>361</v>
      </c>
      <c r="AK15" s="1" t="s">
        <v>113</v>
      </c>
      <c r="AL15" s="1">
        <v>1</v>
      </c>
      <c r="AM15" s="1"/>
      <c r="AN15" s="1"/>
      <c r="AR15">
        <f t="shared" si="0"/>
        <v>1</v>
      </c>
      <c r="AS15">
        <v>3</v>
      </c>
      <c r="AT15">
        <v>1</v>
      </c>
      <c r="AU15">
        <v>2</v>
      </c>
      <c r="AV15">
        <f>IF(Table1[[#This Row],[narratives_rank_1]]=1,IF(Table1[[#This Row],[narratives_rank_2]]=2,123,132),IF(Table1[[#This Row],[narratives_rank_1]]=2,IF(Table1[[#This Row],[narratives_rank_2]]=1,213,231),IF(Table1[[#This Row],[narratives_rank_2]]=1,312,321)))</f>
        <v>312</v>
      </c>
      <c r="AW15" t="str">
        <f>IF(AV15=[1]Q4_narr_rank!$B$2,[1]Q4_narr_rank!$A$2,IF(AV15=[1]Q4_narr_rank!$B$3,[1]Q4_narr_rank!$A$3,IF(AV15=[1]Q4_narr_rank!$B$4,[1]Q4_narr_rank!$A$4,IF(AV15=[1]Q4_narr_rank!$B$5,[1]Q4_narr_rank!$A$5,IF(AV15=[1]Q4_narr_rank!$B$6,[1]Q4_narr_rank!$A$6,IF(AV15=[1]Q4_narr_rank!$B$7,[1]Q4_narr_rank!$A$7))))))</f>
        <v>Balanced Idealists</v>
      </c>
      <c r="AX15" t="s">
        <v>215</v>
      </c>
      <c r="AY15">
        <v>1</v>
      </c>
      <c r="AZ15">
        <f>LEN(Table1[[#This Row],[narratives_probing]])</f>
        <v>298</v>
      </c>
      <c r="BA15" s="6" t="str">
        <f>IF(Table1[[#This Row],[narratives_rank_1]]=1,"Money",IF(Table1[[#This Row],[narratives_rank_2]]=1,"Mixture",IF(Table1[[#This Row],[narratives_rank_3]]=1,"Sincere")))</f>
        <v>Mixture</v>
      </c>
      <c r="BB15" s="11" t="s">
        <v>116</v>
      </c>
      <c r="BC15" s="1">
        <v>10</v>
      </c>
      <c r="BF15" t="s">
        <v>133</v>
      </c>
      <c r="BG15" t="s">
        <v>94</v>
      </c>
      <c r="BH15" t="s">
        <v>118</v>
      </c>
      <c r="BI15" t="s">
        <v>96</v>
      </c>
      <c r="BJ15" t="s">
        <v>154</v>
      </c>
      <c r="BK15" t="s">
        <v>163</v>
      </c>
      <c r="BL15" t="s">
        <v>135</v>
      </c>
      <c r="BN15">
        <v>40</v>
      </c>
      <c r="BO15" t="s">
        <v>136</v>
      </c>
      <c r="BP15" t="s">
        <v>216</v>
      </c>
      <c r="BQ15" t="s">
        <v>138</v>
      </c>
    </row>
    <row r="16" spans="1:69" x14ac:dyDescent="0.2">
      <c r="A16" t="s">
        <v>217</v>
      </c>
      <c r="B16" t="s">
        <v>217</v>
      </c>
      <c r="C16">
        <v>61.145000000000003</v>
      </c>
      <c r="D16" t="s">
        <v>218</v>
      </c>
      <c r="E16" s="1" t="s">
        <v>127</v>
      </c>
      <c r="F16" s="1">
        <v>3</v>
      </c>
      <c r="G16" s="1" t="s">
        <v>128</v>
      </c>
      <c r="H16" s="1">
        <v>9</v>
      </c>
      <c r="I16" s="1"/>
      <c r="J16" t="s">
        <v>219</v>
      </c>
      <c r="K16" s="1" t="s">
        <v>108</v>
      </c>
      <c r="L16" s="1">
        <v>1</v>
      </c>
      <c r="M16" s="1" t="s">
        <v>109</v>
      </c>
      <c r="N16" s="1">
        <v>1</v>
      </c>
      <c r="O16" s="1" t="s">
        <v>88</v>
      </c>
      <c r="P16" s="1">
        <v>4</v>
      </c>
      <c r="Q16" s="1"/>
      <c r="R16" t="s">
        <v>220</v>
      </c>
      <c r="S16">
        <v>0</v>
      </c>
      <c r="V16" t="s">
        <v>90</v>
      </c>
      <c r="W16" s="8">
        <f>IF(Table1[[#This Row],[main_reasontext]]=[1]Q3_narr_open!$A$23,1,IF(Table1[[#This Row],[main_reasontext]]=[1]Q3_narr_open!$A$24,2,IF(Table1[[#This Row],[main_reasontext]]=[1]Q3_narr_open!$A$25,3,IF(Table1[[#This Row],[main_reasontext]]=[1]Q3_narr_open!$A$26,4,))))</f>
        <v>1</v>
      </c>
      <c r="X16">
        <v>1</v>
      </c>
      <c r="Y16" t="str" cm="1">
        <f t="array" ref="Y1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6" cm="1">
        <f t="array" ref="Z1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6" t="str" cm="1">
        <f t="array" ref="AA1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6" cm="1">
        <f t="array" ref="AB1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6" t="str" cm="1">
        <f t="array" ref="AC1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6" t="str" cm="1">
        <f t="array" ref="AD1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6">
        <f>IF(OR(Table1[[#This Row],[Merged_Coding3numerical1]]=1,Table1[[#This Row],[Merged_Coding3numerical2]]=1,Table1[[#This Row],[Merged_Coding3numerical3]]=1),1,0)</f>
        <v>1</v>
      </c>
      <c r="AF16">
        <f>IF(OR(Table1[[#This Row],[Merged_Coding3numerical1]]=2,Table1[[#This Row],[Merged_Coding3numerical2]]=2,Table1[[#This Row],[Merged_Coding3numerical3]]=2),1,0)</f>
        <v>1</v>
      </c>
      <c r="AG16">
        <f>IF(OR(Table1[[#This Row],[Merged_Coding3numerical1]]=3,Table1[[#This Row],[Merged_Coding3numerical2]]=3,Table1[[#This Row],[Merged_Coding3numerical3]]=3),1,0)</f>
        <v>0</v>
      </c>
      <c r="AH16">
        <f>IF(OR(Table1[[#This Row],[Merged_Coding3numerical1]]=4,Table1[[#This Row],[Merged_Coding3numerical2]]=4,Table1[[#This Row],[Merged_Coding3numerical3]]=4),1,0)</f>
        <v>0</v>
      </c>
      <c r="AI16">
        <f>IF(OR(Table1[[#This Row],[Merged_Coding3numerical1]]=5,Table1[[#This Row],[Merged_Coding3numerical2]]=5,Table1[[#This Row],[Merged_Coding3numerical3]]=5),1,0)</f>
        <v>0</v>
      </c>
      <c r="AJ16">
        <f>LEN(Table1[[#This Row],[narratives_open]])</f>
        <v>177</v>
      </c>
      <c r="AK16" s="1" t="s">
        <v>90</v>
      </c>
      <c r="AL16" s="1">
        <v>2</v>
      </c>
      <c r="AM16" s="1" t="s">
        <v>221</v>
      </c>
      <c r="AN16" s="1">
        <v>5</v>
      </c>
      <c r="AR16">
        <f t="shared" si="0"/>
        <v>0.5</v>
      </c>
      <c r="AS16">
        <v>1</v>
      </c>
      <c r="AT16">
        <v>2</v>
      </c>
      <c r="AU16">
        <v>3</v>
      </c>
      <c r="AV16">
        <f>IF(Table1[[#This Row],[narratives_rank_1]]=1,IF(Table1[[#This Row],[narratives_rank_2]]=2,123,132),IF(Table1[[#This Row],[narratives_rank_1]]=2,IF(Table1[[#This Row],[narratives_rank_2]]=1,213,231),IF(Table1[[#This Row],[narratives_rank_2]]=1,312,321)))</f>
        <v>123</v>
      </c>
      <c r="AW16" t="str">
        <f>IF(AV16=[1]Q4_narr_rank!$B$2,[1]Q4_narr_rank!$A$2,IF(AV16=[1]Q4_narr_rank!$B$3,[1]Q4_narr_rank!$A$3,IF(AV16=[1]Q4_narr_rank!$B$4,[1]Q4_narr_rank!$A$4,IF(AV16=[1]Q4_narr_rank!$B$5,[1]Q4_narr_rank!$A$5,IF(AV16=[1]Q4_narr_rank!$B$6,[1]Q4_narr_rank!$A$6,IF(AV16=[1]Q4_narr_rank!$B$7,[1]Q4_narr_rank!$A$7))))))</f>
        <v>Cynics</v>
      </c>
      <c r="AX16" t="s">
        <v>222</v>
      </c>
      <c r="AY16">
        <v>1</v>
      </c>
      <c r="AZ16">
        <f>LEN(Table1[[#This Row],[narratives_probing]])</f>
        <v>170</v>
      </c>
      <c r="BA16" s="6" t="str">
        <f>IF(Table1[[#This Row],[narratives_rank_1]]=1,"Money",IF(Table1[[#This Row],[narratives_rank_2]]=1,"Mixture",IF(Table1[[#This Row],[narratives_rank_3]]=1,"Sincere")))</f>
        <v>Money</v>
      </c>
      <c r="BB16" s="7" t="s">
        <v>116</v>
      </c>
      <c r="BC16" s="1">
        <v>10</v>
      </c>
      <c r="BF16" t="s">
        <v>223</v>
      </c>
      <c r="BG16" t="s">
        <v>94</v>
      </c>
      <c r="BH16" t="s">
        <v>146</v>
      </c>
      <c r="BI16" t="s">
        <v>118</v>
      </c>
      <c r="BJ16" t="s">
        <v>119</v>
      </c>
      <c r="BK16" t="s">
        <v>163</v>
      </c>
      <c r="BL16" t="s">
        <v>99</v>
      </c>
      <c r="BN16">
        <v>32</v>
      </c>
      <c r="BO16" t="s">
        <v>122</v>
      </c>
      <c r="BP16" t="s">
        <v>147</v>
      </c>
      <c r="BQ16" t="s">
        <v>138</v>
      </c>
    </row>
    <row r="17" spans="1:69" x14ac:dyDescent="0.2">
      <c r="A17" t="s">
        <v>224</v>
      </c>
      <c r="B17" t="s">
        <v>224</v>
      </c>
      <c r="C17">
        <v>123.09099999999999</v>
      </c>
      <c r="D17" t="s">
        <v>225</v>
      </c>
      <c r="E17" s="1" t="s">
        <v>205</v>
      </c>
      <c r="F17" s="1">
        <v>2</v>
      </c>
      <c r="G17" s="1" t="s">
        <v>206</v>
      </c>
      <c r="H17" s="1">
        <v>6</v>
      </c>
      <c r="I17" s="1"/>
      <c r="J17" t="s">
        <v>226</v>
      </c>
      <c r="K17" s="1" t="s">
        <v>108</v>
      </c>
      <c r="L17" s="1">
        <v>1</v>
      </c>
      <c r="M17" s="1" t="s">
        <v>109</v>
      </c>
      <c r="N17" s="1">
        <v>1</v>
      </c>
      <c r="O17" s="1" t="s">
        <v>227</v>
      </c>
      <c r="P17" s="1">
        <v>2</v>
      </c>
      <c r="R17" t="s">
        <v>228</v>
      </c>
      <c r="S17">
        <v>1</v>
      </c>
      <c r="U17">
        <v>1</v>
      </c>
      <c r="V17" t="s">
        <v>185</v>
      </c>
      <c r="W17" s="8">
        <f>IF(Table1[[#This Row],[main_reasontext]]=[1]Q3_narr_open!$A$23,1,IF(Table1[[#This Row],[main_reasontext]]=[1]Q3_narr_open!$A$24,2,IF(Table1[[#This Row],[main_reasontext]]=[1]Q3_narr_open!$A$25,3,IF(Table1[[#This Row],[main_reasontext]]=[1]Q3_narr_open!$A$26,4,))))</f>
        <v>4</v>
      </c>
      <c r="X17">
        <v>1</v>
      </c>
      <c r="Y17" t="str" cm="1">
        <f t="array" ref="Y1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7" cm="1">
        <f t="array" ref="Z1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7" t="str" cm="1">
        <f t="array" ref="AA1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7" cm="1">
        <f t="array" ref="AB1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7" t="str" cm="1">
        <f t="array" ref="AC1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7" t="str" cm="1">
        <f t="array" ref="AD1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7">
        <f>IF(OR(Table1[[#This Row],[Merged_Coding3numerical1]]=1,Table1[[#This Row],[Merged_Coding3numerical2]]=1,Table1[[#This Row],[Merged_Coding3numerical3]]=1),1,0)</f>
        <v>1</v>
      </c>
      <c r="AF17">
        <f>IF(OR(Table1[[#This Row],[Merged_Coding3numerical1]]=2,Table1[[#This Row],[Merged_Coding3numerical2]]=2,Table1[[#This Row],[Merged_Coding3numerical3]]=2),1,0)</f>
        <v>0</v>
      </c>
      <c r="AG17">
        <f>IF(OR(Table1[[#This Row],[Merged_Coding3numerical1]]=3,Table1[[#This Row],[Merged_Coding3numerical2]]=3,Table1[[#This Row],[Merged_Coding3numerical3]]=3),1,0)</f>
        <v>0</v>
      </c>
      <c r="AH17">
        <f>IF(OR(Table1[[#This Row],[Merged_Coding3numerical1]]=4,Table1[[#This Row],[Merged_Coding3numerical2]]=4,Table1[[#This Row],[Merged_Coding3numerical3]]=4),1,0)</f>
        <v>1</v>
      </c>
      <c r="AI17">
        <f>IF(OR(Table1[[#This Row],[Merged_Coding3numerical1]]=5,Table1[[#This Row],[Merged_Coding3numerical2]]=5,Table1[[#This Row],[Merged_Coding3numerical3]]=5),1,0)</f>
        <v>0</v>
      </c>
      <c r="AJ17">
        <f>LEN(Table1[[#This Row],[narratives_open]])</f>
        <v>340</v>
      </c>
      <c r="AK17" s="1" t="s">
        <v>113</v>
      </c>
      <c r="AL17" s="1">
        <v>1</v>
      </c>
      <c r="AM17" s="1" t="s">
        <v>90</v>
      </c>
      <c r="AN17" s="1">
        <v>2</v>
      </c>
      <c r="AR17">
        <f t="shared" si="0"/>
        <v>0.5</v>
      </c>
      <c r="AS17">
        <v>3</v>
      </c>
      <c r="AT17">
        <v>1</v>
      </c>
      <c r="AU17">
        <v>2</v>
      </c>
      <c r="AV17">
        <f>IF(Table1[[#This Row],[narratives_rank_1]]=1,IF(Table1[[#This Row],[narratives_rank_2]]=2,123,132),IF(Table1[[#This Row],[narratives_rank_1]]=2,IF(Table1[[#This Row],[narratives_rank_2]]=1,213,231),IF(Table1[[#This Row],[narratives_rank_2]]=1,312,321)))</f>
        <v>312</v>
      </c>
      <c r="AW17" t="str">
        <f>IF(AV17=[1]Q4_narr_rank!$B$2,[1]Q4_narr_rank!$A$2,IF(AV17=[1]Q4_narr_rank!$B$3,[1]Q4_narr_rank!$A$3,IF(AV17=[1]Q4_narr_rank!$B$4,[1]Q4_narr_rank!$A$4,IF(AV17=[1]Q4_narr_rank!$B$5,[1]Q4_narr_rank!$A$5,IF(AV17=[1]Q4_narr_rank!$B$6,[1]Q4_narr_rank!$A$6,IF(AV17=[1]Q4_narr_rank!$B$7,[1]Q4_narr_rank!$A$7))))))</f>
        <v>Balanced Idealists</v>
      </c>
      <c r="AX17" t="s">
        <v>229</v>
      </c>
      <c r="AY17">
        <v>1</v>
      </c>
      <c r="AZ17">
        <f>LEN(Table1[[#This Row],[narratives_probing]])</f>
        <v>277</v>
      </c>
      <c r="BA17" s="6" t="str">
        <f>IF(Table1[[#This Row],[narratives_rank_1]]=1,"Money",IF(Table1[[#This Row],[narratives_rank_2]]=1,"Mixture",IF(Table1[[#This Row],[narratives_rank_3]]=1,"Sincere")))</f>
        <v>Mixture</v>
      </c>
      <c r="BB17" s="12" t="s">
        <v>116</v>
      </c>
      <c r="BC17" s="1">
        <v>10</v>
      </c>
      <c r="BF17" t="s">
        <v>210</v>
      </c>
      <c r="BG17" t="s">
        <v>187</v>
      </c>
      <c r="BH17" t="s">
        <v>188</v>
      </c>
      <c r="BI17" t="s">
        <v>188</v>
      </c>
      <c r="BJ17" t="s">
        <v>134</v>
      </c>
      <c r="BK17" t="s">
        <v>120</v>
      </c>
      <c r="BL17" t="s">
        <v>135</v>
      </c>
      <c r="BN17">
        <v>69</v>
      </c>
      <c r="BO17" t="s">
        <v>100</v>
      </c>
      <c r="BP17" t="s">
        <v>147</v>
      </c>
      <c r="BQ17" t="s">
        <v>138</v>
      </c>
    </row>
    <row r="18" spans="1:69" x14ac:dyDescent="0.2">
      <c r="A18" t="s">
        <v>230</v>
      </c>
      <c r="B18" t="s">
        <v>230</v>
      </c>
      <c r="C18">
        <v>219.24299999999999</v>
      </c>
      <c r="D18" t="s">
        <v>231</v>
      </c>
      <c r="E18" s="1" t="s">
        <v>205</v>
      </c>
      <c r="F18" s="1">
        <v>2</v>
      </c>
      <c r="G18" s="1" t="s">
        <v>206</v>
      </c>
      <c r="H18" s="1">
        <v>6</v>
      </c>
      <c r="I18" s="1"/>
      <c r="J18" t="s">
        <v>232</v>
      </c>
      <c r="K18" s="1" t="s">
        <v>108</v>
      </c>
      <c r="L18" s="1">
        <v>1</v>
      </c>
      <c r="M18" s="1" t="s">
        <v>109</v>
      </c>
      <c r="N18" s="1">
        <v>1</v>
      </c>
      <c r="O18" s="1" t="s">
        <v>88</v>
      </c>
      <c r="P18" s="1">
        <v>4</v>
      </c>
      <c r="R18" t="s">
        <v>233</v>
      </c>
      <c r="S18">
        <v>0</v>
      </c>
      <c r="T18" t="s">
        <v>170</v>
      </c>
      <c r="V18" t="s">
        <v>185</v>
      </c>
      <c r="W18" s="8">
        <f>IF(Table1[[#This Row],[main_reasontext]]=[1]Q3_narr_open!$A$23,1,IF(Table1[[#This Row],[main_reasontext]]=[1]Q3_narr_open!$A$24,2,IF(Table1[[#This Row],[main_reasontext]]=[1]Q3_narr_open!$A$25,3,IF(Table1[[#This Row],[main_reasontext]]=[1]Q3_narr_open!$A$26,4,))))</f>
        <v>4</v>
      </c>
      <c r="X18">
        <v>0</v>
      </c>
      <c r="Y18" t="str" cm="1">
        <f t="array" ref="Y1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8" cm="1">
        <f t="array" ref="Z1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8" t="str" cm="1">
        <f t="array" ref="AA1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8" cm="1">
        <f t="array" ref="AB1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8" t="str" cm="1">
        <f t="array" ref="AC1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18" cm="1">
        <f t="array" ref="AD1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18">
        <f>IF(OR(Table1[[#This Row],[Merged_Coding3numerical1]]=1,Table1[[#This Row],[Merged_Coding3numerical2]]=1,Table1[[#This Row],[Merged_Coding3numerical3]]=1),1,0)</f>
        <v>1</v>
      </c>
      <c r="AF18">
        <f>IF(OR(Table1[[#This Row],[Merged_Coding3numerical1]]=2,Table1[[#This Row],[Merged_Coding3numerical2]]=2,Table1[[#This Row],[Merged_Coding3numerical3]]=2),1,0)</f>
        <v>1</v>
      </c>
      <c r="AG18">
        <f>IF(OR(Table1[[#This Row],[Merged_Coding3numerical1]]=3,Table1[[#This Row],[Merged_Coding3numerical2]]=3,Table1[[#This Row],[Merged_Coding3numerical3]]=3),1,0)</f>
        <v>0</v>
      </c>
      <c r="AH18">
        <f>IF(OR(Table1[[#This Row],[Merged_Coding3numerical1]]=4,Table1[[#This Row],[Merged_Coding3numerical2]]=4,Table1[[#This Row],[Merged_Coding3numerical3]]=4),1,0)</f>
        <v>1</v>
      </c>
      <c r="AI18">
        <f>IF(OR(Table1[[#This Row],[Merged_Coding3numerical1]]=5,Table1[[#This Row],[Merged_Coding3numerical2]]=5,Table1[[#This Row],[Merged_Coding3numerical3]]=5),1,0)</f>
        <v>0</v>
      </c>
      <c r="AJ18">
        <f>LEN(Table1[[#This Row],[narratives_open]])</f>
        <v>103</v>
      </c>
      <c r="AK18" s="1" t="s">
        <v>113</v>
      </c>
      <c r="AL18" s="1">
        <v>1</v>
      </c>
      <c r="AM18" s="1" t="s">
        <v>90</v>
      </c>
      <c r="AN18" s="1">
        <v>2</v>
      </c>
      <c r="AO18" s="1" t="s">
        <v>234</v>
      </c>
      <c r="AP18" s="1">
        <v>12</v>
      </c>
      <c r="AR18">
        <f t="shared" si="0"/>
        <v>0.33333333333333331</v>
      </c>
      <c r="AS18">
        <v>1</v>
      </c>
      <c r="AT18">
        <v>2</v>
      </c>
      <c r="AU18">
        <v>3</v>
      </c>
      <c r="AV18">
        <f>IF(Table1[[#This Row],[narratives_rank_1]]=1,IF(Table1[[#This Row],[narratives_rank_2]]=2,123,132),IF(Table1[[#This Row],[narratives_rank_1]]=2,IF(Table1[[#This Row],[narratives_rank_2]]=1,213,231),IF(Table1[[#This Row],[narratives_rank_2]]=1,312,321)))</f>
        <v>123</v>
      </c>
      <c r="AW18" t="str">
        <f>IF(AV18=[1]Q4_narr_rank!$B$2,[1]Q4_narr_rank!$A$2,IF(AV18=[1]Q4_narr_rank!$B$3,[1]Q4_narr_rank!$A$3,IF(AV18=[1]Q4_narr_rank!$B$4,[1]Q4_narr_rank!$A$4,IF(AV18=[1]Q4_narr_rank!$B$5,[1]Q4_narr_rank!$A$5,IF(AV18=[1]Q4_narr_rank!$B$6,[1]Q4_narr_rank!$A$6,IF(AV18=[1]Q4_narr_rank!$B$7,[1]Q4_narr_rank!$A$7))))))</f>
        <v>Cynics</v>
      </c>
      <c r="AX18" t="s">
        <v>235</v>
      </c>
      <c r="AY18">
        <v>1</v>
      </c>
      <c r="AZ18">
        <f>LEN(Table1[[#This Row],[narratives_probing]])</f>
        <v>469</v>
      </c>
      <c r="BA18" s="6" t="str">
        <f>IF(Table1[[#This Row],[narratives_rank_1]]=1,"Money",IF(Table1[[#This Row],[narratives_rank_2]]=1,"Mixture",IF(Table1[[#This Row],[narratives_rank_3]]=1,"Sincere")))</f>
        <v>Money</v>
      </c>
      <c r="BB18" s="13" t="s">
        <v>236</v>
      </c>
      <c r="BC18" s="1">
        <v>17</v>
      </c>
      <c r="BF18" t="s">
        <v>237</v>
      </c>
      <c r="BG18" t="s">
        <v>94</v>
      </c>
      <c r="BH18" t="s">
        <v>146</v>
      </c>
      <c r="BI18" t="s">
        <v>118</v>
      </c>
      <c r="BJ18" t="s">
        <v>97</v>
      </c>
      <c r="BK18" t="s">
        <v>120</v>
      </c>
      <c r="BL18" t="s">
        <v>99</v>
      </c>
      <c r="BN18">
        <v>43</v>
      </c>
      <c r="BO18" t="s">
        <v>136</v>
      </c>
      <c r="BP18" t="s">
        <v>101</v>
      </c>
      <c r="BQ18" t="s">
        <v>156</v>
      </c>
    </row>
    <row r="19" spans="1:69" x14ac:dyDescent="0.2">
      <c r="A19" t="s">
        <v>238</v>
      </c>
      <c r="B19" t="s">
        <v>238</v>
      </c>
      <c r="C19">
        <v>131.72399999999999</v>
      </c>
      <c r="D19" t="s">
        <v>239</v>
      </c>
      <c r="E19" s="1" t="s">
        <v>205</v>
      </c>
      <c r="F19" s="1">
        <v>2</v>
      </c>
      <c r="G19" s="1" t="s">
        <v>206</v>
      </c>
      <c r="H19" s="1">
        <v>6</v>
      </c>
      <c r="I19" s="1"/>
      <c r="J19" t="s">
        <v>240</v>
      </c>
      <c r="K19" s="1" t="s">
        <v>108</v>
      </c>
      <c r="L19" s="1">
        <v>1</v>
      </c>
      <c r="M19" s="1" t="s">
        <v>109</v>
      </c>
      <c r="N19" s="1">
        <v>1</v>
      </c>
      <c r="O19" s="1" t="s">
        <v>88</v>
      </c>
      <c r="P19" s="1">
        <v>4</v>
      </c>
      <c r="R19" t="s">
        <v>241</v>
      </c>
      <c r="S19">
        <v>0</v>
      </c>
      <c r="T19" t="s">
        <v>170</v>
      </c>
      <c r="U19">
        <v>1</v>
      </c>
      <c r="V19" t="s">
        <v>90</v>
      </c>
      <c r="W19" s="8">
        <f>IF(Table1[[#This Row],[main_reasontext]]=[1]Q3_narr_open!$A$23,1,IF(Table1[[#This Row],[main_reasontext]]=[1]Q3_narr_open!$A$24,2,IF(Table1[[#This Row],[main_reasontext]]=[1]Q3_narr_open!$A$25,3,IF(Table1[[#This Row],[main_reasontext]]=[1]Q3_narr_open!$A$26,4,))))</f>
        <v>1</v>
      </c>
      <c r="X19">
        <v>1</v>
      </c>
      <c r="Y19" t="str" cm="1">
        <f t="array" ref="Y1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9" cm="1">
        <f t="array" ref="Z1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9" t="str" cm="1">
        <f t="array" ref="AA1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9" cm="1">
        <f t="array" ref="AB1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9" t="str" cm="1">
        <f t="array" ref="AC1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9" t="str" cm="1">
        <f t="array" ref="AD1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9">
        <f>IF(OR(Table1[[#This Row],[Merged_Coding3numerical1]]=1,Table1[[#This Row],[Merged_Coding3numerical2]]=1,Table1[[#This Row],[Merged_Coding3numerical3]]=1),1,0)</f>
        <v>1</v>
      </c>
      <c r="AF19">
        <f>IF(OR(Table1[[#This Row],[Merged_Coding3numerical1]]=2,Table1[[#This Row],[Merged_Coding3numerical2]]=2,Table1[[#This Row],[Merged_Coding3numerical3]]=2),1,0)</f>
        <v>0</v>
      </c>
      <c r="AG19">
        <f>IF(OR(Table1[[#This Row],[Merged_Coding3numerical1]]=3,Table1[[#This Row],[Merged_Coding3numerical2]]=3,Table1[[#This Row],[Merged_Coding3numerical3]]=3),1,0)</f>
        <v>0</v>
      </c>
      <c r="AH19">
        <f>IF(OR(Table1[[#This Row],[Merged_Coding3numerical1]]=4,Table1[[#This Row],[Merged_Coding3numerical2]]=4,Table1[[#This Row],[Merged_Coding3numerical3]]=4),1,0)</f>
        <v>1</v>
      </c>
      <c r="AI19">
        <f>IF(OR(Table1[[#This Row],[Merged_Coding3numerical1]]=5,Table1[[#This Row],[Merged_Coding3numerical2]]=5,Table1[[#This Row],[Merged_Coding3numerical3]]=5),1,0)</f>
        <v>0</v>
      </c>
      <c r="AJ19">
        <f>LEN(Table1[[#This Row],[narratives_open]])</f>
        <v>167</v>
      </c>
      <c r="AK19" s="1" t="s">
        <v>113</v>
      </c>
      <c r="AL19" s="1">
        <v>1</v>
      </c>
      <c r="AM19" s="1" t="s">
        <v>90</v>
      </c>
      <c r="AN19" s="1">
        <v>2</v>
      </c>
      <c r="AR19">
        <f t="shared" si="0"/>
        <v>0.5</v>
      </c>
      <c r="AS19">
        <v>1</v>
      </c>
      <c r="AT19">
        <v>2</v>
      </c>
      <c r="AU19">
        <v>3</v>
      </c>
      <c r="AV19">
        <f>IF(Table1[[#This Row],[narratives_rank_1]]=1,IF(Table1[[#This Row],[narratives_rank_2]]=2,123,132),IF(Table1[[#This Row],[narratives_rank_1]]=2,IF(Table1[[#This Row],[narratives_rank_2]]=1,213,231),IF(Table1[[#This Row],[narratives_rank_2]]=1,312,321)))</f>
        <v>123</v>
      </c>
      <c r="AW19" t="str">
        <f>IF(AV19=[1]Q4_narr_rank!$B$2,[1]Q4_narr_rank!$A$2,IF(AV19=[1]Q4_narr_rank!$B$3,[1]Q4_narr_rank!$A$3,IF(AV19=[1]Q4_narr_rank!$B$4,[1]Q4_narr_rank!$A$4,IF(AV19=[1]Q4_narr_rank!$B$5,[1]Q4_narr_rank!$A$5,IF(AV19=[1]Q4_narr_rank!$B$6,[1]Q4_narr_rank!$A$6,IF(AV19=[1]Q4_narr_rank!$B$7,[1]Q4_narr_rank!$A$7))))))</f>
        <v>Cynics</v>
      </c>
      <c r="AX19" t="s">
        <v>242</v>
      </c>
      <c r="AY19">
        <v>1</v>
      </c>
      <c r="AZ19">
        <f>LEN(Table1[[#This Row],[narratives_probing]])</f>
        <v>279</v>
      </c>
      <c r="BA19" s="6" t="str">
        <f>IF(Table1[[#This Row],[narratives_rank_1]]=1,"Money",IF(Table1[[#This Row],[narratives_rank_2]]=1,"Mixture",IF(Table1[[#This Row],[narratives_rank_3]]=1,"Sincere")))</f>
        <v>Money</v>
      </c>
      <c r="BB19" s="11" t="s">
        <v>92</v>
      </c>
      <c r="BC19" s="1">
        <v>9</v>
      </c>
      <c r="BF19" t="s">
        <v>210</v>
      </c>
      <c r="BG19" t="s">
        <v>187</v>
      </c>
      <c r="BH19" t="s">
        <v>118</v>
      </c>
      <c r="BI19" t="s">
        <v>146</v>
      </c>
      <c r="BJ19" t="s">
        <v>119</v>
      </c>
      <c r="BK19" t="s">
        <v>163</v>
      </c>
      <c r="BL19" t="s">
        <v>121</v>
      </c>
      <c r="BN19">
        <v>32</v>
      </c>
      <c r="BO19" t="s">
        <v>136</v>
      </c>
      <c r="BP19" t="s">
        <v>147</v>
      </c>
      <c r="BQ19" t="s">
        <v>138</v>
      </c>
    </row>
    <row r="20" spans="1:69" x14ac:dyDescent="0.2">
      <c r="A20" t="s">
        <v>243</v>
      </c>
      <c r="B20" t="s">
        <v>243</v>
      </c>
      <c r="C20">
        <v>36.459000000000003</v>
      </c>
      <c r="D20" t="s">
        <v>244</v>
      </c>
      <c r="E20" s="1" t="s">
        <v>84</v>
      </c>
      <c r="F20" s="1">
        <v>4</v>
      </c>
      <c r="G20" s="1" t="s">
        <v>84</v>
      </c>
      <c r="H20" s="1">
        <v>1</v>
      </c>
      <c r="I20" s="1"/>
      <c r="J20" t="s">
        <v>245</v>
      </c>
      <c r="K20" s="1" t="s">
        <v>176</v>
      </c>
      <c r="L20" s="1">
        <v>2</v>
      </c>
      <c r="M20" s="1" t="s">
        <v>177</v>
      </c>
      <c r="N20" s="1">
        <v>2</v>
      </c>
      <c r="O20" s="1" t="s">
        <v>88</v>
      </c>
      <c r="P20" s="1">
        <v>4</v>
      </c>
      <c r="R20" t="s">
        <v>246</v>
      </c>
      <c r="S20">
        <v>0</v>
      </c>
      <c r="T20" t="s">
        <v>170</v>
      </c>
      <c r="X20">
        <v>0</v>
      </c>
      <c r="Y20" t="str" cm="1">
        <f t="array" ref="Y2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0" cm="1">
        <f t="array" ref="Z2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0" t="str" cm="1">
        <f t="array" ref="AA2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0" t="str" cm="1">
        <f t="array" ref="AB2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0" t="str" cm="1">
        <f t="array" ref="AC2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0" t="str" cm="1">
        <f t="array" ref="AD2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0">
        <f>IF(OR(Table1[[#This Row],[Merged_Coding3numerical1]]=1,Table1[[#This Row],[Merged_Coding3numerical2]]=1,Table1[[#This Row],[Merged_Coding3numerical3]]=1),1,0)</f>
        <v>0</v>
      </c>
      <c r="AF20">
        <f>IF(OR(Table1[[#This Row],[Merged_Coding3numerical1]]=2,Table1[[#This Row],[Merged_Coding3numerical2]]=2,Table1[[#This Row],[Merged_Coding3numerical3]]=2),1,0)</f>
        <v>0</v>
      </c>
      <c r="AG20">
        <f>IF(OR(Table1[[#This Row],[Merged_Coding3numerical1]]=3,Table1[[#This Row],[Merged_Coding3numerical2]]=3,Table1[[#This Row],[Merged_Coding3numerical3]]=3),1,0)</f>
        <v>0</v>
      </c>
      <c r="AH20">
        <f>IF(OR(Table1[[#This Row],[Merged_Coding3numerical1]]=4,Table1[[#This Row],[Merged_Coding3numerical2]]=4,Table1[[#This Row],[Merged_Coding3numerical3]]=4),1,0)</f>
        <v>1</v>
      </c>
      <c r="AI20">
        <f>IF(OR(Table1[[#This Row],[Merged_Coding3numerical1]]=5,Table1[[#This Row],[Merged_Coding3numerical2]]=5,Table1[[#This Row],[Merged_Coding3numerical3]]=5),1,0)</f>
        <v>0</v>
      </c>
      <c r="AJ20">
        <f>LEN(Table1[[#This Row],[narratives_open]])</f>
        <v>97</v>
      </c>
      <c r="AK20" s="1" t="s">
        <v>113</v>
      </c>
      <c r="AL20" s="1">
        <v>1</v>
      </c>
      <c r="AR20">
        <f t="shared" si="0"/>
        <v>1</v>
      </c>
      <c r="AS20">
        <v>1</v>
      </c>
      <c r="AT20">
        <v>2</v>
      </c>
      <c r="AU20">
        <v>3</v>
      </c>
      <c r="AV20">
        <f>IF(Table1[[#This Row],[narratives_rank_1]]=1,IF(Table1[[#This Row],[narratives_rank_2]]=2,123,132),IF(Table1[[#This Row],[narratives_rank_1]]=2,IF(Table1[[#This Row],[narratives_rank_2]]=1,213,231),IF(Table1[[#This Row],[narratives_rank_2]]=1,312,321)))</f>
        <v>123</v>
      </c>
      <c r="AW20" t="str">
        <f>IF(AV20=[1]Q4_narr_rank!$B$2,[1]Q4_narr_rank!$A$2,IF(AV20=[1]Q4_narr_rank!$B$3,[1]Q4_narr_rank!$A$3,IF(AV20=[1]Q4_narr_rank!$B$4,[1]Q4_narr_rank!$A$4,IF(AV20=[1]Q4_narr_rank!$B$5,[1]Q4_narr_rank!$A$5,IF(AV20=[1]Q4_narr_rank!$B$6,[1]Q4_narr_rank!$A$6,IF(AV20=[1]Q4_narr_rank!$B$7,[1]Q4_narr_rank!$A$7))))))</f>
        <v>Cynics</v>
      </c>
      <c r="AX20" t="s">
        <v>247</v>
      </c>
      <c r="AY20">
        <v>1</v>
      </c>
      <c r="AZ20">
        <f>LEN(Table1[[#This Row],[narratives_probing]])</f>
        <v>103</v>
      </c>
      <c r="BA20" s="6" t="str">
        <f>IF(Table1[[#This Row],[narratives_rank_1]]=1,"Money",IF(Table1[[#This Row],[narratives_rank_2]]=1,"Mixture",IF(Table1[[#This Row],[narratives_rank_3]]=1,"Sincere")))</f>
        <v>Money</v>
      </c>
      <c r="BB20" s="7" t="s">
        <v>116</v>
      </c>
      <c r="BC20" s="1">
        <v>10</v>
      </c>
      <c r="BF20" t="s">
        <v>93</v>
      </c>
      <c r="BG20" t="s">
        <v>94</v>
      </c>
      <c r="BH20" t="s">
        <v>96</v>
      </c>
      <c r="BI20" t="s">
        <v>118</v>
      </c>
      <c r="BJ20" t="s">
        <v>97</v>
      </c>
      <c r="BK20" t="s">
        <v>120</v>
      </c>
      <c r="BL20" t="s">
        <v>135</v>
      </c>
      <c r="BN20">
        <v>56</v>
      </c>
      <c r="BO20" t="s">
        <v>136</v>
      </c>
      <c r="BP20" t="s">
        <v>147</v>
      </c>
      <c r="BQ20" t="s">
        <v>156</v>
      </c>
    </row>
    <row r="21" spans="1:69" x14ac:dyDescent="0.2">
      <c r="A21" t="s">
        <v>248</v>
      </c>
      <c r="B21" t="s">
        <v>248</v>
      </c>
      <c r="C21">
        <v>138.70400000000001</v>
      </c>
      <c r="D21" t="s">
        <v>249</v>
      </c>
      <c r="E21" s="1" t="s">
        <v>127</v>
      </c>
      <c r="F21" s="1">
        <v>3</v>
      </c>
      <c r="G21" s="1" t="s">
        <v>128</v>
      </c>
      <c r="H21" s="1">
        <v>9</v>
      </c>
      <c r="I21" s="1"/>
      <c r="J21" t="s">
        <v>250</v>
      </c>
      <c r="K21" s="1" t="s">
        <v>86</v>
      </c>
      <c r="L21" s="1">
        <v>4</v>
      </c>
      <c r="M21" s="1" t="s">
        <v>87</v>
      </c>
      <c r="N21" s="1">
        <v>3</v>
      </c>
      <c r="O21" s="1" t="s">
        <v>88</v>
      </c>
      <c r="P21" s="1">
        <v>4</v>
      </c>
      <c r="R21" t="s">
        <v>251</v>
      </c>
      <c r="S21">
        <v>1</v>
      </c>
      <c r="V21" t="s">
        <v>90</v>
      </c>
      <c r="W21" s="8">
        <f>IF(Table1[[#This Row],[main_reasontext]]=[1]Q3_narr_open!$A$23,1,IF(Table1[[#This Row],[main_reasontext]]=[1]Q3_narr_open!$A$24,2,IF(Table1[[#This Row],[main_reasontext]]=[1]Q3_narr_open!$A$25,3,IF(Table1[[#This Row],[main_reasontext]]=[1]Q3_narr_open!$A$26,4,))))</f>
        <v>1</v>
      </c>
      <c r="X21">
        <v>0</v>
      </c>
      <c r="Y21" t="str" cm="1">
        <f t="array" ref="Y2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1" cm="1">
        <f t="array" ref="Z2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1" t="str" cm="1">
        <f t="array" ref="AA2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1" cm="1">
        <f t="array" ref="AB2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1" t="str" cm="1">
        <f t="array" ref="AC2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1" t="str" cm="1">
        <f t="array" ref="AD2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1">
        <f>IF(OR(Table1[[#This Row],[Merged_Coding3numerical1]]=1,Table1[[#This Row],[Merged_Coding3numerical2]]=1,Table1[[#This Row],[Merged_Coding3numerical3]]=1),1,0)</f>
        <v>1</v>
      </c>
      <c r="AF21">
        <f>IF(OR(Table1[[#This Row],[Merged_Coding3numerical1]]=2,Table1[[#This Row],[Merged_Coding3numerical2]]=2,Table1[[#This Row],[Merged_Coding3numerical3]]=2),1,0)</f>
        <v>0</v>
      </c>
      <c r="AG21">
        <f>IF(OR(Table1[[#This Row],[Merged_Coding3numerical1]]=3,Table1[[#This Row],[Merged_Coding3numerical2]]=3,Table1[[#This Row],[Merged_Coding3numerical3]]=3),1,0)</f>
        <v>0</v>
      </c>
      <c r="AH21">
        <f>IF(OR(Table1[[#This Row],[Merged_Coding3numerical1]]=4,Table1[[#This Row],[Merged_Coding3numerical2]]=4,Table1[[#This Row],[Merged_Coding3numerical3]]=4),1,0)</f>
        <v>1</v>
      </c>
      <c r="AI21">
        <f>IF(OR(Table1[[#This Row],[Merged_Coding3numerical1]]=5,Table1[[#This Row],[Merged_Coding3numerical2]]=5,Table1[[#This Row],[Merged_Coding3numerical3]]=5),1,0)</f>
        <v>0</v>
      </c>
      <c r="AJ21">
        <f>LEN(Table1[[#This Row],[narratives_open]])</f>
        <v>209</v>
      </c>
      <c r="AK21" s="1" t="s">
        <v>90</v>
      </c>
      <c r="AL21" s="1">
        <v>2</v>
      </c>
      <c r="AM21" s="1" t="s">
        <v>113</v>
      </c>
      <c r="AN21" s="1">
        <v>1</v>
      </c>
      <c r="AR21">
        <f t="shared" si="0"/>
        <v>0.5</v>
      </c>
      <c r="AS21">
        <v>2</v>
      </c>
      <c r="AT21">
        <v>1</v>
      </c>
      <c r="AU21">
        <v>3</v>
      </c>
      <c r="AV21">
        <f>IF(Table1[[#This Row],[narratives_rank_1]]=1,IF(Table1[[#This Row],[narratives_rank_2]]=2,123,132),IF(Table1[[#This Row],[narratives_rank_1]]=2,IF(Table1[[#This Row],[narratives_rank_2]]=1,213,231),IF(Table1[[#This Row],[narratives_rank_2]]=1,312,321)))</f>
        <v>213</v>
      </c>
      <c r="AW21" t="str">
        <f>IF(AV21=[1]Q4_narr_rank!$B$2,[1]Q4_narr_rank!$A$2,IF(AV21=[1]Q4_narr_rank!$B$3,[1]Q4_narr_rank!$A$3,IF(AV21=[1]Q4_narr_rank!$B$4,[1]Q4_narr_rank!$A$4,IF(AV21=[1]Q4_narr_rank!$B$5,[1]Q4_narr_rank!$A$5,IF(AV21=[1]Q4_narr_rank!$B$6,[1]Q4_narr_rank!$A$6,IF(AV21=[1]Q4_narr_rank!$B$7,[1]Q4_narr_rank!$A$7))))))</f>
        <v>Balanced Cynics</v>
      </c>
      <c r="AX21" t="s">
        <v>252</v>
      </c>
      <c r="AY21">
        <v>1</v>
      </c>
      <c r="AZ21">
        <f>LEN(Table1[[#This Row],[narratives_probing]])</f>
        <v>96</v>
      </c>
      <c r="BA21" s="6" t="str">
        <f>IF(Table1[[#This Row],[narratives_rank_1]]=1,"Money",IF(Table1[[#This Row],[narratives_rank_2]]=1,"Mixture",IF(Table1[[#This Row],[narratives_rank_3]]=1,"Sincere")))</f>
        <v>Mixture</v>
      </c>
      <c r="BB21" s="11" t="s">
        <v>116</v>
      </c>
      <c r="BC21" s="1">
        <v>10</v>
      </c>
      <c r="BF21" t="s">
        <v>117</v>
      </c>
      <c r="BG21" t="s">
        <v>94</v>
      </c>
      <c r="BH21" t="s">
        <v>146</v>
      </c>
      <c r="BI21" t="s">
        <v>118</v>
      </c>
      <c r="BJ21" t="s">
        <v>154</v>
      </c>
      <c r="BK21" t="s">
        <v>120</v>
      </c>
      <c r="BL21" t="s">
        <v>135</v>
      </c>
      <c r="BN21">
        <v>59</v>
      </c>
      <c r="BO21" t="s">
        <v>122</v>
      </c>
      <c r="BP21" t="s">
        <v>147</v>
      </c>
      <c r="BQ21" t="s">
        <v>124</v>
      </c>
    </row>
    <row r="22" spans="1:69" x14ac:dyDescent="0.2">
      <c r="A22" t="s">
        <v>253</v>
      </c>
      <c r="B22" t="s">
        <v>253</v>
      </c>
      <c r="C22">
        <v>91.54</v>
      </c>
      <c r="D22" t="s">
        <v>254</v>
      </c>
      <c r="E22" s="1" t="s">
        <v>205</v>
      </c>
      <c r="F22" s="1">
        <v>2</v>
      </c>
      <c r="G22" s="1" t="s">
        <v>206</v>
      </c>
      <c r="H22" s="1">
        <v>6</v>
      </c>
      <c r="I22" s="1"/>
      <c r="J22" t="s">
        <v>255</v>
      </c>
      <c r="K22" s="1" t="s">
        <v>108</v>
      </c>
      <c r="L22" s="1">
        <v>1</v>
      </c>
      <c r="M22" s="1" t="s">
        <v>109</v>
      </c>
      <c r="N22" s="1">
        <v>1</v>
      </c>
      <c r="O22" s="1" t="s">
        <v>88</v>
      </c>
      <c r="P22" s="1">
        <v>4</v>
      </c>
      <c r="R22" t="s">
        <v>256</v>
      </c>
      <c r="S22">
        <v>0</v>
      </c>
      <c r="U22">
        <v>1</v>
      </c>
      <c r="V22" t="s">
        <v>185</v>
      </c>
      <c r="W22" s="8">
        <f>IF(Table1[[#This Row],[main_reasontext]]=[1]Q3_narr_open!$A$23,1,IF(Table1[[#This Row],[main_reasontext]]=[1]Q3_narr_open!$A$24,2,IF(Table1[[#This Row],[main_reasontext]]=[1]Q3_narr_open!$A$25,3,IF(Table1[[#This Row],[main_reasontext]]=[1]Q3_narr_open!$A$26,4,))))</f>
        <v>4</v>
      </c>
      <c r="X22">
        <v>0</v>
      </c>
      <c r="Y22" t="str" cm="1">
        <f t="array" ref="Y2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2" cm="1">
        <f t="array" ref="Z2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2" t="str" cm="1">
        <f t="array" ref="AA2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2" cm="1">
        <f t="array" ref="AB2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2" t="str" cm="1">
        <f t="array" ref="AC2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2" t="str" cm="1">
        <f t="array" ref="AD2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2">
        <f>IF(OR(Table1[[#This Row],[Merged_Coding3numerical1]]=1,Table1[[#This Row],[Merged_Coding3numerical2]]=1,Table1[[#This Row],[Merged_Coding3numerical3]]=1),1,0)</f>
        <v>1</v>
      </c>
      <c r="AF22">
        <f>IF(OR(Table1[[#This Row],[Merged_Coding3numerical1]]=2,Table1[[#This Row],[Merged_Coding3numerical2]]=2,Table1[[#This Row],[Merged_Coding3numerical3]]=2),1,0)</f>
        <v>0</v>
      </c>
      <c r="AG22">
        <f>IF(OR(Table1[[#This Row],[Merged_Coding3numerical1]]=3,Table1[[#This Row],[Merged_Coding3numerical2]]=3,Table1[[#This Row],[Merged_Coding3numerical3]]=3),1,0)</f>
        <v>0</v>
      </c>
      <c r="AH22">
        <f>IF(OR(Table1[[#This Row],[Merged_Coding3numerical1]]=4,Table1[[#This Row],[Merged_Coding3numerical2]]=4,Table1[[#This Row],[Merged_Coding3numerical3]]=4),1,0)</f>
        <v>1</v>
      </c>
      <c r="AI22">
        <f>IF(OR(Table1[[#This Row],[Merged_Coding3numerical1]]=5,Table1[[#This Row],[Merged_Coding3numerical2]]=5,Table1[[#This Row],[Merged_Coding3numerical3]]=5),1,0)</f>
        <v>0</v>
      </c>
      <c r="AJ22">
        <f>LEN(Table1[[#This Row],[narratives_open]])</f>
        <v>497</v>
      </c>
      <c r="AK22" s="1" t="s">
        <v>90</v>
      </c>
      <c r="AL22" s="1">
        <v>2</v>
      </c>
      <c r="AM22" s="1" t="s">
        <v>113</v>
      </c>
      <c r="AN22" s="1">
        <v>1</v>
      </c>
      <c r="AR22">
        <f t="shared" si="0"/>
        <v>0.5</v>
      </c>
      <c r="AS22">
        <v>2</v>
      </c>
      <c r="AT22">
        <v>1</v>
      </c>
      <c r="AU22">
        <v>3</v>
      </c>
      <c r="AV22">
        <f>IF(Table1[[#This Row],[narratives_rank_1]]=1,IF(Table1[[#This Row],[narratives_rank_2]]=2,123,132),IF(Table1[[#This Row],[narratives_rank_1]]=2,IF(Table1[[#This Row],[narratives_rank_2]]=1,213,231),IF(Table1[[#This Row],[narratives_rank_2]]=1,312,321)))</f>
        <v>213</v>
      </c>
      <c r="AW22" t="str">
        <f>IF(AV22=[1]Q4_narr_rank!$B$2,[1]Q4_narr_rank!$A$2,IF(AV22=[1]Q4_narr_rank!$B$3,[1]Q4_narr_rank!$A$3,IF(AV22=[1]Q4_narr_rank!$B$4,[1]Q4_narr_rank!$A$4,IF(AV22=[1]Q4_narr_rank!$B$5,[1]Q4_narr_rank!$A$5,IF(AV22=[1]Q4_narr_rank!$B$6,[1]Q4_narr_rank!$A$6,IF(AV22=[1]Q4_narr_rank!$B$7,[1]Q4_narr_rank!$A$7))))))</f>
        <v>Balanced Cynics</v>
      </c>
      <c r="AX22" t="s">
        <v>257</v>
      </c>
      <c r="AY22">
        <v>1</v>
      </c>
      <c r="AZ22">
        <f>LEN(Table1[[#This Row],[narratives_probing]])</f>
        <v>226</v>
      </c>
      <c r="BA22" s="6" t="str">
        <f>IF(Table1[[#This Row],[narratives_rank_1]]=1,"Money",IF(Table1[[#This Row],[narratives_rank_2]]=1,"Mixture",IF(Table1[[#This Row],[narratives_rank_3]]=1,"Sincere")))</f>
        <v>Mixture</v>
      </c>
      <c r="BB22" s="10" t="s">
        <v>116</v>
      </c>
      <c r="BC22" s="1">
        <v>10</v>
      </c>
      <c r="BF22" t="s">
        <v>223</v>
      </c>
      <c r="BG22" t="s">
        <v>187</v>
      </c>
      <c r="BH22" t="s">
        <v>188</v>
      </c>
      <c r="BI22" t="s">
        <v>146</v>
      </c>
      <c r="BJ22" t="s">
        <v>162</v>
      </c>
      <c r="BK22" t="s">
        <v>120</v>
      </c>
      <c r="BL22" t="s">
        <v>135</v>
      </c>
      <c r="BN22">
        <v>44</v>
      </c>
      <c r="BO22" t="s">
        <v>136</v>
      </c>
      <c r="BP22" t="s">
        <v>123</v>
      </c>
      <c r="BQ22" t="s">
        <v>138</v>
      </c>
    </row>
    <row r="23" spans="1:69" x14ac:dyDescent="0.2">
      <c r="A23" t="s">
        <v>258</v>
      </c>
      <c r="B23" t="s">
        <v>258</v>
      </c>
      <c r="C23">
        <v>103.739</v>
      </c>
      <c r="D23" t="s">
        <v>259</v>
      </c>
      <c r="E23" s="1" t="s">
        <v>127</v>
      </c>
      <c r="F23" s="1">
        <v>3</v>
      </c>
      <c r="G23" s="1" t="s">
        <v>128</v>
      </c>
      <c r="H23" s="1">
        <v>9</v>
      </c>
      <c r="I23" s="1"/>
      <c r="J23" t="s">
        <v>260</v>
      </c>
      <c r="K23" s="1" t="s">
        <v>108</v>
      </c>
      <c r="L23" s="1">
        <v>1</v>
      </c>
      <c r="M23" s="1" t="s">
        <v>109</v>
      </c>
      <c r="N23" s="1">
        <v>1</v>
      </c>
      <c r="O23" s="1" t="s">
        <v>88</v>
      </c>
      <c r="P23" s="1">
        <v>4</v>
      </c>
      <c r="Q23" s="1"/>
      <c r="R23" t="s">
        <v>261</v>
      </c>
      <c r="S23">
        <v>1</v>
      </c>
      <c r="V23" t="s">
        <v>185</v>
      </c>
      <c r="W23" s="8">
        <f>IF(Table1[[#This Row],[main_reasontext]]=[1]Q3_narr_open!$A$23,1,IF(Table1[[#This Row],[main_reasontext]]=[1]Q3_narr_open!$A$24,2,IF(Table1[[#This Row],[main_reasontext]]=[1]Q3_narr_open!$A$25,3,IF(Table1[[#This Row],[main_reasontext]]=[1]Q3_narr_open!$A$26,4,))))</f>
        <v>4</v>
      </c>
      <c r="X23">
        <v>0</v>
      </c>
      <c r="Y23" t="str" cm="1">
        <f t="array" ref="Y2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3" cm="1">
        <f t="array" ref="Z2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3" t="str" cm="1">
        <f t="array" ref="AA2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3" cm="1">
        <f t="array" ref="AB2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3" t="str" cm="1">
        <f t="array" ref="AC2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3" t="str" cm="1">
        <f t="array" ref="AD2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3">
        <f>IF(OR(Table1[[#This Row],[Merged_Coding3numerical1]]=1,Table1[[#This Row],[Merged_Coding3numerical2]]=1,Table1[[#This Row],[Merged_Coding3numerical3]]=1),1,0)</f>
        <v>1</v>
      </c>
      <c r="AF23">
        <f>IF(OR(Table1[[#This Row],[Merged_Coding3numerical1]]=2,Table1[[#This Row],[Merged_Coding3numerical2]]=2,Table1[[#This Row],[Merged_Coding3numerical3]]=2),1,0)</f>
        <v>0</v>
      </c>
      <c r="AG23">
        <f>IF(OR(Table1[[#This Row],[Merged_Coding3numerical1]]=3,Table1[[#This Row],[Merged_Coding3numerical2]]=3,Table1[[#This Row],[Merged_Coding3numerical3]]=3),1,0)</f>
        <v>0</v>
      </c>
      <c r="AH23">
        <f>IF(OR(Table1[[#This Row],[Merged_Coding3numerical1]]=4,Table1[[#This Row],[Merged_Coding3numerical2]]=4,Table1[[#This Row],[Merged_Coding3numerical3]]=4),1,0)</f>
        <v>1</v>
      </c>
      <c r="AI23">
        <f>IF(OR(Table1[[#This Row],[Merged_Coding3numerical1]]=5,Table1[[#This Row],[Merged_Coding3numerical2]]=5,Table1[[#This Row],[Merged_Coding3numerical3]]=5),1,0)</f>
        <v>0</v>
      </c>
      <c r="AJ23">
        <f>LEN(Table1[[#This Row],[narratives_open]])</f>
        <v>220</v>
      </c>
      <c r="AK23" s="1" t="s">
        <v>90</v>
      </c>
      <c r="AL23" s="1">
        <v>2</v>
      </c>
      <c r="AM23" s="1" t="s">
        <v>113</v>
      </c>
      <c r="AN23" s="1">
        <v>1</v>
      </c>
      <c r="AR23">
        <f t="shared" si="0"/>
        <v>0.5</v>
      </c>
      <c r="AS23">
        <v>1</v>
      </c>
      <c r="AT23">
        <v>3</v>
      </c>
      <c r="AU23">
        <v>2</v>
      </c>
      <c r="AV23">
        <f>IF(Table1[[#This Row],[narratives_rank_1]]=1,IF(Table1[[#This Row],[narratives_rank_2]]=2,123,132),IF(Table1[[#This Row],[narratives_rank_1]]=2,IF(Table1[[#This Row],[narratives_rank_2]]=1,213,231),IF(Table1[[#This Row],[narratives_rank_2]]=1,312,321)))</f>
        <v>132</v>
      </c>
      <c r="AW23" t="str">
        <f>IF(AV23=[1]Q4_narr_rank!$B$2,[1]Q4_narr_rank!$A$2,IF(AV23=[1]Q4_narr_rank!$B$3,[1]Q4_narr_rank!$A$3,IF(AV23=[1]Q4_narr_rank!$B$4,[1]Q4_narr_rank!$A$4,IF(AV23=[1]Q4_narr_rank!$B$5,[1]Q4_narr_rank!$A$5,IF(AV23=[1]Q4_narr_rank!$B$6,[1]Q4_narr_rank!$A$6,IF(AV23=[1]Q4_narr_rank!$B$7,[1]Q4_narr_rank!$A$7))))))</f>
        <v>2 different types of firms, cynics</v>
      </c>
      <c r="AX23" t="s">
        <v>262</v>
      </c>
      <c r="AY23">
        <v>1</v>
      </c>
      <c r="AZ23">
        <f>LEN(Table1[[#This Row],[narratives_probing]])</f>
        <v>95</v>
      </c>
      <c r="BA23" s="6" t="str">
        <f>IF(Table1[[#This Row],[narratives_rank_1]]=1,"Money",IF(Table1[[#This Row],[narratives_rank_2]]=1,"Mixture",IF(Table1[[#This Row],[narratives_rank_3]]=1,"Sincere")))</f>
        <v>Money</v>
      </c>
      <c r="BB23" s="11" t="s">
        <v>116</v>
      </c>
      <c r="BC23" s="1">
        <v>10</v>
      </c>
      <c r="BF23" t="s">
        <v>93</v>
      </c>
      <c r="BG23" t="s">
        <v>94</v>
      </c>
      <c r="BH23" t="s">
        <v>96</v>
      </c>
      <c r="BI23" t="s">
        <v>146</v>
      </c>
      <c r="BJ23" t="s">
        <v>154</v>
      </c>
      <c r="BK23" t="s">
        <v>163</v>
      </c>
      <c r="BL23" t="s">
        <v>121</v>
      </c>
      <c r="BN23">
        <v>40</v>
      </c>
      <c r="BO23" t="s">
        <v>136</v>
      </c>
      <c r="BP23" t="s">
        <v>147</v>
      </c>
      <c r="BQ23" t="s">
        <v>138</v>
      </c>
    </row>
    <row r="24" spans="1:69" x14ac:dyDescent="0.2">
      <c r="A24" t="s">
        <v>263</v>
      </c>
      <c r="B24" t="s">
        <v>263</v>
      </c>
      <c r="C24">
        <v>70.042000000000002</v>
      </c>
      <c r="D24" t="s">
        <v>264</v>
      </c>
      <c r="E24" s="1" t="s">
        <v>205</v>
      </c>
      <c r="F24" s="1">
        <v>2</v>
      </c>
      <c r="G24" s="1" t="s">
        <v>206</v>
      </c>
      <c r="H24" s="1">
        <v>6</v>
      </c>
      <c r="I24" s="1"/>
      <c r="J24" t="s">
        <v>265</v>
      </c>
      <c r="K24" s="1" t="s">
        <v>108</v>
      </c>
      <c r="L24" s="1">
        <v>1</v>
      </c>
      <c r="M24" s="1" t="s">
        <v>109</v>
      </c>
      <c r="N24" s="1">
        <v>1</v>
      </c>
      <c r="O24" s="1" t="s">
        <v>88</v>
      </c>
      <c r="P24" s="1">
        <v>4</v>
      </c>
      <c r="R24" t="s">
        <v>266</v>
      </c>
      <c r="S24">
        <v>0</v>
      </c>
      <c r="V24" t="s">
        <v>185</v>
      </c>
      <c r="W24" s="8">
        <f>IF(Table1[[#This Row],[main_reasontext]]=[1]Q3_narr_open!$A$23,1,IF(Table1[[#This Row],[main_reasontext]]=[1]Q3_narr_open!$A$24,2,IF(Table1[[#This Row],[main_reasontext]]=[1]Q3_narr_open!$A$25,3,IF(Table1[[#This Row],[main_reasontext]]=[1]Q3_narr_open!$A$26,4,))))</f>
        <v>4</v>
      </c>
      <c r="X24">
        <v>1</v>
      </c>
      <c r="Y24" t="str" cm="1">
        <f t="array" ref="Y2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4" cm="1">
        <f t="array" ref="Z2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4" t="str" cm="1">
        <f t="array" ref="AA2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4" cm="1">
        <f t="array" ref="AB2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4" t="str" cm="1">
        <f t="array" ref="AC2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4" t="str" cm="1">
        <f t="array" ref="AD2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4">
        <f>IF(OR(Table1[[#This Row],[Merged_Coding3numerical1]]=1,Table1[[#This Row],[Merged_Coding3numerical2]]=1,Table1[[#This Row],[Merged_Coding3numerical3]]=1),1,0)</f>
        <v>1</v>
      </c>
      <c r="AF24">
        <f>IF(OR(Table1[[#This Row],[Merged_Coding3numerical1]]=2,Table1[[#This Row],[Merged_Coding3numerical2]]=2,Table1[[#This Row],[Merged_Coding3numerical3]]=2),1,0)</f>
        <v>0</v>
      </c>
      <c r="AG24">
        <f>IF(OR(Table1[[#This Row],[Merged_Coding3numerical1]]=3,Table1[[#This Row],[Merged_Coding3numerical2]]=3,Table1[[#This Row],[Merged_Coding3numerical3]]=3),1,0)</f>
        <v>0</v>
      </c>
      <c r="AH24">
        <f>IF(OR(Table1[[#This Row],[Merged_Coding3numerical1]]=4,Table1[[#This Row],[Merged_Coding3numerical2]]=4,Table1[[#This Row],[Merged_Coding3numerical3]]=4),1,0)</f>
        <v>1</v>
      </c>
      <c r="AI24">
        <f>IF(OR(Table1[[#This Row],[Merged_Coding3numerical1]]=5,Table1[[#This Row],[Merged_Coding3numerical2]]=5,Table1[[#This Row],[Merged_Coding3numerical3]]=5),1,0)</f>
        <v>0</v>
      </c>
      <c r="AJ24">
        <f>LEN(Table1[[#This Row],[narratives_open]])</f>
        <v>350</v>
      </c>
      <c r="AK24" s="1" t="s">
        <v>114</v>
      </c>
      <c r="AL24" s="1">
        <v>6</v>
      </c>
      <c r="AM24" s="1" t="s">
        <v>90</v>
      </c>
      <c r="AN24" s="1">
        <v>2</v>
      </c>
      <c r="AR24">
        <f t="shared" si="0"/>
        <v>0.5</v>
      </c>
      <c r="AS24">
        <v>3</v>
      </c>
      <c r="AT24">
        <v>2</v>
      </c>
      <c r="AU24">
        <v>1</v>
      </c>
      <c r="AV24">
        <f>IF(Table1[[#This Row],[narratives_rank_1]]=1,IF(Table1[[#This Row],[narratives_rank_2]]=2,123,132),IF(Table1[[#This Row],[narratives_rank_1]]=2,IF(Table1[[#This Row],[narratives_rank_2]]=1,213,231),IF(Table1[[#This Row],[narratives_rank_2]]=1,312,321)))</f>
        <v>321</v>
      </c>
      <c r="AW24" t="str">
        <f>IF(AV24=[1]Q4_narr_rank!$B$2,[1]Q4_narr_rank!$A$2,IF(AV24=[1]Q4_narr_rank!$B$3,[1]Q4_narr_rank!$A$3,IF(AV24=[1]Q4_narr_rank!$B$4,[1]Q4_narr_rank!$A$4,IF(AV24=[1]Q4_narr_rank!$B$5,[1]Q4_narr_rank!$A$5,IF(AV24=[1]Q4_narr_rank!$B$6,[1]Q4_narr_rank!$A$6,IF(AV24=[1]Q4_narr_rank!$B$7,[1]Q4_narr_rank!$A$7))))))</f>
        <v>Idealists</v>
      </c>
      <c r="AX24" t="s">
        <v>267</v>
      </c>
      <c r="AY24">
        <v>1</v>
      </c>
      <c r="AZ24">
        <f>LEN(Table1[[#This Row],[narratives_probing]])</f>
        <v>337</v>
      </c>
      <c r="BA24" s="6" t="str">
        <f>IF(Table1[[#This Row],[narratives_rank_1]]=1,"Money",IF(Table1[[#This Row],[narratives_rank_2]]=1,"Mixture",IF(Table1[[#This Row],[narratives_rank_3]]=1,"Sincere")))</f>
        <v>Sincere</v>
      </c>
      <c r="BB24" s="9" t="s">
        <v>268</v>
      </c>
      <c r="BC24" s="1">
        <v>6</v>
      </c>
      <c r="BF24" t="s">
        <v>117</v>
      </c>
      <c r="BG24">
        <v>0.8</v>
      </c>
      <c r="BH24" t="s">
        <v>95</v>
      </c>
      <c r="BI24" t="s">
        <v>118</v>
      </c>
      <c r="BJ24" t="s">
        <v>97</v>
      </c>
      <c r="BK24" t="s">
        <v>120</v>
      </c>
      <c r="BL24" t="s">
        <v>135</v>
      </c>
      <c r="BN24">
        <v>72</v>
      </c>
      <c r="BO24" t="s">
        <v>100</v>
      </c>
      <c r="BP24" t="s">
        <v>137</v>
      </c>
      <c r="BQ24" t="s">
        <v>124</v>
      </c>
    </row>
    <row r="25" spans="1:69" x14ac:dyDescent="0.2">
      <c r="A25" t="s">
        <v>269</v>
      </c>
      <c r="B25" t="s">
        <v>269</v>
      </c>
      <c r="C25">
        <v>160.99700000000001</v>
      </c>
      <c r="D25" t="s">
        <v>270</v>
      </c>
      <c r="E25" s="1" t="s">
        <v>127</v>
      </c>
      <c r="F25" s="1">
        <v>3</v>
      </c>
      <c r="G25" s="1" t="s">
        <v>128</v>
      </c>
      <c r="H25" s="1">
        <v>9</v>
      </c>
      <c r="I25" s="1"/>
      <c r="J25" t="s">
        <v>271</v>
      </c>
      <c r="K25" s="1" t="s">
        <v>108</v>
      </c>
      <c r="L25" s="1">
        <v>1</v>
      </c>
      <c r="M25" s="1" t="s">
        <v>109</v>
      </c>
      <c r="N25" s="1">
        <v>1</v>
      </c>
      <c r="O25" s="1" t="s">
        <v>88</v>
      </c>
      <c r="P25" s="1">
        <v>4</v>
      </c>
      <c r="R25" t="s">
        <v>272</v>
      </c>
      <c r="S25">
        <v>0</v>
      </c>
      <c r="T25" t="s">
        <v>170</v>
      </c>
      <c r="U25">
        <v>1</v>
      </c>
      <c r="V25" t="s">
        <v>185</v>
      </c>
      <c r="W25" s="8">
        <f>IF(Table1[[#This Row],[main_reasontext]]=[1]Q3_narr_open!$A$23,1,IF(Table1[[#This Row],[main_reasontext]]=[1]Q3_narr_open!$A$24,2,IF(Table1[[#This Row],[main_reasontext]]=[1]Q3_narr_open!$A$25,3,IF(Table1[[#This Row],[main_reasontext]]=[1]Q3_narr_open!$A$26,4,))))</f>
        <v>4</v>
      </c>
      <c r="X25">
        <v>0</v>
      </c>
      <c r="Y25" t="str" cm="1">
        <f t="array" ref="Y2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5" cm="1">
        <f t="array" ref="Z2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5" t="str" cm="1">
        <f t="array" ref="AA2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5" cm="1">
        <f t="array" ref="AB2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5" t="str" cm="1">
        <f t="array" ref="AC2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5" t="str" cm="1">
        <f t="array" ref="AD2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5">
        <f>IF(OR(Table1[[#This Row],[Merged_Coding3numerical1]]=1,Table1[[#This Row],[Merged_Coding3numerical2]]=1,Table1[[#This Row],[Merged_Coding3numerical3]]=1),1,0)</f>
        <v>1</v>
      </c>
      <c r="AF25">
        <f>IF(OR(Table1[[#This Row],[Merged_Coding3numerical1]]=2,Table1[[#This Row],[Merged_Coding3numerical2]]=2,Table1[[#This Row],[Merged_Coding3numerical3]]=2),1,0)</f>
        <v>0</v>
      </c>
      <c r="AG25">
        <f>IF(OR(Table1[[#This Row],[Merged_Coding3numerical1]]=3,Table1[[#This Row],[Merged_Coding3numerical2]]=3,Table1[[#This Row],[Merged_Coding3numerical3]]=3),1,0)</f>
        <v>0</v>
      </c>
      <c r="AH25">
        <f>IF(OR(Table1[[#This Row],[Merged_Coding3numerical1]]=4,Table1[[#This Row],[Merged_Coding3numerical2]]=4,Table1[[#This Row],[Merged_Coding3numerical3]]=4),1,0)</f>
        <v>1</v>
      </c>
      <c r="AI25">
        <f>IF(OR(Table1[[#This Row],[Merged_Coding3numerical1]]=5,Table1[[#This Row],[Merged_Coding3numerical2]]=5,Table1[[#This Row],[Merged_Coding3numerical3]]=5),1,0)</f>
        <v>0</v>
      </c>
      <c r="AJ25">
        <f>LEN(Table1[[#This Row],[narratives_open]])</f>
        <v>228</v>
      </c>
      <c r="AK25" s="1" t="s">
        <v>90</v>
      </c>
      <c r="AL25" s="1">
        <v>2</v>
      </c>
      <c r="AM25" s="1" t="s">
        <v>113</v>
      </c>
      <c r="AN25" s="1">
        <v>1</v>
      </c>
      <c r="AR25">
        <f t="shared" si="0"/>
        <v>0.5</v>
      </c>
      <c r="AS25">
        <v>3</v>
      </c>
      <c r="AT25">
        <v>2</v>
      </c>
      <c r="AU25">
        <v>1</v>
      </c>
      <c r="AV25">
        <f>IF(Table1[[#This Row],[narratives_rank_1]]=1,IF(Table1[[#This Row],[narratives_rank_2]]=2,123,132),IF(Table1[[#This Row],[narratives_rank_1]]=2,IF(Table1[[#This Row],[narratives_rank_2]]=1,213,231),IF(Table1[[#This Row],[narratives_rank_2]]=1,312,321)))</f>
        <v>321</v>
      </c>
      <c r="AW25" t="str">
        <f>IF(AV25=[1]Q4_narr_rank!$B$2,[1]Q4_narr_rank!$A$2,IF(AV25=[1]Q4_narr_rank!$B$3,[1]Q4_narr_rank!$A$3,IF(AV25=[1]Q4_narr_rank!$B$4,[1]Q4_narr_rank!$A$4,IF(AV25=[1]Q4_narr_rank!$B$5,[1]Q4_narr_rank!$A$5,IF(AV25=[1]Q4_narr_rank!$B$6,[1]Q4_narr_rank!$A$6,IF(AV25=[1]Q4_narr_rank!$B$7,[1]Q4_narr_rank!$A$7))))))</f>
        <v>Idealists</v>
      </c>
      <c r="AX25" t="s">
        <v>273</v>
      </c>
      <c r="AY25">
        <v>1</v>
      </c>
      <c r="AZ25">
        <f>LEN(Table1[[#This Row],[narratives_probing]])</f>
        <v>138</v>
      </c>
      <c r="BA25" s="6" t="str">
        <f>IF(Table1[[#This Row],[narratives_rank_1]]=1,"Money",IF(Table1[[#This Row],[narratives_rank_2]]=1,"Mixture",IF(Table1[[#This Row],[narratives_rank_3]]=1,"Sincere")))</f>
        <v>Sincere</v>
      </c>
      <c r="BB25" s="7" t="s">
        <v>196</v>
      </c>
      <c r="BC25" s="1">
        <v>19</v>
      </c>
      <c r="BF25" t="s">
        <v>117</v>
      </c>
      <c r="BG25" t="s">
        <v>94</v>
      </c>
      <c r="BH25" t="s">
        <v>118</v>
      </c>
      <c r="BI25" t="s">
        <v>146</v>
      </c>
      <c r="BJ25" t="s">
        <v>154</v>
      </c>
      <c r="BK25" t="s">
        <v>163</v>
      </c>
      <c r="BL25" t="s">
        <v>135</v>
      </c>
      <c r="BN25">
        <v>56</v>
      </c>
      <c r="BO25" t="s">
        <v>122</v>
      </c>
      <c r="BP25" t="s">
        <v>101</v>
      </c>
      <c r="BQ25" t="s">
        <v>138</v>
      </c>
    </row>
    <row r="26" spans="1:69" x14ac:dyDescent="0.2">
      <c r="A26" t="s">
        <v>274</v>
      </c>
      <c r="B26" t="s">
        <v>274</v>
      </c>
      <c r="C26">
        <v>59.801000000000002</v>
      </c>
      <c r="D26" t="s">
        <v>275</v>
      </c>
      <c r="E26" s="1" t="s">
        <v>84</v>
      </c>
      <c r="F26" s="1">
        <v>4</v>
      </c>
      <c r="G26" s="1" t="s">
        <v>84</v>
      </c>
      <c r="H26" s="1">
        <v>1</v>
      </c>
      <c r="I26" s="1"/>
      <c r="J26" t="s">
        <v>276</v>
      </c>
      <c r="K26" s="1" t="s">
        <v>108</v>
      </c>
      <c r="L26" s="1">
        <v>1</v>
      </c>
      <c r="M26" s="1" t="s">
        <v>109</v>
      </c>
      <c r="N26" s="1">
        <v>1</v>
      </c>
      <c r="O26" s="1" t="s">
        <v>88</v>
      </c>
      <c r="P26" s="1">
        <v>4</v>
      </c>
      <c r="Q26" s="1"/>
      <c r="R26" t="s">
        <v>277</v>
      </c>
      <c r="S26">
        <v>0</v>
      </c>
      <c r="V26" t="s">
        <v>90</v>
      </c>
      <c r="W26" s="8">
        <f>IF(Table1[[#This Row],[main_reasontext]]=[1]Q3_narr_open!$A$23,1,IF(Table1[[#This Row],[main_reasontext]]=[1]Q3_narr_open!$A$24,2,IF(Table1[[#This Row],[main_reasontext]]=[1]Q3_narr_open!$A$25,3,IF(Table1[[#This Row],[main_reasontext]]=[1]Q3_narr_open!$A$26,4,))))</f>
        <v>1</v>
      </c>
      <c r="X26">
        <v>0</v>
      </c>
      <c r="Y26" t="str" cm="1">
        <f t="array" ref="Y2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26" cm="1">
        <f t="array" ref="Z2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26" t="str" cm="1">
        <f t="array" ref="AA2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6" cm="1">
        <f t="array" ref="AB2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6" t="str" cm="1">
        <f t="array" ref="AC2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6" t="str" cm="1">
        <f t="array" ref="AD2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6">
        <f>IF(OR(Table1[[#This Row],[Merged_Coding3numerical1]]=1,Table1[[#This Row],[Merged_Coding3numerical2]]=1,Table1[[#This Row],[Merged_Coding3numerical3]]=1),1,0)</f>
        <v>1</v>
      </c>
      <c r="AF26">
        <f>IF(OR(Table1[[#This Row],[Merged_Coding3numerical1]]=2,Table1[[#This Row],[Merged_Coding3numerical2]]=2,Table1[[#This Row],[Merged_Coding3numerical3]]=2),1,0)</f>
        <v>1</v>
      </c>
      <c r="AG26">
        <f>IF(OR(Table1[[#This Row],[Merged_Coding3numerical1]]=3,Table1[[#This Row],[Merged_Coding3numerical2]]=3,Table1[[#This Row],[Merged_Coding3numerical3]]=3),1,0)</f>
        <v>0</v>
      </c>
      <c r="AH26">
        <f>IF(OR(Table1[[#This Row],[Merged_Coding3numerical1]]=4,Table1[[#This Row],[Merged_Coding3numerical2]]=4,Table1[[#This Row],[Merged_Coding3numerical3]]=4),1,0)</f>
        <v>0</v>
      </c>
      <c r="AI26">
        <f>IF(OR(Table1[[#This Row],[Merged_Coding3numerical1]]=5,Table1[[#This Row],[Merged_Coding3numerical2]]=5,Table1[[#This Row],[Merged_Coding3numerical3]]=5),1,0)</f>
        <v>0</v>
      </c>
      <c r="AJ26">
        <f>LEN(Table1[[#This Row],[narratives_open]])</f>
        <v>96</v>
      </c>
      <c r="AK26" s="1" t="s">
        <v>112</v>
      </c>
      <c r="AL26" s="1">
        <v>3</v>
      </c>
      <c r="AM26" s="1" t="s">
        <v>90</v>
      </c>
      <c r="AN26" s="1">
        <v>2</v>
      </c>
      <c r="AR26">
        <f t="shared" si="0"/>
        <v>0.5</v>
      </c>
      <c r="AS26">
        <v>1</v>
      </c>
      <c r="AT26">
        <v>2</v>
      </c>
      <c r="AU26">
        <v>3</v>
      </c>
      <c r="AV26">
        <f>IF(Table1[[#This Row],[narratives_rank_1]]=1,IF(Table1[[#This Row],[narratives_rank_2]]=2,123,132),IF(Table1[[#This Row],[narratives_rank_1]]=2,IF(Table1[[#This Row],[narratives_rank_2]]=1,213,231),IF(Table1[[#This Row],[narratives_rank_2]]=1,312,321)))</f>
        <v>123</v>
      </c>
      <c r="AW26" t="str">
        <f>IF(AV26=[1]Q4_narr_rank!$B$2,[1]Q4_narr_rank!$A$2,IF(AV26=[1]Q4_narr_rank!$B$3,[1]Q4_narr_rank!$A$3,IF(AV26=[1]Q4_narr_rank!$B$4,[1]Q4_narr_rank!$A$4,IF(AV26=[1]Q4_narr_rank!$B$5,[1]Q4_narr_rank!$A$5,IF(AV26=[1]Q4_narr_rank!$B$6,[1]Q4_narr_rank!$A$6,IF(AV26=[1]Q4_narr_rank!$B$7,[1]Q4_narr_rank!$A$7))))))</f>
        <v>Cynics</v>
      </c>
      <c r="AX26" t="s">
        <v>278</v>
      </c>
      <c r="AY26">
        <v>1</v>
      </c>
      <c r="AZ26">
        <f>LEN(Table1[[#This Row],[narratives_probing]])</f>
        <v>70</v>
      </c>
      <c r="BA26" s="6" t="str">
        <f>IF(Table1[[#This Row],[narratives_rank_1]]=1,"Money",IF(Table1[[#This Row],[narratives_rank_2]]=1,"Mixture",IF(Table1[[#This Row],[narratives_rank_3]]=1,"Sincere")))</f>
        <v>Money</v>
      </c>
      <c r="BB26" s="7" t="s">
        <v>116</v>
      </c>
      <c r="BC26" s="1">
        <v>10</v>
      </c>
      <c r="BF26" t="s">
        <v>117</v>
      </c>
      <c r="BG26" t="s">
        <v>94</v>
      </c>
      <c r="BH26" t="s">
        <v>146</v>
      </c>
      <c r="BI26" t="s">
        <v>96</v>
      </c>
      <c r="BJ26" t="s">
        <v>97</v>
      </c>
      <c r="BK26" t="s">
        <v>120</v>
      </c>
      <c r="BL26" t="s">
        <v>135</v>
      </c>
      <c r="BN26">
        <v>45</v>
      </c>
      <c r="BO26" t="s">
        <v>136</v>
      </c>
      <c r="BP26" t="s">
        <v>137</v>
      </c>
      <c r="BQ26" t="s">
        <v>124</v>
      </c>
    </row>
    <row r="27" spans="1:69" x14ac:dyDescent="0.2">
      <c r="A27" t="s">
        <v>279</v>
      </c>
      <c r="B27" t="s">
        <v>279</v>
      </c>
      <c r="C27">
        <v>78.984999999999999</v>
      </c>
      <c r="D27" t="s">
        <v>280</v>
      </c>
      <c r="E27" s="1" t="s">
        <v>205</v>
      </c>
      <c r="F27" s="1">
        <v>2</v>
      </c>
      <c r="G27" s="1" t="s">
        <v>281</v>
      </c>
      <c r="H27" s="1">
        <v>4</v>
      </c>
      <c r="I27" s="1"/>
      <c r="J27" t="s">
        <v>282</v>
      </c>
      <c r="K27" s="1" t="s">
        <v>108</v>
      </c>
      <c r="L27" s="1">
        <v>1</v>
      </c>
      <c r="M27" s="1" t="s">
        <v>109</v>
      </c>
      <c r="N27" s="1">
        <v>1</v>
      </c>
      <c r="O27" s="1" t="s">
        <v>227</v>
      </c>
      <c r="P27" s="1">
        <v>2</v>
      </c>
      <c r="Q27" s="1"/>
      <c r="R27" t="s">
        <v>283</v>
      </c>
      <c r="S27">
        <v>1</v>
      </c>
      <c r="X27">
        <v>0</v>
      </c>
      <c r="Y27" t="str" cm="1">
        <f t="array" ref="Y2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7" cm="1">
        <f t="array" ref="Z2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7" t="str" cm="1">
        <f t="array" ref="AA2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7" t="str" cm="1">
        <f t="array" ref="AB2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7" t="str" cm="1">
        <f t="array" ref="AC2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7" t="str" cm="1">
        <f t="array" ref="AD2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7">
        <f>IF(OR(Table1[[#This Row],[Merged_Coding3numerical1]]=1,Table1[[#This Row],[Merged_Coding3numerical2]]=1,Table1[[#This Row],[Merged_Coding3numerical3]]=1),1,0)</f>
        <v>0</v>
      </c>
      <c r="AF27">
        <f>IF(OR(Table1[[#This Row],[Merged_Coding3numerical1]]=2,Table1[[#This Row],[Merged_Coding3numerical2]]=2,Table1[[#This Row],[Merged_Coding3numerical3]]=2),1,0)</f>
        <v>0</v>
      </c>
      <c r="AG27">
        <f>IF(OR(Table1[[#This Row],[Merged_Coding3numerical1]]=3,Table1[[#This Row],[Merged_Coding3numerical2]]=3,Table1[[#This Row],[Merged_Coding3numerical3]]=3),1,0)</f>
        <v>0</v>
      </c>
      <c r="AH27">
        <f>IF(OR(Table1[[#This Row],[Merged_Coding3numerical1]]=4,Table1[[#This Row],[Merged_Coding3numerical2]]=4,Table1[[#This Row],[Merged_Coding3numerical3]]=4),1,0)</f>
        <v>1</v>
      </c>
      <c r="AI27">
        <f>IF(OR(Table1[[#This Row],[Merged_Coding3numerical1]]=5,Table1[[#This Row],[Merged_Coding3numerical2]]=5,Table1[[#This Row],[Merged_Coding3numerical3]]=5),1,0)</f>
        <v>0</v>
      </c>
      <c r="AJ27">
        <f>LEN(Table1[[#This Row],[narratives_open]])</f>
        <v>281</v>
      </c>
      <c r="AK27" s="1" t="s">
        <v>113</v>
      </c>
      <c r="AL27" s="1">
        <v>1</v>
      </c>
      <c r="AR27">
        <f t="shared" si="0"/>
        <v>1</v>
      </c>
      <c r="AS27">
        <v>3</v>
      </c>
      <c r="AT27">
        <v>1</v>
      </c>
      <c r="AU27">
        <v>2</v>
      </c>
      <c r="AV27">
        <f>IF(Table1[[#This Row],[narratives_rank_1]]=1,IF(Table1[[#This Row],[narratives_rank_2]]=2,123,132),IF(Table1[[#This Row],[narratives_rank_1]]=2,IF(Table1[[#This Row],[narratives_rank_2]]=1,213,231),IF(Table1[[#This Row],[narratives_rank_2]]=1,312,321)))</f>
        <v>312</v>
      </c>
      <c r="AW27" t="str">
        <f>IF(AV27=[1]Q4_narr_rank!$B$2,[1]Q4_narr_rank!$A$2,IF(AV27=[1]Q4_narr_rank!$B$3,[1]Q4_narr_rank!$A$3,IF(AV27=[1]Q4_narr_rank!$B$4,[1]Q4_narr_rank!$A$4,IF(AV27=[1]Q4_narr_rank!$B$5,[1]Q4_narr_rank!$A$5,IF(AV27=[1]Q4_narr_rank!$B$6,[1]Q4_narr_rank!$A$6,IF(AV27=[1]Q4_narr_rank!$B$7,[1]Q4_narr_rank!$A$7))))))</f>
        <v>Balanced Idealists</v>
      </c>
      <c r="AX27" t="s">
        <v>284</v>
      </c>
      <c r="AY27">
        <v>1</v>
      </c>
      <c r="AZ27">
        <f>LEN(Table1[[#This Row],[narratives_probing]])</f>
        <v>301</v>
      </c>
      <c r="BA27" s="6" t="str">
        <f>IF(Table1[[#This Row],[narratives_rank_1]]=1,"Money",IF(Table1[[#This Row],[narratives_rank_2]]=1,"Mixture",IF(Table1[[#This Row],[narratives_rank_3]]=1,"Sincere")))</f>
        <v>Mixture</v>
      </c>
      <c r="BB27" s="9" t="s">
        <v>132</v>
      </c>
      <c r="BC27" s="1">
        <v>20</v>
      </c>
      <c r="BF27" t="s">
        <v>93</v>
      </c>
      <c r="BG27" t="s">
        <v>187</v>
      </c>
      <c r="BH27" t="s">
        <v>146</v>
      </c>
      <c r="BI27" t="s">
        <v>188</v>
      </c>
      <c r="BJ27" t="s">
        <v>154</v>
      </c>
      <c r="BK27" t="s">
        <v>120</v>
      </c>
      <c r="BL27" t="s">
        <v>135</v>
      </c>
      <c r="BN27">
        <v>75</v>
      </c>
      <c r="BO27" t="s">
        <v>136</v>
      </c>
      <c r="BP27" t="s">
        <v>137</v>
      </c>
      <c r="BQ27" t="s">
        <v>138</v>
      </c>
    </row>
    <row r="28" spans="1:69" x14ac:dyDescent="0.2">
      <c r="A28" t="s">
        <v>285</v>
      </c>
      <c r="B28" t="s">
        <v>285</v>
      </c>
      <c r="C28">
        <v>54.283000000000001</v>
      </c>
      <c r="D28" t="s">
        <v>286</v>
      </c>
      <c r="E28" s="1" t="s">
        <v>167</v>
      </c>
      <c r="F28" s="1">
        <v>5</v>
      </c>
      <c r="G28" s="1" t="s">
        <v>167</v>
      </c>
      <c r="H28" s="1">
        <v>19</v>
      </c>
      <c r="I28" s="1"/>
      <c r="J28" t="s">
        <v>287</v>
      </c>
      <c r="K28" s="1" t="s">
        <v>86</v>
      </c>
      <c r="L28" s="1">
        <v>4</v>
      </c>
      <c r="M28" s="1" t="s">
        <v>87</v>
      </c>
      <c r="N28" s="1">
        <v>3</v>
      </c>
      <c r="O28" s="1" t="s">
        <v>88</v>
      </c>
      <c r="P28" s="1">
        <v>4</v>
      </c>
      <c r="R28" t="s">
        <v>288</v>
      </c>
      <c r="S28">
        <v>1</v>
      </c>
      <c r="V28" t="s">
        <v>90</v>
      </c>
      <c r="W28" s="8">
        <f>IF(Table1[[#This Row],[main_reasontext]]=[1]Q3_narr_open!$A$23,1,IF(Table1[[#This Row],[main_reasontext]]=[1]Q3_narr_open!$A$24,2,IF(Table1[[#This Row],[main_reasontext]]=[1]Q3_narr_open!$A$25,3,IF(Table1[[#This Row],[main_reasontext]]=[1]Q3_narr_open!$A$26,4,))))</f>
        <v>1</v>
      </c>
      <c r="X28">
        <v>0</v>
      </c>
      <c r="Y28" t="str" cm="1">
        <f t="array" ref="Y2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8" cm="1">
        <f t="array" ref="Z2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8" t="str" cm="1">
        <f t="array" ref="AA2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8" cm="1">
        <f t="array" ref="AB2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8" t="str" cm="1">
        <f t="array" ref="AC2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8" t="str" cm="1">
        <f t="array" ref="AD2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8">
        <f>IF(OR(Table1[[#This Row],[Merged_Coding3numerical1]]=1,Table1[[#This Row],[Merged_Coding3numerical2]]=1,Table1[[#This Row],[Merged_Coding3numerical3]]=1),1,0)</f>
        <v>1</v>
      </c>
      <c r="AF28">
        <f>IF(OR(Table1[[#This Row],[Merged_Coding3numerical1]]=2,Table1[[#This Row],[Merged_Coding3numerical2]]=2,Table1[[#This Row],[Merged_Coding3numerical3]]=2),1,0)</f>
        <v>0</v>
      </c>
      <c r="AG28">
        <f>IF(OR(Table1[[#This Row],[Merged_Coding3numerical1]]=3,Table1[[#This Row],[Merged_Coding3numerical2]]=3,Table1[[#This Row],[Merged_Coding3numerical3]]=3),1,0)</f>
        <v>0</v>
      </c>
      <c r="AH28">
        <f>IF(OR(Table1[[#This Row],[Merged_Coding3numerical1]]=4,Table1[[#This Row],[Merged_Coding3numerical2]]=4,Table1[[#This Row],[Merged_Coding3numerical3]]=4),1,0)</f>
        <v>1</v>
      </c>
      <c r="AI28">
        <f>IF(OR(Table1[[#This Row],[Merged_Coding3numerical1]]=5,Table1[[#This Row],[Merged_Coding3numerical2]]=5,Table1[[#This Row],[Merged_Coding3numerical3]]=5),1,0)</f>
        <v>0</v>
      </c>
      <c r="AJ28">
        <f>LEN(Table1[[#This Row],[narratives_open]])</f>
        <v>153</v>
      </c>
      <c r="AK28" s="1" t="s">
        <v>90</v>
      </c>
      <c r="AL28" s="1">
        <v>2</v>
      </c>
      <c r="AM28" s="1" t="s">
        <v>113</v>
      </c>
      <c r="AN28" s="1">
        <v>1</v>
      </c>
      <c r="AR28">
        <f t="shared" si="0"/>
        <v>0.5</v>
      </c>
      <c r="AS28">
        <v>2</v>
      </c>
      <c r="AT28">
        <v>1</v>
      </c>
      <c r="AU28">
        <v>3</v>
      </c>
      <c r="AV28">
        <f>IF(Table1[[#This Row],[narratives_rank_1]]=1,IF(Table1[[#This Row],[narratives_rank_2]]=2,123,132),IF(Table1[[#This Row],[narratives_rank_1]]=2,IF(Table1[[#This Row],[narratives_rank_2]]=1,213,231),IF(Table1[[#This Row],[narratives_rank_2]]=1,312,321)))</f>
        <v>213</v>
      </c>
      <c r="AW28" t="str">
        <f>IF(AV28=[1]Q4_narr_rank!$B$2,[1]Q4_narr_rank!$A$2,IF(AV28=[1]Q4_narr_rank!$B$3,[1]Q4_narr_rank!$A$3,IF(AV28=[1]Q4_narr_rank!$B$4,[1]Q4_narr_rank!$A$4,IF(AV28=[1]Q4_narr_rank!$B$5,[1]Q4_narr_rank!$A$5,IF(AV28=[1]Q4_narr_rank!$B$6,[1]Q4_narr_rank!$A$6,IF(AV28=[1]Q4_narr_rank!$B$7,[1]Q4_narr_rank!$A$7))))))</f>
        <v>Balanced Cynics</v>
      </c>
      <c r="AX28" t="s">
        <v>289</v>
      </c>
      <c r="AY28">
        <v>1</v>
      </c>
      <c r="AZ28">
        <f>LEN(Table1[[#This Row],[narratives_probing]])</f>
        <v>35</v>
      </c>
      <c r="BA28" s="6" t="str">
        <f>IF(Table1[[#This Row],[narratives_rank_1]]=1,"Money",IF(Table1[[#This Row],[narratives_rank_2]]=1,"Mixture",IF(Table1[[#This Row],[narratives_rank_3]]=1,"Sincere")))</f>
        <v>Mixture</v>
      </c>
      <c r="BB28" s="7" t="s">
        <v>116</v>
      </c>
      <c r="BC28" s="1">
        <v>10</v>
      </c>
      <c r="BF28" t="s">
        <v>93</v>
      </c>
      <c r="BG28">
        <v>0.8</v>
      </c>
      <c r="BH28" t="s">
        <v>188</v>
      </c>
      <c r="BI28" t="s">
        <v>188</v>
      </c>
      <c r="BJ28" t="s">
        <v>119</v>
      </c>
      <c r="BK28" t="s">
        <v>120</v>
      </c>
      <c r="BL28" t="s">
        <v>135</v>
      </c>
      <c r="BN28">
        <v>55</v>
      </c>
      <c r="BO28" t="s">
        <v>122</v>
      </c>
      <c r="BP28" t="s">
        <v>147</v>
      </c>
      <c r="BQ28" t="s">
        <v>124</v>
      </c>
    </row>
    <row r="29" spans="1:69" x14ac:dyDescent="0.2">
      <c r="A29" t="s">
        <v>290</v>
      </c>
      <c r="B29" t="s">
        <v>290</v>
      </c>
      <c r="C29">
        <v>40.694000000000003</v>
      </c>
      <c r="D29" t="s">
        <v>291</v>
      </c>
      <c r="E29" s="1" t="s">
        <v>84</v>
      </c>
      <c r="F29" s="1">
        <v>4</v>
      </c>
      <c r="G29" s="1" t="s">
        <v>84</v>
      </c>
      <c r="H29" s="1">
        <v>1</v>
      </c>
      <c r="I29" s="1"/>
      <c r="J29" t="s">
        <v>292</v>
      </c>
      <c r="K29" s="1" t="s">
        <v>108</v>
      </c>
      <c r="L29" s="1">
        <v>1</v>
      </c>
      <c r="M29" s="1" t="s">
        <v>109</v>
      </c>
      <c r="N29" s="1">
        <v>1</v>
      </c>
      <c r="O29" s="1" t="s">
        <v>88</v>
      </c>
      <c r="P29" s="1">
        <v>4</v>
      </c>
      <c r="R29" t="s">
        <v>293</v>
      </c>
      <c r="S29">
        <v>0</v>
      </c>
      <c r="V29" t="s">
        <v>294</v>
      </c>
      <c r="W29" s="8">
        <f>IF(Table1[[#This Row],[main_reasontext]]=[1]Q3_narr_open!$A$23,1,IF(Table1[[#This Row],[main_reasontext]]=[1]Q3_narr_open!$A$24,2,IF(Table1[[#This Row],[main_reasontext]]=[1]Q3_narr_open!$A$25,3,IF(Table1[[#This Row],[main_reasontext]]=[1]Q3_narr_open!$A$26,4,))))</f>
        <v>3</v>
      </c>
      <c r="X29">
        <v>0</v>
      </c>
      <c r="Y29" t="str" cm="1">
        <f t="array" ref="Y2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29" cm="1">
        <f t="array" ref="Z2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29" t="str" cm="1">
        <f t="array" ref="AA2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29" cm="1">
        <f t="array" ref="AB2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29" t="str" cm="1">
        <f t="array" ref="AC2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9" t="str" cm="1">
        <f t="array" ref="AD2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9">
        <f>IF(OR(Table1[[#This Row],[Merged_Coding3numerical1]]=1,Table1[[#This Row],[Merged_Coding3numerical2]]=1,Table1[[#This Row],[Merged_Coding3numerical3]]=1),1,0)</f>
        <v>0</v>
      </c>
      <c r="AF29">
        <f>IF(OR(Table1[[#This Row],[Merged_Coding3numerical1]]=2,Table1[[#This Row],[Merged_Coding3numerical2]]=2,Table1[[#This Row],[Merged_Coding3numerical3]]=2),1,0)</f>
        <v>1</v>
      </c>
      <c r="AG29">
        <f>IF(OR(Table1[[#This Row],[Merged_Coding3numerical1]]=3,Table1[[#This Row],[Merged_Coding3numerical2]]=3,Table1[[#This Row],[Merged_Coding3numerical3]]=3),1,0)</f>
        <v>1</v>
      </c>
      <c r="AH29">
        <f>IF(OR(Table1[[#This Row],[Merged_Coding3numerical1]]=4,Table1[[#This Row],[Merged_Coding3numerical2]]=4,Table1[[#This Row],[Merged_Coding3numerical3]]=4),1,0)</f>
        <v>0</v>
      </c>
      <c r="AI29">
        <f>IF(OR(Table1[[#This Row],[Merged_Coding3numerical1]]=5,Table1[[#This Row],[Merged_Coding3numerical2]]=5,Table1[[#This Row],[Merged_Coding3numerical3]]=5),1,0)</f>
        <v>0</v>
      </c>
      <c r="AJ29">
        <f>LEN(Table1[[#This Row],[narratives_open]])</f>
        <v>161</v>
      </c>
      <c r="AK29" s="1" t="s">
        <v>295</v>
      </c>
      <c r="AL29" s="1">
        <v>4</v>
      </c>
      <c r="AM29" s="1" t="s">
        <v>221</v>
      </c>
      <c r="AN29" s="1">
        <v>5</v>
      </c>
      <c r="AR29">
        <f t="shared" si="0"/>
        <v>0.5</v>
      </c>
      <c r="AS29">
        <v>3</v>
      </c>
      <c r="AT29">
        <v>1</v>
      </c>
      <c r="AU29">
        <v>2</v>
      </c>
      <c r="AV29">
        <f>IF(Table1[[#This Row],[narratives_rank_1]]=1,IF(Table1[[#This Row],[narratives_rank_2]]=2,123,132),IF(Table1[[#This Row],[narratives_rank_1]]=2,IF(Table1[[#This Row],[narratives_rank_2]]=1,213,231),IF(Table1[[#This Row],[narratives_rank_2]]=1,312,321)))</f>
        <v>312</v>
      </c>
      <c r="AW29" t="str">
        <f>IF(AV29=[1]Q4_narr_rank!$B$2,[1]Q4_narr_rank!$A$2,IF(AV29=[1]Q4_narr_rank!$B$3,[1]Q4_narr_rank!$A$3,IF(AV29=[1]Q4_narr_rank!$B$4,[1]Q4_narr_rank!$A$4,IF(AV29=[1]Q4_narr_rank!$B$5,[1]Q4_narr_rank!$A$5,IF(AV29=[1]Q4_narr_rank!$B$6,[1]Q4_narr_rank!$A$6,IF(AV29=[1]Q4_narr_rank!$B$7,[1]Q4_narr_rank!$A$7))))))</f>
        <v>Balanced Idealists</v>
      </c>
      <c r="AX29" t="s">
        <v>296</v>
      </c>
      <c r="AY29">
        <v>1</v>
      </c>
      <c r="AZ29">
        <f>LEN(Table1[[#This Row],[narratives_probing]])</f>
        <v>201</v>
      </c>
      <c r="BA29" s="6" t="str">
        <f>IF(Table1[[#This Row],[narratives_rank_1]]=1,"Money",IF(Table1[[#This Row],[narratives_rank_2]]=1,"Mixture",IF(Table1[[#This Row],[narratives_rank_3]]=1,"Sincere")))</f>
        <v>Mixture</v>
      </c>
      <c r="BB29" s="1" t="s">
        <v>297</v>
      </c>
      <c r="BC29" s="1">
        <v>21</v>
      </c>
      <c r="BF29" t="s">
        <v>117</v>
      </c>
      <c r="BG29" t="s">
        <v>94</v>
      </c>
      <c r="BH29" t="s">
        <v>188</v>
      </c>
      <c r="BI29" t="s">
        <v>188</v>
      </c>
      <c r="BJ29" t="s">
        <v>97</v>
      </c>
      <c r="BK29" t="s">
        <v>163</v>
      </c>
      <c r="BL29" t="s">
        <v>135</v>
      </c>
      <c r="BN29">
        <v>62</v>
      </c>
      <c r="BO29" t="s">
        <v>100</v>
      </c>
      <c r="BP29" t="s">
        <v>123</v>
      </c>
      <c r="BQ29" t="s">
        <v>138</v>
      </c>
    </row>
    <row r="30" spans="1:69" x14ac:dyDescent="0.2">
      <c r="A30" t="s">
        <v>298</v>
      </c>
      <c r="B30" t="s">
        <v>298</v>
      </c>
      <c r="C30">
        <v>254.99199999999999</v>
      </c>
      <c r="D30" t="s">
        <v>299</v>
      </c>
      <c r="E30" s="1" t="s">
        <v>205</v>
      </c>
      <c r="F30" s="1">
        <v>2</v>
      </c>
      <c r="G30" s="1" t="s">
        <v>206</v>
      </c>
      <c r="H30" s="1">
        <v>6</v>
      </c>
      <c r="I30" s="1"/>
      <c r="J30" t="s">
        <v>300</v>
      </c>
      <c r="K30" s="1" t="s">
        <v>108</v>
      </c>
      <c r="L30" s="1">
        <v>1</v>
      </c>
      <c r="M30" s="1" t="s">
        <v>109</v>
      </c>
      <c r="N30" s="1">
        <v>1</v>
      </c>
      <c r="O30" s="1" t="s">
        <v>88</v>
      </c>
      <c r="P30" s="1">
        <v>4</v>
      </c>
      <c r="R30" t="s">
        <v>301</v>
      </c>
      <c r="S30">
        <v>0</v>
      </c>
      <c r="V30" t="s">
        <v>90</v>
      </c>
      <c r="W30" s="8">
        <f>IF(Table1[[#This Row],[main_reasontext]]=[1]Q3_narr_open!$A$23,1,IF(Table1[[#This Row],[main_reasontext]]=[1]Q3_narr_open!$A$24,2,IF(Table1[[#This Row],[main_reasontext]]=[1]Q3_narr_open!$A$25,3,IF(Table1[[#This Row],[main_reasontext]]=[1]Q3_narr_open!$A$26,4,))))</f>
        <v>1</v>
      </c>
      <c r="X30">
        <v>0</v>
      </c>
      <c r="Y30" t="str" cm="1">
        <f t="array" ref="Y3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0" cm="1">
        <f t="array" ref="Z3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0" t="str" cm="1">
        <f t="array" ref="AA3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0" cm="1">
        <f t="array" ref="AB3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0" t="str" cm="1">
        <f t="array" ref="AC3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30" cm="1">
        <f t="array" ref="AD3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30">
        <f>IF(OR(Table1[[#This Row],[Merged_Coding3numerical1]]=1,Table1[[#This Row],[Merged_Coding3numerical2]]=1,Table1[[#This Row],[Merged_Coding3numerical3]]=1),1,0)</f>
        <v>1</v>
      </c>
      <c r="AF30">
        <f>IF(OR(Table1[[#This Row],[Merged_Coding3numerical1]]=2,Table1[[#This Row],[Merged_Coding3numerical2]]=2,Table1[[#This Row],[Merged_Coding3numerical3]]=2),1,0)</f>
        <v>1</v>
      </c>
      <c r="AG30">
        <f>IF(OR(Table1[[#This Row],[Merged_Coding3numerical1]]=3,Table1[[#This Row],[Merged_Coding3numerical2]]=3,Table1[[#This Row],[Merged_Coding3numerical3]]=3),1,0)</f>
        <v>0</v>
      </c>
      <c r="AH30">
        <f>IF(OR(Table1[[#This Row],[Merged_Coding3numerical1]]=4,Table1[[#This Row],[Merged_Coding3numerical2]]=4,Table1[[#This Row],[Merged_Coding3numerical3]]=4),1,0)</f>
        <v>0</v>
      </c>
      <c r="AI30">
        <f>IF(OR(Table1[[#This Row],[Merged_Coding3numerical1]]=5,Table1[[#This Row],[Merged_Coding3numerical2]]=5,Table1[[#This Row],[Merged_Coding3numerical3]]=5),1,0)</f>
        <v>0</v>
      </c>
      <c r="AJ30">
        <f>LEN(Table1[[#This Row],[narratives_open]])</f>
        <v>437</v>
      </c>
      <c r="AK30" s="1" t="s">
        <v>90</v>
      </c>
      <c r="AL30" s="1">
        <v>2</v>
      </c>
      <c r="AM30" s="1" t="s">
        <v>112</v>
      </c>
      <c r="AN30" s="1">
        <v>3</v>
      </c>
      <c r="AO30" s="1" t="s">
        <v>234</v>
      </c>
      <c r="AP30" s="1">
        <v>12</v>
      </c>
      <c r="AR30">
        <f t="shared" si="0"/>
        <v>0.33333333333333331</v>
      </c>
      <c r="AS30">
        <v>1</v>
      </c>
      <c r="AT30">
        <v>2</v>
      </c>
      <c r="AU30">
        <v>3</v>
      </c>
      <c r="AV30">
        <f>IF(Table1[[#This Row],[narratives_rank_1]]=1,IF(Table1[[#This Row],[narratives_rank_2]]=2,123,132),IF(Table1[[#This Row],[narratives_rank_1]]=2,IF(Table1[[#This Row],[narratives_rank_2]]=1,213,231),IF(Table1[[#This Row],[narratives_rank_2]]=1,312,321)))</f>
        <v>123</v>
      </c>
      <c r="AW30" t="str">
        <f>IF(AV30=[1]Q4_narr_rank!$B$2,[1]Q4_narr_rank!$A$2,IF(AV30=[1]Q4_narr_rank!$B$3,[1]Q4_narr_rank!$A$3,IF(AV30=[1]Q4_narr_rank!$B$4,[1]Q4_narr_rank!$A$4,IF(AV30=[1]Q4_narr_rank!$B$5,[1]Q4_narr_rank!$A$5,IF(AV30=[1]Q4_narr_rank!$B$6,[1]Q4_narr_rank!$A$6,IF(AV30=[1]Q4_narr_rank!$B$7,[1]Q4_narr_rank!$A$7))))))</f>
        <v>Cynics</v>
      </c>
      <c r="AX30" t="s">
        <v>302</v>
      </c>
      <c r="AY30">
        <v>1</v>
      </c>
      <c r="AZ30">
        <f>LEN(Table1[[#This Row],[narratives_probing]])</f>
        <v>424</v>
      </c>
      <c r="BA30" s="6" t="str">
        <f>IF(Table1[[#This Row],[narratives_rank_1]]=1,"Money",IF(Table1[[#This Row],[narratives_rank_2]]=1,"Mixture",IF(Table1[[#This Row],[narratives_rank_3]]=1,"Sincere")))</f>
        <v>Money</v>
      </c>
      <c r="BB30" s="13" t="s">
        <v>116</v>
      </c>
      <c r="BC30" s="1">
        <v>10</v>
      </c>
      <c r="BF30" t="s">
        <v>223</v>
      </c>
      <c r="BG30" t="s">
        <v>94</v>
      </c>
      <c r="BH30" t="s">
        <v>96</v>
      </c>
      <c r="BI30" t="s">
        <v>96</v>
      </c>
      <c r="BJ30" t="s">
        <v>154</v>
      </c>
      <c r="BK30" t="s">
        <v>120</v>
      </c>
      <c r="BL30" t="s">
        <v>135</v>
      </c>
      <c r="BN30">
        <v>47</v>
      </c>
      <c r="BO30" t="s">
        <v>136</v>
      </c>
      <c r="BP30" t="s">
        <v>164</v>
      </c>
      <c r="BQ30" t="s">
        <v>138</v>
      </c>
    </row>
    <row r="31" spans="1:69" x14ac:dyDescent="0.2">
      <c r="A31" t="s">
        <v>303</v>
      </c>
      <c r="B31" t="s">
        <v>303</v>
      </c>
      <c r="C31">
        <v>82.69</v>
      </c>
      <c r="D31" t="s">
        <v>304</v>
      </c>
      <c r="E31" s="1" t="s">
        <v>141</v>
      </c>
      <c r="F31" s="1">
        <v>6</v>
      </c>
      <c r="G31" s="1" t="s">
        <v>305</v>
      </c>
      <c r="H31" s="1">
        <v>20</v>
      </c>
      <c r="I31" s="1"/>
      <c r="J31" t="s">
        <v>306</v>
      </c>
      <c r="K31" s="1" t="s">
        <v>108</v>
      </c>
      <c r="L31" s="1">
        <v>1</v>
      </c>
      <c r="M31" s="1" t="s">
        <v>109</v>
      </c>
      <c r="N31" s="1">
        <v>1</v>
      </c>
      <c r="O31" s="1" t="s">
        <v>88</v>
      </c>
      <c r="P31" s="1">
        <v>4</v>
      </c>
      <c r="Q31" s="1"/>
      <c r="R31" t="s">
        <v>307</v>
      </c>
      <c r="S31">
        <v>0</v>
      </c>
      <c r="U31">
        <v>1</v>
      </c>
      <c r="V31" t="s">
        <v>185</v>
      </c>
      <c r="W31" s="8">
        <f>IF(Table1[[#This Row],[main_reasontext]]=[1]Q3_narr_open!$A$23,1,IF(Table1[[#This Row],[main_reasontext]]=[1]Q3_narr_open!$A$24,2,IF(Table1[[#This Row],[main_reasontext]]=[1]Q3_narr_open!$A$25,3,IF(Table1[[#This Row],[main_reasontext]]=[1]Q3_narr_open!$A$26,4,))))</f>
        <v>4</v>
      </c>
      <c r="X31">
        <v>0</v>
      </c>
      <c r="Y31" t="str" cm="1">
        <f t="array" ref="Y3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1" cm="1">
        <f t="array" ref="Z3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1" t="str" cm="1">
        <f t="array" ref="AA3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1" cm="1">
        <f t="array" ref="AB3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1" t="str" cm="1">
        <f t="array" ref="AC3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1" t="str" cm="1">
        <f t="array" ref="AD3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1">
        <f>IF(OR(Table1[[#This Row],[Merged_Coding3numerical1]]=1,Table1[[#This Row],[Merged_Coding3numerical2]]=1,Table1[[#This Row],[Merged_Coding3numerical3]]=1),1,0)</f>
        <v>1</v>
      </c>
      <c r="AF31">
        <f>IF(OR(Table1[[#This Row],[Merged_Coding3numerical1]]=2,Table1[[#This Row],[Merged_Coding3numerical2]]=2,Table1[[#This Row],[Merged_Coding3numerical3]]=2),1,0)</f>
        <v>0</v>
      </c>
      <c r="AG31">
        <f>IF(OR(Table1[[#This Row],[Merged_Coding3numerical1]]=3,Table1[[#This Row],[Merged_Coding3numerical2]]=3,Table1[[#This Row],[Merged_Coding3numerical3]]=3),1,0)</f>
        <v>0</v>
      </c>
      <c r="AH31">
        <f>IF(OR(Table1[[#This Row],[Merged_Coding3numerical1]]=4,Table1[[#This Row],[Merged_Coding3numerical2]]=4,Table1[[#This Row],[Merged_Coding3numerical3]]=4),1,0)</f>
        <v>1</v>
      </c>
      <c r="AI31">
        <f>IF(OR(Table1[[#This Row],[Merged_Coding3numerical1]]=5,Table1[[#This Row],[Merged_Coding3numerical2]]=5,Table1[[#This Row],[Merged_Coding3numerical3]]=5),1,0)</f>
        <v>0</v>
      </c>
      <c r="AJ31">
        <f>LEN(Table1[[#This Row],[narratives_open]])</f>
        <v>178</v>
      </c>
      <c r="AK31" s="1" t="s">
        <v>90</v>
      </c>
      <c r="AL31" s="1">
        <v>2</v>
      </c>
      <c r="AM31" s="1" t="s">
        <v>113</v>
      </c>
      <c r="AN31" s="1">
        <v>1</v>
      </c>
      <c r="AR31">
        <f t="shared" si="0"/>
        <v>0.5</v>
      </c>
      <c r="AS31">
        <v>2</v>
      </c>
      <c r="AT31">
        <v>1</v>
      </c>
      <c r="AU31">
        <v>3</v>
      </c>
      <c r="AV31">
        <f>IF(Table1[[#This Row],[narratives_rank_1]]=1,IF(Table1[[#This Row],[narratives_rank_2]]=2,123,132),IF(Table1[[#This Row],[narratives_rank_1]]=2,IF(Table1[[#This Row],[narratives_rank_2]]=1,213,231),IF(Table1[[#This Row],[narratives_rank_2]]=1,312,321)))</f>
        <v>213</v>
      </c>
      <c r="AW31" t="str">
        <f>IF(AV31=[1]Q4_narr_rank!$B$2,[1]Q4_narr_rank!$A$2,IF(AV31=[1]Q4_narr_rank!$B$3,[1]Q4_narr_rank!$A$3,IF(AV31=[1]Q4_narr_rank!$B$4,[1]Q4_narr_rank!$A$4,IF(AV31=[1]Q4_narr_rank!$B$5,[1]Q4_narr_rank!$A$5,IF(AV31=[1]Q4_narr_rank!$B$6,[1]Q4_narr_rank!$A$6,IF(AV31=[1]Q4_narr_rank!$B$7,[1]Q4_narr_rank!$A$7))))))</f>
        <v>Balanced Cynics</v>
      </c>
      <c r="AX31" t="s">
        <v>308</v>
      </c>
      <c r="AY31">
        <v>1</v>
      </c>
      <c r="AZ31">
        <f>LEN(Table1[[#This Row],[narratives_probing]])</f>
        <v>118</v>
      </c>
      <c r="BA31" s="6" t="str">
        <f>IF(Table1[[#This Row],[narratives_rank_1]]=1,"Money",IF(Table1[[#This Row],[narratives_rank_2]]=1,"Mixture",IF(Table1[[#This Row],[narratives_rank_3]]=1,"Sincere")))</f>
        <v>Mixture</v>
      </c>
      <c r="BB31" s="9" t="s">
        <v>132</v>
      </c>
      <c r="BC31" s="1">
        <v>20</v>
      </c>
      <c r="BF31" t="s">
        <v>237</v>
      </c>
      <c r="BG31" t="s">
        <v>187</v>
      </c>
      <c r="BH31" t="s">
        <v>146</v>
      </c>
      <c r="BI31" t="s">
        <v>146</v>
      </c>
      <c r="BJ31" t="s">
        <v>154</v>
      </c>
      <c r="BK31" t="s">
        <v>163</v>
      </c>
      <c r="BL31" t="s">
        <v>135</v>
      </c>
      <c r="BN31">
        <v>59</v>
      </c>
      <c r="BO31" t="s">
        <v>136</v>
      </c>
      <c r="BP31" t="s">
        <v>137</v>
      </c>
      <c r="BQ31" t="s">
        <v>156</v>
      </c>
    </row>
    <row r="32" spans="1:69" x14ac:dyDescent="0.2">
      <c r="A32" t="s">
        <v>309</v>
      </c>
      <c r="B32" t="s">
        <v>309</v>
      </c>
      <c r="C32">
        <v>89.100999999999999</v>
      </c>
      <c r="D32" t="s">
        <v>310</v>
      </c>
      <c r="E32" s="1" t="s">
        <v>105</v>
      </c>
      <c r="F32" s="1">
        <v>1</v>
      </c>
      <c r="G32" s="1" t="s">
        <v>106</v>
      </c>
      <c r="H32" s="1">
        <v>2</v>
      </c>
      <c r="I32" s="1"/>
      <c r="J32" t="s">
        <v>311</v>
      </c>
      <c r="K32" s="1" t="s">
        <v>108</v>
      </c>
      <c r="L32" s="1">
        <v>1</v>
      </c>
      <c r="M32" s="1" t="s">
        <v>109</v>
      </c>
      <c r="N32" s="1">
        <v>1</v>
      </c>
      <c r="O32" s="1" t="s">
        <v>88</v>
      </c>
      <c r="P32" s="1">
        <v>4</v>
      </c>
      <c r="R32" t="s">
        <v>312</v>
      </c>
      <c r="S32">
        <v>0</v>
      </c>
      <c r="X32">
        <v>0</v>
      </c>
      <c r="Y32" t="str" cm="1">
        <f t="array" ref="Y3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2" cm="1">
        <f t="array" ref="Z3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2" t="str" cm="1">
        <f t="array" ref="AA3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2" t="str" cm="1">
        <f t="array" ref="AB3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2" t="str" cm="1">
        <f t="array" ref="AC3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2" t="str" cm="1">
        <f t="array" ref="AD3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2">
        <f>IF(OR(Table1[[#This Row],[Merged_Coding3numerical1]]=1,Table1[[#This Row],[Merged_Coding3numerical2]]=1,Table1[[#This Row],[Merged_Coding3numerical3]]=1),1,0)</f>
        <v>1</v>
      </c>
      <c r="AF32">
        <f>IF(OR(Table1[[#This Row],[Merged_Coding3numerical1]]=2,Table1[[#This Row],[Merged_Coding3numerical2]]=2,Table1[[#This Row],[Merged_Coding3numerical3]]=2),1,0)</f>
        <v>0</v>
      </c>
      <c r="AG32">
        <f>IF(OR(Table1[[#This Row],[Merged_Coding3numerical1]]=3,Table1[[#This Row],[Merged_Coding3numerical2]]=3,Table1[[#This Row],[Merged_Coding3numerical3]]=3),1,0)</f>
        <v>0</v>
      </c>
      <c r="AH32">
        <f>IF(OR(Table1[[#This Row],[Merged_Coding3numerical1]]=4,Table1[[#This Row],[Merged_Coding3numerical2]]=4,Table1[[#This Row],[Merged_Coding3numerical3]]=4),1,0)</f>
        <v>0</v>
      </c>
      <c r="AI32">
        <f>IF(OR(Table1[[#This Row],[Merged_Coding3numerical1]]=5,Table1[[#This Row],[Merged_Coding3numerical2]]=5,Table1[[#This Row],[Merged_Coding3numerical3]]=5),1,0)</f>
        <v>0</v>
      </c>
      <c r="AJ32">
        <f>LEN(Table1[[#This Row],[narratives_open]])</f>
        <v>86</v>
      </c>
      <c r="AK32" s="1" t="s">
        <v>90</v>
      </c>
      <c r="AL32" s="1">
        <v>2</v>
      </c>
      <c r="AR32">
        <f t="shared" si="0"/>
        <v>1</v>
      </c>
      <c r="AS32">
        <v>2</v>
      </c>
      <c r="AT32">
        <v>1</v>
      </c>
      <c r="AU32">
        <v>3</v>
      </c>
      <c r="AV32">
        <f>IF(Table1[[#This Row],[narratives_rank_1]]=1,IF(Table1[[#This Row],[narratives_rank_2]]=2,123,132),IF(Table1[[#This Row],[narratives_rank_1]]=2,IF(Table1[[#This Row],[narratives_rank_2]]=1,213,231),IF(Table1[[#This Row],[narratives_rank_2]]=1,312,321)))</f>
        <v>213</v>
      </c>
      <c r="AW32" t="str">
        <f>IF(AV32=[1]Q4_narr_rank!$B$2,[1]Q4_narr_rank!$A$2,IF(AV32=[1]Q4_narr_rank!$B$3,[1]Q4_narr_rank!$A$3,IF(AV32=[1]Q4_narr_rank!$B$4,[1]Q4_narr_rank!$A$4,IF(AV32=[1]Q4_narr_rank!$B$5,[1]Q4_narr_rank!$A$5,IF(AV32=[1]Q4_narr_rank!$B$6,[1]Q4_narr_rank!$A$6,IF(AV32=[1]Q4_narr_rank!$B$7,[1]Q4_narr_rank!$A$7))))))</f>
        <v>Balanced Cynics</v>
      </c>
      <c r="AX32" t="s">
        <v>313</v>
      </c>
      <c r="AY32">
        <v>1</v>
      </c>
      <c r="AZ32">
        <f>LEN(Table1[[#This Row],[narratives_probing]])</f>
        <v>153</v>
      </c>
      <c r="BA32" s="6" t="str">
        <f>IF(Table1[[#This Row],[narratives_rank_1]]=1,"Money",IF(Table1[[#This Row],[narratives_rank_2]]=1,"Mixture",IF(Table1[[#This Row],[narratives_rank_3]]=1,"Sincere")))</f>
        <v>Mixture</v>
      </c>
      <c r="BB32" s="9" t="s">
        <v>132</v>
      </c>
      <c r="BC32" s="1">
        <v>20</v>
      </c>
      <c r="BF32" t="s">
        <v>117</v>
      </c>
      <c r="BG32">
        <v>0.4</v>
      </c>
      <c r="BH32" t="s">
        <v>146</v>
      </c>
      <c r="BI32" t="s">
        <v>146</v>
      </c>
      <c r="BJ32" t="s">
        <v>154</v>
      </c>
      <c r="BK32" t="s">
        <v>120</v>
      </c>
      <c r="BL32" t="s">
        <v>135</v>
      </c>
      <c r="BN32">
        <v>51</v>
      </c>
      <c r="BO32" t="s">
        <v>100</v>
      </c>
      <c r="BP32" t="s">
        <v>147</v>
      </c>
      <c r="BQ32" t="s">
        <v>124</v>
      </c>
    </row>
    <row r="33" spans="1:69" x14ac:dyDescent="0.2">
      <c r="A33" t="s">
        <v>314</v>
      </c>
      <c r="B33" t="s">
        <v>314</v>
      </c>
      <c r="C33">
        <v>256.13499999999999</v>
      </c>
      <c r="D33" t="s">
        <v>315</v>
      </c>
      <c r="E33" s="1" t="s">
        <v>205</v>
      </c>
      <c r="F33" s="1">
        <v>2</v>
      </c>
      <c r="G33" s="1" t="s">
        <v>206</v>
      </c>
      <c r="H33" s="1">
        <v>6</v>
      </c>
      <c r="I33" s="1"/>
      <c r="J33" t="s">
        <v>316</v>
      </c>
      <c r="K33" s="1" t="s">
        <v>108</v>
      </c>
      <c r="L33" s="1">
        <v>1</v>
      </c>
      <c r="M33" s="1" t="s">
        <v>109</v>
      </c>
      <c r="N33" s="1">
        <v>1</v>
      </c>
      <c r="O33" s="1" t="s">
        <v>88</v>
      </c>
      <c r="P33" s="1">
        <v>4</v>
      </c>
      <c r="R33" t="s">
        <v>317</v>
      </c>
      <c r="S33">
        <v>0</v>
      </c>
      <c r="V33" t="s">
        <v>111</v>
      </c>
      <c r="W33" s="8">
        <f>IF(Table1[[#This Row],[main_reasontext]]=[1]Q3_narr_open!$A$23,1,IF(Table1[[#This Row],[main_reasontext]]=[1]Q3_narr_open!$A$24,2,IF(Table1[[#This Row],[main_reasontext]]=[1]Q3_narr_open!$A$25,3,IF(Table1[[#This Row],[main_reasontext]]=[1]Q3_narr_open!$A$26,4,))))</f>
        <v>2</v>
      </c>
      <c r="X33">
        <v>1</v>
      </c>
      <c r="Y33" t="str" cm="1">
        <f t="array" ref="Y3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3" cm="1">
        <f t="array" ref="Z3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3" t="str" cm="1">
        <f t="array" ref="AA3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33" cm="1">
        <f t="array" ref="AB3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33" t="str" cm="1">
        <f t="array" ref="AC3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3" t="str" cm="1">
        <f t="array" ref="AD3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3">
        <f>IF(OR(Table1[[#This Row],[Merged_Coding3numerical1]]=1,Table1[[#This Row],[Merged_Coding3numerical2]]=1,Table1[[#This Row],[Merged_Coding3numerical3]]=1),1,0)</f>
        <v>1</v>
      </c>
      <c r="AF33">
        <f>IF(OR(Table1[[#This Row],[Merged_Coding3numerical1]]=2,Table1[[#This Row],[Merged_Coding3numerical2]]=2,Table1[[#This Row],[Merged_Coding3numerical3]]=2),1,0)</f>
        <v>1</v>
      </c>
      <c r="AG33">
        <f>IF(OR(Table1[[#This Row],[Merged_Coding3numerical1]]=3,Table1[[#This Row],[Merged_Coding3numerical2]]=3,Table1[[#This Row],[Merged_Coding3numerical3]]=3),1,0)</f>
        <v>0</v>
      </c>
      <c r="AH33">
        <f>IF(OR(Table1[[#This Row],[Merged_Coding3numerical1]]=4,Table1[[#This Row],[Merged_Coding3numerical2]]=4,Table1[[#This Row],[Merged_Coding3numerical3]]=4),1,0)</f>
        <v>0</v>
      </c>
      <c r="AI33">
        <f>IF(OR(Table1[[#This Row],[Merged_Coding3numerical1]]=5,Table1[[#This Row],[Merged_Coding3numerical2]]=5,Table1[[#This Row],[Merged_Coding3numerical3]]=5),1,0)</f>
        <v>0</v>
      </c>
      <c r="AJ33">
        <f>LEN(Table1[[#This Row],[narratives_open]])</f>
        <v>120</v>
      </c>
      <c r="AK33" s="1" t="s">
        <v>221</v>
      </c>
      <c r="AL33" s="1">
        <v>5</v>
      </c>
      <c r="AM33" s="1" t="s">
        <v>90</v>
      </c>
      <c r="AN33" s="1">
        <v>2</v>
      </c>
      <c r="AR33">
        <f t="shared" si="0"/>
        <v>0.5</v>
      </c>
      <c r="AS33">
        <v>1</v>
      </c>
      <c r="AT33">
        <v>2</v>
      </c>
      <c r="AU33">
        <v>3</v>
      </c>
      <c r="AV33">
        <f>IF(Table1[[#This Row],[narratives_rank_1]]=1,IF(Table1[[#This Row],[narratives_rank_2]]=2,123,132),IF(Table1[[#This Row],[narratives_rank_1]]=2,IF(Table1[[#This Row],[narratives_rank_2]]=1,213,231),IF(Table1[[#This Row],[narratives_rank_2]]=1,312,321)))</f>
        <v>123</v>
      </c>
      <c r="AW33" t="str">
        <f>IF(AV33=[1]Q4_narr_rank!$B$2,[1]Q4_narr_rank!$A$2,IF(AV33=[1]Q4_narr_rank!$B$3,[1]Q4_narr_rank!$A$3,IF(AV33=[1]Q4_narr_rank!$B$4,[1]Q4_narr_rank!$A$4,IF(AV33=[1]Q4_narr_rank!$B$5,[1]Q4_narr_rank!$A$5,IF(AV33=[1]Q4_narr_rank!$B$6,[1]Q4_narr_rank!$A$6,IF(AV33=[1]Q4_narr_rank!$B$7,[1]Q4_narr_rank!$A$7))))))</f>
        <v>Cynics</v>
      </c>
      <c r="AX33" t="s">
        <v>318</v>
      </c>
      <c r="AY33">
        <v>1</v>
      </c>
      <c r="AZ33">
        <f>LEN(Table1[[#This Row],[narratives_probing]])</f>
        <v>177</v>
      </c>
      <c r="BA33" s="6" t="str">
        <f>IF(Table1[[#This Row],[narratives_rank_1]]=1,"Money",IF(Table1[[#This Row],[narratives_rank_2]]=1,"Mixture",IF(Table1[[#This Row],[narratives_rank_3]]=1,"Sincere")))</f>
        <v>Money</v>
      </c>
      <c r="BB33" s="7" t="s">
        <v>116</v>
      </c>
      <c r="BC33" s="1">
        <v>10</v>
      </c>
      <c r="BF33" t="s">
        <v>202</v>
      </c>
      <c r="BG33">
        <v>0.2</v>
      </c>
      <c r="BH33" t="s">
        <v>96</v>
      </c>
      <c r="BI33" t="s">
        <v>118</v>
      </c>
      <c r="BJ33" t="s">
        <v>119</v>
      </c>
      <c r="BK33" t="s">
        <v>163</v>
      </c>
      <c r="BL33" t="s">
        <v>121</v>
      </c>
      <c r="BN33">
        <v>70</v>
      </c>
      <c r="BO33" t="s">
        <v>122</v>
      </c>
      <c r="BP33" t="s">
        <v>147</v>
      </c>
      <c r="BQ33" t="s">
        <v>156</v>
      </c>
    </row>
    <row r="34" spans="1:69" x14ac:dyDescent="0.2">
      <c r="A34" t="s">
        <v>319</v>
      </c>
      <c r="B34" t="s">
        <v>319</v>
      </c>
      <c r="C34">
        <v>34.07</v>
      </c>
      <c r="D34" t="s">
        <v>320</v>
      </c>
      <c r="E34" s="1" t="s">
        <v>84</v>
      </c>
      <c r="F34" s="1">
        <v>4</v>
      </c>
      <c r="G34" s="1" t="s">
        <v>84</v>
      </c>
      <c r="H34" s="1">
        <v>1</v>
      </c>
      <c r="I34" s="1"/>
      <c r="J34" t="s">
        <v>321</v>
      </c>
      <c r="K34" s="1" t="s">
        <v>192</v>
      </c>
      <c r="L34" s="1">
        <v>3</v>
      </c>
      <c r="M34" s="1" t="s">
        <v>87</v>
      </c>
      <c r="N34" s="1">
        <v>3</v>
      </c>
      <c r="O34" s="1" t="s">
        <v>88</v>
      </c>
      <c r="P34" s="1">
        <v>4</v>
      </c>
      <c r="R34" t="s">
        <v>322</v>
      </c>
      <c r="S34">
        <v>0</v>
      </c>
      <c r="X34">
        <v>0</v>
      </c>
      <c r="Y34" t="str" cm="1">
        <f t="array" ref="Y3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4" cm="1">
        <f t="array" ref="Z3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4" t="str" cm="1">
        <f t="array" ref="AA3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4" t="str" cm="1">
        <f t="array" ref="AB3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4" t="str" cm="1">
        <f t="array" ref="AC3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4" t="str" cm="1">
        <f t="array" ref="AD3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4">
        <f>IF(OR(Table1[[#This Row],[Merged_Coding3numerical1]]=1,Table1[[#This Row],[Merged_Coding3numerical2]]=1,Table1[[#This Row],[Merged_Coding3numerical3]]=1),1,0)</f>
        <v>1</v>
      </c>
      <c r="AF34">
        <f>IF(OR(Table1[[#This Row],[Merged_Coding3numerical1]]=2,Table1[[#This Row],[Merged_Coding3numerical2]]=2,Table1[[#This Row],[Merged_Coding3numerical3]]=2),1,0)</f>
        <v>0</v>
      </c>
      <c r="AG34">
        <f>IF(OR(Table1[[#This Row],[Merged_Coding3numerical1]]=3,Table1[[#This Row],[Merged_Coding3numerical2]]=3,Table1[[#This Row],[Merged_Coding3numerical3]]=3),1,0)</f>
        <v>0</v>
      </c>
      <c r="AH34">
        <f>IF(OR(Table1[[#This Row],[Merged_Coding3numerical1]]=4,Table1[[#This Row],[Merged_Coding3numerical2]]=4,Table1[[#This Row],[Merged_Coding3numerical3]]=4),1,0)</f>
        <v>0</v>
      </c>
      <c r="AI34">
        <f>IF(OR(Table1[[#This Row],[Merged_Coding3numerical1]]=5,Table1[[#This Row],[Merged_Coding3numerical2]]=5,Table1[[#This Row],[Merged_Coding3numerical3]]=5),1,0)</f>
        <v>0</v>
      </c>
      <c r="AJ34">
        <f>LEN(Table1[[#This Row],[narratives_open]])</f>
        <v>170</v>
      </c>
      <c r="AK34" s="1" t="s">
        <v>90</v>
      </c>
      <c r="AL34" s="1">
        <v>2</v>
      </c>
      <c r="AR34">
        <f t="shared" si="0"/>
        <v>1</v>
      </c>
      <c r="AS34">
        <v>1</v>
      </c>
      <c r="AT34">
        <v>2</v>
      </c>
      <c r="AU34">
        <v>3</v>
      </c>
      <c r="AV34">
        <f>IF(Table1[[#This Row],[narratives_rank_1]]=1,IF(Table1[[#This Row],[narratives_rank_2]]=2,123,132),IF(Table1[[#This Row],[narratives_rank_1]]=2,IF(Table1[[#This Row],[narratives_rank_2]]=1,213,231),IF(Table1[[#This Row],[narratives_rank_2]]=1,312,321)))</f>
        <v>123</v>
      </c>
      <c r="AW34" t="str">
        <f>IF(AV34=[1]Q4_narr_rank!$B$2,[1]Q4_narr_rank!$A$2,IF(AV34=[1]Q4_narr_rank!$B$3,[1]Q4_narr_rank!$A$3,IF(AV34=[1]Q4_narr_rank!$B$4,[1]Q4_narr_rank!$A$4,IF(AV34=[1]Q4_narr_rank!$B$5,[1]Q4_narr_rank!$A$5,IF(AV34=[1]Q4_narr_rank!$B$6,[1]Q4_narr_rank!$A$6,IF(AV34=[1]Q4_narr_rank!$B$7,[1]Q4_narr_rank!$A$7))))))</f>
        <v>Cynics</v>
      </c>
      <c r="AX34" t="s">
        <v>323</v>
      </c>
      <c r="AY34">
        <v>1</v>
      </c>
      <c r="AZ34">
        <f>LEN(Table1[[#This Row],[narratives_probing]])</f>
        <v>159</v>
      </c>
      <c r="BA34" s="6" t="str">
        <f>IF(Table1[[#This Row],[narratives_rank_1]]=1,"Money",IF(Table1[[#This Row],[narratives_rank_2]]=1,"Mixture",IF(Table1[[#This Row],[narratives_rank_3]]=1,"Sincere")))</f>
        <v>Money</v>
      </c>
      <c r="BB34" s="7" t="s">
        <v>92</v>
      </c>
      <c r="BC34" s="1">
        <v>9</v>
      </c>
      <c r="BF34" t="s">
        <v>202</v>
      </c>
      <c r="BG34" t="s">
        <v>94</v>
      </c>
      <c r="BH34" t="s">
        <v>118</v>
      </c>
      <c r="BI34" t="s">
        <v>146</v>
      </c>
      <c r="BJ34" t="s">
        <v>154</v>
      </c>
      <c r="BK34" t="s">
        <v>163</v>
      </c>
      <c r="BL34" t="s">
        <v>135</v>
      </c>
      <c r="BN34">
        <v>70</v>
      </c>
      <c r="BO34" t="s">
        <v>136</v>
      </c>
      <c r="BP34" t="s">
        <v>324</v>
      </c>
      <c r="BQ34" t="s">
        <v>124</v>
      </c>
    </row>
    <row r="35" spans="1:69" x14ac:dyDescent="0.2">
      <c r="A35" t="s">
        <v>325</v>
      </c>
      <c r="B35" t="s">
        <v>325</v>
      </c>
      <c r="C35">
        <v>127.70699999999999</v>
      </c>
      <c r="D35" t="s">
        <v>326</v>
      </c>
      <c r="E35" s="1" t="s">
        <v>84</v>
      </c>
      <c r="F35" s="1">
        <v>4</v>
      </c>
      <c r="G35" s="1" t="s">
        <v>84</v>
      </c>
      <c r="H35" s="1">
        <v>1</v>
      </c>
      <c r="I35" s="1"/>
      <c r="J35" t="s">
        <v>327</v>
      </c>
      <c r="K35" s="1" t="s">
        <v>176</v>
      </c>
      <c r="L35" s="1">
        <v>2</v>
      </c>
      <c r="M35" s="1" t="s">
        <v>328</v>
      </c>
      <c r="N35" s="1">
        <v>4</v>
      </c>
      <c r="O35" s="1" t="s">
        <v>88</v>
      </c>
      <c r="P35" s="1">
        <v>4</v>
      </c>
      <c r="R35" t="s">
        <v>329</v>
      </c>
      <c r="S35">
        <v>0</v>
      </c>
      <c r="X35">
        <v>0</v>
      </c>
      <c r="Y35" t="str" cm="1">
        <f t="array" ref="Y3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5" cm="1">
        <f t="array" ref="Z3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5" t="str" cm="1">
        <f t="array" ref="AA3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5" t="str" cm="1">
        <f t="array" ref="AB3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5" t="str" cm="1">
        <f t="array" ref="AC3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5" t="str" cm="1">
        <f t="array" ref="AD3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5">
        <f>IF(OR(Table1[[#This Row],[Merged_Coding3numerical1]]=1,Table1[[#This Row],[Merged_Coding3numerical2]]=1,Table1[[#This Row],[Merged_Coding3numerical3]]=1),1,0)</f>
        <v>1</v>
      </c>
      <c r="AF35">
        <f>IF(OR(Table1[[#This Row],[Merged_Coding3numerical1]]=2,Table1[[#This Row],[Merged_Coding3numerical2]]=2,Table1[[#This Row],[Merged_Coding3numerical3]]=2),1,0)</f>
        <v>0</v>
      </c>
      <c r="AG35">
        <f>IF(OR(Table1[[#This Row],[Merged_Coding3numerical1]]=3,Table1[[#This Row],[Merged_Coding3numerical2]]=3,Table1[[#This Row],[Merged_Coding3numerical3]]=3),1,0)</f>
        <v>0</v>
      </c>
      <c r="AH35">
        <f>IF(OR(Table1[[#This Row],[Merged_Coding3numerical1]]=4,Table1[[#This Row],[Merged_Coding3numerical2]]=4,Table1[[#This Row],[Merged_Coding3numerical3]]=4),1,0)</f>
        <v>0</v>
      </c>
      <c r="AI35">
        <f>IF(OR(Table1[[#This Row],[Merged_Coding3numerical1]]=5,Table1[[#This Row],[Merged_Coding3numerical2]]=5,Table1[[#This Row],[Merged_Coding3numerical3]]=5),1,0)</f>
        <v>0</v>
      </c>
      <c r="AJ35">
        <f>LEN(Table1[[#This Row],[narratives_open]])</f>
        <v>53</v>
      </c>
      <c r="AK35" s="1" t="s">
        <v>90</v>
      </c>
      <c r="AL35" s="1">
        <v>2</v>
      </c>
      <c r="AR35">
        <f t="shared" si="0"/>
        <v>1</v>
      </c>
      <c r="AS35">
        <v>2</v>
      </c>
      <c r="AT35">
        <v>1</v>
      </c>
      <c r="AU35">
        <v>3</v>
      </c>
      <c r="AV35">
        <f>IF(Table1[[#This Row],[narratives_rank_1]]=1,IF(Table1[[#This Row],[narratives_rank_2]]=2,123,132),IF(Table1[[#This Row],[narratives_rank_1]]=2,IF(Table1[[#This Row],[narratives_rank_2]]=1,213,231),IF(Table1[[#This Row],[narratives_rank_2]]=1,312,321)))</f>
        <v>213</v>
      </c>
      <c r="AW35" t="str">
        <f>IF(AV35=[1]Q4_narr_rank!$B$2,[1]Q4_narr_rank!$A$2,IF(AV35=[1]Q4_narr_rank!$B$3,[1]Q4_narr_rank!$A$3,IF(AV35=[1]Q4_narr_rank!$B$4,[1]Q4_narr_rank!$A$4,IF(AV35=[1]Q4_narr_rank!$B$5,[1]Q4_narr_rank!$A$5,IF(AV35=[1]Q4_narr_rank!$B$6,[1]Q4_narr_rank!$A$6,IF(AV35=[1]Q4_narr_rank!$B$7,[1]Q4_narr_rank!$A$7))))))</f>
        <v>Balanced Cynics</v>
      </c>
      <c r="AX35" t="s">
        <v>330</v>
      </c>
      <c r="AY35">
        <v>1</v>
      </c>
      <c r="AZ35">
        <f>LEN(Table1[[#This Row],[narratives_probing]])</f>
        <v>223</v>
      </c>
      <c r="BA35" s="6" t="str">
        <f>IF(Table1[[#This Row],[narratives_rank_1]]=1,"Money",IF(Table1[[#This Row],[narratives_rank_2]]=1,"Mixture",IF(Table1[[#This Row],[narratives_rank_3]]=1,"Sincere")))</f>
        <v>Mixture</v>
      </c>
      <c r="BB35" s="9" t="s">
        <v>132</v>
      </c>
      <c r="BC35" s="1">
        <v>20</v>
      </c>
      <c r="BF35" t="s">
        <v>202</v>
      </c>
      <c r="BG35" t="s">
        <v>94</v>
      </c>
      <c r="BH35" t="s">
        <v>118</v>
      </c>
      <c r="BI35" t="s">
        <v>118</v>
      </c>
      <c r="BJ35" t="s">
        <v>162</v>
      </c>
      <c r="BK35" t="s">
        <v>120</v>
      </c>
      <c r="BL35" t="s">
        <v>99</v>
      </c>
      <c r="BN35">
        <v>47</v>
      </c>
      <c r="BO35" t="s">
        <v>136</v>
      </c>
      <c r="BP35" t="s">
        <v>147</v>
      </c>
      <c r="BQ35" t="s">
        <v>124</v>
      </c>
    </row>
    <row r="36" spans="1:69" x14ac:dyDescent="0.2">
      <c r="A36" t="s">
        <v>331</v>
      </c>
      <c r="B36" t="s">
        <v>331</v>
      </c>
      <c r="C36">
        <v>96.201999999999998</v>
      </c>
      <c r="D36" t="s">
        <v>332</v>
      </c>
      <c r="E36" s="1" t="s">
        <v>167</v>
      </c>
      <c r="F36" s="1">
        <v>5</v>
      </c>
      <c r="G36" s="1" t="s">
        <v>167</v>
      </c>
      <c r="H36" s="1">
        <v>19</v>
      </c>
      <c r="I36" s="1"/>
      <c r="J36" t="s">
        <v>333</v>
      </c>
      <c r="K36" s="1" t="s">
        <v>108</v>
      </c>
      <c r="L36" s="1">
        <v>1</v>
      </c>
      <c r="M36" s="1" t="s">
        <v>109</v>
      </c>
      <c r="N36" s="1">
        <v>1</v>
      </c>
      <c r="O36" s="1" t="s">
        <v>88</v>
      </c>
      <c r="P36" s="1">
        <v>4</v>
      </c>
      <c r="R36" t="s">
        <v>334</v>
      </c>
      <c r="S36">
        <v>0</v>
      </c>
      <c r="X36">
        <v>0</v>
      </c>
      <c r="Y36" t="str" cm="1">
        <f t="array" ref="Y3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6" cm="1">
        <f t="array" ref="Z3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6" t="str" cm="1">
        <f t="array" ref="AA3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6" t="str" cm="1">
        <f t="array" ref="AB3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6" t="str" cm="1">
        <f t="array" ref="AC3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6" t="str" cm="1">
        <f t="array" ref="AD3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6">
        <f>IF(OR(Table1[[#This Row],[Merged_Coding3numerical1]]=1,Table1[[#This Row],[Merged_Coding3numerical2]]=1,Table1[[#This Row],[Merged_Coding3numerical3]]=1),1,0)</f>
        <v>1</v>
      </c>
      <c r="AF36">
        <f>IF(OR(Table1[[#This Row],[Merged_Coding3numerical1]]=2,Table1[[#This Row],[Merged_Coding3numerical2]]=2,Table1[[#This Row],[Merged_Coding3numerical3]]=2),1,0)</f>
        <v>0</v>
      </c>
      <c r="AG36">
        <f>IF(OR(Table1[[#This Row],[Merged_Coding3numerical1]]=3,Table1[[#This Row],[Merged_Coding3numerical2]]=3,Table1[[#This Row],[Merged_Coding3numerical3]]=3),1,0)</f>
        <v>0</v>
      </c>
      <c r="AH36">
        <f>IF(OR(Table1[[#This Row],[Merged_Coding3numerical1]]=4,Table1[[#This Row],[Merged_Coding3numerical2]]=4,Table1[[#This Row],[Merged_Coding3numerical3]]=4),1,0)</f>
        <v>0</v>
      </c>
      <c r="AI36">
        <f>IF(OR(Table1[[#This Row],[Merged_Coding3numerical1]]=5,Table1[[#This Row],[Merged_Coding3numerical2]]=5,Table1[[#This Row],[Merged_Coding3numerical3]]=5),1,0)</f>
        <v>0</v>
      </c>
      <c r="AJ36">
        <f>LEN(Table1[[#This Row],[narratives_open]])</f>
        <v>247</v>
      </c>
      <c r="AK36" s="1" t="s">
        <v>90</v>
      </c>
      <c r="AL36" s="1">
        <v>2</v>
      </c>
      <c r="AR36">
        <f t="shared" si="0"/>
        <v>1</v>
      </c>
      <c r="AS36">
        <v>1</v>
      </c>
      <c r="AT36">
        <v>2</v>
      </c>
      <c r="AU36">
        <v>3</v>
      </c>
      <c r="AV36">
        <f>IF(Table1[[#This Row],[narratives_rank_1]]=1,IF(Table1[[#This Row],[narratives_rank_2]]=2,123,132),IF(Table1[[#This Row],[narratives_rank_1]]=2,IF(Table1[[#This Row],[narratives_rank_2]]=1,213,231),IF(Table1[[#This Row],[narratives_rank_2]]=1,312,321)))</f>
        <v>123</v>
      </c>
      <c r="AW36" t="str">
        <f>IF(AV36=[1]Q4_narr_rank!$B$2,[1]Q4_narr_rank!$A$2,IF(AV36=[1]Q4_narr_rank!$B$3,[1]Q4_narr_rank!$A$3,IF(AV36=[1]Q4_narr_rank!$B$4,[1]Q4_narr_rank!$A$4,IF(AV36=[1]Q4_narr_rank!$B$5,[1]Q4_narr_rank!$A$5,IF(AV36=[1]Q4_narr_rank!$B$6,[1]Q4_narr_rank!$A$6,IF(AV36=[1]Q4_narr_rank!$B$7,[1]Q4_narr_rank!$A$7))))))</f>
        <v>Cynics</v>
      </c>
      <c r="AX36" t="s">
        <v>335</v>
      </c>
      <c r="AY36">
        <v>1</v>
      </c>
      <c r="AZ36">
        <f>LEN(Table1[[#This Row],[narratives_probing]])</f>
        <v>304</v>
      </c>
      <c r="BA36" s="6" t="str">
        <f>IF(Table1[[#This Row],[narratives_rank_1]]=1,"Money",IF(Table1[[#This Row],[narratives_rank_2]]=1,"Mixture",IF(Table1[[#This Row],[narratives_rank_3]]=1,"Sincere")))</f>
        <v>Money</v>
      </c>
      <c r="BB36" s="9" t="s">
        <v>336</v>
      </c>
      <c r="BC36" s="1">
        <v>3</v>
      </c>
      <c r="BF36" t="s">
        <v>210</v>
      </c>
      <c r="BG36" t="s">
        <v>94</v>
      </c>
      <c r="BH36" t="s">
        <v>96</v>
      </c>
      <c r="BI36" t="s">
        <v>96</v>
      </c>
      <c r="BJ36" t="s">
        <v>154</v>
      </c>
      <c r="BK36" t="s">
        <v>120</v>
      </c>
      <c r="BL36" t="s">
        <v>135</v>
      </c>
      <c r="BN36">
        <v>63</v>
      </c>
      <c r="BO36" t="s">
        <v>136</v>
      </c>
      <c r="BP36" t="s">
        <v>101</v>
      </c>
      <c r="BQ36" t="s">
        <v>124</v>
      </c>
    </row>
    <row r="37" spans="1:69" x14ac:dyDescent="0.2">
      <c r="A37" t="s">
        <v>337</v>
      </c>
      <c r="B37" t="s">
        <v>337</v>
      </c>
      <c r="C37">
        <v>73.599999999999994</v>
      </c>
      <c r="D37" t="s">
        <v>338</v>
      </c>
      <c r="E37" s="1" t="s">
        <v>167</v>
      </c>
      <c r="F37" s="1">
        <v>5</v>
      </c>
      <c r="G37" s="1" t="s">
        <v>167</v>
      </c>
      <c r="H37" s="1">
        <v>19</v>
      </c>
      <c r="I37" s="1"/>
      <c r="J37" t="s">
        <v>339</v>
      </c>
      <c r="K37" s="1" t="s">
        <v>86</v>
      </c>
      <c r="L37" s="1">
        <v>4</v>
      </c>
      <c r="M37" s="1" t="s">
        <v>87</v>
      </c>
      <c r="N37" s="1">
        <v>3</v>
      </c>
      <c r="O37" s="1" t="s">
        <v>88</v>
      </c>
      <c r="P37" s="1">
        <v>4</v>
      </c>
      <c r="R37" t="s">
        <v>340</v>
      </c>
      <c r="S37">
        <v>0</v>
      </c>
      <c r="V37" t="s">
        <v>185</v>
      </c>
      <c r="W37" s="8">
        <f>IF(Table1[[#This Row],[main_reasontext]]=[1]Q3_narr_open!$A$23,1,IF(Table1[[#This Row],[main_reasontext]]=[1]Q3_narr_open!$A$24,2,IF(Table1[[#This Row],[main_reasontext]]=[1]Q3_narr_open!$A$25,3,IF(Table1[[#This Row],[main_reasontext]]=[1]Q3_narr_open!$A$26,4,))))</f>
        <v>4</v>
      </c>
      <c r="X37">
        <v>0</v>
      </c>
      <c r="Y37" t="str" cm="1">
        <f t="array" ref="Y3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7" cm="1">
        <f t="array" ref="Z3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7" t="str" cm="1">
        <f t="array" ref="AA3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37" cm="1">
        <f t="array" ref="AB3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37" t="str" cm="1">
        <f t="array" ref="AC3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7" t="str" cm="1">
        <f t="array" ref="AD3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7">
        <f>IF(OR(Table1[[#This Row],[Merged_Coding3numerical1]]=1,Table1[[#This Row],[Merged_Coding3numerical2]]=1,Table1[[#This Row],[Merged_Coding3numerical3]]=1),1,0)</f>
        <v>1</v>
      </c>
      <c r="AF37">
        <f>IF(OR(Table1[[#This Row],[Merged_Coding3numerical1]]=2,Table1[[#This Row],[Merged_Coding3numerical2]]=2,Table1[[#This Row],[Merged_Coding3numerical3]]=2),1,0)</f>
        <v>0</v>
      </c>
      <c r="AG37">
        <f>IF(OR(Table1[[#This Row],[Merged_Coding3numerical1]]=3,Table1[[#This Row],[Merged_Coding3numerical2]]=3,Table1[[#This Row],[Merged_Coding3numerical3]]=3),1,0)</f>
        <v>0</v>
      </c>
      <c r="AH37">
        <f>IF(OR(Table1[[#This Row],[Merged_Coding3numerical1]]=4,Table1[[#This Row],[Merged_Coding3numerical2]]=4,Table1[[#This Row],[Merged_Coding3numerical3]]=4),1,0)</f>
        <v>1</v>
      </c>
      <c r="AI37">
        <f>IF(OR(Table1[[#This Row],[Merged_Coding3numerical1]]=5,Table1[[#This Row],[Merged_Coding3numerical2]]=5,Table1[[#This Row],[Merged_Coding3numerical3]]=5),1,0)</f>
        <v>0</v>
      </c>
      <c r="AJ37">
        <f>LEN(Table1[[#This Row],[narratives_open]])</f>
        <v>128</v>
      </c>
      <c r="AK37" s="1" t="s">
        <v>113</v>
      </c>
      <c r="AL37" s="1">
        <v>1</v>
      </c>
      <c r="AM37" s="1" t="s">
        <v>90</v>
      </c>
      <c r="AN37" s="1">
        <v>2</v>
      </c>
      <c r="AR37">
        <f t="shared" si="0"/>
        <v>0.5</v>
      </c>
      <c r="AS37">
        <v>1</v>
      </c>
      <c r="AT37">
        <v>2</v>
      </c>
      <c r="AU37">
        <v>3</v>
      </c>
      <c r="AV37">
        <f>IF(Table1[[#This Row],[narratives_rank_1]]=1,IF(Table1[[#This Row],[narratives_rank_2]]=2,123,132),IF(Table1[[#This Row],[narratives_rank_1]]=2,IF(Table1[[#This Row],[narratives_rank_2]]=1,213,231),IF(Table1[[#This Row],[narratives_rank_2]]=1,312,321)))</f>
        <v>123</v>
      </c>
      <c r="AW37" t="str">
        <f>IF(AV37=[1]Q4_narr_rank!$B$2,[1]Q4_narr_rank!$A$2,IF(AV37=[1]Q4_narr_rank!$B$3,[1]Q4_narr_rank!$A$3,IF(AV37=[1]Q4_narr_rank!$B$4,[1]Q4_narr_rank!$A$4,IF(AV37=[1]Q4_narr_rank!$B$5,[1]Q4_narr_rank!$A$5,IF(AV37=[1]Q4_narr_rank!$B$6,[1]Q4_narr_rank!$A$6,IF(AV37=[1]Q4_narr_rank!$B$7,[1]Q4_narr_rank!$A$7))))))</f>
        <v>Cynics</v>
      </c>
      <c r="AX37" t="s">
        <v>341</v>
      </c>
      <c r="AY37">
        <v>1</v>
      </c>
      <c r="AZ37">
        <f>LEN(Table1[[#This Row],[narratives_probing]])</f>
        <v>58</v>
      </c>
      <c r="BA37" s="6" t="str">
        <f>IF(Table1[[#This Row],[narratives_rank_1]]=1,"Money",IF(Table1[[#This Row],[narratives_rank_2]]=1,"Mixture",IF(Table1[[#This Row],[narratives_rank_3]]=1,"Sincere")))</f>
        <v>Money</v>
      </c>
      <c r="BB37" s="11" t="s">
        <v>92</v>
      </c>
      <c r="BC37" s="1">
        <v>9</v>
      </c>
      <c r="BF37" t="s">
        <v>237</v>
      </c>
      <c r="BG37" t="s">
        <v>94</v>
      </c>
      <c r="BH37" t="s">
        <v>118</v>
      </c>
      <c r="BI37" t="s">
        <v>146</v>
      </c>
      <c r="BJ37" t="s">
        <v>154</v>
      </c>
      <c r="BK37" t="s">
        <v>120</v>
      </c>
      <c r="BL37" t="s">
        <v>99</v>
      </c>
      <c r="BN37">
        <v>60</v>
      </c>
      <c r="BO37" t="s">
        <v>136</v>
      </c>
      <c r="BP37" t="s">
        <v>147</v>
      </c>
      <c r="BQ37" t="s">
        <v>138</v>
      </c>
    </row>
    <row r="38" spans="1:69" x14ac:dyDescent="0.2">
      <c r="A38" t="s">
        <v>342</v>
      </c>
      <c r="B38" t="s">
        <v>342</v>
      </c>
      <c r="C38">
        <v>26.295000000000002</v>
      </c>
      <c r="D38" t="s">
        <v>343</v>
      </c>
      <c r="E38" s="1" t="s">
        <v>84</v>
      </c>
      <c r="F38" s="1">
        <v>4</v>
      </c>
      <c r="G38" s="1" t="s">
        <v>84</v>
      </c>
      <c r="H38" s="1">
        <v>1</v>
      </c>
      <c r="I38" s="1"/>
      <c r="J38" t="s">
        <v>344</v>
      </c>
      <c r="K38" s="1" t="s">
        <v>108</v>
      </c>
      <c r="L38" s="1">
        <v>1</v>
      </c>
      <c r="M38" s="1" t="s">
        <v>109</v>
      </c>
      <c r="N38" s="1">
        <v>1</v>
      </c>
      <c r="O38" s="1" t="s">
        <v>345</v>
      </c>
      <c r="P38" s="1">
        <v>1</v>
      </c>
      <c r="Q38" s="1"/>
      <c r="R38" t="s">
        <v>346</v>
      </c>
      <c r="S38">
        <v>0</v>
      </c>
      <c r="V38" t="s">
        <v>90</v>
      </c>
      <c r="W38" s="8">
        <f>IF(Table1[[#This Row],[main_reasontext]]=[1]Q3_narr_open!$A$23,1,IF(Table1[[#This Row],[main_reasontext]]=[1]Q3_narr_open!$A$24,2,IF(Table1[[#This Row],[main_reasontext]]=[1]Q3_narr_open!$A$25,3,IF(Table1[[#This Row],[main_reasontext]]=[1]Q3_narr_open!$A$26,4,))))</f>
        <v>1</v>
      </c>
      <c r="X38">
        <v>1</v>
      </c>
      <c r="Y38" t="str" cm="1">
        <f t="array" ref="Y3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8" cm="1">
        <f t="array" ref="Z3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8" t="str" cm="1">
        <f t="array" ref="AA3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8" cm="1">
        <f t="array" ref="AB3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8" t="str" cm="1">
        <f t="array" ref="AC3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8" t="str" cm="1">
        <f t="array" ref="AD3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8">
        <f>IF(OR(Table1[[#This Row],[Merged_Coding3numerical1]]=1,Table1[[#This Row],[Merged_Coding3numerical2]]=1,Table1[[#This Row],[Merged_Coding3numerical3]]=1),1,0)</f>
        <v>1</v>
      </c>
      <c r="AF38">
        <f>IF(OR(Table1[[#This Row],[Merged_Coding3numerical1]]=2,Table1[[#This Row],[Merged_Coding3numerical2]]=2,Table1[[#This Row],[Merged_Coding3numerical3]]=2),1,0)</f>
        <v>0</v>
      </c>
      <c r="AG38">
        <f>IF(OR(Table1[[#This Row],[Merged_Coding3numerical1]]=3,Table1[[#This Row],[Merged_Coding3numerical2]]=3,Table1[[#This Row],[Merged_Coding3numerical3]]=3),1,0)</f>
        <v>0</v>
      </c>
      <c r="AH38">
        <f>IF(OR(Table1[[#This Row],[Merged_Coding3numerical1]]=4,Table1[[#This Row],[Merged_Coding3numerical2]]=4,Table1[[#This Row],[Merged_Coding3numerical3]]=4),1,0)</f>
        <v>1</v>
      </c>
      <c r="AI38">
        <f>IF(OR(Table1[[#This Row],[Merged_Coding3numerical1]]=5,Table1[[#This Row],[Merged_Coding3numerical2]]=5,Table1[[#This Row],[Merged_Coding3numerical3]]=5),1,0)</f>
        <v>0</v>
      </c>
      <c r="AJ38">
        <f>LEN(Table1[[#This Row],[narratives_open]])</f>
        <v>133</v>
      </c>
      <c r="AK38" s="1" t="s">
        <v>90</v>
      </c>
      <c r="AL38" s="1">
        <v>2</v>
      </c>
      <c r="AM38" s="1" t="s">
        <v>113</v>
      </c>
      <c r="AN38" s="1">
        <v>1</v>
      </c>
      <c r="AR38">
        <f t="shared" si="0"/>
        <v>0.5</v>
      </c>
      <c r="AS38">
        <v>1</v>
      </c>
      <c r="AT38">
        <v>2</v>
      </c>
      <c r="AU38">
        <v>3</v>
      </c>
      <c r="AV38">
        <f>IF(Table1[[#This Row],[narratives_rank_1]]=1,IF(Table1[[#This Row],[narratives_rank_2]]=2,123,132),IF(Table1[[#This Row],[narratives_rank_1]]=2,IF(Table1[[#This Row],[narratives_rank_2]]=1,213,231),IF(Table1[[#This Row],[narratives_rank_2]]=1,312,321)))</f>
        <v>123</v>
      </c>
      <c r="AW38" t="str">
        <f>IF(AV38=[1]Q4_narr_rank!$B$2,[1]Q4_narr_rank!$A$2,IF(AV38=[1]Q4_narr_rank!$B$3,[1]Q4_narr_rank!$A$3,IF(AV38=[1]Q4_narr_rank!$B$4,[1]Q4_narr_rank!$A$4,IF(AV38=[1]Q4_narr_rank!$B$5,[1]Q4_narr_rank!$A$5,IF(AV38=[1]Q4_narr_rank!$B$6,[1]Q4_narr_rank!$A$6,IF(AV38=[1]Q4_narr_rank!$B$7,[1]Q4_narr_rank!$A$7))))))</f>
        <v>Cynics</v>
      </c>
      <c r="AX38" t="s">
        <v>347</v>
      </c>
      <c r="AY38">
        <v>1</v>
      </c>
      <c r="AZ38">
        <f>LEN(Table1[[#This Row],[narratives_probing]])</f>
        <v>115</v>
      </c>
      <c r="BA38" s="6" t="str">
        <f>IF(Table1[[#This Row],[narratives_rank_1]]=1,"Money",IF(Table1[[#This Row],[narratives_rank_2]]=1,"Mixture",IF(Table1[[#This Row],[narratives_rank_3]]=1,"Sincere")))</f>
        <v>Money</v>
      </c>
      <c r="BB38" s="7" t="s">
        <v>116</v>
      </c>
      <c r="BC38" s="1">
        <v>10</v>
      </c>
      <c r="BF38" t="s">
        <v>210</v>
      </c>
      <c r="BG38" t="s">
        <v>94</v>
      </c>
      <c r="BH38" t="s">
        <v>118</v>
      </c>
      <c r="BI38" t="s">
        <v>96</v>
      </c>
      <c r="BJ38" t="s">
        <v>119</v>
      </c>
      <c r="BK38" t="s">
        <v>120</v>
      </c>
      <c r="BL38" t="s">
        <v>135</v>
      </c>
      <c r="BN38">
        <v>35</v>
      </c>
      <c r="BO38" t="s">
        <v>100</v>
      </c>
      <c r="BP38" t="s">
        <v>164</v>
      </c>
      <c r="BQ38" t="s">
        <v>138</v>
      </c>
    </row>
    <row r="39" spans="1:69" x14ac:dyDescent="0.2">
      <c r="A39" t="s">
        <v>348</v>
      </c>
      <c r="B39" t="s">
        <v>348</v>
      </c>
      <c r="C39">
        <v>201.268</v>
      </c>
      <c r="D39" t="s">
        <v>349</v>
      </c>
      <c r="E39" s="1" t="s">
        <v>205</v>
      </c>
      <c r="F39" s="1">
        <v>2</v>
      </c>
      <c r="G39" s="1" t="s">
        <v>206</v>
      </c>
      <c r="H39" s="1">
        <v>6</v>
      </c>
      <c r="I39" s="1"/>
      <c r="J39" t="s">
        <v>350</v>
      </c>
      <c r="K39" s="1" t="s">
        <v>176</v>
      </c>
      <c r="L39" s="1">
        <v>2</v>
      </c>
      <c r="M39" s="1" t="s">
        <v>328</v>
      </c>
      <c r="N39" s="1">
        <v>4</v>
      </c>
      <c r="O39" s="1" t="s">
        <v>227</v>
      </c>
      <c r="P39" s="1">
        <v>2</v>
      </c>
      <c r="R39" t="s">
        <v>351</v>
      </c>
      <c r="S39">
        <v>0</v>
      </c>
      <c r="X39">
        <v>0</v>
      </c>
      <c r="Y39" t="str" cm="1">
        <f t="array" ref="Y3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9" cm="1">
        <f t="array" ref="Z3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9" t="str" cm="1">
        <f t="array" ref="AA3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9" t="str" cm="1">
        <f t="array" ref="AB3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9" t="str" cm="1">
        <f t="array" ref="AC3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9" t="str" cm="1">
        <f t="array" ref="AD3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9">
        <f>IF(OR(Table1[[#This Row],[Merged_Coding3numerical1]]=1,Table1[[#This Row],[Merged_Coding3numerical2]]=1,Table1[[#This Row],[Merged_Coding3numerical3]]=1),1,0)</f>
        <v>0</v>
      </c>
      <c r="AF39">
        <f>IF(OR(Table1[[#This Row],[Merged_Coding3numerical1]]=2,Table1[[#This Row],[Merged_Coding3numerical2]]=2,Table1[[#This Row],[Merged_Coding3numerical3]]=2),1,0)</f>
        <v>0</v>
      </c>
      <c r="AG39">
        <f>IF(OR(Table1[[#This Row],[Merged_Coding3numerical1]]=3,Table1[[#This Row],[Merged_Coding3numerical2]]=3,Table1[[#This Row],[Merged_Coding3numerical3]]=3),1,0)</f>
        <v>0</v>
      </c>
      <c r="AH39">
        <f>IF(OR(Table1[[#This Row],[Merged_Coding3numerical1]]=4,Table1[[#This Row],[Merged_Coding3numerical2]]=4,Table1[[#This Row],[Merged_Coding3numerical3]]=4),1,0)</f>
        <v>1</v>
      </c>
      <c r="AI39">
        <f>IF(OR(Table1[[#This Row],[Merged_Coding3numerical1]]=5,Table1[[#This Row],[Merged_Coding3numerical2]]=5,Table1[[#This Row],[Merged_Coding3numerical3]]=5),1,0)</f>
        <v>0</v>
      </c>
      <c r="AJ39">
        <f>LEN(Table1[[#This Row],[narratives_open]])</f>
        <v>230</v>
      </c>
      <c r="AK39" s="1" t="s">
        <v>113</v>
      </c>
      <c r="AL39" s="1">
        <v>1</v>
      </c>
      <c r="AR39">
        <f t="shared" si="0"/>
        <v>1</v>
      </c>
      <c r="AS39">
        <v>3</v>
      </c>
      <c r="AT39">
        <v>2</v>
      </c>
      <c r="AU39">
        <v>1</v>
      </c>
      <c r="AV39">
        <f>IF(Table1[[#This Row],[narratives_rank_1]]=1,IF(Table1[[#This Row],[narratives_rank_2]]=2,123,132),IF(Table1[[#This Row],[narratives_rank_1]]=2,IF(Table1[[#This Row],[narratives_rank_2]]=1,213,231),IF(Table1[[#This Row],[narratives_rank_2]]=1,312,321)))</f>
        <v>321</v>
      </c>
      <c r="AW39" t="str">
        <f>IF(AV39=[1]Q4_narr_rank!$B$2,[1]Q4_narr_rank!$A$2,IF(AV39=[1]Q4_narr_rank!$B$3,[1]Q4_narr_rank!$A$3,IF(AV39=[1]Q4_narr_rank!$B$4,[1]Q4_narr_rank!$A$4,IF(AV39=[1]Q4_narr_rank!$B$5,[1]Q4_narr_rank!$A$5,IF(AV39=[1]Q4_narr_rank!$B$6,[1]Q4_narr_rank!$A$6,IF(AV39=[1]Q4_narr_rank!$B$7,[1]Q4_narr_rank!$A$7))))))</f>
        <v>Idealists</v>
      </c>
      <c r="AX39" t="s">
        <v>352</v>
      </c>
      <c r="AY39">
        <v>1</v>
      </c>
      <c r="AZ39">
        <f>LEN(Table1[[#This Row],[narratives_probing]])</f>
        <v>81</v>
      </c>
      <c r="BA39" s="6" t="str">
        <f>IF(Table1[[#This Row],[narratives_rank_1]]=1,"Money",IF(Table1[[#This Row],[narratives_rank_2]]=1,"Mixture",IF(Table1[[#This Row],[narratives_rank_3]]=1,"Sincere")))</f>
        <v>Sincere</v>
      </c>
      <c r="BB39" s="9" t="s">
        <v>268</v>
      </c>
      <c r="BC39" s="1">
        <v>6</v>
      </c>
      <c r="BF39" t="s">
        <v>133</v>
      </c>
      <c r="BG39" t="s">
        <v>94</v>
      </c>
      <c r="BH39" t="s">
        <v>118</v>
      </c>
      <c r="BI39" t="s">
        <v>118</v>
      </c>
      <c r="BJ39" t="s">
        <v>154</v>
      </c>
      <c r="BK39" t="s">
        <v>163</v>
      </c>
      <c r="BL39" t="s">
        <v>135</v>
      </c>
      <c r="BN39">
        <v>55</v>
      </c>
      <c r="BO39" t="s">
        <v>136</v>
      </c>
      <c r="BP39" t="s">
        <v>164</v>
      </c>
      <c r="BQ39" t="s">
        <v>138</v>
      </c>
    </row>
    <row r="40" spans="1:69" x14ac:dyDescent="0.2">
      <c r="A40" t="s">
        <v>353</v>
      </c>
      <c r="B40" t="s">
        <v>353</v>
      </c>
      <c r="C40">
        <v>74.161000000000001</v>
      </c>
      <c r="D40" t="s">
        <v>354</v>
      </c>
      <c r="E40" s="1" t="s">
        <v>84</v>
      </c>
      <c r="F40" s="1">
        <v>4</v>
      </c>
      <c r="G40" s="1" t="s">
        <v>84</v>
      </c>
      <c r="H40" s="1">
        <v>1</v>
      </c>
      <c r="I40" s="1"/>
      <c r="J40" t="s">
        <v>355</v>
      </c>
      <c r="K40" s="1" t="s">
        <v>176</v>
      </c>
      <c r="L40" s="1">
        <v>2</v>
      </c>
      <c r="M40" s="1" t="s">
        <v>328</v>
      </c>
      <c r="N40" s="1">
        <v>4</v>
      </c>
      <c r="O40" s="1" t="s">
        <v>88</v>
      </c>
      <c r="P40" s="1">
        <v>4</v>
      </c>
      <c r="Q40" s="1"/>
      <c r="R40" t="s">
        <v>356</v>
      </c>
      <c r="S40">
        <v>0</v>
      </c>
      <c r="U40">
        <v>1</v>
      </c>
      <c r="V40" t="s">
        <v>90</v>
      </c>
      <c r="W40" s="8">
        <f>IF(Table1[[#This Row],[main_reasontext]]=[1]Q3_narr_open!$A$23,1,IF(Table1[[#This Row],[main_reasontext]]=[1]Q3_narr_open!$A$24,2,IF(Table1[[#This Row],[main_reasontext]]=[1]Q3_narr_open!$A$25,3,IF(Table1[[#This Row],[main_reasontext]]=[1]Q3_narr_open!$A$26,4,))))</f>
        <v>1</v>
      </c>
      <c r="X40">
        <v>1</v>
      </c>
      <c r="Y40" t="str" cm="1">
        <f t="array" ref="Y4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0" cm="1">
        <f t="array" ref="Z4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0" t="str" cm="1">
        <f t="array" ref="AA4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0" cm="1">
        <f t="array" ref="AB4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0" t="str" cm="1">
        <f t="array" ref="AC4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40" cm="1">
        <f t="array" ref="AD4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40">
        <f>IF(OR(Table1[[#This Row],[Merged_Coding3numerical1]]=1,Table1[[#This Row],[Merged_Coding3numerical2]]=1,Table1[[#This Row],[Merged_Coding3numerical3]]=1),1,0)</f>
        <v>1</v>
      </c>
      <c r="AF40">
        <f>IF(OR(Table1[[#This Row],[Merged_Coding3numerical1]]=2,Table1[[#This Row],[Merged_Coding3numerical2]]=2,Table1[[#This Row],[Merged_Coding3numerical3]]=2),1,0)</f>
        <v>1</v>
      </c>
      <c r="AG40">
        <f>IF(OR(Table1[[#This Row],[Merged_Coding3numerical1]]=3,Table1[[#This Row],[Merged_Coding3numerical2]]=3,Table1[[#This Row],[Merged_Coding3numerical3]]=3),1,0)</f>
        <v>0</v>
      </c>
      <c r="AH40">
        <f>IF(OR(Table1[[#This Row],[Merged_Coding3numerical1]]=4,Table1[[#This Row],[Merged_Coding3numerical2]]=4,Table1[[#This Row],[Merged_Coding3numerical3]]=4),1,0)</f>
        <v>1</v>
      </c>
      <c r="AI40">
        <f>IF(OR(Table1[[#This Row],[Merged_Coding3numerical1]]=5,Table1[[#This Row],[Merged_Coding3numerical2]]=5,Table1[[#This Row],[Merged_Coding3numerical3]]=5),1,0)</f>
        <v>0</v>
      </c>
      <c r="AJ40">
        <f>LEN(Table1[[#This Row],[narratives_open]])</f>
        <v>384</v>
      </c>
      <c r="AK40" s="1" t="s">
        <v>90</v>
      </c>
      <c r="AL40" s="1">
        <v>2</v>
      </c>
      <c r="AM40" s="1" t="s">
        <v>113</v>
      </c>
      <c r="AN40" s="1">
        <v>1</v>
      </c>
      <c r="AO40" s="1" t="s">
        <v>112</v>
      </c>
      <c r="AP40" s="1">
        <v>3</v>
      </c>
      <c r="AR40">
        <f t="shared" si="0"/>
        <v>0.33333333333333331</v>
      </c>
      <c r="AS40">
        <v>1</v>
      </c>
      <c r="AT40">
        <v>2</v>
      </c>
      <c r="AU40">
        <v>3</v>
      </c>
      <c r="AV40">
        <f>IF(Table1[[#This Row],[narratives_rank_1]]=1,IF(Table1[[#This Row],[narratives_rank_2]]=2,123,132),IF(Table1[[#This Row],[narratives_rank_1]]=2,IF(Table1[[#This Row],[narratives_rank_2]]=1,213,231),IF(Table1[[#This Row],[narratives_rank_2]]=1,312,321)))</f>
        <v>123</v>
      </c>
      <c r="AW40" t="str">
        <f>IF(AV40=[1]Q4_narr_rank!$B$2,[1]Q4_narr_rank!$A$2,IF(AV40=[1]Q4_narr_rank!$B$3,[1]Q4_narr_rank!$A$3,IF(AV40=[1]Q4_narr_rank!$B$4,[1]Q4_narr_rank!$A$4,IF(AV40=[1]Q4_narr_rank!$B$5,[1]Q4_narr_rank!$A$5,IF(AV40=[1]Q4_narr_rank!$B$6,[1]Q4_narr_rank!$A$6,IF(AV40=[1]Q4_narr_rank!$B$7,[1]Q4_narr_rank!$A$7))))))</f>
        <v>Cynics</v>
      </c>
      <c r="AX40" t="s">
        <v>357</v>
      </c>
      <c r="AY40">
        <v>1</v>
      </c>
      <c r="AZ40">
        <f>LEN(Table1[[#This Row],[narratives_probing]])</f>
        <v>157</v>
      </c>
      <c r="BA40" s="6" t="str">
        <f>IF(Table1[[#This Row],[narratives_rank_1]]=1,"Money",IF(Table1[[#This Row],[narratives_rank_2]]=1,"Mixture",IF(Table1[[#This Row],[narratives_rank_3]]=1,"Sincere")))</f>
        <v>Money</v>
      </c>
      <c r="BB40" s="1" t="s">
        <v>116</v>
      </c>
      <c r="BC40" s="1">
        <v>10</v>
      </c>
      <c r="BF40" t="s">
        <v>223</v>
      </c>
      <c r="BG40" t="s">
        <v>94</v>
      </c>
      <c r="BH40" t="s">
        <v>96</v>
      </c>
      <c r="BI40" t="s">
        <v>118</v>
      </c>
      <c r="BJ40" t="s">
        <v>162</v>
      </c>
      <c r="BK40" t="s">
        <v>120</v>
      </c>
      <c r="BL40" t="s">
        <v>135</v>
      </c>
      <c r="BN40">
        <v>29</v>
      </c>
      <c r="BO40" t="s">
        <v>122</v>
      </c>
      <c r="BP40" t="s">
        <v>358</v>
      </c>
      <c r="BQ40" t="s">
        <v>156</v>
      </c>
    </row>
    <row r="41" spans="1:69" x14ac:dyDescent="0.2">
      <c r="A41" t="s">
        <v>359</v>
      </c>
      <c r="B41" t="s">
        <v>359</v>
      </c>
      <c r="C41">
        <v>94.838999999999999</v>
      </c>
      <c r="D41" t="s">
        <v>360</v>
      </c>
      <c r="E41" s="1" t="s">
        <v>205</v>
      </c>
      <c r="F41" s="1">
        <v>2</v>
      </c>
      <c r="G41" s="1" t="s">
        <v>281</v>
      </c>
      <c r="H41" s="1">
        <v>4</v>
      </c>
      <c r="I41" s="1"/>
      <c r="J41" t="s">
        <v>361</v>
      </c>
      <c r="K41" s="1" t="s">
        <v>86</v>
      </c>
      <c r="L41" s="1">
        <v>4</v>
      </c>
      <c r="M41" s="1" t="s">
        <v>87</v>
      </c>
      <c r="N41" s="1">
        <v>3</v>
      </c>
      <c r="O41" s="1" t="s">
        <v>88</v>
      </c>
      <c r="P41" s="1">
        <v>4</v>
      </c>
      <c r="R41" t="s">
        <v>362</v>
      </c>
      <c r="S41">
        <v>0</v>
      </c>
      <c r="X41">
        <v>0</v>
      </c>
      <c r="Y41" t="str" cm="1">
        <f t="array" ref="Y4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1" cm="1">
        <f t="array" ref="Z4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1" t="str" cm="1">
        <f t="array" ref="AA4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1" t="str" cm="1">
        <f t="array" ref="AB4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1" t="str" cm="1">
        <f t="array" ref="AC4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1" t="str" cm="1">
        <f t="array" ref="AD4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1">
        <f>IF(OR(Table1[[#This Row],[Merged_Coding3numerical1]]=1,Table1[[#This Row],[Merged_Coding3numerical2]]=1,Table1[[#This Row],[Merged_Coding3numerical3]]=1),1,0)</f>
        <v>1</v>
      </c>
      <c r="AF41">
        <f>IF(OR(Table1[[#This Row],[Merged_Coding3numerical1]]=2,Table1[[#This Row],[Merged_Coding3numerical2]]=2,Table1[[#This Row],[Merged_Coding3numerical3]]=2),1,0)</f>
        <v>0</v>
      </c>
      <c r="AG41">
        <f>IF(OR(Table1[[#This Row],[Merged_Coding3numerical1]]=3,Table1[[#This Row],[Merged_Coding3numerical2]]=3,Table1[[#This Row],[Merged_Coding3numerical3]]=3),1,0)</f>
        <v>0</v>
      </c>
      <c r="AH41">
        <f>IF(OR(Table1[[#This Row],[Merged_Coding3numerical1]]=4,Table1[[#This Row],[Merged_Coding3numerical2]]=4,Table1[[#This Row],[Merged_Coding3numerical3]]=4),1,0)</f>
        <v>0</v>
      </c>
      <c r="AI41">
        <f>IF(OR(Table1[[#This Row],[Merged_Coding3numerical1]]=5,Table1[[#This Row],[Merged_Coding3numerical2]]=5,Table1[[#This Row],[Merged_Coding3numerical3]]=5),1,0)</f>
        <v>0</v>
      </c>
      <c r="AJ41">
        <f>LEN(Table1[[#This Row],[narratives_open]])</f>
        <v>85</v>
      </c>
      <c r="AK41" s="1" t="s">
        <v>90</v>
      </c>
      <c r="AL41" s="1">
        <v>2</v>
      </c>
      <c r="AR41">
        <f t="shared" si="0"/>
        <v>1</v>
      </c>
      <c r="AS41">
        <v>3</v>
      </c>
      <c r="AT41">
        <v>2</v>
      </c>
      <c r="AU41">
        <v>1</v>
      </c>
      <c r="AV41">
        <f>IF(Table1[[#This Row],[narratives_rank_1]]=1,IF(Table1[[#This Row],[narratives_rank_2]]=2,123,132),IF(Table1[[#This Row],[narratives_rank_1]]=2,IF(Table1[[#This Row],[narratives_rank_2]]=1,213,231),IF(Table1[[#This Row],[narratives_rank_2]]=1,312,321)))</f>
        <v>321</v>
      </c>
      <c r="AW41" t="str">
        <f>IF(AV41=[1]Q4_narr_rank!$B$2,[1]Q4_narr_rank!$A$2,IF(AV41=[1]Q4_narr_rank!$B$3,[1]Q4_narr_rank!$A$3,IF(AV41=[1]Q4_narr_rank!$B$4,[1]Q4_narr_rank!$A$4,IF(AV41=[1]Q4_narr_rank!$B$5,[1]Q4_narr_rank!$A$5,IF(AV41=[1]Q4_narr_rank!$B$6,[1]Q4_narr_rank!$A$6,IF(AV41=[1]Q4_narr_rank!$B$7,[1]Q4_narr_rank!$A$7))))))</f>
        <v>Idealists</v>
      </c>
      <c r="AX41" t="s">
        <v>363</v>
      </c>
      <c r="AY41">
        <v>1</v>
      </c>
      <c r="AZ41">
        <f>LEN(Table1[[#This Row],[narratives_probing]])</f>
        <v>82</v>
      </c>
      <c r="BA41" s="6" t="str">
        <f>IF(Table1[[#This Row],[narratives_rank_1]]=1,"Money",IF(Table1[[#This Row],[narratives_rank_2]]=1,"Mixture",IF(Table1[[#This Row],[narratives_rank_3]]=1,"Sincere")))</f>
        <v>Sincere</v>
      </c>
      <c r="BB41" s="7" t="s">
        <v>172</v>
      </c>
      <c r="BC41" s="1">
        <v>12</v>
      </c>
      <c r="BF41" t="s">
        <v>117</v>
      </c>
      <c r="BG41">
        <v>0.2</v>
      </c>
      <c r="BH41" t="s">
        <v>118</v>
      </c>
      <c r="BI41" t="s">
        <v>188</v>
      </c>
      <c r="BJ41" t="s">
        <v>162</v>
      </c>
      <c r="BK41" t="s">
        <v>120</v>
      </c>
      <c r="BL41" t="s">
        <v>99</v>
      </c>
      <c r="BN41">
        <v>37</v>
      </c>
      <c r="BO41" t="s">
        <v>155</v>
      </c>
      <c r="BP41" t="s">
        <v>324</v>
      </c>
      <c r="BQ41" t="s">
        <v>124</v>
      </c>
    </row>
    <row r="42" spans="1:69" x14ac:dyDescent="0.2">
      <c r="A42" t="s">
        <v>364</v>
      </c>
      <c r="B42" t="s">
        <v>364</v>
      </c>
      <c r="C42">
        <v>183.25200000000001</v>
      </c>
      <c r="D42" t="s">
        <v>365</v>
      </c>
      <c r="E42" s="1" t="s">
        <v>167</v>
      </c>
      <c r="F42" s="1">
        <v>5</v>
      </c>
      <c r="G42" s="1" t="s">
        <v>167</v>
      </c>
      <c r="H42" s="1">
        <v>19</v>
      </c>
      <c r="I42" s="1"/>
      <c r="J42" t="s">
        <v>366</v>
      </c>
      <c r="K42" s="1" t="s">
        <v>108</v>
      </c>
      <c r="L42" s="1">
        <v>1</v>
      </c>
      <c r="M42" s="1" t="s">
        <v>109</v>
      </c>
      <c r="N42" s="1">
        <v>1</v>
      </c>
      <c r="O42" s="1" t="s">
        <v>88</v>
      </c>
      <c r="P42" s="1">
        <v>4</v>
      </c>
      <c r="R42" t="s">
        <v>367</v>
      </c>
      <c r="S42">
        <v>0</v>
      </c>
      <c r="U42">
        <v>1</v>
      </c>
      <c r="V42" t="s">
        <v>90</v>
      </c>
      <c r="W42" s="8">
        <f>IF(Table1[[#This Row],[main_reasontext]]=[1]Q3_narr_open!$A$23,1,IF(Table1[[#This Row],[main_reasontext]]=[1]Q3_narr_open!$A$24,2,IF(Table1[[#This Row],[main_reasontext]]=[1]Q3_narr_open!$A$25,3,IF(Table1[[#This Row],[main_reasontext]]=[1]Q3_narr_open!$A$26,4,))))</f>
        <v>1</v>
      </c>
      <c r="X42">
        <v>0</v>
      </c>
      <c r="Y42" t="str" cm="1">
        <f t="array" ref="Y4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2" cm="1">
        <f t="array" ref="Z4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2" t="str" cm="1">
        <f t="array" ref="AA4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42" cm="1">
        <f t="array" ref="AB4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42" t="str" cm="1">
        <f t="array" ref="AC4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2" t="str" cm="1">
        <f t="array" ref="AD4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2">
        <f>IF(OR(Table1[[#This Row],[Merged_Coding3numerical1]]=1,Table1[[#This Row],[Merged_Coding3numerical2]]=1,Table1[[#This Row],[Merged_Coding3numerical3]]=1),1,0)</f>
        <v>1</v>
      </c>
      <c r="AF42">
        <f>IF(OR(Table1[[#This Row],[Merged_Coding3numerical1]]=2,Table1[[#This Row],[Merged_Coding3numerical2]]=2,Table1[[#This Row],[Merged_Coding3numerical3]]=2),1,0)</f>
        <v>1</v>
      </c>
      <c r="AG42">
        <f>IF(OR(Table1[[#This Row],[Merged_Coding3numerical1]]=3,Table1[[#This Row],[Merged_Coding3numerical2]]=3,Table1[[#This Row],[Merged_Coding3numerical3]]=3),1,0)</f>
        <v>0</v>
      </c>
      <c r="AH42">
        <f>IF(OR(Table1[[#This Row],[Merged_Coding3numerical1]]=4,Table1[[#This Row],[Merged_Coding3numerical2]]=4,Table1[[#This Row],[Merged_Coding3numerical3]]=4),1,0)</f>
        <v>0</v>
      </c>
      <c r="AI42">
        <f>IF(OR(Table1[[#This Row],[Merged_Coding3numerical1]]=5,Table1[[#This Row],[Merged_Coding3numerical2]]=5,Table1[[#This Row],[Merged_Coding3numerical3]]=5),1,0)</f>
        <v>0</v>
      </c>
      <c r="AJ42">
        <f>LEN(Table1[[#This Row],[narratives_open]])</f>
        <v>248</v>
      </c>
      <c r="AK42" s="1" t="s">
        <v>90</v>
      </c>
      <c r="AL42" s="1">
        <v>2</v>
      </c>
      <c r="AM42" s="1" t="s">
        <v>221</v>
      </c>
      <c r="AN42" s="1">
        <v>5</v>
      </c>
      <c r="AR42">
        <f t="shared" si="0"/>
        <v>0.5</v>
      </c>
      <c r="AS42">
        <v>3</v>
      </c>
      <c r="AT42">
        <v>2</v>
      </c>
      <c r="AU42">
        <v>1</v>
      </c>
      <c r="AV42">
        <f>IF(Table1[[#This Row],[narratives_rank_1]]=1,IF(Table1[[#This Row],[narratives_rank_2]]=2,123,132),IF(Table1[[#This Row],[narratives_rank_1]]=2,IF(Table1[[#This Row],[narratives_rank_2]]=1,213,231),IF(Table1[[#This Row],[narratives_rank_2]]=1,312,321)))</f>
        <v>321</v>
      </c>
      <c r="AW42" t="str">
        <f>IF(AV42=[1]Q4_narr_rank!$B$2,[1]Q4_narr_rank!$A$2,IF(AV42=[1]Q4_narr_rank!$B$3,[1]Q4_narr_rank!$A$3,IF(AV42=[1]Q4_narr_rank!$B$4,[1]Q4_narr_rank!$A$4,IF(AV42=[1]Q4_narr_rank!$B$5,[1]Q4_narr_rank!$A$5,IF(AV42=[1]Q4_narr_rank!$B$6,[1]Q4_narr_rank!$A$6,IF(AV42=[1]Q4_narr_rank!$B$7,[1]Q4_narr_rank!$A$7))))))</f>
        <v>Idealists</v>
      </c>
      <c r="AX42" t="s">
        <v>368</v>
      </c>
      <c r="AY42">
        <v>1</v>
      </c>
      <c r="AZ42">
        <f>LEN(Table1[[#This Row],[narratives_probing]])</f>
        <v>148</v>
      </c>
      <c r="BA42" s="6" t="str">
        <f>IF(Table1[[#This Row],[narratives_rank_1]]=1,"Money",IF(Table1[[#This Row],[narratives_rank_2]]=1,"Mixture",IF(Table1[[#This Row],[narratives_rank_3]]=1,"Sincere")))</f>
        <v>Sincere</v>
      </c>
      <c r="BB42" s="9" t="s">
        <v>369</v>
      </c>
      <c r="BC42" s="1">
        <v>7</v>
      </c>
      <c r="BF42" t="s">
        <v>210</v>
      </c>
      <c r="BG42" t="s">
        <v>187</v>
      </c>
      <c r="BH42" t="s">
        <v>96</v>
      </c>
      <c r="BI42" t="s">
        <v>96</v>
      </c>
      <c r="BJ42" t="s">
        <v>154</v>
      </c>
      <c r="BK42" t="s">
        <v>120</v>
      </c>
      <c r="BL42" t="s">
        <v>135</v>
      </c>
      <c r="BN42">
        <v>56</v>
      </c>
      <c r="BO42" t="s">
        <v>155</v>
      </c>
      <c r="BP42" t="s">
        <v>147</v>
      </c>
      <c r="BQ42" t="s">
        <v>138</v>
      </c>
    </row>
    <row r="43" spans="1:69" x14ac:dyDescent="0.2">
      <c r="A43" t="s">
        <v>370</v>
      </c>
      <c r="B43" t="s">
        <v>370</v>
      </c>
      <c r="C43">
        <v>137.09200000000001</v>
      </c>
      <c r="D43" t="s">
        <v>371</v>
      </c>
      <c r="E43" s="1" t="s">
        <v>127</v>
      </c>
      <c r="F43" s="1">
        <v>3</v>
      </c>
      <c r="G43" s="1" t="s">
        <v>128</v>
      </c>
      <c r="H43" s="1">
        <v>9</v>
      </c>
      <c r="I43" s="1"/>
      <c r="J43" t="s">
        <v>372</v>
      </c>
      <c r="K43" s="1" t="s">
        <v>108</v>
      </c>
      <c r="L43" s="1">
        <v>1</v>
      </c>
      <c r="M43" s="1" t="s">
        <v>109</v>
      </c>
      <c r="N43" s="1">
        <v>1</v>
      </c>
      <c r="O43" s="1" t="s">
        <v>88</v>
      </c>
      <c r="P43" s="1">
        <v>4</v>
      </c>
      <c r="R43" t="s">
        <v>373</v>
      </c>
      <c r="S43">
        <v>0</v>
      </c>
      <c r="X43">
        <v>0</v>
      </c>
      <c r="Y43" t="str" cm="1">
        <f t="array" ref="Y4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3" cm="1">
        <f t="array" ref="Z4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3" t="str" cm="1">
        <f t="array" ref="AA4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3" t="str" cm="1">
        <f t="array" ref="AB4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3" t="str" cm="1">
        <f t="array" ref="AC4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3" t="str" cm="1">
        <f t="array" ref="AD4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3">
        <f>IF(OR(Table1[[#This Row],[Merged_Coding3numerical1]]=1,Table1[[#This Row],[Merged_Coding3numerical2]]=1,Table1[[#This Row],[Merged_Coding3numerical3]]=1),1,0)</f>
        <v>1</v>
      </c>
      <c r="AF43">
        <f>IF(OR(Table1[[#This Row],[Merged_Coding3numerical1]]=2,Table1[[#This Row],[Merged_Coding3numerical2]]=2,Table1[[#This Row],[Merged_Coding3numerical3]]=2),1,0)</f>
        <v>0</v>
      </c>
      <c r="AG43">
        <f>IF(OR(Table1[[#This Row],[Merged_Coding3numerical1]]=3,Table1[[#This Row],[Merged_Coding3numerical2]]=3,Table1[[#This Row],[Merged_Coding3numerical3]]=3),1,0)</f>
        <v>0</v>
      </c>
      <c r="AH43">
        <f>IF(OR(Table1[[#This Row],[Merged_Coding3numerical1]]=4,Table1[[#This Row],[Merged_Coding3numerical2]]=4,Table1[[#This Row],[Merged_Coding3numerical3]]=4),1,0)</f>
        <v>0</v>
      </c>
      <c r="AI43">
        <f>IF(OR(Table1[[#This Row],[Merged_Coding3numerical1]]=5,Table1[[#This Row],[Merged_Coding3numerical2]]=5,Table1[[#This Row],[Merged_Coding3numerical3]]=5),1,0)</f>
        <v>0</v>
      </c>
      <c r="AJ43">
        <f>LEN(Table1[[#This Row],[narratives_open]])</f>
        <v>153</v>
      </c>
      <c r="AK43" s="1" t="s">
        <v>90</v>
      </c>
      <c r="AL43" s="1">
        <v>2</v>
      </c>
      <c r="AR43">
        <f t="shared" si="0"/>
        <v>1</v>
      </c>
      <c r="AS43">
        <v>1</v>
      </c>
      <c r="AT43">
        <v>2</v>
      </c>
      <c r="AU43">
        <v>3</v>
      </c>
      <c r="AV43">
        <f>IF(Table1[[#This Row],[narratives_rank_1]]=1,IF(Table1[[#This Row],[narratives_rank_2]]=2,123,132),IF(Table1[[#This Row],[narratives_rank_1]]=2,IF(Table1[[#This Row],[narratives_rank_2]]=1,213,231),IF(Table1[[#This Row],[narratives_rank_2]]=1,312,321)))</f>
        <v>123</v>
      </c>
      <c r="AW43" t="str">
        <f>IF(AV43=[1]Q4_narr_rank!$B$2,[1]Q4_narr_rank!$A$2,IF(AV43=[1]Q4_narr_rank!$B$3,[1]Q4_narr_rank!$A$3,IF(AV43=[1]Q4_narr_rank!$B$4,[1]Q4_narr_rank!$A$4,IF(AV43=[1]Q4_narr_rank!$B$5,[1]Q4_narr_rank!$A$5,IF(AV43=[1]Q4_narr_rank!$B$6,[1]Q4_narr_rank!$A$6,IF(AV43=[1]Q4_narr_rank!$B$7,[1]Q4_narr_rank!$A$7))))))</f>
        <v>Cynics</v>
      </c>
      <c r="AX43" t="s">
        <v>374</v>
      </c>
      <c r="AY43">
        <v>1</v>
      </c>
      <c r="AZ43">
        <f>LEN(Table1[[#This Row],[narratives_probing]])</f>
        <v>82</v>
      </c>
      <c r="BA43" s="6" t="str">
        <f>IF(Table1[[#This Row],[narratives_rank_1]]=1,"Money",IF(Table1[[#This Row],[narratives_rank_2]]=1,"Mixture",IF(Table1[[#This Row],[narratives_rank_3]]=1,"Sincere")))</f>
        <v>Money</v>
      </c>
      <c r="BB43" s="7" t="s">
        <v>116</v>
      </c>
      <c r="BC43" s="1">
        <v>10</v>
      </c>
      <c r="BF43" t="s">
        <v>117</v>
      </c>
      <c r="BG43" t="s">
        <v>187</v>
      </c>
      <c r="BH43" t="s">
        <v>118</v>
      </c>
      <c r="BI43" t="s">
        <v>118</v>
      </c>
      <c r="BJ43" t="s">
        <v>97</v>
      </c>
      <c r="BK43" t="s">
        <v>163</v>
      </c>
      <c r="BL43" t="s">
        <v>99</v>
      </c>
      <c r="BN43">
        <v>34</v>
      </c>
      <c r="BO43" t="s">
        <v>155</v>
      </c>
      <c r="BP43" t="s">
        <v>147</v>
      </c>
      <c r="BQ43" t="s">
        <v>124</v>
      </c>
    </row>
    <row r="44" spans="1:69" x14ac:dyDescent="0.2">
      <c r="A44" t="s">
        <v>375</v>
      </c>
      <c r="B44" t="s">
        <v>375</v>
      </c>
      <c r="C44">
        <v>56.658999999999999</v>
      </c>
      <c r="D44" t="s">
        <v>376</v>
      </c>
      <c r="E44" s="1" t="s">
        <v>105</v>
      </c>
      <c r="F44" s="1">
        <v>1</v>
      </c>
      <c r="G44" s="1" t="s">
        <v>106</v>
      </c>
      <c r="H44" s="1">
        <v>2</v>
      </c>
      <c r="I44" s="1"/>
      <c r="J44" t="s">
        <v>377</v>
      </c>
      <c r="K44" s="1" t="s">
        <v>108</v>
      </c>
      <c r="L44" s="1">
        <v>1</v>
      </c>
      <c r="M44" s="1" t="s">
        <v>109</v>
      </c>
      <c r="N44" s="1">
        <v>1</v>
      </c>
      <c r="O44" s="1" t="s">
        <v>88</v>
      </c>
      <c r="P44" s="1">
        <v>4</v>
      </c>
      <c r="R44" t="s">
        <v>378</v>
      </c>
      <c r="S44">
        <v>0</v>
      </c>
      <c r="U44">
        <v>1</v>
      </c>
      <c r="V44" t="s">
        <v>90</v>
      </c>
      <c r="W44" s="8">
        <f>IF(Table1[[#This Row],[main_reasontext]]=[1]Q3_narr_open!$A$23,1,IF(Table1[[#This Row],[main_reasontext]]=[1]Q3_narr_open!$A$24,2,IF(Table1[[#This Row],[main_reasontext]]=[1]Q3_narr_open!$A$25,3,IF(Table1[[#This Row],[main_reasontext]]=[1]Q3_narr_open!$A$26,4,))))</f>
        <v>1</v>
      </c>
      <c r="X44">
        <v>1</v>
      </c>
      <c r="Y44" t="str" cm="1">
        <f t="array" ref="Y4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4" cm="1">
        <f t="array" ref="Z4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4" t="str" cm="1">
        <f t="array" ref="AA4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4" cm="1">
        <f t="array" ref="AB4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4" t="str" cm="1">
        <f t="array" ref="AC4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4" t="str" cm="1">
        <f t="array" ref="AD4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4">
        <f>IF(OR(Table1[[#This Row],[Merged_Coding3numerical1]]=1,Table1[[#This Row],[Merged_Coding3numerical2]]=1,Table1[[#This Row],[Merged_Coding3numerical3]]=1),1,0)</f>
        <v>1</v>
      </c>
      <c r="AF44">
        <f>IF(OR(Table1[[#This Row],[Merged_Coding3numerical1]]=2,Table1[[#This Row],[Merged_Coding3numerical2]]=2,Table1[[#This Row],[Merged_Coding3numerical3]]=2),1,0)</f>
        <v>0</v>
      </c>
      <c r="AG44">
        <f>IF(OR(Table1[[#This Row],[Merged_Coding3numerical1]]=3,Table1[[#This Row],[Merged_Coding3numerical2]]=3,Table1[[#This Row],[Merged_Coding3numerical3]]=3),1,0)</f>
        <v>0</v>
      </c>
      <c r="AH44">
        <f>IF(OR(Table1[[#This Row],[Merged_Coding3numerical1]]=4,Table1[[#This Row],[Merged_Coding3numerical2]]=4,Table1[[#This Row],[Merged_Coding3numerical3]]=4),1,0)</f>
        <v>1</v>
      </c>
      <c r="AI44">
        <f>IF(OR(Table1[[#This Row],[Merged_Coding3numerical1]]=5,Table1[[#This Row],[Merged_Coding3numerical2]]=5,Table1[[#This Row],[Merged_Coding3numerical3]]=5),1,0)</f>
        <v>0</v>
      </c>
      <c r="AJ44">
        <f>LEN(Table1[[#This Row],[narratives_open]])</f>
        <v>443</v>
      </c>
      <c r="AK44" s="1" t="s">
        <v>113</v>
      </c>
      <c r="AL44" s="1">
        <v>1</v>
      </c>
      <c r="AM44" s="1" t="s">
        <v>90</v>
      </c>
      <c r="AN44" s="1">
        <v>2</v>
      </c>
      <c r="AR44">
        <f t="shared" si="0"/>
        <v>0.5</v>
      </c>
      <c r="AS44">
        <v>1</v>
      </c>
      <c r="AT44">
        <v>2</v>
      </c>
      <c r="AU44">
        <v>3</v>
      </c>
      <c r="AV44">
        <f>IF(Table1[[#This Row],[narratives_rank_1]]=1,IF(Table1[[#This Row],[narratives_rank_2]]=2,123,132),IF(Table1[[#This Row],[narratives_rank_1]]=2,IF(Table1[[#This Row],[narratives_rank_2]]=1,213,231),IF(Table1[[#This Row],[narratives_rank_2]]=1,312,321)))</f>
        <v>123</v>
      </c>
      <c r="AW44" t="str">
        <f>IF(AV44=[1]Q4_narr_rank!$B$2,[1]Q4_narr_rank!$A$2,IF(AV44=[1]Q4_narr_rank!$B$3,[1]Q4_narr_rank!$A$3,IF(AV44=[1]Q4_narr_rank!$B$4,[1]Q4_narr_rank!$A$4,IF(AV44=[1]Q4_narr_rank!$B$5,[1]Q4_narr_rank!$A$5,IF(AV44=[1]Q4_narr_rank!$B$6,[1]Q4_narr_rank!$A$6,IF(AV44=[1]Q4_narr_rank!$B$7,[1]Q4_narr_rank!$A$7))))))</f>
        <v>Cynics</v>
      </c>
      <c r="AX44" t="s">
        <v>379</v>
      </c>
      <c r="AY44">
        <v>1</v>
      </c>
      <c r="AZ44">
        <f>LEN(Table1[[#This Row],[narratives_probing]])</f>
        <v>322</v>
      </c>
      <c r="BA44" s="6" t="str">
        <f>IF(Table1[[#This Row],[narratives_rank_1]]=1,"Money",IF(Table1[[#This Row],[narratives_rank_2]]=1,"Mixture",IF(Table1[[#This Row],[narratives_rank_3]]=1,"Sincere")))</f>
        <v>Money</v>
      </c>
      <c r="BB44" s="1" t="s">
        <v>116</v>
      </c>
      <c r="BC44" s="1">
        <v>10</v>
      </c>
      <c r="BF44" t="s">
        <v>210</v>
      </c>
      <c r="BG44" t="s">
        <v>94</v>
      </c>
      <c r="BH44" t="s">
        <v>118</v>
      </c>
      <c r="BI44" t="s">
        <v>146</v>
      </c>
      <c r="BJ44" t="s">
        <v>119</v>
      </c>
      <c r="BK44" t="s">
        <v>163</v>
      </c>
      <c r="BL44" t="s">
        <v>135</v>
      </c>
      <c r="BN44">
        <v>31</v>
      </c>
      <c r="BO44" t="s">
        <v>136</v>
      </c>
      <c r="BP44" t="s">
        <v>147</v>
      </c>
      <c r="BQ44" t="s">
        <v>138</v>
      </c>
    </row>
    <row r="45" spans="1:69" x14ac:dyDescent="0.2">
      <c r="A45" t="s">
        <v>380</v>
      </c>
      <c r="B45" t="s">
        <v>380</v>
      </c>
      <c r="C45">
        <v>373.351</v>
      </c>
      <c r="D45" t="s">
        <v>381</v>
      </c>
      <c r="E45" s="1" t="s">
        <v>205</v>
      </c>
      <c r="F45" s="1">
        <v>2</v>
      </c>
      <c r="G45" s="1" t="s">
        <v>206</v>
      </c>
      <c r="H45" s="1">
        <v>6</v>
      </c>
      <c r="I45" s="1"/>
      <c r="J45" t="s">
        <v>382</v>
      </c>
      <c r="K45" s="1" t="s">
        <v>176</v>
      </c>
      <c r="L45" s="1">
        <v>2</v>
      </c>
      <c r="M45" s="1" t="s">
        <v>328</v>
      </c>
      <c r="N45" s="1">
        <v>4</v>
      </c>
      <c r="O45" s="1" t="s">
        <v>88</v>
      </c>
      <c r="P45" s="1">
        <v>4</v>
      </c>
      <c r="R45" t="s">
        <v>383</v>
      </c>
      <c r="S45">
        <v>0</v>
      </c>
      <c r="V45" t="s">
        <v>90</v>
      </c>
      <c r="W45" s="8">
        <f>IF(Table1[[#This Row],[main_reasontext]]=[1]Q3_narr_open!$A$23,1,IF(Table1[[#This Row],[main_reasontext]]=[1]Q3_narr_open!$A$24,2,IF(Table1[[#This Row],[main_reasontext]]=[1]Q3_narr_open!$A$25,3,IF(Table1[[#This Row],[main_reasontext]]=[1]Q3_narr_open!$A$26,4,))))</f>
        <v>1</v>
      </c>
      <c r="X45">
        <v>1</v>
      </c>
      <c r="Y45" t="str" cm="1">
        <f t="array" ref="Y4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5" cm="1">
        <f t="array" ref="Z4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5" t="str" cm="1">
        <f t="array" ref="AA4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45" cm="1">
        <f t="array" ref="AB4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45" t="str" cm="1">
        <f t="array" ref="AC4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5" t="str" cm="1">
        <f t="array" ref="AD4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5">
        <f>IF(OR(Table1[[#This Row],[Merged_Coding3numerical1]]=1,Table1[[#This Row],[Merged_Coding3numerical2]]=1,Table1[[#This Row],[Merged_Coding3numerical3]]=1),1,0)</f>
        <v>1</v>
      </c>
      <c r="AF45">
        <f>IF(OR(Table1[[#This Row],[Merged_Coding3numerical1]]=2,Table1[[#This Row],[Merged_Coding3numerical2]]=2,Table1[[#This Row],[Merged_Coding3numerical3]]=2),1,0)</f>
        <v>1</v>
      </c>
      <c r="AG45">
        <f>IF(OR(Table1[[#This Row],[Merged_Coding3numerical1]]=3,Table1[[#This Row],[Merged_Coding3numerical2]]=3,Table1[[#This Row],[Merged_Coding3numerical3]]=3),1,0)</f>
        <v>0</v>
      </c>
      <c r="AH45">
        <f>IF(OR(Table1[[#This Row],[Merged_Coding3numerical1]]=4,Table1[[#This Row],[Merged_Coding3numerical2]]=4,Table1[[#This Row],[Merged_Coding3numerical3]]=4),1,0)</f>
        <v>0</v>
      </c>
      <c r="AI45">
        <f>IF(OR(Table1[[#This Row],[Merged_Coding3numerical1]]=5,Table1[[#This Row],[Merged_Coding3numerical2]]=5,Table1[[#This Row],[Merged_Coding3numerical3]]=5),1,0)</f>
        <v>0</v>
      </c>
      <c r="AJ45">
        <f>LEN(Table1[[#This Row],[narratives_open]])</f>
        <v>191</v>
      </c>
      <c r="AK45" s="1" t="s">
        <v>90</v>
      </c>
      <c r="AL45" s="1">
        <v>2</v>
      </c>
      <c r="AM45" s="1" t="s">
        <v>112</v>
      </c>
      <c r="AN45" s="1">
        <v>3</v>
      </c>
      <c r="AR45">
        <f t="shared" si="0"/>
        <v>0.5</v>
      </c>
      <c r="AS45">
        <v>1</v>
      </c>
      <c r="AT45">
        <v>2</v>
      </c>
      <c r="AU45">
        <v>3</v>
      </c>
      <c r="AV45">
        <f>IF(Table1[[#This Row],[narratives_rank_1]]=1,IF(Table1[[#This Row],[narratives_rank_2]]=2,123,132),IF(Table1[[#This Row],[narratives_rank_1]]=2,IF(Table1[[#This Row],[narratives_rank_2]]=1,213,231),IF(Table1[[#This Row],[narratives_rank_2]]=1,312,321)))</f>
        <v>123</v>
      </c>
      <c r="AW45" t="str">
        <f>IF(AV45=[1]Q4_narr_rank!$B$2,[1]Q4_narr_rank!$A$2,IF(AV45=[1]Q4_narr_rank!$B$3,[1]Q4_narr_rank!$A$3,IF(AV45=[1]Q4_narr_rank!$B$4,[1]Q4_narr_rank!$A$4,IF(AV45=[1]Q4_narr_rank!$B$5,[1]Q4_narr_rank!$A$5,IF(AV45=[1]Q4_narr_rank!$B$6,[1]Q4_narr_rank!$A$6,IF(AV45=[1]Q4_narr_rank!$B$7,[1]Q4_narr_rank!$A$7))))))</f>
        <v>Cynics</v>
      </c>
      <c r="AX45" t="s">
        <v>384</v>
      </c>
      <c r="AY45">
        <v>1</v>
      </c>
      <c r="AZ45">
        <f>LEN(Table1[[#This Row],[narratives_probing]])</f>
        <v>188</v>
      </c>
      <c r="BA45" s="6" t="str">
        <f>IF(Table1[[#This Row],[narratives_rank_1]]=1,"Money",IF(Table1[[#This Row],[narratives_rank_2]]=1,"Mixture",IF(Table1[[#This Row],[narratives_rank_3]]=1,"Sincere")))</f>
        <v>Money</v>
      </c>
      <c r="BB45" s="11" t="s">
        <v>116</v>
      </c>
      <c r="BC45" s="1">
        <v>10</v>
      </c>
      <c r="BF45" t="s">
        <v>117</v>
      </c>
      <c r="BG45">
        <v>0.2</v>
      </c>
      <c r="BH45" t="s">
        <v>96</v>
      </c>
      <c r="BI45" t="s">
        <v>96</v>
      </c>
      <c r="BJ45" t="s">
        <v>154</v>
      </c>
      <c r="BK45" t="s">
        <v>120</v>
      </c>
      <c r="BL45" t="s">
        <v>135</v>
      </c>
      <c r="BN45">
        <v>59</v>
      </c>
      <c r="BO45" t="s">
        <v>136</v>
      </c>
      <c r="BP45" t="s">
        <v>324</v>
      </c>
      <c r="BQ45" t="s">
        <v>124</v>
      </c>
    </row>
    <row r="46" spans="1:69" x14ac:dyDescent="0.2">
      <c r="A46" t="s">
        <v>385</v>
      </c>
      <c r="B46" t="s">
        <v>385</v>
      </c>
      <c r="C46">
        <v>169.375</v>
      </c>
      <c r="D46" t="s">
        <v>386</v>
      </c>
      <c r="E46" s="1" t="s">
        <v>105</v>
      </c>
      <c r="F46" s="1">
        <v>1</v>
      </c>
      <c r="G46" s="1" t="s">
        <v>387</v>
      </c>
      <c r="H46" s="1">
        <v>10</v>
      </c>
      <c r="I46" s="1"/>
      <c r="J46" t="s">
        <v>388</v>
      </c>
      <c r="K46" s="1" t="s">
        <v>108</v>
      </c>
      <c r="L46" s="1">
        <v>1</v>
      </c>
      <c r="M46" s="1" t="s">
        <v>109</v>
      </c>
      <c r="N46" s="1">
        <v>1</v>
      </c>
      <c r="O46" s="1" t="s">
        <v>345</v>
      </c>
      <c r="P46" s="1">
        <v>1</v>
      </c>
      <c r="R46" t="s">
        <v>389</v>
      </c>
      <c r="S46">
        <v>0</v>
      </c>
      <c r="U46">
        <v>1</v>
      </c>
      <c r="V46" t="s">
        <v>90</v>
      </c>
      <c r="W46" s="8">
        <f>IF(Table1[[#This Row],[main_reasontext]]=[1]Q3_narr_open!$A$23,1,IF(Table1[[#This Row],[main_reasontext]]=[1]Q3_narr_open!$A$24,2,IF(Table1[[#This Row],[main_reasontext]]=[1]Q3_narr_open!$A$25,3,IF(Table1[[#This Row],[main_reasontext]]=[1]Q3_narr_open!$A$26,4,))))</f>
        <v>1</v>
      </c>
      <c r="X46">
        <v>1</v>
      </c>
      <c r="Y46" t="str" cm="1">
        <f t="array" ref="Y4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6" cm="1">
        <f t="array" ref="Z4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6" t="str" cm="1">
        <f t="array" ref="AA4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6" cm="1">
        <f t="array" ref="AB4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6" t="str" cm="1">
        <f t="array" ref="AC4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6" t="str" cm="1">
        <f t="array" ref="AD4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6">
        <f>IF(OR(Table1[[#This Row],[Merged_Coding3numerical1]]=1,Table1[[#This Row],[Merged_Coding3numerical2]]=1,Table1[[#This Row],[Merged_Coding3numerical3]]=1),1,0)</f>
        <v>1</v>
      </c>
      <c r="AF46">
        <f>IF(OR(Table1[[#This Row],[Merged_Coding3numerical1]]=2,Table1[[#This Row],[Merged_Coding3numerical2]]=2,Table1[[#This Row],[Merged_Coding3numerical3]]=2),1,0)</f>
        <v>0</v>
      </c>
      <c r="AG46">
        <f>IF(OR(Table1[[#This Row],[Merged_Coding3numerical1]]=3,Table1[[#This Row],[Merged_Coding3numerical2]]=3,Table1[[#This Row],[Merged_Coding3numerical3]]=3),1,0)</f>
        <v>0</v>
      </c>
      <c r="AH46">
        <f>IF(OR(Table1[[#This Row],[Merged_Coding3numerical1]]=4,Table1[[#This Row],[Merged_Coding3numerical2]]=4,Table1[[#This Row],[Merged_Coding3numerical3]]=4),1,0)</f>
        <v>1</v>
      </c>
      <c r="AI46">
        <f>IF(OR(Table1[[#This Row],[Merged_Coding3numerical1]]=5,Table1[[#This Row],[Merged_Coding3numerical2]]=5,Table1[[#This Row],[Merged_Coding3numerical3]]=5),1,0)</f>
        <v>0</v>
      </c>
      <c r="AJ46">
        <f>LEN(Table1[[#This Row],[narratives_open]])</f>
        <v>400</v>
      </c>
      <c r="AK46" s="1" t="s">
        <v>113</v>
      </c>
      <c r="AL46" s="1">
        <v>1</v>
      </c>
      <c r="AM46" s="1" t="s">
        <v>90</v>
      </c>
      <c r="AN46" s="1">
        <v>2</v>
      </c>
      <c r="AR46">
        <f t="shared" si="0"/>
        <v>0.5</v>
      </c>
      <c r="AS46">
        <v>1</v>
      </c>
      <c r="AT46">
        <v>2</v>
      </c>
      <c r="AU46">
        <v>3</v>
      </c>
      <c r="AV46">
        <f>IF(Table1[[#This Row],[narratives_rank_1]]=1,IF(Table1[[#This Row],[narratives_rank_2]]=2,123,132),IF(Table1[[#This Row],[narratives_rank_1]]=2,IF(Table1[[#This Row],[narratives_rank_2]]=1,213,231),IF(Table1[[#This Row],[narratives_rank_2]]=1,312,321)))</f>
        <v>123</v>
      </c>
      <c r="AW46" t="str">
        <f>IF(AV46=[1]Q4_narr_rank!$B$2,[1]Q4_narr_rank!$A$2,IF(AV46=[1]Q4_narr_rank!$B$3,[1]Q4_narr_rank!$A$3,IF(AV46=[1]Q4_narr_rank!$B$4,[1]Q4_narr_rank!$A$4,IF(AV46=[1]Q4_narr_rank!$B$5,[1]Q4_narr_rank!$A$5,IF(AV46=[1]Q4_narr_rank!$B$6,[1]Q4_narr_rank!$A$6,IF(AV46=[1]Q4_narr_rank!$B$7,[1]Q4_narr_rank!$A$7))))))</f>
        <v>Cynics</v>
      </c>
      <c r="AX46" t="s">
        <v>390</v>
      </c>
      <c r="AY46">
        <v>1</v>
      </c>
      <c r="AZ46">
        <f>LEN(Table1[[#This Row],[narratives_probing]])</f>
        <v>269</v>
      </c>
      <c r="BA46" s="6" t="str">
        <f>IF(Table1[[#This Row],[narratives_rank_1]]=1,"Money",IF(Table1[[#This Row],[narratives_rank_2]]=1,"Mixture",IF(Table1[[#This Row],[narratives_rank_3]]=1,"Sincere")))</f>
        <v>Money</v>
      </c>
      <c r="BB46" s="7" t="s">
        <v>116</v>
      </c>
      <c r="BC46" s="1">
        <v>10</v>
      </c>
      <c r="BF46" t="s">
        <v>153</v>
      </c>
      <c r="BG46" t="s">
        <v>94</v>
      </c>
      <c r="BH46" t="s">
        <v>146</v>
      </c>
      <c r="BI46" t="s">
        <v>118</v>
      </c>
      <c r="BJ46" t="s">
        <v>97</v>
      </c>
      <c r="BK46" t="s">
        <v>163</v>
      </c>
      <c r="BL46" t="s">
        <v>135</v>
      </c>
      <c r="BN46">
        <v>43</v>
      </c>
      <c r="BO46" t="s">
        <v>136</v>
      </c>
      <c r="BP46" t="s">
        <v>137</v>
      </c>
      <c r="BQ46" t="s">
        <v>124</v>
      </c>
    </row>
    <row r="47" spans="1:69" x14ac:dyDescent="0.2">
      <c r="A47" t="s">
        <v>391</v>
      </c>
      <c r="B47" t="s">
        <v>391</v>
      </c>
      <c r="C47">
        <v>187.85</v>
      </c>
      <c r="D47" t="s">
        <v>392</v>
      </c>
      <c r="E47" s="1" t="s">
        <v>167</v>
      </c>
      <c r="F47" s="1">
        <v>5</v>
      </c>
      <c r="G47" s="1" t="s">
        <v>167</v>
      </c>
      <c r="H47" s="1">
        <v>19</v>
      </c>
      <c r="I47" s="1"/>
      <c r="J47" t="s">
        <v>393</v>
      </c>
      <c r="K47" s="1" t="s">
        <v>108</v>
      </c>
      <c r="L47" s="1">
        <v>1</v>
      </c>
      <c r="M47" s="1" t="s">
        <v>109</v>
      </c>
      <c r="N47" s="1">
        <v>1</v>
      </c>
      <c r="O47" s="1" t="s">
        <v>88</v>
      </c>
      <c r="P47" s="1">
        <v>4</v>
      </c>
      <c r="R47" t="s">
        <v>394</v>
      </c>
      <c r="S47">
        <v>0</v>
      </c>
      <c r="X47">
        <v>0</v>
      </c>
      <c r="Y47" t="str" cm="1">
        <f t="array" ref="Y4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7" cm="1">
        <f t="array" ref="Z4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7" t="str" cm="1">
        <f t="array" ref="AA4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7" t="str" cm="1">
        <f t="array" ref="AB4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7" t="str" cm="1">
        <f t="array" ref="AC4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7" t="str" cm="1">
        <f t="array" ref="AD4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7">
        <f>IF(OR(Table1[[#This Row],[Merged_Coding3numerical1]]=1,Table1[[#This Row],[Merged_Coding3numerical2]]=1,Table1[[#This Row],[Merged_Coding3numerical3]]=1),1,0)</f>
        <v>0</v>
      </c>
      <c r="AF47">
        <f>IF(OR(Table1[[#This Row],[Merged_Coding3numerical1]]=2,Table1[[#This Row],[Merged_Coding3numerical2]]=2,Table1[[#This Row],[Merged_Coding3numerical3]]=2),1,0)</f>
        <v>0</v>
      </c>
      <c r="AG47">
        <f>IF(OR(Table1[[#This Row],[Merged_Coding3numerical1]]=3,Table1[[#This Row],[Merged_Coding3numerical2]]=3,Table1[[#This Row],[Merged_Coding3numerical3]]=3),1,0)</f>
        <v>0</v>
      </c>
      <c r="AH47">
        <f>IF(OR(Table1[[#This Row],[Merged_Coding3numerical1]]=4,Table1[[#This Row],[Merged_Coding3numerical2]]=4,Table1[[#This Row],[Merged_Coding3numerical3]]=4),1,0)</f>
        <v>1</v>
      </c>
      <c r="AI47">
        <f>IF(OR(Table1[[#This Row],[Merged_Coding3numerical1]]=5,Table1[[#This Row],[Merged_Coding3numerical2]]=5,Table1[[#This Row],[Merged_Coding3numerical3]]=5),1,0)</f>
        <v>0</v>
      </c>
      <c r="AJ47">
        <f>LEN(Table1[[#This Row],[narratives_open]])</f>
        <v>186</v>
      </c>
      <c r="AK47" s="1" t="s">
        <v>113</v>
      </c>
      <c r="AL47" s="1">
        <v>1</v>
      </c>
      <c r="AR47">
        <f t="shared" si="0"/>
        <v>1</v>
      </c>
      <c r="AS47">
        <v>3</v>
      </c>
      <c r="AT47">
        <v>2</v>
      </c>
      <c r="AU47">
        <v>1</v>
      </c>
      <c r="AV47">
        <f>IF(Table1[[#This Row],[narratives_rank_1]]=1,IF(Table1[[#This Row],[narratives_rank_2]]=2,123,132),IF(Table1[[#This Row],[narratives_rank_1]]=2,IF(Table1[[#This Row],[narratives_rank_2]]=1,213,231),IF(Table1[[#This Row],[narratives_rank_2]]=1,312,321)))</f>
        <v>321</v>
      </c>
      <c r="AW47" t="str">
        <f>IF(AV47=[1]Q4_narr_rank!$B$2,[1]Q4_narr_rank!$A$2,IF(AV47=[1]Q4_narr_rank!$B$3,[1]Q4_narr_rank!$A$3,IF(AV47=[1]Q4_narr_rank!$B$4,[1]Q4_narr_rank!$A$4,IF(AV47=[1]Q4_narr_rank!$B$5,[1]Q4_narr_rank!$A$5,IF(AV47=[1]Q4_narr_rank!$B$6,[1]Q4_narr_rank!$A$6,IF(AV47=[1]Q4_narr_rank!$B$7,[1]Q4_narr_rank!$A$7))))))</f>
        <v>Idealists</v>
      </c>
      <c r="AX47" t="s">
        <v>395</v>
      </c>
      <c r="AY47">
        <v>1</v>
      </c>
      <c r="AZ47">
        <f>LEN(Table1[[#This Row],[narratives_probing]])</f>
        <v>275</v>
      </c>
      <c r="BA47" s="6" t="str">
        <f>IF(Table1[[#This Row],[narratives_rank_1]]=1,"Money",IF(Table1[[#This Row],[narratives_rank_2]]=1,"Mixture",IF(Table1[[#This Row],[narratives_rank_3]]=1,"Sincere")))</f>
        <v>Sincere</v>
      </c>
      <c r="BB47" s="9" t="s">
        <v>268</v>
      </c>
      <c r="BC47" s="1">
        <v>6</v>
      </c>
      <c r="BF47" t="s">
        <v>93</v>
      </c>
      <c r="BG47" t="s">
        <v>187</v>
      </c>
      <c r="BH47" t="s">
        <v>188</v>
      </c>
      <c r="BI47" t="s">
        <v>118</v>
      </c>
      <c r="BJ47" t="s">
        <v>134</v>
      </c>
      <c r="BK47" t="s">
        <v>120</v>
      </c>
      <c r="BL47" t="s">
        <v>135</v>
      </c>
      <c r="BN47">
        <v>39</v>
      </c>
      <c r="BO47" t="s">
        <v>122</v>
      </c>
      <c r="BP47" t="s">
        <v>164</v>
      </c>
      <c r="BQ47" t="s">
        <v>124</v>
      </c>
    </row>
    <row r="48" spans="1:69" x14ac:dyDescent="0.2">
      <c r="A48" t="s">
        <v>396</v>
      </c>
      <c r="B48" t="s">
        <v>396</v>
      </c>
      <c r="C48">
        <v>90.052000000000007</v>
      </c>
      <c r="D48" t="s">
        <v>397</v>
      </c>
      <c r="E48" s="1" t="s">
        <v>205</v>
      </c>
      <c r="F48" s="1">
        <v>2</v>
      </c>
      <c r="G48" s="1" t="s">
        <v>206</v>
      </c>
      <c r="H48" s="1">
        <v>6</v>
      </c>
      <c r="I48" s="1"/>
      <c r="J48" t="s">
        <v>398</v>
      </c>
      <c r="K48" s="1" t="s">
        <v>108</v>
      </c>
      <c r="L48" s="1">
        <v>1</v>
      </c>
      <c r="M48" s="1" t="s">
        <v>109</v>
      </c>
      <c r="N48" s="1">
        <v>1</v>
      </c>
      <c r="O48" s="1" t="s">
        <v>88</v>
      </c>
      <c r="P48" s="1">
        <v>4</v>
      </c>
      <c r="R48" t="s">
        <v>399</v>
      </c>
      <c r="S48">
        <v>0</v>
      </c>
      <c r="U48">
        <v>1</v>
      </c>
      <c r="V48" t="s">
        <v>90</v>
      </c>
      <c r="W48" s="8">
        <f>IF(Table1[[#This Row],[main_reasontext]]=[1]Q3_narr_open!$A$23,1,IF(Table1[[#This Row],[main_reasontext]]=[1]Q3_narr_open!$A$24,2,IF(Table1[[#This Row],[main_reasontext]]=[1]Q3_narr_open!$A$25,3,IF(Table1[[#This Row],[main_reasontext]]=[1]Q3_narr_open!$A$26,4,))))</f>
        <v>1</v>
      </c>
      <c r="X48">
        <v>0</v>
      </c>
      <c r="Y48" t="str" cm="1">
        <f t="array" ref="Y4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8" cm="1">
        <f t="array" ref="Z4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8" t="str" cm="1">
        <f t="array" ref="AA4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8" cm="1">
        <f t="array" ref="AB4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8" t="str" cm="1">
        <f t="array" ref="AC4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8" t="str" cm="1">
        <f t="array" ref="AD4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8">
        <f>IF(OR(Table1[[#This Row],[Merged_Coding3numerical1]]=1,Table1[[#This Row],[Merged_Coding3numerical2]]=1,Table1[[#This Row],[Merged_Coding3numerical3]]=1),1,0)</f>
        <v>1</v>
      </c>
      <c r="AF48">
        <f>IF(OR(Table1[[#This Row],[Merged_Coding3numerical1]]=2,Table1[[#This Row],[Merged_Coding3numerical2]]=2,Table1[[#This Row],[Merged_Coding3numerical3]]=2),1,0)</f>
        <v>0</v>
      </c>
      <c r="AG48">
        <f>IF(OR(Table1[[#This Row],[Merged_Coding3numerical1]]=3,Table1[[#This Row],[Merged_Coding3numerical2]]=3,Table1[[#This Row],[Merged_Coding3numerical3]]=3),1,0)</f>
        <v>0</v>
      </c>
      <c r="AH48">
        <f>IF(OR(Table1[[#This Row],[Merged_Coding3numerical1]]=4,Table1[[#This Row],[Merged_Coding3numerical2]]=4,Table1[[#This Row],[Merged_Coding3numerical3]]=4),1,0)</f>
        <v>1</v>
      </c>
      <c r="AI48">
        <f>IF(OR(Table1[[#This Row],[Merged_Coding3numerical1]]=5,Table1[[#This Row],[Merged_Coding3numerical2]]=5,Table1[[#This Row],[Merged_Coding3numerical3]]=5),1,0)</f>
        <v>0</v>
      </c>
      <c r="AJ48">
        <f>LEN(Table1[[#This Row],[narratives_open]])</f>
        <v>127</v>
      </c>
      <c r="AK48" s="1" t="s">
        <v>113</v>
      </c>
      <c r="AL48" s="1">
        <v>1</v>
      </c>
      <c r="AM48" s="1" t="s">
        <v>90</v>
      </c>
      <c r="AN48" s="1">
        <v>2</v>
      </c>
      <c r="AR48">
        <f t="shared" si="0"/>
        <v>0.5</v>
      </c>
      <c r="AS48">
        <v>2</v>
      </c>
      <c r="AT48">
        <v>1</v>
      </c>
      <c r="AU48">
        <v>3</v>
      </c>
      <c r="AV48">
        <f>IF(Table1[[#This Row],[narratives_rank_1]]=1,IF(Table1[[#This Row],[narratives_rank_2]]=2,123,132),IF(Table1[[#This Row],[narratives_rank_1]]=2,IF(Table1[[#This Row],[narratives_rank_2]]=1,213,231),IF(Table1[[#This Row],[narratives_rank_2]]=1,312,321)))</f>
        <v>213</v>
      </c>
      <c r="AW48" t="str">
        <f>IF(AV48=[1]Q4_narr_rank!$B$2,[1]Q4_narr_rank!$A$2,IF(AV48=[1]Q4_narr_rank!$B$3,[1]Q4_narr_rank!$A$3,IF(AV48=[1]Q4_narr_rank!$B$4,[1]Q4_narr_rank!$A$4,IF(AV48=[1]Q4_narr_rank!$B$5,[1]Q4_narr_rank!$A$5,IF(AV48=[1]Q4_narr_rank!$B$6,[1]Q4_narr_rank!$A$6,IF(AV48=[1]Q4_narr_rank!$B$7,[1]Q4_narr_rank!$A$7))))))</f>
        <v>Balanced Cynics</v>
      </c>
      <c r="AX48" t="s">
        <v>400</v>
      </c>
      <c r="AY48">
        <v>1</v>
      </c>
      <c r="AZ48">
        <f>LEN(Table1[[#This Row],[narratives_probing]])</f>
        <v>139</v>
      </c>
      <c r="BA48" s="6" t="str">
        <f>IF(Table1[[#This Row],[narratives_rank_1]]=1,"Money",IF(Table1[[#This Row],[narratives_rank_2]]=1,"Mixture",IF(Table1[[#This Row],[narratives_rank_3]]=1,"Sincere")))</f>
        <v>Mixture</v>
      </c>
      <c r="BB48" s="9" t="s">
        <v>132</v>
      </c>
      <c r="BC48" s="1">
        <v>20</v>
      </c>
      <c r="BF48" t="s">
        <v>93</v>
      </c>
      <c r="BG48" t="s">
        <v>94</v>
      </c>
      <c r="BH48" t="s">
        <v>118</v>
      </c>
      <c r="BI48" t="s">
        <v>96</v>
      </c>
      <c r="BJ48" t="s">
        <v>154</v>
      </c>
      <c r="BK48" t="s">
        <v>163</v>
      </c>
      <c r="BL48" t="s">
        <v>135</v>
      </c>
      <c r="BN48">
        <v>38</v>
      </c>
      <c r="BO48" t="s">
        <v>122</v>
      </c>
      <c r="BP48" t="s">
        <v>216</v>
      </c>
      <c r="BQ48" t="s">
        <v>124</v>
      </c>
    </row>
    <row r="49" spans="1:69" x14ac:dyDescent="0.2">
      <c r="A49" t="s">
        <v>401</v>
      </c>
      <c r="B49" t="s">
        <v>401</v>
      </c>
      <c r="C49">
        <v>50.497999999999998</v>
      </c>
      <c r="D49" t="s">
        <v>402</v>
      </c>
      <c r="E49" s="1" t="s">
        <v>205</v>
      </c>
      <c r="F49" s="1">
        <v>2</v>
      </c>
      <c r="G49" s="1" t="s">
        <v>281</v>
      </c>
      <c r="H49" s="1">
        <v>4</v>
      </c>
      <c r="I49" s="1"/>
      <c r="J49" t="s">
        <v>403</v>
      </c>
      <c r="K49" s="1" t="s">
        <v>108</v>
      </c>
      <c r="L49" s="1">
        <v>1</v>
      </c>
      <c r="M49" s="1" t="s">
        <v>109</v>
      </c>
      <c r="N49" s="1">
        <v>1</v>
      </c>
      <c r="O49" s="1" t="s">
        <v>88</v>
      </c>
      <c r="P49" s="1">
        <v>4</v>
      </c>
      <c r="R49" t="s">
        <v>404</v>
      </c>
      <c r="S49">
        <v>0</v>
      </c>
      <c r="U49">
        <v>1</v>
      </c>
      <c r="V49" t="s">
        <v>185</v>
      </c>
      <c r="W49" s="8">
        <f>IF(Table1[[#This Row],[main_reasontext]]=[1]Q3_narr_open!$A$23,1,IF(Table1[[#This Row],[main_reasontext]]=[1]Q3_narr_open!$A$24,2,IF(Table1[[#This Row],[main_reasontext]]=[1]Q3_narr_open!$A$25,3,IF(Table1[[#This Row],[main_reasontext]]=[1]Q3_narr_open!$A$26,4,))))</f>
        <v>4</v>
      </c>
      <c r="X49">
        <v>0</v>
      </c>
      <c r="Y49" t="str" cm="1">
        <f t="array" ref="Y4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9" cm="1">
        <f t="array" ref="Z4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9" t="str" cm="1">
        <f t="array" ref="AA4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9" cm="1">
        <f t="array" ref="AB4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9" t="str" cm="1">
        <f t="array" ref="AC4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9" t="str" cm="1">
        <f t="array" ref="AD4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9">
        <f>IF(OR(Table1[[#This Row],[Merged_Coding3numerical1]]=1,Table1[[#This Row],[Merged_Coding3numerical2]]=1,Table1[[#This Row],[Merged_Coding3numerical3]]=1),1,0)</f>
        <v>1</v>
      </c>
      <c r="AF49">
        <f>IF(OR(Table1[[#This Row],[Merged_Coding3numerical1]]=2,Table1[[#This Row],[Merged_Coding3numerical2]]=2,Table1[[#This Row],[Merged_Coding3numerical3]]=2),1,0)</f>
        <v>0</v>
      </c>
      <c r="AG49">
        <f>IF(OR(Table1[[#This Row],[Merged_Coding3numerical1]]=3,Table1[[#This Row],[Merged_Coding3numerical2]]=3,Table1[[#This Row],[Merged_Coding3numerical3]]=3),1,0)</f>
        <v>0</v>
      </c>
      <c r="AH49">
        <f>IF(OR(Table1[[#This Row],[Merged_Coding3numerical1]]=4,Table1[[#This Row],[Merged_Coding3numerical2]]=4,Table1[[#This Row],[Merged_Coding3numerical3]]=4),1,0)</f>
        <v>1</v>
      </c>
      <c r="AI49">
        <f>IF(OR(Table1[[#This Row],[Merged_Coding3numerical1]]=5,Table1[[#This Row],[Merged_Coding3numerical2]]=5,Table1[[#This Row],[Merged_Coding3numerical3]]=5),1,0)</f>
        <v>0</v>
      </c>
      <c r="AJ49">
        <f>LEN(Table1[[#This Row],[narratives_open]])</f>
        <v>360</v>
      </c>
      <c r="AK49" s="1" t="s">
        <v>90</v>
      </c>
      <c r="AL49" s="1">
        <v>2</v>
      </c>
      <c r="AM49" s="1" t="s">
        <v>114</v>
      </c>
      <c r="AN49" s="1">
        <v>6</v>
      </c>
      <c r="AR49">
        <f t="shared" si="0"/>
        <v>0.5</v>
      </c>
      <c r="AS49">
        <v>1</v>
      </c>
      <c r="AT49">
        <v>2</v>
      </c>
      <c r="AU49">
        <v>3</v>
      </c>
      <c r="AV49">
        <f>IF(Table1[[#This Row],[narratives_rank_1]]=1,IF(Table1[[#This Row],[narratives_rank_2]]=2,123,132),IF(Table1[[#This Row],[narratives_rank_1]]=2,IF(Table1[[#This Row],[narratives_rank_2]]=1,213,231),IF(Table1[[#This Row],[narratives_rank_2]]=1,312,321)))</f>
        <v>123</v>
      </c>
      <c r="AW49" t="str">
        <f>IF(AV49=[1]Q4_narr_rank!$B$2,[1]Q4_narr_rank!$A$2,IF(AV49=[1]Q4_narr_rank!$B$3,[1]Q4_narr_rank!$A$3,IF(AV49=[1]Q4_narr_rank!$B$4,[1]Q4_narr_rank!$A$4,IF(AV49=[1]Q4_narr_rank!$B$5,[1]Q4_narr_rank!$A$5,IF(AV49=[1]Q4_narr_rank!$B$6,[1]Q4_narr_rank!$A$6,IF(AV49=[1]Q4_narr_rank!$B$7,[1]Q4_narr_rank!$A$7))))))</f>
        <v>Cynics</v>
      </c>
      <c r="AX49" t="s">
        <v>405</v>
      </c>
      <c r="AY49">
        <v>1</v>
      </c>
      <c r="AZ49">
        <f>LEN(Table1[[#This Row],[narratives_probing]])</f>
        <v>172</v>
      </c>
      <c r="BA49" s="6" t="str">
        <f>IF(Table1[[#This Row],[narratives_rank_1]]=1,"Money",IF(Table1[[#This Row],[narratives_rank_2]]=1,"Mixture",IF(Table1[[#This Row],[narratives_rank_3]]=1,"Sincere")))</f>
        <v>Money</v>
      </c>
      <c r="BB49" s="7" t="s">
        <v>116</v>
      </c>
      <c r="BC49" s="1">
        <v>10</v>
      </c>
      <c r="BF49" t="s">
        <v>133</v>
      </c>
      <c r="BG49" t="s">
        <v>94</v>
      </c>
      <c r="BH49" t="s">
        <v>188</v>
      </c>
      <c r="BI49" t="s">
        <v>118</v>
      </c>
      <c r="BJ49" t="s">
        <v>154</v>
      </c>
      <c r="BK49" t="s">
        <v>120</v>
      </c>
      <c r="BL49" t="s">
        <v>135</v>
      </c>
      <c r="BN49">
        <v>33</v>
      </c>
      <c r="BO49" t="s">
        <v>122</v>
      </c>
      <c r="BP49" t="s">
        <v>324</v>
      </c>
      <c r="BQ49" t="s">
        <v>124</v>
      </c>
    </row>
    <row r="50" spans="1:69" x14ac:dyDescent="0.2">
      <c r="A50" t="s">
        <v>406</v>
      </c>
      <c r="B50" t="s">
        <v>406</v>
      </c>
      <c r="C50">
        <v>172.17099999999999</v>
      </c>
      <c r="D50" t="s">
        <v>407</v>
      </c>
      <c r="E50" s="1" t="s">
        <v>205</v>
      </c>
      <c r="F50" s="1">
        <v>2</v>
      </c>
      <c r="G50" s="1" t="s">
        <v>206</v>
      </c>
      <c r="H50" s="1">
        <v>6</v>
      </c>
      <c r="I50" s="1"/>
      <c r="J50" t="s">
        <v>408</v>
      </c>
      <c r="K50" s="1" t="s">
        <v>108</v>
      </c>
      <c r="L50" s="1">
        <v>1</v>
      </c>
      <c r="M50" s="1" t="s">
        <v>109</v>
      </c>
      <c r="N50" s="1">
        <v>1</v>
      </c>
      <c r="O50" s="1" t="s">
        <v>88</v>
      </c>
      <c r="P50" s="1">
        <v>4</v>
      </c>
      <c r="R50" t="s">
        <v>409</v>
      </c>
      <c r="S50">
        <v>0</v>
      </c>
      <c r="X50">
        <v>0</v>
      </c>
      <c r="Y50" t="str" cm="1">
        <f t="array" ref="Y5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0" cm="1">
        <f t="array" ref="Z5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0" t="str" cm="1">
        <f t="array" ref="AA5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0" t="str" cm="1">
        <f t="array" ref="AB5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0" t="str" cm="1">
        <f t="array" ref="AC5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0" t="str" cm="1">
        <f t="array" ref="AD5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0">
        <f>IF(OR(Table1[[#This Row],[Merged_Coding3numerical1]]=1,Table1[[#This Row],[Merged_Coding3numerical2]]=1,Table1[[#This Row],[Merged_Coding3numerical3]]=1),1,0)</f>
        <v>0</v>
      </c>
      <c r="AF50">
        <f>IF(OR(Table1[[#This Row],[Merged_Coding3numerical1]]=2,Table1[[#This Row],[Merged_Coding3numerical2]]=2,Table1[[#This Row],[Merged_Coding3numerical3]]=2),1,0)</f>
        <v>0</v>
      </c>
      <c r="AG50">
        <f>IF(OR(Table1[[#This Row],[Merged_Coding3numerical1]]=3,Table1[[#This Row],[Merged_Coding3numerical2]]=3,Table1[[#This Row],[Merged_Coding3numerical3]]=3),1,0)</f>
        <v>0</v>
      </c>
      <c r="AH50">
        <f>IF(OR(Table1[[#This Row],[Merged_Coding3numerical1]]=4,Table1[[#This Row],[Merged_Coding3numerical2]]=4,Table1[[#This Row],[Merged_Coding3numerical3]]=4),1,0)</f>
        <v>1</v>
      </c>
      <c r="AI50">
        <f>IF(OR(Table1[[#This Row],[Merged_Coding3numerical1]]=5,Table1[[#This Row],[Merged_Coding3numerical2]]=5,Table1[[#This Row],[Merged_Coding3numerical3]]=5),1,0)</f>
        <v>0</v>
      </c>
      <c r="AJ50">
        <f>LEN(Table1[[#This Row],[narratives_open]])</f>
        <v>446</v>
      </c>
      <c r="AK50" s="1" t="s">
        <v>113</v>
      </c>
      <c r="AL50" s="1">
        <v>1</v>
      </c>
      <c r="AR50">
        <f t="shared" si="0"/>
        <v>1</v>
      </c>
      <c r="AS50">
        <v>3</v>
      </c>
      <c r="AT50">
        <v>2</v>
      </c>
      <c r="AU50">
        <v>1</v>
      </c>
      <c r="AV50">
        <f>IF(Table1[[#This Row],[narratives_rank_1]]=1,IF(Table1[[#This Row],[narratives_rank_2]]=2,123,132),IF(Table1[[#This Row],[narratives_rank_1]]=2,IF(Table1[[#This Row],[narratives_rank_2]]=1,213,231),IF(Table1[[#This Row],[narratives_rank_2]]=1,312,321)))</f>
        <v>321</v>
      </c>
      <c r="AW50" t="str">
        <f>IF(AV50=[1]Q4_narr_rank!$B$2,[1]Q4_narr_rank!$A$2,IF(AV50=[1]Q4_narr_rank!$B$3,[1]Q4_narr_rank!$A$3,IF(AV50=[1]Q4_narr_rank!$B$4,[1]Q4_narr_rank!$A$4,IF(AV50=[1]Q4_narr_rank!$B$5,[1]Q4_narr_rank!$A$5,IF(AV50=[1]Q4_narr_rank!$B$6,[1]Q4_narr_rank!$A$6,IF(AV50=[1]Q4_narr_rank!$B$7,[1]Q4_narr_rank!$A$7))))))</f>
        <v>Idealists</v>
      </c>
      <c r="AX50" t="s">
        <v>410</v>
      </c>
      <c r="AY50">
        <v>1</v>
      </c>
      <c r="AZ50">
        <f>LEN(Table1[[#This Row],[narratives_probing]])</f>
        <v>157</v>
      </c>
      <c r="BA50" s="6" t="str">
        <f>IF(Table1[[#This Row],[narratives_rank_1]]=1,"Money",IF(Table1[[#This Row],[narratives_rank_2]]=1,"Mixture",IF(Table1[[#This Row],[narratives_rank_3]]=1,"Sincere")))</f>
        <v>Sincere</v>
      </c>
      <c r="BB50" s="9" t="s">
        <v>268</v>
      </c>
      <c r="BC50" s="1">
        <v>6</v>
      </c>
      <c r="BF50" t="s">
        <v>93</v>
      </c>
      <c r="BG50" t="s">
        <v>94</v>
      </c>
      <c r="BH50" t="s">
        <v>146</v>
      </c>
      <c r="BI50" t="s">
        <v>146</v>
      </c>
      <c r="BJ50" t="s">
        <v>154</v>
      </c>
      <c r="BK50" t="s">
        <v>163</v>
      </c>
      <c r="BL50" t="s">
        <v>135</v>
      </c>
      <c r="BN50">
        <v>58</v>
      </c>
      <c r="BO50" t="s">
        <v>122</v>
      </c>
      <c r="BP50" t="s">
        <v>123</v>
      </c>
      <c r="BQ50" t="s">
        <v>138</v>
      </c>
    </row>
    <row r="51" spans="1:69" x14ac:dyDescent="0.2">
      <c r="A51" t="s">
        <v>411</v>
      </c>
      <c r="B51" t="s">
        <v>411</v>
      </c>
      <c r="C51">
        <v>461.26100000000002</v>
      </c>
      <c r="D51" t="s">
        <v>412</v>
      </c>
      <c r="E51" s="1" t="s">
        <v>205</v>
      </c>
      <c r="F51" s="1">
        <v>2</v>
      </c>
      <c r="G51" s="1" t="s">
        <v>281</v>
      </c>
      <c r="H51" s="1">
        <v>4</v>
      </c>
      <c r="I51" s="1"/>
      <c r="J51" t="s">
        <v>413</v>
      </c>
      <c r="K51" s="1" t="s">
        <v>108</v>
      </c>
      <c r="L51" s="1">
        <v>1</v>
      </c>
      <c r="M51" s="1" t="s">
        <v>109</v>
      </c>
      <c r="N51" s="1">
        <v>1</v>
      </c>
      <c r="O51" s="1" t="s">
        <v>88</v>
      </c>
      <c r="P51" s="1">
        <v>4</v>
      </c>
      <c r="R51" t="s">
        <v>414</v>
      </c>
      <c r="S51">
        <v>0</v>
      </c>
      <c r="U51">
        <v>1</v>
      </c>
      <c r="V51" t="s">
        <v>294</v>
      </c>
      <c r="W51" s="8">
        <f>IF(Table1[[#This Row],[main_reasontext]]=[1]Q3_narr_open!$A$23,1,IF(Table1[[#This Row],[main_reasontext]]=[1]Q3_narr_open!$A$24,2,IF(Table1[[#This Row],[main_reasontext]]=[1]Q3_narr_open!$A$25,3,IF(Table1[[#This Row],[main_reasontext]]=[1]Q3_narr_open!$A$26,4,))))</f>
        <v>3</v>
      </c>
      <c r="X51">
        <v>0</v>
      </c>
      <c r="Y51" t="str" cm="1">
        <f t="array" ref="Y5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1" cm="1">
        <f t="array" ref="Z5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1" t="str" cm="1">
        <f t="array" ref="AA5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51" cm="1">
        <f t="array" ref="AB5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51" t="str" cm="1">
        <f t="array" ref="AC5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1" t="str" cm="1">
        <f t="array" ref="AD5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1">
        <f>IF(OR(Table1[[#This Row],[Merged_Coding3numerical1]]=1,Table1[[#This Row],[Merged_Coding3numerical2]]=1,Table1[[#This Row],[Merged_Coding3numerical3]]=1),1,0)</f>
        <v>0</v>
      </c>
      <c r="AF51">
        <f>IF(OR(Table1[[#This Row],[Merged_Coding3numerical1]]=2,Table1[[#This Row],[Merged_Coding3numerical2]]=2,Table1[[#This Row],[Merged_Coding3numerical3]]=2),1,0)</f>
        <v>0</v>
      </c>
      <c r="AG51">
        <f>IF(OR(Table1[[#This Row],[Merged_Coding3numerical1]]=3,Table1[[#This Row],[Merged_Coding3numerical2]]=3,Table1[[#This Row],[Merged_Coding3numerical3]]=3),1,0)</f>
        <v>1</v>
      </c>
      <c r="AH51">
        <f>IF(OR(Table1[[#This Row],[Merged_Coding3numerical1]]=4,Table1[[#This Row],[Merged_Coding3numerical2]]=4,Table1[[#This Row],[Merged_Coding3numerical3]]=4),1,0)</f>
        <v>1</v>
      </c>
      <c r="AI51">
        <f>IF(OR(Table1[[#This Row],[Merged_Coding3numerical1]]=5,Table1[[#This Row],[Merged_Coding3numerical2]]=5,Table1[[#This Row],[Merged_Coding3numerical3]]=5),1,0)</f>
        <v>0</v>
      </c>
      <c r="AJ51">
        <f>LEN(Table1[[#This Row],[narratives_open]])</f>
        <v>502</v>
      </c>
      <c r="AK51" s="1" t="s">
        <v>114</v>
      </c>
      <c r="AL51" s="1">
        <v>6</v>
      </c>
      <c r="AM51" s="1" t="s">
        <v>295</v>
      </c>
      <c r="AN51" s="1">
        <v>4</v>
      </c>
      <c r="AR51">
        <f t="shared" si="0"/>
        <v>0.5</v>
      </c>
      <c r="AS51">
        <v>2</v>
      </c>
      <c r="AT51">
        <v>1</v>
      </c>
      <c r="AU51">
        <v>3</v>
      </c>
      <c r="AV51">
        <f>IF(Table1[[#This Row],[narratives_rank_1]]=1,IF(Table1[[#This Row],[narratives_rank_2]]=2,123,132),IF(Table1[[#This Row],[narratives_rank_1]]=2,IF(Table1[[#This Row],[narratives_rank_2]]=1,213,231),IF(Table1[[#This Row],[narratives_rank_2]]=1,312,321)))</f>
        <v>213</v>
      </c>
      <c r="AW51" t="str">
        <f>IF(AV51=[1]Q4_narr_rank!$B$2,[1]Q4_narr_rank!$A$2,IF(AV51=[1]Q4_narr_rank!$B$3,[1]Q4_narr_rank!$A$3,IF(AV51=[1]Q4_narr_rank!$B$4,[1]Q4_narr_rank!$A$4,IF(AV51=[1]Q4_narr_rank!$B$5,[1]Q4_narr_rank!$A$5,IF(AV51=[1]Q4_narr_rank!$B$6,[1]Q4_narr_rank!$A$6,IF(AV51=[1]Q4_narr_rank!$B$7,[1]Q4_narr_rank!$A$7))))))</f>
        <v>Balanced Cynics</v>
      </c>
      <c r="AX51" t="s">
        <v>415</v>
      </c>
      <c r="AY51">
        <v>1</v>
      </c>
      <c r="AZ51">
        <f>LEN(Table1[[#This Row],[narratives_probing]])</f>
        <v>316</v>
      </c>
      <c r="BA51" s="6" t="str">
        <f>IF(Table1[[#This Row],[narratives_rank_1]]=1,"Money",IF(Table1[[#This Row],[narratives_rank_2]]=1,"Mixture",IF(Table1[[#This Row],[narratives_rank_3]]=1,"Sincere")))</f>
        <v>Mixture</v>
      </c>
      <c r="BB51" s="10" t="s">
        <v>116</v>
      </c>
      <c r="BC51" s="1">
        <v>10</v>
      </c>
      <c r="BF51" t="s">
        <v>223</v>
      </c>
      <c r="BG51">
        <v>0.2</v>
      </c>
      <c r="BH51" t="s">
        <v>188</v>
      </c>
      <c r="BI51" t="s">
        <v>146</v>
      </c>
      <c r="BJ51" t="s">
        <v>119</v>
      </c>
      <c r="BK51" t="s">
        <v>163</v>
      </c>
      <c r="BL51" t="s">
        <v>135</v>
      </c>
      <c r="BN51">
        <v>42</v>
      </c>
      <c r="BO51" t="s">
        <v>122</v>
      </c>
      <c r="BP51" t="s">
        <v>123</v>
      </c>
      <c r="BQ51" t="s">
        <v>138</v>
      </c>
    </row>
    <row r="52" spans="1:69" x14ac:dyDescent="0.2">
      <c r="A52" t="s">
        <v>416</v>
      </c>
      <c r="B52" t="s">
        <v>416</v>
      </c>
      <c r="C52">
        <v>94.713999999999999</v>
      </c>
      <c r="D52" t="s">
        <v>417</v>
      </c>
      <c r="E52" s="1" t="s">
        <v>127</v>
      </c>
      <c r="F52" s="1">
        <v>3</v>
      </c>
      <c r="G52" s="1" t="s">
        <v>418</v>
      </c>
      <c r="H52" s="1">
        <v>13</v>
      </c>
      <c r="I52" s="1"/>
      <c r="J52" t="s">
        <v>419</v>
      </c>
      <c r="K52" s="1" t="s">
        <v>108</v>
      </c>
      <c r="L52" s="1">
        <v>1</v>
      </c>
      <c r="M52" s="1" t="s">
        <v>109</v>
      </c>
      <c r="N52" s="1">
        <v>1</v>
      </c>
      <c r="O52" s="1" t="s">
        <v>88</v>
      </c>
      <c r="P52" s="1">
        <v>4</v>
      </c>
      <c r="R52" t="s">
        <v>420</v>
      </c>
      <c r="S52">
        <v>0</v>
      </c>
      <c r="X52">
        <v>0</v>
      </c>
      <c r="Y52" t="str" cm="1">
        <f t="array" ref="Y5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2" cm="1">
        <f t="array" ref="Z5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2" t="str" cm="1">
        <f t="array" ref="AA5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2" t="str" cm="1">
        <f t="array" ref="AB5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2" t="str" cm="1">
        <f t="array" ref="AC5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2" t="str" cm="1">
        <f t="array" ref="AD5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2">
        <f>IF(OR(Table1[[#This Row],[Merged_Coding3numerical1]]=1,Table1[[#This Row],[Merged_Coding3numerical2]]=1,Table1[[#This Row],[Merged_Coding3numerical3]]=1),1,0)</f>
        <v>1</v>
      </c>
      <c r="AF52">
        <f>IF(OR(Table1[[#This Row],[Merged_Coding3numerical1]]=2,Table1[[#This Row],[Merged_Coding3numerical2]]=2,Table1[[#This Row],[Merged_Coding3numerical3]]=2),1,0)</f>
        <v>0</v>
      </c>
      <c r="AG52">
        <f>IF(OR(Table1[[#This Row],[Merged_Coding3numerical1]]=3,Table1[[#This Row],[Merged_Coding3numerical2]]=3,Table1[[#This Row],[Merged_Coding3numerical3]]=3),1,0)</f>
        <v>0</v>
      </c>
      <c r="AH52">
        <f>IF(OR(Table1[[#This Row],[Merged_Coding3numerical1]]=4,Table1[[#This Row],[Merged_Coding3numerical2]]=4,Table1[[#This Row],[Merged_Coding3numerical3]]=4),1,0)</f>
        <v>0</v>
      </c>
      <c r="AI52">
        <f>IF(OR(Table1[[#This Row],[Merged_Coding3numerical1]]=5,Table1[[#This Row],[Merged_Coding3numerical2]]=5,Table1[[#This Row],[Merged_Coding3numerical3]]=5),1,0)</f>
        <v>0</v>
      </c>
      <c r="AJ52">
        <f>LEN(Table1[[#This Row],[narratives_open]])</f>
        <v>213</v>
      </c>
      <c r="AK52" s="1" t="s">
        <v>90</v>
      </c>
      <c r="AL52" s="1">
        <v>2</v>
      </c>
      <c r="AR52">
        <f t="shared" si="0"/>
        <v>1</v>
      </c>
      <c r="AS52">
        <v>1</v>
      </c>
      <c r="AT52">
        <v>2</v>
      </c>
      <c r="AU52">
        <v>3</v>
      </c>
      <c r="AV52">
        <f>IF(Table1[[#This Row],[narratives_rank_1]]=1,IF(Table1[[#This Row],[narratives_rank_2]]=2,123,132),IF(Table1[[#This Row],[narratives_rank_1]]=2,IF(Table1[[#This Row],[narratives_rank_2]]=1,213,231),IF(Table1[[#This Row],[narratives_rank_2]]=1,312,321)))</f>
        <v>123</v>
      </c>
      <c r="AW52" t="str">
        <f>IF(AV52=[1]Q4_narr_rank!$B$2,[1]Q4_narr_rank!$A$2,IF(AV52=[1]Q4_narr_rank!$B$3,[1]Q4_narr_rank!$A$3,IF(AV52=[1]Q4_narr_rank!$B$4,[1]Q4_narr_rank!$A$4,IF(AV52=[1]Q4_narr_rank!$B$5,[1]Q4_narr_rank!$A$5,IF(AV52=[1]Q4_narr_rank!$B$6,[1]Q4_narr_rank!$A$6,IF(AV52=[1]Q4_narr_rank!$B$7,[1]Q4_narr_rank!$A$7))))))</f>
        <v>Cynics</v>
      </c>
      <c r="AX52" t="s">
        <v>421</v>
      </c>
      <c r="AY52">
        <v>1</v>
      </c>
      <c r="AZ52">
        <f>LEN(Table1[[#This Row],[narratives_probing]])</f>
        <v>205</v>
      </c>
      <c r="BA52" s="6" t="str">
        <f>IF(Table1[[#This Row],[narratives_rank_1]]=1,"Money",IF(Table1[[#This Row],[narratives_rank_2]]=1,"Mixture",IF(Table1[[#This Row],[narratives_rank_3]]=1,"Sincere")))</f>
        <v>Money</v>
      </c>
      <c r="BB52" s="11" t="s">
        <v>116</v>
      </c>
      <c r="BC52" s="1">
        <v>10</v>
      </c>
      <c r="BF52" t="s">
        <v>117</v>
      </c>
      <c r="BG52" t="s">
        <v>94</v>
      </c>
      <c r="BH52" t="s">
        <v>96</v>
      </c>
      <c r="BI52" t="s">
        <v>96</v>
      </c>
      <c r="BJ52" t="s">
        <v>154</v>
      </c>
      <c r="BK52" t="s">
        <v>163</v>
      </c>
      <c r="BL52" t="s">
        <v>135</v>
      </c>
      <c r="BN52">
        <v>34</v>
      </c>
      <c r="BO52" t="s">
        <v>136</v>
      </c>
      <c r="BP52" t="s">
        <v>164</v>
      </c>
      <c r="BQ52" t="s">
        <v>124</v>
      </c>
    </row>
    <row r="53" spans="1:69" x14ac:dyDescent="0.2">
      <c r="A53" t="s">
        <v>422</v>
      </c>
      <c r="B53" t="s">
        <v>422</v>
      </c>
      <c r="C53">
        <v>320.41699999999997</v>
      </c>
      <c r="D53" t="s">
        <v>423</v>
      </c>
      <c r="E53" s="1" t="s">
        <v>84</v>
      </c>
      <c r="F53" s="1">
        <v>4</v>
      </c>
      <c r="G53" s="1" t="s">
        <v>84</v>
      </c>
      <c r="H53" s="1">
        <v>1</v>
      </c>
      <c r="I53" s="1"/>
      <c r="J53" t="s">
        <v>424</v>
      </c>
      <c r="K53" s="1" t="s">
        <v>108</v>
      </c>
      <c r="L53" s="1">
        <v>1</v>
      </c>
      <c r="M53" s="1" t="s">
        <v>109</v>
      </c>
      <c r="N53" s="1">
        <v>1</v>
      </c>
      <c r="O53" s="1" t="s">
        <v>88</v>
      </c>
      <c r="P53" s="1">
        <v>4</v>
      </c>
      <c r="R53" t="s">
        <v>425</v>
      </c>
      <c r="S53">
        <v>0</v>
      </c>
      <c r="T53" t="s">
        <v>170</v>
      </c>
      <c r="V53" t="s">
        <v>185</v>
      </c>
      <c r="W53" s="8">
        <f>IF(Table1[[#This Row],[main_reasontext]]=[1]Q3_narr_open!$A$23,1,IF(Table1[[#This Row],[main_reasontext]]=[1]Q3_narr_open!$A$24,2,IF(Table1[[#This Row],[main_reasontext]]=[1]Q3_narr_open!$A$25,3,IF(Table1[[#This Row],[main_reasontext]]=[1]Q3_narr_open!$A$26,4,))))</f>
        <v>4</v>
      </c>
      <c r="X53">
        <v>0</v>
      </c>
      <c r="Y53" t="str" cm="1">
        <f t="array" ref="Y5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3" cm="1">
        <f t="array" ref="Z5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3" t="str" cm="1">
        <f t="array" ref="AA5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3" cm="1">
        <f t="array" ref="AB5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3" t="str" cm="1">
        <f t="array" ref="AC5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3" t="str" cm="1">
        <f t="array" ref="AD5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3">
        <f>IF(OR(Table1[[#This Row],[Merged_Coding3numerical1]]=1,Table1[[#This Row],[Merged_Coding3numerical2]]=1,Table1[[#This Row],[Merged_Coding3numerical3]]=1),1,0)</f>
        <v>1</v>
      </c>
      <c r="AF53">
        <f>IF(OR(Table1[[#This Row],[Merged_Coding3numerical1]]=2,Table1[[#This Row],[Merged_Coding3numerical2]]=2,Table1[[#This Row],[Merged_Coding3numerical3]]=2),1,0)</f>
        <v>0</v>
      </c>
      <c r="AG53">
        <f>IF(OR(Table1[[#This Row],[Merged_Coding3numerical1]]=3,Table1[[#This Row],[Merged_Coding3numerical2]]=3,Table1[[#This Row],[Merged_Coding3numerical3]]=3),1,0)</f>
        <v>0</v>
      </c>
      <c r="AH53">
        <f>IF(OR(Table1[[#This Row],[Merged_Coding3numerical1]]=4,Table1[[#This Row],[Merged_Coding3numerical2]]=4,Table1[[#This Row],[Merged_Coding3numerical3]]=4),1,0)</f>
        <v>1</v>
      </c>
      <c r="AI53">
        <f>IF(OR(Table1[[#This Row],[Merged_Coding3numerical1]]=5,Table1[[#This Row],[Merged_Coding3numerical2]]=5,Table1[[#This Row],[Merged_Coding3numerical3]]=5),1,0)</f>
        <v>0</v>
      </c>
      <c r="AJ53">
        <f>LEN(Table1[[#This Row],[narratives_open]])</f>
        <v>495</v>
      </c>
      <c r="AK53" s="1" t="s">
        <v>90</v>
      </c>
      <c r="AL53" s="1">
        <v>2</v>
      </c>
      <c r="AM53" s="1" t="s">
        <v>113</v>
      </c>
      <c r="AN53" s="1">
        <v>1</v>
      </c>
      <c r="AR53">
        <f t="shared" si="0"/>
        <v>0.5</v>
      </c>
      <c r="AS53">
        <v>1</v>
      </c>
      <c r="AT53">
        <v>2</v>
      </c>
      <c r="AU53">
        <v>3</v>
      </c>
      <c r="AV53">
        <f>IF(Table1[[#This Row],[narratives_rank_1]]=1,IF(Table1[[#This Row],[narratives_rank_2]]=2,123,132),IF(Table1[[#This Row],[narratives_rank_1]]=2,IF(Table1[[#This Row],[narratives_rank_2]]=1,213,231),IF(Table1[[#This Row],[narratives_rank_2]]=1,312,321)))</f>
        <v>123</v>
      </c>
      <c r="AW53" t="str">
        <f>IF(AV53=[1]Q4_narr_rank!$B$2,[1]Q4_narr_rank!$A$2,IF(AV53=[1]Q4_narr_rank!$B$3,[1]Q4_narr_rank!$A$3,IF(AV53=[1]Q4_narr_rank!$B$4,[1]Q4_narr_rank!$A$4,IF(AV53=[1]Q4_narr_rank!$B$5,[1]Q4_narr_rank!$A$5,IF(AV53=[1]Q4_narr_rank!$B$6,[1]Q4_narr_rank!$A$6,IF(AV53=[1]Q4_narr_rank!$B$7,[1]Q4_narr_rank!$A$7))))))</f>
        <v>Cynics</v>
      </c>
      <c r="AX53" t="s">
        <v>426</v>
      </c>
      <c r="AY53">
        <v>1</v>
      </c>
      <c r="AZ53">
        <f>LEN(Table1[[#This Row],[narratives_probing]])</f>
        <v>301</v>
      </c>
      <c r="BA53" s="6" t="str">
        <f>IF(Table1[[#This Row],[narratives_rank_1]]=1,"Money",IF(Table1[[#This Row],[narratives_rank_2]]=1,"Mixture",IF(Table1[[#This Row],[narratives_rank_3]]=1,"Sincere")))</f>
        <v>Money</v>
      </c>
      <c r="BB53" s="7" t="s">
        <v>116</v>
      </c>
      <c r="BC53" s="1">
        <v>10</v>
      </c>
      <c r="BF53" t="s">
        <v>93</v>
      </c>
      <c r="BG53" t="s">
        <v>187</v>
      </c>
      <c r="BH53" t="s">
        <v>188</v>
      </c>
      <c r="BI53" t="s">
        <v>146</v>
      </c>
      <c r="BJ53" t="s">
        <v>154</v>
      </c>
      <c r="BK53" t="s">
        <v>120</v>
      </c>
      <c r="BL53" t="s">
        <v>135</v>
      </c>
      <c r="BN53">
        <v>62</v>
      </c>
      <c r="BO53" t="s">
        <v>122</v>
      </c>
      <c r="BP53" t="s">
        <v>137</v>
      </c>
      <c r="BQ53" t="s">
        <v>138</v>
      </c>
    </row>
    <row r="54" spans="1:69" x14ac:dyDescent="0.2">
      <c r="A54" t="s">
        <v>427</v>
      </c>
      <c r="B54" t="s">
        <v>427</v>
      </c>
      <c r="C54">
        <v>174.55799999999999</v>
      </c>
      <c r="D54" t="s">
        <v>428</v>
      </c>
      <c r="E54" s="1" t="s">
        <v>105</v>
      </c>
      <c r="F54" s="1">
        <v>1</v>
      </c>
      <c r="G54" s="1" t="s">
        <v>182</v>
      </c>
      <c r="H54" s="1">
        <v>3</v>
      </c>
      <c r="I54" s="1"/>
      <c r="J54" t="s">
        <v>429</v>
      </c>
      <c r="K54" s="1" t="s">
        <v>176</v>
      </c>
      <c r="L54" s="1">
        <v>2</v>
      </c>
      <c r="M54" s="1" t="s">
        <v>328</v>
      </c>
      <c r="N54" s="1">
        <v>4</v>
      </c>
      <c r="O54" s="1" t="s">
        <v>88</v>
      </c>
      <c r="P54" s="1">
        <v>4</v>
      </c>
      <c r="R54" t="s">
        <v>430</v>
      </c>
      <c r="S54">
        <v>1</v>
      </c>
      <c r="U54">
        <v>1</v>
      </c>
      <c r="V54" t="s">
        <v>90</v>
      </c>
      <c r="W54" s="8">
        <f>IF(Table1[[#This Row],[main_reasontext]]=[1]Q3_narr_open!$A$23,1,IF(Table1[[#This Row],[main_reasontext]]=[1]Q3_narr_open!$A$24,2,IF(Table1[[#This Row],[main_reasontext]]=[1]Q3_narr_open!$A$25,3,IF(Table1[[#This Row],[main_reasontext]]=[1]Q3_narr_open!$A$26,4,))))</f>
        <v>1</v>
      </c>
      <c r="X54">
        <v>1</v>
      </c>
      <c r="Y54" t="str" cm="1">
        <f t="array" ref="Y5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4" cm="1">
        <f t="array" ref="Z5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4" t="str" cm="1">
        <f t="array" ref="AA5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4" cm="1">
        <f t="array" ref="AB5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4" t="str" cm="1">
        <f t="array" ref="AC5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4" t="str" cm="1">
        <f t="array" ref="AD5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4">
        <f>IF(OR(Table1[[#This Row],[Merged_Coding3numerical1]]=1,Table1[[#This Row],[Merged_Coding3numerical2]]=1,Table1[[#This Row],[Merged_Coding3numerical3]]=1),1,0)</f>
        <v>1</v>
      </c>
      <c r="AF54">
        <f>IF(OR(Table1[[#This Row],[Merged_Coding3numerical1]]=2,Table1[[#This Row],[Merged_Coding3numerical2]]=2,Table1[[#This Row],[Merged_Coding3numerical3]]=2),1,0)</f>
        <v>0</v>
      </c>
      <c r="AG54">
        <f>IF(OR(Table1[[#This Row],[Merged_Coding3numerical1]]=3,Table1[[#This Row],[Merged_Coding3numerical2]]=3,Table1[[#This Row],[Merged_Coding3numerical3]]=3),1,0)</f>
        <v>0</v>
      </c>
      <c r="AH54">
        <f>IF(OR(Table1[[#This Row],[Merged_Coding3numerical1]]=4,Table1[[#This Row],[Merged_Coding3numerical2]]=4,Table1[[#This Row],[Merged_Coding3numerical3]]=4),1,0)</f>
        <v>1</v>
      </c>
      <c r="AI54">
        <f>IF(OR(Table1[[#This Row],[Merged_Coding3numerical1]]=5,Table1[[#This Row],[Merged_Coding3numerical2]]=5,Table1[[#This Row],[Merged_Coding3numerical3]]=5),1,0)</f>
        <v>0</v>
      </c>
      <c r="AJ54">
        <f>LEN(Table1[[#This Row],[narratives_open]])</f>
        <v>264</v>
      </c>
      <c r="AK54" s="1" t="s">
        <v>90</v>
      </c>
      <c r="AL54" s="1">
        <v>2</v>
      </c>
      <c r="AM54" s="1" t="s">
        <v>113</v>
      </c>
      <c r="AN54" s="1">
        <v>1</v>
      </c>
      <c r="AR54">
        <f t="shared" si="0"/>
        <v>0.5</v>
      </c>
      <c r="AS54">
        <v>2</v>
      </c>
      <c r="AT54">
        <v>1</v>
      </c>
      <c r="AU54">
        <v>3</v>
      </c>
      <c r="AV54">
        <f>IF(Table1[[#This Row],[narratives_rank_1]]=1,IF(Table1[[#This Row],[narratives_rank_2]]=2,123,132),IF(Table1[[#This Row],[narratives_rank_1]]=2,IF(Table1[[#This Row],[narratives_rank_2]]=1,213,231),IF(Table1[[#This Row],[narratives_rank_2]]=1,312,321)))</f>
        <v>213</v>
      </c>
      <c r="AW54" t="str">
        <f>IF(AV54=[1]Q4_narr_rank!$B$2,[1]Q4_narr_rank!$A$2,IF(AV54=[1]Q4_narr_rank!$B$3,[1]Q4_narr_rank!$A$3,IF(AV54=[1]Q4_narr_rank!$B$4,[1]Q4_narr_rank!$A$4,IF(AV54=[1]Q4_narr_rank!$B$5,[1]Q4_narr_rank!$A$5,IF(AV54=[1]Q4_narr_rank!$B$6,[1]Q4_narr_rank!$A$6,IF(AV54=[1]Q4_narr_rank!$B$7,[1]Q4_narr_rank!$A$7))))))</f>
        <v>Balanced Cynics</v>
      </c>
      <c r="AX54" t="s">
        <v>431</v>
      </c>
      <c r="AY54">
        <v>1</v>
      </c>
      <c r="AZ54">
        <f>LEN(Table1[[#This Row],[narratives_probing]])</f>
        <v>284</v>
      </c>
      <c r="BA54" s="6" t="str">
        <f>IF(Table1[[#This Row],[narratives_rank_1]]=1,"Money",IF(Table1[[#This Row],[narratives_rank_2]]=1,"Mixture",IF(Table1[[#This Row],[narratives_rank_3]]=1,"Sincere")))</f>
        <v>Mixture</v>
      </c>
      <c r="BB54" s="9" t="s">
        <v>132</v>
      </c>
      <c r="BC54" s="1">
        <v>20</v>
      </c>
      <c r="BF54" t="s">
        <v>133</v>
      </c>
      <c r="BG54" t="s">
        <v>94</v>
      </c>
      <c r="BH54" t="s">
        <v>118</v>
      </c>
      <c r="BI54" t="s">
        <v>118</v>
      </c>
      <c r="BJ54" t="s">
        <v>154</v>
      </c>
      <c r="BK54" t="s">
        <v>120</v>
      </c>
      <c r="BL54" t="s">
        <v>135</v>
      </c>
      <c r="BN54">
        <v>54</v>
      </c>
      <c r="BO54" t="s">
        <v>122</v>
      </c>
      <c r="BP54" t="s">
        <v>164</v>
      </c>
      <c r="BQ54" t="s">
        <v>156</v>
      </c>
    </row>
    <row r="55" spans="1:69" x14ac:dyDescent="0.2">
      <c r="A55" t="s">
        <v>432</v>
      </c>
      <c r="B55" t="s">
        <v>432</v>
      </c>
      <c r="C55">
        <v>38.292000000000002</v>
      </c>
      <c r="D55" t="s">
        <v>433</v>
      </c>
      <c r="E55" s="1" t="s">
        <v>127</v>
      </c>
      <c r="F55" s="1">
        <v>3</v>
      </c>
      <c r="G55" s="1" t="s">
        <v>128</v>
      </c>
      <c r="H55" s="1">
        <v>9</v>
      </c>
      <c r="I55" s="1"/>
      <c r="J55" t="s">
        <v>434</v>
      </c>
      <c r="K55" s="1" t="s">
        <v>176</v>
      </c>
      <c r="L55" s="1">
        <v>2</v>
      </c>
      <c r="M55" s="1" t="s">
        <v>328</v>
      </c>
      <c r="N55" s="1">
        <v>4</v>
      </c>
      <c r="O55" s="1" t="s">
        <v>88</v>
      </c>
      <c r="P55" s="1">
        <v>4</v>
      </c>
      <c r="R55" t="s">
        <v>435</v>
      </c>
      <c r="S55">
        <v>0</v>
      </c>
      <c r="U55">
        <v>1</v>
      </c>
      <c r="V55" t="s">
        <v>90</v>
      </c>
      <c r="W55" s="8">
        <f>IF(Table1[[#This Row],[main_reasontext]]=[1]Q3_narr_open!$A$23,1,IF(Table1[[#This Row],[main_reasontext]]=[1]Q3_narr_open!$A$24,2,IF(Table1[[#This Row],[main_reasontext]]=[1]Q3_narr_open!$A$25,3,IF(Table1[[#This Row],[main_reasontext]]=[1]Q3_narr_open!$A$26,4,))))</f>
        <v>1</v>
      </c>
      <c r="X55">
        <v>1</v>
      </c>
      <c r="Y55" t="str" cm="1">
        <f t="array" ref="Y5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5" cm="1">
        <f t="array" ref="Z5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5" t="str" cm="1">
        <f t="array" ref="AA5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5" cm="1">
        <f t="array" ref="AB5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5" t="str" cm="1">
        <f t="array" ref="AC5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55" cm="1">
        <f t="array" ref="AD5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55">
        <f>IF(OR(Table1[[#This Row],[Merged_Coding3numerical1]]=1,Table1[[#This Row],[Merged_Coding3numerical2]]=1,Table1[[#This Row],[Merged_Coding3numerical3]]=1),1,0)</f>
        <v>1</v>
      </c>
      <c r="AF55">
        <f>IF(OR(Table1[[#This Row],[Merged_Coding3numerical1]]=2,Table1[[#This Row],[Merged_Coding3numerical2]]=2,Table1[[#This Row],[Merged_Coding3numerical3]]=2),1,0)</f>
        <v>0</v>
      </c>
      <c r="AG55">
        <f>IF(OR(Table1[[#This Row],[Merged_Coding3numerical1]]=3,Table1[[#This Row],[Merged_Coding3numerical2]]=3,Table1[[#This Row],[Merged_Coding3numerical3]]=3),1,0)</f>
        <v>0</v>
      </c>
      <c r="AH55">
        <f>IF(OR(Table1[[#This Row],[Merged_Coding3numerical1]]=4,Table1[[#This Row],[Merged_Coding3numerical2]]=4,Table1[[#This Row],[Merged_Coding3numerical3]]=4),1,0)</f>
        <v>1</v>
      </c>
      <c r="AI55">
        <f>IF(OR(Table1[[#This Row],[Merged_Coding3numerical1]]=5,Table1[[#This Row],[Merged_Coding3numerical2]]=5,Table1[[#This Row],[Merged_Coding3numerical3]]=5),1,0)</f>
        <v>0</v>
      </c>
      <c r="AJ55">
        <f>LEN(Table1[[#This Row],[narratives_open]])</f>
        <v>172</v>
      </c>
      <c r="AK55" s="1" t="s">
        <v>90</v>
      </c>
      <c r="AL55" s="1">
        <v>2</v>
      </c>
      <c r="AM55" s="1" t="s">
        <v>113</v>
      </c>
      <c r="AN55" s="1">
        <v>1</v>
      </c>
      <c r="AO55" s="1" t="s">
        <v>436</v>
      </c>
      <c r="AP55" s="1">
        <v>16</v>
      </c>
      <c r="AR55">
        <f t="shared" si="0"/>
        <v>0.33333333333333331</v>
      </c>
      <c r="AS55">
        <v>1</v>
      </c>
      <c r="AT55">
        <v>3</v>
      </c>
      <c r="AU55">
        <v>2</v>
      </c>
      <c r="AV55">
        <f>IF(Table1[[#This Row],[narratives_rank_1]]=1,IF(Table1[[#This Row],[narratives_rank_2]]=2,123,132),IF(Table1[[#This Row],[narratives_rank_1]]=2,IF(Table1[[#This Row],[narratives_rank_2]]=1,213,231),IF(Table1[[#This Row],[narratives_rank_2]]=1,312,321)))</f>
        <v>132</v>
      </c>
      <c r="AW55" t="str">
        <f>IF(AV55=[1]Q4_narr_rank!$B$2,[1]Q4_narr_rank!$A$2,IF(AV55=[1]Q4_narr_rank!$B$3,[1]Q4_narr_rank!$A$3,IF(AV55=[1]Q4_narr_rank!$B$4,[1]Q4_narr_rank!$A$4,IF(AV55=[1]Q4_narr_rank!$B$5,[1]Q4_narr_rank!$A$5,IF(AV55=[1]Q4_narr_rank!$B$6,[1]Q4_narr_rank!$A$6,IF(AV55=[1]Q4_narr_rank!$B$7,[1]Q4_narr_rank!$A$7))))))</f>
        <v>2 different types of firms, cynics</v>
      </c>
      <c r="AX55" t="s">
        <v>437</v>
      </c>
      <c r="AY55">
        <v>1</v>
      </c>
      <c r="AZ55">
        <f>LEN(Table1[[#This Row],[narratives_probing]])</f>
        <v>407</v>
      </c>
      <c r="BA55" s="6" t="str">
        <f>IF(Table1[[#This Row],[narratives_rank_1]]=1,"Money",IF(Table1[[#This Row],[narratives_rank_2]]=1,"Mixture",IF(Table1[[#This Row],[narratives_rank_3]]=1,"Sincere")))</f>
        <v>Money</v>
      </c>
      <c r="BB55" s="7" t="s">
        <v>116</v>
      </c>
      <c r="BC55" s="1">
        <v>10</v>
      </c>
      <c r="BF55" t="s">
        <v>202</v>
      </c>
      <c r="BG55">
        <v>0.6</v>
      </c>
      <c r="BH55" t="s">
        <v>146</v>
      </c>
      <c r="BI55" t="s">
        <v>118</v>
      </c>
      <c r="BJ55" t="s">
        <v>154</v>
      </c>
      <c r="BK55" t="s">
        <v>163</v>
      </c>
      <c r="BL55" t="s">
        <v>99</v>
      </c>
      <c r="BN55">
        <v>33</v>
      </c>
      <c r="BO55" t="s">
        <v>122</v>
      </c>
      <c r="BP55" t="s">
        <v>324</v>
      </c>
      <c r="BQ55" t="s">
        <v>124</v>
      </c>
    </row>
    <row r="56" spans="1:69" x14ac:dyDescent="0.2">
      <c r="A56" t="s">
        <v>438</v>
      </c>
      <c r="B56" t="s">
        <v>438</v>
      </c>
      <c r="C56">
        <v>38.685000000000002</v>
      </c>
      <c r="D56" t="s">
        <v>439</v>
      </c>
      <c r="E56" s="1" t="s">
        <v>127</v>
      </c>
      <c r="F56" s="1">
        <v>3</v>
      </c>
      <c r="G56" s="1" t="s">
        <v>128</v>
      </c>
      <c r="H56" s="1">
        <v>9</v>
      </c>
      <c r="I56" s="1"/>
      <c r="J56" t="s">
        <v>440</v>
      </c>
      <c r="K56" s="1" t="s">
        <v>108</v>
      </c>
      <c r="L56" s="1">
        <v>1</v>
      </c>
      <c r="M56" s="1" t="s">
        <v>109</v>
      </c>
      <c r="N56" s="1">
        <v>1</v>
      </c>
      <c r="O56" s="1" t="s">
        <v>88</v>
      </c>
      <c r="P56" s="1">
        <v>4</v>
      </c>
      <c r="Q56" s="1"/>
      <c r="R56" t="s">
        <v>441</v>
      </c>
      <c r="S56">
        <v>1</v>
      </c>
      <c r="X56">
        <v>0</v>
      </c>
      <c r="Y56" t="str" cm="1">
        <f t="array" ref="Y5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6" cm="1">
        <f t="array" ref="Z5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6" t="str" cm="1">
        <f t="array" ref="AA5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6" t="str" cm="1">
        <f t="array" ref="AB5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6" t="str" cm="1">
        <f t="array" ref="AC5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6" t="str" cm="1">
        <f t="array" ref="AD5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6">
        <f>IF(OR(Table1[[#This Row],[Merged_Coding3numerical1]]=1,Table1[[#This Row],[Merged_Coding3numerical2]]=1,Table1[[#This Row],[Merged_Coding3numerical3]]=1),1,0)</f>
        <v>0</v>
      </c>
      <c r="AF56">
        <f>IF(OR(Table1[[#This Row],[Merged_Coding3numerical1]]=2,Table1[[#This Row],[Merged_Coding3numerical2]]=2,Table1[[#This Row],[Merged_Coding3numerical3]]=2),1,0)</f>
        <v>0</v>
      </c>
      <c r="AG56">
        <f>IF(OR(Table1[[#This Row],[Merged_Coding3numerical1]]=3,Table1[[#This Row],[Merged_Coding3numerical2]]=3,Table1[[#This Row],[Merged_Coding3numerical3]]=3),1,0)</f>
        <v>0</v>
      </c>
      <c r="AH56">
        <f>IF(OR(Table1[[#This Row],[Merged_Coding3numerical1]]=4,Table1[[#This Row],[Merged_Coding3numerical2]]=4,Table1[[#This Row],[Merged_Coding3numerical3]]=4),1,0)</f>
        <v>1</v>
      </c>
      <c r="AI56">
        <f>IF(OR(Table1[[#This Row],[Merged_Coding3numerical1]]=5,Table1[[#This Row],[Merged_Coding3numerical2]]=5,Table1[[#This Row],[Merged_Coding3numerical3]]=5),1,0)</f>
        <v>0</v>
      </c>
      <c r="AJ56">
        <f>LEN(Table1[[#This Row],[narratives_open]])</f>
        <v>78</v>
      </c>
      <c r="AK56" s="1" t="s">
        <v>113</v>
      </c>
      <c r="AL56" s="1">
        <v>1</v>
      </c>
      <c r="AR56">
        <f t="shared" si="0"/>
        <v>1</v>
      </c>
      <c r="AS56">
        <v>3</v>
      </c>
      <c r="AT56">
        <v>1</v>
      </c>
      <c r="AU56">
        <v>2</v>
      </c>
      <c r="AV56">
        <f>IF(Table1[[#This Row],[narratives_rank_1]]=1,IF(Table1[[#This Row],[narratives_rank_2]]=2,123,132),IF(Table1[[#This Row],[narratives_rank_1]]=2,IF(Table1[[#This Row],[narratives_rank_2]]=1,213,231),IF(Table1[[#This Row],[narratives_rank_2]]=1,312,321)))</f>
        <v>312</v>
      </c>
      <c r="AW56" t="str">
        <f>IF(AV56=[1]Q4_narr_rank!$B$2,[1]Q4_narr_rank!$A$2,IF(AV56=[1]Q4_narr_rank!$B$3,[1]Q4_narr_rank!$A$3,IF(AV56=[1]Q4_narr_rank!$B$4,[1]Q4_narr_rank!$A$4,IF(AV56=[1]Q4_narr_rank!$B$5,[1]Q4_narr_rank!$A$5,IF(AV56=[1]Q4_narr_rank!$B$6,[1]Q4_narr_rank!$A$6,IF(AV56=[1]Q4_narr_rank!$B$7,[1]Q4_narr_rank!$A$7))))))</f>
        <v>Balanced Idealists</v>
      </c>
      <c r="AX56" t="s">
        <v>442</v>
      </c>
      <c r="AY56">
        <v>1</v>
      </c>
      <c r="AZ56">
        <f>LEN(Table1[[#This Row],[narratives_probing]])</f>
        <v>131</v>
      </c>
      <c r="BA56" s="6" t="str">
        <f>IF(Table1[[#This Row],[narratives_rank_1]]=1,"Money",IF(Table1[[#This Row],[narratives_rank_2]]=1,"Mixture",IF(Table1[[#This Row],[narratives_rank_3]]=1,"Sincere")))</f>
        <v>Mixture</v>
      </c>
      <c r="BB56" s="9" t="s">
        <v>132</v>
      </c>
      <c r="BC56" s="1">
        <v>20</v>
      </c>
      <c r="BF56" t="s">
        <v>237</v>
      </c>
      <c r="BG56">
        <v>0.2</v>
      </c>
      <c r="BH56" t="s">
        <v>146</v>
      </c>
      <c r="BI56" t="s">
        <v>188</v>
      </c>
      <c r="BJ56" t="s">
        <v>162</v>
      </c>
      <c r="BK56" t="s">
        <v>163</v>
      </c>
      <c r="BL56" t="s">
        <v>135</v>
      </c>
      <c r="BN56">
        <v>51</v>
      </c>
      <c r="BO56" t="s">
        <v>100</v>
      </c>
      <c r="BP56" t="s">
        <v>123</v>
      </c>
      <c r="BQ56" t="s">
        <v>156</v>
      </c>
    </row>
    <row r="57" spans="1:69" x14ac:dyDescent="0.2">
      <c r="A57" t="s">
        <v>443</v>
      </c>
      <c r="B57" t="s">
        <v>443</v>
      </c>
      <c r="C57">
        <v>76.864000000000004</v>
      </c>
      <c r="D57" t="s">
        <v>444</v>
      </c>
      <c r="E57" s="1" t="s">
        <v>167</v>
      </c>
      <c r="F57" s="1">
        <v>5</v>
      </c>
      <c r="G57" s="1" t="s">
        <v>167</v>
      </c>
      <c r="H57" s="1">
        <v>19</v>
      </c>
      <c r="I57" s="1"/>
      <c r="J57" t="s">
        <v>445</v>
      </c>
      <c r="K57" s="1" t="s">
        <v>108</v>
      </c>
      <c r="L57" s="1">
        <v>1</v>
      </c>
      <c r="M57" s="1" t="s">
        <v>109</v>
      </c>
      <c r="N57" s="1">
        <v>1</v>
      </c>
      <c r="O57" s="1" t="s">
        <v>88</v>
      </c>
      <c r="P57" s="1">
        <v>4</v>
      </c>
      <c r="R57" t="s">
        <v>446</v>
      </c>
      <c r="S57">
        <v>0</v>
      </c>
      <c r="U57">
        <v>1</v>
      </c>
      <c r="V57" t="s">
        <v>90</v>
      </c>
      <c r="W57" s="8">
        <f>IF(Table1[[#This Row],[main_reasontext]]=[1]Q3_narr_open!$A$23,1,IF(Table1[[#This Row],[main_reasontext]]=[1]Q3_narr_open!$A$24,2,IF(Table1[[#This Row],[main_reasontext]]=[1]Q3_narr_open!$A$25,3,IF(Table1[[#This Row],[main_reasontext]]=[1]Q3_narr_open!$A$26,4,))))</f>
        <v>1</v>
      </c>
      <c r="X57">
        <v>1</v>
      </c>
      <c r="Y57" t="str" cm="1">
        <f t="array" ref="Y5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7" cm="1">
        <f t="array" ref="Z5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7" t="str" cm="1">
        <f t="array" ref="AA5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7" cm="1">
        <f t="array" ref="AB5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7" t="str" cm="1">
        <f t="array" ref="AC5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7" t="str" cm="1">
        <f t="array" ref="AD5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7">
        <f>IF(OR(Table1[[#This Row],[Merged_Coding3numerical1]]=1,Table1[[#This Row],[Merged_Coding3numerical2]]=1,Table1[[#This Row],[Merged_Coding3numerical3]]=1),1,0)</f>
        <v>1</v>
      </c>
      <c r="AF57">
        <f>IF(OR(Table1[[#This Row],[Merged_Coding3numerical1]]=2,Table1[[#This Row],[Merged_Coding3numerical2]]=2,Table1[[#This Row],[Merged_Coding3numerical3]]=2),1,0)</f>
        <v>0</v>
      </c>
      <c r="AG57">
        <f>IF(OR(Table1[[#This Row],[Merged_Coding3numerical1]]=3,Table1[[#This Row],[Merged_Coding3numerical2]]=3,Table1[[#This Row],[Merged_Coding3numerical3]]=3),1,0)</f>
        <v>0</v>
      </c>
      <c r="AH57">
        <f>IF(OR(Table1[[#This Row],[Merged_Coding3numerical1]]=4,Table1[[#This Row],[Merged_Coding3numerical2]]=4,Table1[[#This Row],[Merged_Coding3numerical3]]=4),1,0)</f>
        <v>1</v>
      </c>
      <c r="AI57">
        <f>IF(OR(Table1[[#This Row],[Merged_Coding3numerical1]]=5,Table1[[#This Row],[Merged_Coding3numerical2]]=5,Table1[[#This Row],[Merged_Coding3numerical3]]=5),1,0)</f>
        <v>0</v>
      </c>
      <c r="AJ57">
        <f>LEN(Table1[[#This Row],[narratives_open]])</f>
        <v>251</v>
      </c>
      <c r="AK57" s="1" t="s">
        <v>90</v>
      </c>
      <c r="AL57" s="1">
        <v>2</v>
      </c>
      <c r="AM57" s="1" t="s">
        <v>113</v>
      </c>
      <c r="AN57" s="1">
        <v>1</v>
      </c>
      <c r="AR57">
        <f t="shared" si="0"/>
        <v>0.5</v>
      </c>
      <c r="AS57">
        <v>1</v>
      </c>
      <c r="AT57">
        <v>2</v>
      </c>
      <c r="AU57">
        <v>3</v>
      </c>
      <c r="AV57">
        <f>IF(Table1[[#This Row],[narratives_rank_1]]=1,IF(Table1[[#This Row],[narratives_rank_2]]=2,123,132),IF(Table1[[#This Row],[narratives_rank_1]]=2,IF(Table1[[#This Row],[narratives_rank_2]]=1,213,231),IF(Table1[[#This Row],[narratives_rank_2]]=1,312,321)))</f>
        <v>123</v>
      </c>
      <c r="AW57" t="str">
        <f>IF(AV57=[1]Q4_narr_rank!$B$2,[1]Q4_narr_rank!$A$2,IF(AV57=[1]Q4_narr_rank!$B$3,[1]Q4_narr_rank!$A$3,IF(AV57=[1]Q4_narr_rank!$B$4,[1]Q4_narr_rank!$A$4,IF(AV57=[1]Q4_narr_rank!$B$5,[1]Q4_narr_rank!$A$5,IF(AV57=[1]Q4_narr_rank!$B$6,[1]Q4_narr_rank!$A$6,IF(AV57=[1]Q4_narr_rank!$B$7,[1]Q4_narr_rank!$A$7))))))</f>
        <v>Cynics</v>
      </c>
      <c r="AX57" t="s">
        <v>447</v>
      </c>
      <c r="AY57">
        <v>1</v>
      </c>
      <c r="AZ57">
        <f>LEN(Table1[[#This Row],[narratives_probing]])</f>
        <v>117</v>
      </c>
      <c r="BA57" s="6" t="str">
        <f>IF(Table1[[#This Row],[narratives_rank_1]]=1,"Money",IF(Table1[[#This Row],[narratives_rank_2]]=1,"Mixture",IF(Table1[[#This Row],[narratives_rank_3]]=1,"Sincere")))</f>
        <v>Money</v>
      </c>
      <c r="BB57" s="7" t="s">
        <v>116</v>
      </c>
      <c r="BC57" s="1">
        <v>10</v>
      </c>
      <c r="BF57" t="s">
        <v>117</v>
      </c>
      <c r="BG57">
        <v>0.2</v>
      </c>
      <c r="BH57" t="s">
        <v>95</v>
      </c>
      <c r="BI57" t="s">
        <v>146</v>
      </c>
      <c r="BJ57" t="s">
        <v>134</v>
      </c>
      <c r="BK57" t="s">
        <v>163</v>
      </c>
      <c r="BL57" t="s">
        <v>448</v>
      </c>
      <c r="BM57" t="s">
        <v>449</v>
      </c>
      <c r="BN57">
        <v>39</v>
      </c>
      <c r="BO57" t="s">
        <v>136</v>
      </c>
      <c r="BP57" t="s">
        <v>164</v>
      </c>
      <c r="BQ57" t="s">
        <v>124</v>
      </c>
    </row>
    <row r="58" spans="1:69" x14ac:dyDescent="0.2">
      <c r="A58" t="s">
        <v>450</v>
      </c>
      <c r="B58" t="s">
        <v>450</v>
      </c>
      <c r="C58">
        <v>71.132999999999996</v>
      </c>
      <c r="D58" t="s">
        <v>451</v>
      </c>
      <c r="E58" s="1" t="s">
        <v>127</v>
      </c>
      <c r="F58" s="1">
        <v>3</v>
      </c>
      <c r="G58" s="1" t="s">
        <v>128</v>
      </c>
      <c r="H58" s="1">
        <v>9</v>
      </c>
      <c r="I58" s="1"/>
      <c r="J58" t="s">
        <v>452</v>
      </c>
      <c r="K58" s="1" t="s">
        <v>192</v>
      </c>
      <c r="L58" s="1">
        <v>3</v>
      </c>
      <c r="M58" s="1" t="s">
        <v>87</v>
      </c>
      <c r="N58" s="1">
        <v>3</v>
      </c>
      <c r="O58" s="1" t="s">
        <v>88</v>
      </c>
      <c r="P58" s="1">
        <v>4</v>
      </c>
      <c r="R58" t="s">
        <v>453</v>
      </c>
      <c r="S58">
        <v>0</v>
      </c>
      <c r="X58">
        <v>0</v>
      </c>
      <c r="Y58" t="str" cm="1">
        <f t="array" ref="Y5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8" cm="1">
        <f t="array" ref="Z5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8" t="str" cm="1">
        <f t="array" ref="AA5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8" t="str" cm="1">
        <f t="array" ref="AB5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8" t="str" cm="1">
        <f t="array" ref="AC5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8" t="str" cm="1">
        <f t="array" ref="AD5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8">
        <f>IF(OR(Table1[[#This Row],[Merged_Coding3numerical1]]=1,Table1[[#This Row],[Merged_Coding3numerical2]]=1,Table1[[#This Row],[Merged_Coding3numerical3]]=1),1,0)</f>
        <v>1</v>
      </c>
      <c r="AF58">
        <f>IF(OR(Table1[[#This Row],[Merged_Coding3numerical1]]=2,Table1[[#This Row],[Merged_Coding3numerical2]]=2,Table1[[#This Row],[Merged_Coding3numerical3]]=2),1,0)</f>
        <v>0</v>
      </c>
      <c r="AG58">
        <f>IF(OR(Table1[[#This Row],[Merged_Coding3numerical1]]=3,Table1[[#This Row],[Merged_Coding3numerical2]]=3,Table1[[#This Row],[Merged_Coding3numerical3]]=3),1,0)</f>
        <v>0</v>
      </c>
      <c r="AH58">
        <f>IF(OR(Table1[[#This Row],[Merged_Coding3numerical1]]=4,Table1[[#This Row],[Merged_Coding3numerical2]]=4,Table1[[#This Row],[Merged_Coding3numerical3]]=4),1,0)</f>
        <v>0</v>
      </c>
      <c r="AI58">
        <f>IF(OR(Table1[[#This Row],[Merged_Coding3numerical1]]=5,Table1[[#This Row],[Merged_Coding3numerical2]]=5,Table1[[#This Row],[Merged_Coding3numerical3]]=5),1,0)</f>
        <v>0</v>
      </c>
      <c r="AJ58">
        <f>LEN(Table1[[#This Row],[narratives_open]])</f>
        <v>265</v>
      </c>
      <c r="AK58" s="1" t="s">
        <v>90</v>
      </c>
      <c r="AL58" s="1">
        <v>2</v>
      </c>
      <c r="AR58">
        <f t="shared" si="0"/>
        <v>1</v>
      </c>
      <c r="AS58">
        <v>1</v>
      </c>
      <c r="AT58">
        <v>2</v>
      </c>
      <c r="AU58">
        <v>3</v>
      </c>
      <c r="AV58">
        <f>IF(Table1[[#This Row],[narratives_rank_1]]=1,IF(Table1[[#This Row],[narratives_rank_2]]=2,123,132),IF(Table1[[#This Row],[narratives_rank_1]]=2,IF(Table1[[#This Row],[narratives_rank_2]]=1,213,231),IF(Table1[[#This Row],[narratives_rank_2]]=1,312,321)))</f>
        <v>123</v>
      </c>
      <c r="AW58" t="str">
        <f>IF(AV58=[1]Q4_narr_rank!$B$2,[1]Q4_narr_rank!$A$2,IF(AV58=[1]Q4_narr_rank!$B$3,[1]Q4_narr_rank!$A$3,IF(AV58=[1]Q4_narr_rank!$B$4,[1]Q4_narr_rank!$A$4,IF(AV58=[1]Q4_narr_rank!$B$5,[1]Q4_narr_rank!$A$5,IF(AV58=[1]Q4_narr_rank!$B$6,[1]Q4_narr_rank!$A$6,IF(AV58=[1]Q4_narr_rank!$B$7,[1]Q4_narr_rank!$A$7))))))</f>
        <v>Cynics</v>
      </c>
      <c r="AX58" t="s">
        <v>454</v>
      </c>
      <c r="AY58">
        <v>1</v>
      </c>
      <c r="AZ58">
        <f>LEN(Table1[[#This Row],[narratives_probing]])</f>
        <v>145</v>
      </c>
      <c r="BA58" s="6" t="str">
        <f>IF(Table1[[#This Row],[narratives_rank_1]]=1,"Money",IF(Table1[[#This Row],[narratives_rank_2]]=1,"Mixture",IF(Table1[[#This Row],[narratives_rank_3]]=1,"Sincere")))</f>
        <v>Money</v>
      </c>
      <c r="BB58" s="11" t="s">
        <v>116</v>
      </c>
      <c r="BC58" s="1">
        <v>10</v>
      </c>
      <c r="BF58" t="s">
        <v>237</v>
      </c>
      <c r="BG58" t="s">
        <v>94</v>
      </c>
      <c r="BH58" t="s">
        <v>146</v>
      </c>
      <c r="BI58" t="s">
        <v>118</v>
      </c>
      <c r="BJ58" t="s">
        <v>154</v>
      </c>
      <c r="BK58" t="s">
        <v>120</v>
      </c>
      <c r="BL58" t="s">
        <v>135</v>
      </c>
      <c r="BN58">
        <v>63</v>
      </c>
      <c r="BO58" t="s">
        <v>136</v>
      </c>
      <c r="BP58" t="s">
        <v>324</v>
      </c>
      <c r="BQ58" t="s">
        <v>156</v>
      </c>
    </row>
    <row r="59" spans="1:69" x14ac:dyDescent="0.2">
      <c r="A59" t="s">
        <v>455</v>
      </c>
      <c r="B59" t="s">
        <v>455</v>
      </c>
      <c r="C59">
        <v>47.356000000000002</v>
      </c>
      <c r="D59" t="s">
        <v>456</v>
      </c>
      <c r="E59" s="1" t="s">
        <v>105</v>
      </c>
      <c r="F59" s="1">
        <v>1</v>
      </c>
      <c r="G59" s="1" t="s">
        <v>106</v>
      </c>
      <c r="H59" s="1">
        <v>2</v>
      </c>
      <c r="I59" s="1"/>
      <c r="J59" t="s">
        <v>457</v>
      </c>
      <c r="K59" s="1" t="s">
        <v>176</v>
      </c>
      <c r="L59" s="1">
        <v>2</v>
      </c>
      <c r="M59" s="1" t="s">
        <v>328</v>
      </c>
      <c r="N59" s="1">
        <v>4</v>
      </c>
      <c r="O59" s="1" t="s">
        <v>88</v>
      </c>
      <c r="P59" s="1">
        <v>4</v>
      </c>
      <c r="Q59" s="1"/>
      <c r="R59" t="s">
        <v>458</v>
      </c>
      <c r="S59">
        <v>0</v>
      </c>
      <c r="X59">
        <v>0</v>
      </c>
      <c r="Y59" t="str" cm="1">
        <f t="array" ref="Y5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9" cm="1">
        <f t="array" ref="Z5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9" t="str" cm="1">
        <f t="array" ref="AA5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9" t="str" cm="1">
        <f t="array" ref="AB5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9" t="str" cm="1">
        <f t="array" ref="AC5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9" t="str" cm="1">
        <f t="array" ref="AD5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9">
        <f>IF(OR(Table1[[#This Row],[Merged_Coding3numerical1]]=1,Table1[[#This Row],[Merged_Coding3numerical2]]=1,Table1[[#This Row],[Merged_Coding3numerical3]]=1),1,0)</f>
        <v>1</v>
      </c>
      <c r="AF59">
        <f>IF(OR(Table1[[#This Row],[Merged_Coding3numerical1]]=2,Table1[[#This Row],[Merged_Coding3numerical2]]=2,Table1[[#This Row],[Merged_Coding3numerical3]]=2),1,0)</f>
        <v>0</v>
      </c>
      <c r="AG59">
        <f>IF(OR(Table1[[#This Row],[Merged_Coding3numerical1]]=3,Table1[[#This Row],[Merged_Coding3numerical2]]=3,Table1[[#This Row],[Merged_Coding3numerical3]]=3),1,0)</f>
        <v>0</v>
      </c>
      <c r="AH59">
        <f>IF(OR(Table1[[#This Row],[Merged_Coding3numerical1]]=4,Table1[[#This Row],[Merged_Coding3numerical2]]=4,Table1[[#This Row],[Merged_Coding3numerical3]]=4),1,0)</f>
        <v>0</v>
      </c>
      <c r="AI59">
        <f>IF(OR(Table1[[#This Row],[Merged_Coding3numerical1]]=5,Table1[[#This Row],[Merged_Coding3numerical2]]=5,Table1[[#This Row],[Merged_Coding3numerical3]]=5),1,0)</f>
        <v>0</v>
      </c>
      <c r="AJ59">
        <f>LEN(Table1[[#This Row],[narratives_open]])</f>
        <v>165</v>
      </c>
      <c r="AK59" s="1" t="s">
        <v>90</v>
      </c>
      <c r="AL59" s="1">
        <v>2</v>
      </c>
      <c r="AR59">
        <f t="shared" si="0"/>
        <v>1</v>
      </c>
      <c r="AS59">
        <v>1</v>
      </c>
      <c r="AT59">
        <v>2</v>
      </c>
      <c r="AU59">
        <v>3</v>
      </c>
      <c r="AV59">
        <f>IF(Table1[[#This Row],[narratives_rank_1]]=1,IF(Table1[[#This Row],[narratives_rank_2]]=2,123,132),IF(Table1[[#This Row],[narratives_rank_1]]=2,IF(Table1[[#This Row],[narratives_rank_2]]=1,213,231),IF(Table1[[#This Row],[narratives_rank_2]]=1,312,321)))</f>
        <v>123</v>
      </c>
      <c r="AW59" t="str">
        <f>IF(AV59=[1]Q4_narr_rank!$B$2,[1]Q4_narr_rank!$A$2,IF(AV59=[1]Q4_narr_rank!$B$3,[1]Q4_narr_rank!$A$3,IF(AV59=[1]Q4_narr_rank!$B$4,[1]Q4_narr_rank!$A$4,IF(AV59=[1]Q4_narr_rank!$B$5,[1]Q4_narr_rank!$A$5,IF(AV59=[1]Q4_narr_rank!$B$6,[1]Q4_narr_rank!$A$6,IF(AV59=[1]Q4_narr_rank!$B$7,[1]Q4_narr_rank!$A$7))))))</f>
        <v>Cynics</v>
      </c>
      <c r="AX59" t="s">
        <v>459</v>
      </c>
      <c r="AY59">
        <v>1</v>
      </c>
      <c r="AZ59">
        <f>LEN(Table1[[#This Row],[narratives_probing]])</f>
        <v>51</v>
      </c>
      <c r="BA59" s="6" t="str">
        <f>IF(Table1[[#This Row],[narratives_rank_1]]=1,"Money",IF(Table1[[#This Row],[narratives_rank_2]]=1,"Mixture",IF(Table1[[#This Row],[narratives_rank_3]]=1,"Sincere")))</f>
        <v>Money</v>
      </c>
      <c r="BB59" s="7" t="s">
        <v>116</v>
      </c>
      <c r="BC59" s="1">
        <v>10</v>
      </c>
      <c r="BF59" t="s">
        <v>93</v>
      </c>
      <c r="BG59" t="s">
        <v>94</v>
      </c>
      <c r="BH59" t="s">
        <v>188</v>
      </c>
      <c r="BI59" t="s">
        <v>188</v>
      </c>
      <c r="BJ59" t="s">
        <v>154</v>
      </c>
      <c r="BK59" t="s">
        <v>163</v>
      </c>
      <c r="BL59" t="s">
        <v>135</v>
      </c>
      <c r="BN59">
        <v>45</v>
      </c>
      <c r="BO59" t="s">
        <v>100</v>
      </c>
      <c r="BP59" t="s">
        <v>137</v>
      </c>
      <c r="BQ59" t="s">
        <v>124</v>
      </c>
    </row>
    <row r="60" spans="1:69" x14ac:dyDescent="0.2">
      <c r="A60" t="s">
        <v>460</v>
      </c>
      <c r="B60" t="s">
        <v>460</v>
      </c>
      <c r="C60">
        <v>35.628999999999998</v>
      </c>
      <c r="D60" t="s">
        <v>461</v>
      </c>
      <c r="E60" s="1" t="s">
        <v>127</v>
      </c>
      <c r="F60" s="1">
        <v>3</v>
      </c>
      <c r="G60" s="1" t="s">
        <v>128</v>
      </c>
      <c r="H60" s="1">
        <v>9</v>
      </c>
      <c r="I60" s="1"/>
      <c r="J60" t="s">
        <v>462</v>
      </c>
      <c r="K60" s="1" t="s">
        <v>176</v>
      </c>
      <c r="L60" s="1">
        <v>2</v>
      </c>
      <c r="M60" s="1" t="s">
        <v>177</v>
      </c>
      <c r="N60" s="1">
        <v>2</v>
      </c>
      <c r="O60" s="1" t="s">
        <v>88</v>
      </c>
      <c r="P60" s="1">
        <v>4</v>
      </c>
      <c r="Q60" s="1"/>
      <c r="R60" t="s">
        <v>463</v>
      </c>
      <c r="S60">
        <v>0</v>
      </c>
      <c r="U60">
        <v>1</v>
      </c>
      <c r="V60" t="s">
        <v>185</v>
      </c>
      <c r="W60" s="8">
        <f>IF(Table1[[#This Row],[main_reasontext]]=[1]Q3_narr_open!$A$23,1,IF(Table1[[#This Row],[main_reasontext]]=[1]Q3_narr_open!$A$24,2,IF(Table1[[#This Row],[main_reasontext]]=[1]Q3_narr_open!$A$25,3,IF(Table1[[#This Row],[main_reasontext]]=[1]Q3_narr_open!$A$26,4,))))</f>
        <v>4</v>
      </c>
      <c r="X60">
        <v>0</v>
      </c>
      <c r="Y60" t="str" cm="1">
        <f t="array" ref="Y6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0" cm="1">
        <f t="array" ref="Z6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0" t="str" cm="1">
        <f t="array" ref="AA6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0" cm="1">
        <f t="array" ref="AB6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0" t="str" cm="1">
        <f t="array" ref="AC6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0" t="str" cm="1">
        <f t="array" ref="AD6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0">
        <f>IF(OR(Table1[[#This Row],[Merged_Coding3numerical1]]=1,Table1[[#This Row],[Merged_Coding3numerical2]]=1,Table1[[#This Row],[Merged_Coding3numerical3]]=1),1,0)</f>
        <v>1</v>
      </c>
      <c r="AF60">
        <f>IF(OR(Table1[[#This Row],[Merged_Coding3numerical1]]=2,Table1[[#This Row],[Merged_Coding3numerical2]]=2,Table1[[#This Row],[Merged_Coding3numerical3]]=2),1,0)</f>
        <v>0</v>
      </c>
      <c r="AG60">
        <f>IF(OR(Table1[[#This Row],[Merged_Coding3numerical1]]=3,Table1[[#This Row],[Merged_Coding3numerical2]]=3,Table1[[#This Row],[Merged_Coding3numerical3]]=3),1,0)</f>
        <v>0</v>
      </c>
      <c r="AH60">
        <f>IF(OR(Table1[[#This Row],[Merged_Coding3numerical1]]=4,Table1[[#This Row],[Merged_Coding3numerical2]]=4,Table1[[#This Row],[Merged_Coding3numerical3]]=4),1,0)</f>
        <v>1</v>
      </c>
      <c r="AI60">
        <f>IF(OR(Table1[[#This Row],[Merged_Coding3numerical1]]=5,Table1[[#This Row],[Merged_Coding3numerical2]]=5,Table1[[#This Row],[Merged_Coding3numerical3]]=5),1,0)</f>
        <v>0</v>
      </c>
      <c r="AJ60">
        <f>LEN(Table1[[#This Row],[narratives_open]])</f>
        <v>253</v>
      </c>
      <c r="AK60" s="1" t="s">
        <v>113</v>
      </c>
      <c r="AL60" s="1">
        <v>1</v>
      </c>
      <c r="AM60" s="1" t="s">
        <v>90</v>
      </c>
      <c r="AN60" s="1">
        <v>2</v>
      </c>
      <c r="AR60">
        <f t="shared" si="0"/>
        <v>0.5</v>
      </c>
      <c r="AS60">
        <v>2</v>
      </c>
      <c r="AT60">
        <v>1</v>
      </c>
      <c r="AU60">
        <v>3</v>
      </c>
      <c r="AV60">
        <f>IF(Table1[[#This Row],[narratives_rank_1]]=1,IF(Table1[[#This Row],[narratives_rank_2]]=2,123,132),IF(Table1[[#This Row],[narratives_rank_1]]=2,IF(Table1[[#This Row],[narratives_rank_2]]=1,213,231),IF(Table1[[#This Row],[narratives_rank_2]]=1,312,321)))</f>
        <v>213</v>
      </c>
      <c r="AW60" t="str">
        <f>IF(AV60=[1]Q4_narr_rank!$B$2,[1]Q4_narr_rank!$A$2,IF(AV60=[1]Q4_narr_rank!$B$3,[1]Q4_narr_rank!$A$3,IF(AV60=[1]Q4_narr_rank!$B$4,[1]Q4_narr_rank!$A$4,IF(AV60=[1]Q4_narr_rank!$B$5,[1]Q4_narr_rank!$A$5,IF(AV60=[1]Q4_narr_rank!$B$6,[1]Q4_narr_rank!$A$6,IF(AV60=[1]Q4_narr_rank!$B$7,[1]Q4_narr_rank!$A$7))))))</f>
        <v>Balanced Cynics</v>
      </c>
      <c r="AX60" t="s">
        <v>464</v>
      </c>
      <c r="AY60">
        <v>1</v>
      </c>
      <c r="AZ60">
        <f>LEN(Table1[[#This Row],[narratives_probing]])</f>
        <v>131</v>
      </c>
      <c r="BA60" s="6" t="str">
        <f>IF(Table1[[#This Row],[narratives_rank_1]]=1,"Money",IF(Table1[[#This Row],[narratives_rank_2]]=1,"Mixture",IF(Table1[[#This Row],[narratives_rank_3]]=1,"Sincere")))</f>
        <v>Mixture</v>
      </c>
      <c r="BB60" s="9" t="s">
        <v>132</v>
      </c>
      <c r="BC60" s="1">
        <v>20</v>
      </c>
      <c r="BF60" t="s">
        <v>93</v>
      </c>
      <c r="BG60" t="s">
        <v>94</v>
      </c>
      <c r="BH60" t="s">
        <v>146</v>
      </c>
      <c r="BI60" t="s">
        <v>146</v>
      </c>
      <c r="BJ60" t="s">
        <v>134</v>
      </c>
      <c r="BK60" t="s">
        <v>120</v>
      </c>
      <c r="BL60" t="s">
        <v>135</v>
      </c>
      <c r="BN60">
        <v>43</v>
      </c>
      <c r="BO60" t="s">
        <v>122</v>
      </c>
      <c r="BP60" t="s">
        <v>137</v>
      </c>
      <c r="BQ60" t="s">
        <v>138</v>
      </c>
    </row>
    <row r="61" spans="1:69" x14ac:dyDescent="0.2">
      <c r="A61" t="s">
        <v>465</v>
      </c>
      <c r="B61" t="s">
        <v>465</v>
      </c>
      <c r="C61">
        <v>53.62</v>
      </c>
      <c r="D61" t="s">
        <v>466</v>
      </c>
      <c r="E61" s="1" t="s">
        <v>84</v>
      </c>
      <c r="F61" s="1">
        <v>4</v>
      </c>
      <c r="G61" s="1" t="s">
        <v>84</v>
      </c>
      <c r="H61" s="1">
        <v>1</v>
      </c>
      <c r="I61" s="1"/>
      <c r="J61" t="s">
        <v>467</v>
      </c>
      <c r="K61" s="1" t="s">
        <v>108</v>
      </c>
      <c r="L61" s="1">
        <v>1</v>
      </c>
      <c r="M61" s="1" t="s">
        <v>109</v>
      </c>
      <c r="N61" s="1">
        <v>1</v>
      </c>
      <c r="O61" s="1" t="s">
        <v>88</v>
      </c>
      <c r="P61" s="1">
        <v>4</v>
      </c>
      <c r="R61" t="s">
        <v>468</v>
      </c>
      <c r="S61">
        <v>0</v>
      </c>
      <c r="X61">
        <v>0</v>
      </c>
      <c r="Y61" t="str" cm="1">
        <f t="array" ref="Y6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1" cm="1">
        <f t="array" ref="Z6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1" t="str" cm="1">
        <f t="array" ref="AA6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1" t="str" cm="1">
        <f t="array" ref="AB6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1" t="str" cm="1">
        <f t="array" ref="AC6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1" t="str" cm="1">
        <f t="array" ref="AD6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1">
        <f>IF(OR(Table1[[#This Row],[Merged_Coding3numerical1]]=1,Table1[[#This Row],[Merged_Coding3numerical2]]=1,Table1[[#This Row],[Merged_Coding3numerical3]]=1),1,0)</f>
        <v>0</v>
      </c>
      <c r="AF61">
        <f>IF(OR(Table1[[#This Row],[Merged_Coding3numerical1]]=2,Table1[[#This Row],[Merged_Coding3numerical2]]=2,Table1[[#This Row],[Merged_Coding3numerical3]]=2),1,0)</f>
        <v>0</v>
      </c>
      <c r="AG61">
        <f>IF(OR(Table1[[#This Row],[Merged_Coding3numerical1]]=3,Table1[[#This Row],[Merged_Coding3numerical2]]=3,Table1[[#This Row],[Merged_Coding3numerical3]]=3),1,0)</f>
        <v>0</v>
      </c>
      <c r="AH61">
        <f>IF(OR(Table1[[#This Row],[Merged_Coding3numerical1]]=4,Table1[[#This Row],[Merged_Coding3numerical2]]=4,Table1[[#This Row],[Merged_Coding3numerical3]]=4),1,0)</f>
        <v>1</v>
      </c>
      <c r="AI61">
        <f>IF(OR(Table1[[#This Row],[Merged_Coding3numerical1]]=5,Table1[[#This Row],[Merged_Coding3numerical2]]=5,Table1[[#This Row],[Merged_Coding3numerical3]]=5),1,0)</f>
        <v>0</v>
      </c>
      <c r="AJ61">
        <f>LEN(Table1[[#This Row],[narratives_open]])</f>
        <v>80</v>
      </c>
      <c r="AK61" s="1" t="s">
        <v>113</v>
      </c>
      <c r="AL61" s="1">
        <v>1</v>
      </c>
      <c r="AR61">
        <f t="shared" si="0"/>
        <v>1</v>
      </c>
      <c r="AS61">
        <v>3</v>
      </c>
      <c r="AT61">
        <v>2</v>
      </c>
      <c r="AU61">
        <v>1</v>
      </c>
      <c r="AV61">
        <f>IF(Table1[[#This Row],[narratives_rank_1]]=1,IF(Table1[[#This Row],[narratives_rank_2]]=2,123,132),IF(Table1[[#This Row],[narratives_rank_1]]=2,IF(Table1[[#This Row],[narratives_rank_2]]=1,213,231),IF(Table1[[#This Row],[narratives_rank_2]]=1,312,321)))</f>
        <v>321</v>
      </c>
      <c r="AW61" t="str">
        <f>IF(AV61=[1]Q4_narr_rank!$B$2,[1]Q4_narr_rank!$A$2,IF(AV61=[1]Q4_narr_rank!$B$3,[1]Q4_narr_rank!$A$3,IF(AV61=[1]Q4_narr_rank!$B$4,[1]Q4_narr_rank!$A$4,IF(AV61=[1]Q4_narr_rank!$B$5,[1]Q4_narr_rank!$A$5,IF(AV61=[1]Q4_narr_rank!$B$6,[1]Q4_narr_rank!$A$6,IF(AV61=[1]Q4_narr_rank!$B$7,[1]Q4_narr_rank!$A$7))))))</f>
        <v>Idealists</v>
      </c>
      <c r="AX61" t="s">
        <v>469</v>
      </c>
      <c r="AY61">
        <v>1</v>
      </c>
      <c r="AZ61">
        <f>LEN(Table1[[#This Row],[narratives_probing]])</f>
        <v>131</v>
      </c>
      <c r="BA61" s="6" t="str">
        <f>IF(Table1[[#This Row],[narratives_rank_1]]=1,"Money",IF(Table1[[#This Row],[narratives_rank_2]]=1,"Mixture",IF(Table1[[#This Row],[narratives_rank_3]]=1,"Sincere")))</f>
        <v>Sincere</v>
      </c>
      <c r="BB61" s="9" t="s">
        <v>369</v>
      </c>
      <c r="BC61" s="1">
        <v>7</v>
      </c>
      <c r="BF61" t="s">
        <v>237</v>
      </c>
      <c r="BG61" t="s">
        <v>94</v>
      </c>
      <c r="BH61" t="s">
        <v>96</v>
      </c>
      <c r="BI61" t="s">
        <v>96</v>
      </c>
      <c r="BJ61" t="s">
        <v>134</v>
      </c>
      <c r="BK61" t="s">
        <v>120</v>
      </c>
      <c r="BL61" t="s">
        <v>135</v>
      </c>
      <c r="BN61">
        <v>65</v>
      </c>
      <c r="BO61" t="s">
        <v>100</v>
      </c>
      <c r="BP61" t="s">
        <v>164</v>
      </c>
      <c r="BQ61" t="s">
        <v>138</v>
      </c>
    </row>
    <row r="62" spans="1:69" x14ac:dyDescent="0.2">
      <c r="A62" t="s">
        <v>470</v>
      </c>
      <c r="B62" t="s">
        <v>470</v>
      </c>
      <c r="C62">
        <v>53.533000000000001</v>
      </c>
      <c r="D62" t="s">
        <v>471</v>
      </c>
      <c r="E62" s="1" t="s">
        <v>167</v>
      </c>
      <c r="F62" s="1">
        <v>5</v>
      </c>
      <c r="G62" s="1" t="s">
        <v>167</v>
      </c>
      <c r="H62" s="1">
        <v>19</v>
      </c>
      <c r="I62" s="1"/>
      <c r="J62" t="s">
        <v>472</v>
      </c>
      <c r="K62" s="1" t="s">
        <v>108</v>
      </c>
      <c r="L62" s="1">
        <v>1</v>
      </c>
      <c r="M62" s="1" t="s">
        <v>109</v>
      </c>
      <c r="N62" s="1">
        <v>1</v>
      </c>
      <c r="O62" s="1" t="s">
        <v>88</v>
      </c>
      <c r="P62" s="1">
        <v>4</v>
      </c>
      <c r="R62" t="s">
        <v>473</v>
      </c>
      <c r="S62">
        <v>0</v>
      </c>
      <c r="X62">
        <v>0</v>
      </c>
      <c r="Y62" t="str" cm="1">
        <f t="array" ref="Y6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2" cm="1">
        <f t="array" ref="Z6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2" t="str" cm="1">
        <f t="array" ref="AA6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2" t="str" cm="1">
        <f t="array" ref="AB6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2" t="str" cm="1">
        <f t="array" ref="AC6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2" t="str" cm="1">
        <f t="array" ref="AD6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2">
        <f>IF(OR(Table1[[#This Row],[Merged_Coding3numerical1]]=1,Table1[[#This Row],[Merged_Coding3numerical2]]=1,Table1[[#This Row],[Merged_Coding3numerical3]]=1),1,0)</f>
        <v>0</v>
      </c>
      <c r="AF62">
        <f>IF(OR(Table1[[#This Row],[Merged_Coding3numerical1]]=2,Table1[[#This Row],[Merged_Coding3numerical2]]=2,Table1[[#This Row],[Merged_Coding3numerical3]]=2),1,0)</f>
        <v>0</v>
      </c>
      <c r="AG62">
        <f>IF(OR(Table1[[#This Row],[Merged_Coding3numerical1]]=3,Table1[[#This Row],[Merged_Coding3numerical2]]=3,Table1[[#This Row],[Merged_Coding3numerical3]]=3),1,0)</f>
        <v>0</v>
      </c>
      <c r="AH62">
        <f>IF(OR(Table1[[#This Row],[Merged_Coding3numerical1]]=4,Table1[[#This Row],[Merged_Coding3numerical2]]=4,Table1[[#This Row],[Merged_Coding3numerical3]]=4),1,0)</f>
        <v>1</v>
      </c>
      <c r="AI62">
        <f>IF(OR(Table1[[#This Row],[Merged_Coding3numerical1]]=5,Table1[[#This Row],[Merged_Coding3numerical2]]=5,Table1[[#This Row],[Merged_Coding3numerical3]]=5),1,0)</f>
        <v>0</v>
      </c>
      <c r="AJ62">
        <f>LEN(Table1[[#This Row],[narratives_open]])</f>
        <v>64</v>
      </c>
      <c r="AK62" s="1" t="s">
        <v>113</v>
      </c>
      <c r="AL62" s="1">
        <v>1</v>
      </c>
      <c r="AR62">
        <f t="shared" si="0"/>
        <v>1</v>
      </c>
      <c r="AS62">
        <v>3</v>
      </c>
      <c r="AT62">
        <v>2</v>
      </c>
      <c r="AU62">
        <v>1</v>
      </c>
      <c r="AV62">
        <f>IF(Table1[[#This Row],[narratives_rank_1]]=1,IF(Table1[[#This Row],[narratives_rank_2]]=2,123,132),IF(Table1[[#This Row],[narratives_rank_1]]=2,IF(Table1[[#This Row],[narratives_rank_2]]=1,213,231),IF(Table1[[#This Row],[narratives_rank_2]]=1,312,321)))</f>
        <v>321</v>
      </c>
      <c r="AW62" t="str">
        <f>IF(AV62=[1]Q4_narr_rank!$B$2,[1]Q4_narr_rank!$A$2,IF(AV62=[1]Q4_narr_rank!$B$3,[1]Q4_narr_rank!$A$3,IF(AV62=[1]Q4_narr_rank!$B$4,[1]Q4_narr_rank!$A$4,IF(AV62=[1]Q4_narr_rank!$B$5,[1]Q4_narr_rank!$A$5,IF(AV62=[1]Q4_narr_rank!$B$6,[1]Q4_narr_rank!$A$6,IF(AV62=[1]Q4_narr_rank!$B$7,[1]Q4_narr_rank!$A$7))))))</f>
        <v>Idealists</v>
      </c>
      <c r="AX62" t="s">
        <v>474</v>
      </c>
      <c r="AY62">
        <v>1</v>
      </c>
      <c r="AZ62">
        <f>LEN(Table1[[#This Row],[narratives_probing]])</f>
        <v>110</v>
      </c>
      <c r="BA62" s="6" t="str">
        <f>IF(Table1[[#This Row],[narratives_rank_1]]=1,"Money",IF(Table1[[#This Row],[narratives_rank_2]]=1,"Mixture",IF(Table1[[#This Row],[narratives_rank_3]]=1,"Sincere")))</f>
        <v>Sincere</v>
      </c>
      <c r="BB62" s="9" t="s">
        <v>369</v>
      </c>
      <c r="BC62" s="1">
        <v>7</v>
      </c>
      <c r="BF62" t="s">
        <v>202</v>
      </c>
      <c r="BG62" t="s">
        <v>94</v>
      </c>
      <c r="BH62" t="s">
        <v>118</v>
      </c>
      <c r="BI62" t="s">
        <v>146</v>
      </c>
      <c r="BJ62" t="s">
        <v>119</v>
      </c>
      <c r="BK62" t="s">
        <v>120</v>
      </c>
      <c r="BL62" t="s">
        <v>135</v>
      </c>
      <c r="BN62">
        <v>68</v>
      </c>
      <c r="BO62" t="s">
        <v>100</v>
      </c>
      <c r="BP62" t="s">
        <v>324</v>
      </c>
      <c r="BQ62" t="s">
        <v>156</v>
      </c>
    </row>
    <row r="63" spans="1:69" x14ac:dyDescent="0.2">
      <c r="A63" t="s">
        <v>475</v>
      </c>
      <c r="B63" t="s">
        <v>475</v>
      </c>
      <c r="C63">
        <v>146.91300000000001</v>
      </c>
      <c r="D63" t="s">
        <v>476</v>
      </c>
      <c r="E63" s="1" t="s">
        <v>127</v>
      </c>
      <c r="F63" s="1">
        <v>3</v>
      </c>
      <c r="G63" s="1" t="s">
        <v>128</v>
      </c>
      <c r="H63" s="1">
        <v>9</v>
      </c>
      <c r="I63" s="1"/>
      <c r="J63" t="s">
        <v>477</v>
      </c>
      <c r="K63" s="1" t="s">
        <v>86</v>
      </c>
      <c r="L63" s="1">
        <v>4</v>
      </c>
      <c r="M63" s="1" t="s">
        <v>87</v>
      </c>
      <c r="N63" s="1">
        <v>3</v>
      </c>
      <c r="O63" s="1" t="s">
        <v>88</v>
      </c>
      <c r="P63" s="1">
        <v>4</v>
      </c>
      <c r="R63" t="s">
        <v>478</v>
      </c>
      <c r="S63">
        <v>0</v>
      </c>
      <c r="X63">
        <v>0</v>
      </c>
      <c r="Y63" t="str" cm="1">
        <f t="array" ref="Y6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63" cm="1">
        <f t="array" ref="Z6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63" t="str" cm="1">
        <f t="array" ref="AA6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3" t="str" cm="1">
        <f t="array" ref="AB6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3" t="str" cm="1">
        <f t="array" ref="AC6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3" t="str" cm="1">
        <f t="array" ref="AD6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3">
        <f>IF(OR(Table1[[#This Row],[Merged_Coding3numerical1]]=1,Table1[[#This Row],[Merged_Coding3numerical2]]=1,Table1[[#This Row],[Merged_Coding3numerical3]]=1),1,0)</f>
        <v>0</v>
      </c>
      <c r="AF63">
        <f>IF(OR(Table1[[#This Row],[Merged_Coding3numerical1]]=2,Table1[[#This Row],[Merged_Coding3numerical2]]=2,Table1[[#This Row],[Merged_Coding3numerical3]]=2),1,0)</f>
        <v>0</v>
      </c>
      <c r="AG63">
        <f>IF(OR(Table1[[#This Row],[Merged_Coding3numerical1]]=3,Table1[[#This Row],[Merged_Coding3numerical2]]=3,Table1[[#This Row],[Merged_Coding3numerical3]]=3),1,0)</f>
        <v>0</v>
      </c>
      <c r="AH63">
        <f>IF(OR(Table1[[#This Row],[Merged_Coding3numerical1]]=4,Table1[[#This Row],[Merged_Coding3numerical2]]=4,Table1[[#This Row],[Merged_Coding3numerical3]]=4),1,0)</f>
        <v>0</v>
      </c>
      <c r="AI63">
        <f>IF(OR(Table1[[#This Row],[Merged_Coding3numerical1]]=5,Table1[[#This Row],[Merged_Coding3numerical2]]=5,Table1[[#This Row],[Merged_Coding3numerical3]]=5),1,0)</f>
        <v>1</v>
      </c>
      <c r="AJ63">
        <f>LEN(Table1[[#This Row],[narratives_open]])</f>
        <v>12</v>
      </c>
      <c r="AK63" s="1" t="s">
        <v>479</v>
      </c>
      <c r="AL63" s="1">
        <v>7</v>
      </c>
      <c r="AR63">
        <f t="shared" si="0"/>
        <v>1</v>
      </c>
      <c r="AS63">
        <v>3</v>
      </c>
      <c r="AT63">
        <v>1</v>
      </c>
      <c r="AU63">
        <v>2</v>
      </c>
      <c r="AV63">
        <f>IF(Table1[[#This Row],[narratives_rank_1]]=1,IF(Table1[[#This Row],[narratives_rank_2]]=2,123,132),IF(Table1[[#This Row],[narratives_rank_1]]=2,IF(Table1[[#This Row],[narratives_rank_2]]=1,213,231),IF(Table1[[#This Row],[narratives_rank_2]]=1,312,321)))</f>
        <v>312</v>
      </c>
      <c r="AW63" t="str">
        <f>IF(AV63=[1]Q4_narr_rank!$B$2,[1]Q4_narr_rank!$A$2,IF(AV63=[1]Q4_narr_rank!$B$3,[1]Q4_narr_rank!$A$3,IF(AV63=[1]Q4_narr_rank!$B$4,[1]Q4_narr_rank!$A$4,IF(AV63=[1]Q4_narr_rank!$B$5,[1]Q4_narr_rank!$A$5,IF(AV63=[1]Q4_narr_rank!$B$6,[1]Q4_narr_rank!$A$6,IF(AV63=[1]Q4_narr_rank!$B$7,[1]Q4_narr_rank!$A$7))))))</f>
        <v>Balanced Idealists</v>
      </c>
      <c r="AX63" t="s">
        <v>480</v>
      </c>
      <c r="AY63">
        <v>1</v>
      </c>
      <c r="AZ63">
        <f>LEN(Table1[[#This Row],[narratives_probing]])</f>
        <v>11</v>
      </c>
      <c r="BA63" s="6" t="str">
        <f>IF(Table1[[#This Row],[narratives_rank_1]]=1,"Money",IF(Table1[[#This Row],[narratives_rank_2]]=1,"Mixture",IF(Table1[[#This Row],[narratives_rank_3]]=1,"Sincere")))</f>
        <v>Mixture</v>
      </c>
      <c r="BB63" s="7" t="s">
        <v>481</v>
      </c>
      <c r="BC63" s="1">
        <v>1</v>
      </c>
      <c r="BF63" t="s">
        <v>237</v>
      </c>
      <c r="BG63" t="s">
        <v>94</v>
      </c>
      <c r="BH63" t="s">
        <v>96</v>
      </c>
      <c r="BI63" t="s">
        <v>96</v>
      </c>
      <c r="BJ63" t="s">
        <v>154</v>
      </c>
      <c r="BK63" t="s">
        <v>120</v>
      </c>
      <c r="BL63" t="s">
        <v>135</v>
      </c>
      <c r="BN63">
        <v>57</v>
      </c>
      <c r="BO63" t="s">
        <v>155</v>
      </c>
      <c r="BP63" t="s">
        <v>147</v>
      </c>
      <c r="BQ63" t="s">
        <v>156</v>
      </c>
    </row>
    <row r="64" spans="1:69" x14ac:dyDescent="0.2">
      <c r="A64" t="s">
        <v>482</v>
      </c>
      <c r="B64" t="s">
        <v>482</v>
      </c>
      <c r="C64">
        <v>240.12100000000001</v>
      </c>
      <c r="D64" t="s">
        <v>483</v>
      </c>
      <c r="E64" s="1" t="s">
        <v>205</v>
      </c>
      <c r="F64" s="1">
        <v>2</v>
      </c>
      <c r="G64" s="1" t="s">
        <v>206</v>
      </c>
      <c r="H64" s="1">
        <v>6</v>
      </c>
      <c r="I64" s="1"/>
      <c r="J64" t="s">
        <v>484</v>
      </c>
      <c r="K64" s="1" t="s">
        <v>176</v>
      </c>
      <c r="L64" s="1">
        <v>2</v>
      </c>
      <c r="M64" s="1" t="s">
        <v>328</v>
      </c>
      <c r="N64" s="1">
        <v>4</v>
      </c>
      <c r="O64" s="1" t="s">
        <v>88</v>
      </c>
      <c r="P64" s="1">
        <v>4</v>
      </c>
      <c r="R64" t="s">
        <v>485</v>
      </c>
      <c r="S64">
        <v>1</v>
      </c>
      <c r="T64" t="s">
        <v>170</v>
      </c>
      <c r="U64">
        <v>1</v>
      </c>
      <c r="V64" t="s">
        <v>90</v>
      </c>
      <c r="W64" s="8">
        <f>IF(Table1[[#This Row],[main_reasontext]]=[1]Q3_narr_open!$A$23,1,IF(Table1[[#This Row],[main_reasontext]]=[1]Q3_narr_open!$A$24,2,IF(Table1[[#This Row],[main_reasontext]]=[1]Q3_narr_open!$A$25,3,IF(Table1[[#This Row],[main_reasontext]]=[1]Q3_narr_open!$A$26,4,))))</f>
        <v>1</v>
      </c>
      <c r="X64">
        <v>1</v>
      </c>
      <c r="Y64" t="str" cm="1">
        <f t="array" ref="Y6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4" cm="1">
        <f t="array" ref="Z6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4" t="str" cm="1">
        <f t="array" ref="AA6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4" cm="1">
        <f t="array" ref="AB6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4" t="str" cm="1">
        <f t="array" ref="AC6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4" t="str" cm="1">
        <f t="array" ref="AD6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4">
        <f>IF(OR(Table1[[#This Row],[Merged_Coding3numerical1]]=1,Table1[[#This Row],[Merged_Coding3numerical2]]=1,Table1[[#This Row],[Merged_Coding3numerical3]]=1),1,0)</f>
        <v>1</v>
      </c>
      <c r="AF64">
        <f>IF(OR(Table1[[#This Row],[Merged_Coding3numerical1]]=2,Table1[[#This Row],[Merged_Coding3numerical2]]=2,Table1[[#This Row],[Merged_Coding3numerical3]]=2),1,0)</f>
        <v>0</v>
      </c>
      <c r="AG64">
        <f>IF(OR(Table1[[#This Row],[Merged_Coding3numerical1]]=3,Table1[[#This Row],[Merged_Coding3numerical2]]=3,Table1[[#This Row],[Merged_Coding3numerical3]]=3),1,0)</f>
        <v>0</v>
      </c>
      <c r="AH64">
        <f>IF(OR(Table1[[#This Row],[Merged_Coding3numerical1]]=4,Table1[[#This Row],[Merged_Coding3numerical2]]=4,Table1[[#This Row],[Merged_Coding3numerical3]]=4),1,0)</f>
        <v>1</v>
      </c>
      <c r="AI64">
        <f>IF(OR(Table1[[#This Row],[Merged_Coding3numerical1]]=5,Table1[[#This Row],[Merged_Coding3numerical2]]=5,Table1[[#This Row],[Merged_Coding3numerical3]]=5),1,0)</f>
        <v>0</v>
      </c>
      <c r="AJ64">
        <f>LEN(Table1[[#This Row],[narratives_open]])</f>
        <v>461</v>
      </c>
      <c r="AK64" s="1" t="s">
        <v>114</v>
      </c>
      <c r="AL64" s="1">
        <v>6</v>
      </c>
      <c r="AM64" s="1" t="s">
        <v>90</v>
      </c>
      <c r="AN64" s="1">
        <v>2</v>
      </c>
      <c r="AR64">
        <f t="shared" si="0"/>
        <v>0.5</v>
      </c>
      <c r="AS64">
        <v>1</v>
      </c>
      <c r="AT64">
        <v>3</v>
      </c>
      <c r="AU64">
        <v>2</v>
      </c>
      <c r="AV64">
        <f>IF(Table1[[#This Row],[narratives_rank_1]]=1,IF(Table1[[#This Row],[narratives_rank_2]]=2,123,132),IF(Table1[[#This Row],[narratives_rank_1]]=2,IF(Table1[[#This Row],[narratives_rank_2]]=1,213,231),IF(Table1[[#This Row],[narratives_rank_2]]=1,312,321)))</f>
        <v>132</v>
      </c>
      <c r="AW64" t="str">
        <f>IF(AV64=[1]Q4_narr_rank!$B$2,[1]Q4_narr_rank!$A$2,IF(AV64=[1]Q4_narr_rank!$B$3,[1]Q4_narr_rank!$A$3,IF(AV64=[1]Q4_narr_rank!$B$4,[1]Q4_narr_rank!$A$4,IF(AV64=[1]Q4_narr_rank!$B$5,[1]Q4_narr_rank!$A$5,IF(AV64=[1]Q4_narr_rank!$B$6,[1]Q4_narr_rank!$A$6,IF(AV64=[1]Q4_narr_rank!$B$7,[1]Q4_narr_rank!$A$7))))))</f>
        <v>2 different types of firms, cynics</v>
      </c>
      <c r="AX64" t="s">
        <v>486</v>
      </c>
      <c r="AY64">
        <v>1</v>
      </c>
      <c r="AZ64">
        <f>LEN(Table1[[#This Row],[narratives_probing]])</f>
        <v>397</v>
      </c>
      <c r="BA64" s="6" t="str">
        <f>IF(Table1[[#This Row],[narratives_rank_1]]=1,"Money",IF(Table1[[#This Row],[narratives_rank_2]]=1,"Mixture",IF(Table1[[#This Row],[narratives_rank_3]]=1,"Sincere")))</f>
        <v>Money</v>
      </c>
      <c r="BB64" s="7" t="s">
        <v>116</v>
      </c>
      <c r="BC64" s="1">
        <v>10</v>
      </c>
      <c r="BF64" t="s">
        <v>93</v>
      </c>
      <c r="BG64" t="s">
        <v>94</v>
      </c>
      <c r="BH64" t="s">
        <v>188</v>
      </c>
      <c r="BI64" t="s">
        <v>146</v>
      </c>
      <c r="BJ64" t="s">
        <v>119</v>
      </c>
      <c r="BK64" t="s">
        <v>120</v>
      </c>
      <c r="BL64" t="s">
        <v>135</v>
      </c>
      <c r="BN64">
        <v>68</v>
      </c>
      <c r="BO64" t="s">
        <v>122</v>
      </c>
      <c r="BP64" t="s">
        <v>101</v>
      </c>
      <c r="BQ64" t="s">
        <v>124</v>
      </c>
    </row>
    <row r="65" spans="1:69" x14ac:dyDescent="0.2">
      <c r="A65" t="s">
        <v>487</v>
      </c>
      <c r="B65" t="s">
        <v>487</v>
      </c>
      <c r="C65">
        <v>115.99299999999999</v>
      </c>
      <c r="D65" t="s">
        <v>488</v>
      </c>
      <c r="E65" s="1" t="s">
        <v>84</v>
      </c>
      <c r="F65" s="1">
        <v>4</v>
      </c>
      <c r="G65" s="1" t="s">
        <v>84</v>
      </c>
      <c r="H65" s="1">
        <v>1</v>
      </c>
      <c r="I65" s="1"/>
      <c r="J65" t="s">
        <v>489</v>
      </c>
      <c r="K65" s="1" t="s">
        <v>108</v>
      </c>
      <c r="L65" s="1">
        <v>1</v>
      </c>
      <c r="M65" s="1" t="s">
        <v>109</v>
      </c>
      <c r="N65" s="1">
        <v>1</v>
      </c>
      <c r="O65" s="1" t="s">
        <v>88</v>
      </c>
      <c r="P65" s="1">
        <v>4</v>
      </c>
      <c r="R65" t="s">
        <v>490</v>
      </c>
      <c r="S65">
        <v>0</v>
      </c>
      <c r="V65" t="s">
        <v>90</v>
      </c>
      <c r="W65" s="8">
        <f>IF(Table1[[#This Row],[main_reasontext]]=[1]Q3_narr_open!$A$23,1,IF(Table1[[#This Row],[main_reasontext]]=[1]Q3_narr_open!$A$24,2,IF(Table1[[#This Row],[main_reasontext]]=[1]Q3_narr_open!$A$25,3,IF(Table1[[#This Row],[main_reasontext]]=[1]Q3_narr_open!$A$26,4,))))</f>
        <v>1</v>
      </c>
      <c r="X65">
        <v>0</v>
      </c>
      <c r="Y65" t="str" cm="1">
        <f t="array" ref="Y6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5" cm="1">
        <f t="array" ref="Z6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5" t="str" cm="1">
        <f t="array" ref="AA6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5" cm="1">
        <f t="array" ref="AB6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5" t="str" cm="1">
        <f t="array" ref="AC6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65" cm="1">
        <f t="array" ref="AD6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65">
        <f>IF(OR(Table1[[#This Row],[Merged_Coding3numerical1]]=1,Table1[[#This Row],[Merged_Coding3numerical2]]=1,Table1[[#This Row],[Merged_Coding3numerical3]]=1),1,0)</f>
        <v>1</v>
      </c>
      <c r="AF65">
        <f>IF(OR(Table1[[#This Row],[Merged_Coding3numerical1]]=2,Table1[[#This Row],[Merged_Coding3numerical2]]=2,Table1[[#This Row],[Merged_Coding3numerical3]]=2),1,0)</f>
        <v>1</v>
      </c>
      <c r="AG65">
        <f>IF(OR(Table1[[#This Row],[Merged_Coding3numerical1]]=3,Table1[[#This Row],[Merged_Coding3numerical2]]=3,Table1[[#This Row],[Merged_Coding3numerical3]]=3),1,0)</f>
        <v>0</v>
      </c>
      <c r="AH65">
        <f>IF(OR(Table1[[#This Row],[Merged_Coding3numerical1]]=4,Table1[[#This Row],[Merged_Coding3numerical2]]=4,Table1[[#This Row],[Merged_Coding3numerical3]]=4),1,0)</f>
        <v>0</v>
      </c>
      <c r="AI65">
        <f>IF(OR(Table1[[#This Row],[Merged_Coding3numerical1]]=5,Table1[[#This Row],[Merged_Coding3numerical2]]=5,Table1[[#This Row],[Merged_Coding3numerical3]]=5),1,0)</f>
        <v>0</v>
      </c>
      <c r="AJ65">
        <f>LEN(Table1[[#This Row],[narratives_open]])</f>
        <v>603</v>
      </c>
      <c r="AK65" s="1" t="s">
        <v>90</v>
      </c>
      <c r="AL65" s="1">
        <v>2</v>
      </c>
      <c r="AM65" s="1" t="s">
        <v>112</v>
      </c>
      <c r="AN65" s="1">
        <v>3</v>
      </c>
      <c r="AO65" s="1" t="s">
        <v>491</v>
      </c>
      <c r="AP65" s="1">
        <v>11</v>
      </c>
      <c r="AR65">
        <f t="shared" si="0"/>
        <v>0.33333333333333331</v>
      </c>
      <c r="AS65">
        <v>1</v>
      </c>
      <c r="AT65">
        <v>2</v>
      </c>
      <c r="AU65">
        <v>3</v>
      </c>
      <c r="AV65">
        <f>IF(Table1[[#This Row],[narratives_rank_1]]=1,IF(Table1[[#This Row],[narratives_rank_2]]=2,123,132),IF(Table1[[#This Row],[narratives_rank_1]]=2,IF(Table1[[#This Row],[narratives_rank_2]]=1,213,231),IF(Table1[[#This Row],[narratives_rank_2]]=1,312,321)))</f>
        <v>123</v>
      </c>
      <c r="AW65" t="str">
        <f>IF(AV65=[1]Q4_narr_rank!$B$2,[1]Q4_narr_rank!$A$2,IF(AV65=[1]Q4_narr_rank!$B$3,[1]Q4_narr_rank!$A$3,IF(AV65=[1]Q4_narr_rank!$B$4,[1]Q4_narr_rank!$A$4,IF(AV65=[1]Q4_narr_rank!$B$5,[1]Q4_narr_rank!$A$5,IF(AV65=[1]Q4_narr_rank!$B$6,[1]Q4_narr_rank!$A$6,IF(AV65=[1]Q4_narr_rank!$B$7,[1]Q4_narr_rank!$A$7))))))</f>
        <v>Cynics</v>
      </c>
      <c r="AX65" t="s">
        <v>492</v>
      </c>
      <c r="AY65">
        <v>1</v>
      </c>
      <c r="AZ65">
        <f>LEN(Table1[[#This Row],[narratives_probing]])</f>
        <v>215</v>
      </c>
      <c r="BA65" s="6" t="str">
        <f>IF(Table1[[#This Row],[narratives_rank_1]]=1,"Money",IF(Table1[[#This Row],[narratives_rank_2]]=1,"Mixture",IF(Table1[[#This Row],[narratives_rank_3]]=1,"Sincere")))</f>
        <v>Money</v>
      </c>
      <c r="BB65" s="1" t="s">
        <v>116</v>
      </c>
      <c r="BC65" s="1">
        <v>10</v>
      </c>
      <c r="BF65" t="s">
        <v>210</v>
      </c>
      <c r="BG65" t="s">
        <v>94</v>
      </c>
      <c r="BH65" t="s">
        <v>188</v>
      </c>
      <c r="BI65" t="s">
        <v>146</v>
      </c>
      <c r="BJ65" t="s">
        <v>134</v>
      </c>
      <c r="BK65" t="s">
        <v>120</v>
      </c>
      <c r="BL65" t="s">
        <v>121</v>
      </c>
      <c r="BN65">
        <v>55</v>
      </c>
      <c r="BO65" t="s">
        <v>136</v>
      </c>
      <c r="BP65" t="s">
        <v>358</v>
      </c>
      <c r="BQ65" t="s">
        <v>138</v>
      </c>
    </row>
    <row r="66" spans="1:69" x14ac:dyDescent="0.2">
      <c r="A66" t="s">
        <v>493</v>
      </c>
      <c r="B66" t="s">
        <v>493</v>
      </c>
      <c r="C66">
        <v>60.122</v>
      </c>
      <c r="D66" t="s">
        <v>494</v>
      </c>
      <c r="E66" s="1" t="s">
        <v>167</v>
      </c>
      <c r="F66" s="1">
        <v>5</v>
      </c>
      <c r="G66" s="1" t="s">
        <v>167</v>
      </c>
      <c r="H66" s="1">
        <v>19</v>
      </c>
      <c r="I66" s="1"/>
      <c r="J66" t="s">
        <v>495</v>
      </c>
      <c r="K66" s="1" t="s">
        <v>192</v>
      </c>
      <c r="L66" s="1">
        <v>3</v>
      </c>
      <c r="M66" s="1" t="s">
        <v>87</v>
      </c>
      <c r="N66" s="1">
        <v>3</v>
      </c>
      <c r="O66" s="1" t="s">
        <v>88</v>
      </c>
      <c r="P66" s="1">
        <v>4</v>
      </c>
      <c r="R66" t="s">
        <v>496</v>
      </c>
      <c r="S66">
        <v>0</v>
      </c>
      <c r="X66">
        <v>0</v>
      </c>
      <c r="Y66" t="str" cm="1">
        <f t="array" ref="Y6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6" cm="1">
        <f t="array" ref="Z6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6" t="str" cm="1">
        <f t="array" ref="AA6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6" t="str" cm="1">
        <f t="array" ref="AB6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6" t="str" cm="1">
        <f t="array" ref="AC6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6" t="str" cm="1">
        <f t="array" ref="AD6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6">
        <f>IF(OR(Table1[[#This Row],[Merged_Coding3numerical1]]=1,Table1[[#This Row],[Merged_Coding3numerical2]]=1,Table1[[#This Row],[Merged_Coding3numerical3]]=1),1,0)</f>
        <v>1</v>
      </c>
      <c r="AF66">
        <f>IF(OR(Table1[[#This Row],[Merged_Coding3numerical1]]=2,Table1[[#This Row],[Merged_Coding3numerical2]]=2,Table1[[#This Row],[Merged_Coding3numerical3]]=2),1,0)</f>
        <v>0</v>
      </c>
      <c r="AG66">
        <f>IF(OR(Table1[[#This Row],[Merged_Coding3numerical1]]=3,Table1[[#This Row],[Merged_Coding3numerical2]]=3,Table1[[#This Row],[Merged_Coding3numerical3]]=3),1,0)</f>
        <v>0</v>
      </c>
      <c r="AH66">
        <f>IF(OR(Table1[[#This Row],[Merged_Coding3numerical1]]=4,Table1[[#This Row],[Merged_Coding3numerical2]]=4,Table1[[#This Row],[Merged_Coding3numerical3]]=4),1,0)</f>
        <v>0</v>
      </c>
      <c r="AI66">
        <f>IF(OR(Table1[[#This Row],[Merged_Coding3numerical1]]=5,Table1[[#This Row],[Merged_Coding3numerical2]]=5,Table1[[#This Row],[Merged_Coding3numerical3]]=5),1,0)</f>
        <v>0</v>
      </c>
      <c r="AJ66">
        <f>LEN(Table1[[#This Row],[narratives_open]])</f>
        <v>326</v>
      </c>
      <c r="AK66" s="1" t="s">
        <v>90</v>
      </c>
      <c r="AL66" s="1">
        <v>2</v>
      </c>
      <c r="AR66">
        <f t="shared" si="0"/>
        <v>1</v>
      </c>
      <c r="AS66">
        <v>1</v>
      </c>
      <c r="AT66">
        <v>2</v>
      </c>
      <c r="AU66">
        <v>3</v>
      </c>
      <c r="AV66">
        <f>IF(Table1[[#This Row],[narratives_rank_1]]=1,IF(Table1[[#This Row],[narratives_rank_2]]=2,123,132),IF(Table1[[#This Row],[narratives_rank_1]]=2,IF(Table1[[#This Row],[narratives_rank_2]]=1,213,231),IF(Table1[[#This Row],[narratives_rank_2]]=1,312,321)))</f>
        <v>123</v>
      </c>
      <c r="AW66" t="str">
        <f>IF(AV66=[1]Q4_narr_rank!$B$2,[1]Q4_narr_rank!$A$2,IF(AV66=[1]Q4_narr_rank!$B$3,[1]Q4_narr_rank!$A$3,IF(AV66=[1]Q4_narr_rank!$B$4,[1]Q4_narr_rank!$A$4,IF(AV66=[1]Q4_narr_rank!$B$5,[1]Q4_narr_rank!$A$5,IF(AV66=[1]Q4_narr_rank!$B$6,[1]Q4_narr_rank!$A$6,IF(AV66=[1]Q4_narr_rank!$B$7,[1]Q4_narr_rank!$A$7))))))</f>
        <v>Cynics</v>
      </c>
      <c r="AX66" t="s">
        <v>497</v>
      </c>
      <c r="AY66">
        <v>1</v>
      </c>
      <c r="AZ66">
        <f>LEN(Table1[[#This Row],[narratives_probing]])</f>
        <v>507</v>
      </c>
      <c r="BA66" s="6" t="str">
        <f>IF(Table1[[#This Row],[narratives_rank_1]]=1,"Money",IF(Table1[[#This Row],[narratives_rank_2]]=1,"Mixture",IF(Table1[[#This Row],[narratives_rank_3]]=1,"Sincere")))</f>
        <v>Money</v>
      </c>
      <c r="BB66" s="1" t="s">
        <v>116</v>
      </c>
      <c r="BC66" s="1">
        <v>10</v>
      </c>
      <c r="BF66" t="s">
        <v>153</v>
      </c>
      <c r="BG66" t="s">
        <v>94</v>
      </c>
      <c r="BH66" t="s">
        <v>498</v>
      </c>
      <c r="BI66" t="s">
        <v>146</v>
      </c>
      <c r="BJ66" t="s">
        <v>119</v>
      </c>
      <c r="BK66" t="s">
        <v>120</v>
      </c>
      <c r="BL66" t="s">
        <v>135</v>
      </c>
      <c r="BN66">
        <v>59</v>
      </c>
      <c r="BO66" t="s">
        <v>136</v>
      </c>
      <c r="BP66" t="s">
        <v>147</v>
      </c>
      <c r="BQ66" t="s">
        <v>156</v>
      </c>
    </row>
    <row r="67" spans="1:69" x14ac:dyDescent="0.2">
      <c r="A67" t="s">
        <v>499</v>
      </c>
      <c r="B67" t="s">
        <v>499</v>
      </c>
      <c r="C67">
        <v>31.318000000000001</v>
      </c>
      <c r="D67" t="s">
        <v>500</v>
      </c>
      <c r="E67" s="1" t="s">
        <v>205</v>
      </c>
      <c r="F67" s="1">
        <v>2</v>
      </c>
      <c r="G67" s="1" t="s">
        <v>206</v>
      </c>
      <c r="H67" s="1">
        <v>6</v>
      </c>
      <c r="I67" s="1"/>
      <c r="J67" t="s">
        <v>501</v>
      </c>
      <c r="K67" s="1" t="s">
        <v>86</v>
      </c>
      <c r="L67" s="1">
        <v>4</v>
      </c>
      <c r="M67" s="1" t="s">
        <v>87</v>
      </c>
      <c r="N67" s="1">
        <v>3</v>
      </c>
      <c r="O67" s="1" t="s">
        <v>88</v>
      </c>
      <c r="P67" s="1">
        <v>4</v>
      </c>
      <c r="R67" t="s">
        <v>502</v>
      </c>
      <c r="S67">
        <v>0</v>
      </c>
      <c r="U67">
        <v>1</v>
      </c>
      <c r="V67" t="s">
        <v>90</v>
      </c>
      <c r="W67" s="8">
        <f>IF(Table1[[#This Row],[main_reasontext]]=[1]Q3_narr_open!$A$23,1,IF(Table1[[#This Row],[main_reasontext]]=[1]Q3_narr_open!$A$24,2,IF(Table1[[#This Row],[main_reasontext]]=[1]Q3_narr_open!$A$25,3,IF(Table1[[#This Row],[main_reasontext]]=[1]Q3_narr_open!$A$26,4,))))</f>
        <v>1</v>
      </c>
      <c r="X67">
        <v>0</v>
      </c>
      <c r="Y67" t="str" cm="1">
        <f t="array" ref="Y6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7" cm="1">
        <f t="array" ref="Z6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7" t="str" cm="1">
        <f t="array" ref="AA6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7" cm="1">
        <f t="array" ref="AB6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7" t="str" cm="1">
        <f t="array" ref="AC6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7" t="str" cm="1">
        <f t="array" ref="AD6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7">
        <f>IF(OR(Table1[[#This Row],[Merged_Coding3numerical1]]=1,Table1[[#This Row],[Merged_Coding3numerical2]]=1,Table1[[#This Row],[Merged_Coding3numerical3]]=1),1,0)</f>
        <v>1</v>
      </c>
      <c r="AF67">
        <f>IF(OR(Table1[[#This Row],[Merged_Coding3numerical1]]=2,Table1[[#This Row],[Merged_Coding3numerical2]]=2,Table1[[#This Row],[Merged_Coding3numerical3]]=2),1,0)</f>
        <v>0</v>
      </c>
      <c r="AG67">
        <f>IF(OR(Table1[[#This Row],[Merged_Coding3numerical1]]=3,Table1[[#This Row],[Merged_Coding3numerical2]]=3,Table1[[#This Row],[Merged_Coding3numerical3]]=3),1,0)</f>
        <v>0</v>
      </c>
      <c r="AH67">
        <f>IF(OR(Table1[[#This Row],[Merged_Coding3numerical1]]=4,Table1[[#This Row],[Merged_Coding3numerical2]]=4,Table1[[#This Row],[Merged_Coding3numerical3]]=4),1,0)</f>
        <v>1</v>
      </c>
      <c r="AI67">
        <f>IF(OR(Table1[[#This Row],[Merged_Coding3numerical1]]=5,Table1[[#This Row],[Merged_Coding3numerical2]]=5,Table1[[#This Row],[Merged_Coding3numerical3]]=5),1,0)</f>
        <v>0</v>
      </c>
      <c r="AJ67">
        <f>LEN(Table1[[#This Row],[narratives_open]])</f>
        <v>125</v>
      </c>
      <c r="AK67" s="1" t="s">
        <v>90</v>
      </c>
      <c r="AL67" s="1">
        <v>2</v>
      </c>
      <c r="AM67" s="1" t="s">
        <v>113</v>
      </c>
      <c r="AN67" s="1">
        <v>1</v>
      </c>
      <c r="AR67">
        <f t="shared" ref="AR67:AR130" si="1">IF(AP67="",IF(AN67="",1,1/2),1/3)</f>
        <v>0.5</v>
      </c>
      <c r="AS67">
        <v>3</v>
      </c>
      <c r="AT67">
        <v>2</v>
      </c>
      <c r="AU67">
        <v>1</v>
      </c>
      <c r="AV67">
        <f>IF(Table1[[#This Row],[narratives_rank_1]]=1,IF(Table1[[#This Row],[narratives_rank_2]]=2,123,132),IF(Table1[[#This Row],[narratives_rank_1]]=2,IF(Table1[[#This Row],[narratives_rank_2]]=1,213,231),IF(Table1[[#This Row],[narratives_rank_2]]=1,312,321)))</f>
        <v>321</v>
      </c>
      <c r="AW67" t="str">
        <f>IF(AV67=[1]Q4_narr_rank!$B$2,[1]Q4_narr_rank!$A$2,IF(AV67=[1]Q4_narr_rank!$B$3,[1]Q4_narr_rank!$A$3,IF(AV67=[1]Q4_narr_rank!$B$4,[1]Q4_narr_rank!$A$4,IF(AV67=[1]Q4_narr_rank!$B$5,[1]Q4_narr_rank!$A$5,IF(AV67=[1]Q4_narr_rank!$B$6,[1]Q4_narr_rank!$A$6,IF(AV67=[1]Q4_narr_rank!$B$7,[1]Q4_narr_rank!$A$7))))))</f>
        <v>Idealists</v>
      </c>
      <c r="AX67" t="s">
        <v>503</v>
      </c>
      <c r="AY67">
        <v>1</v>
      </c>
      <c r="AZ67">
        <f>LEN(Table1[[#This Row],[narratives_probing]])</f>
        <v>60</v>
      </c>
      <c r="BA67" s="6" t="str">
        <f>IF(Table1[[#This Row],[narratives_rank_1]]=1,"Money",IF(Table1[[#This Row],[narratives_rank_2]]=1,"Mixture",IF(Table1[[#This Row],[narratives_rank_3]]=1,"Sincere")))</f>
        <v>Sincere</v>
      </c>
      <c r="BB67" s="9" t="s">
        <v>369</v>
      </c>
      <c r="BC67" s="1">
        <v>7</v>
      </c>
      <c r="BF67" t="s">
        <v>93</v>
      </c>
      <c r="BG67">
        <v>0.4</v>
      </c>
      <c r="BH67" t="s">
        <v>188</v>
      </c>
      <c r="BI67" t="s">
        <v>188</v>
      </c>
      <c r="BJ67" t="s">
        <v>119</v>
      </c>
      <c r="BK67" t="s">
        <v>120</v>
      </c>
      <c r="BL67" t="s">
        <v>448</v>
      </c>
      <c r="BM67" t="s">
        <v>504</v>
      </c>
      <c r="BN67">
        <v>67</v>
      </c>
      <c r="BO67" t="s">
        <v>136</v>
      </c>
      <c r="BP67" t="s">
        <v>137</v>
      </c>
      <c r="BQ67" t="s">
        <v>124</v>
      </c>
    </row>
    <row r="68" spans="1:69" x14ac:dyDescent="0.2">
      <c r="A68" t="s">
        <v>505</v>
      </c>
      <c r="B68" t="s">
        <v>505</v>
      </c>
      <c r="C68">
        <v>323.89100000000002</v>
      </c>
      <c r="D68" t="s">
        <v>506</v>
      </c>
      <c r="E68" s="1" t="s">
        <v>167</v>
      </c>
      <c r="F68" s="1">
        <v>5</v>
      </c>
      <c r="G68" s="1" t="s">
        <v>167</v>
      </c>
      <c r="H68" s="1">
        <v>19</v>
      </c>
      <c r="I68" s="1"/>
      <c r="J68" t="s">
        <v>507</v>
      </c>
      <c r="K68" s="1" t="s">
        <v>108</v>
      </c>
      <c r="L68" s="1">
        <v>1</v>
      </c>
      <c r="M68" s="1" t="s">
        <v>109</v>
      </c>
      <c r="N68" s="1">
        <v>1</v>
      </c>
      <c r="O68" s="1" t="s">
        <v>88</v>
      </c>
      <c r="P68" s="1">
        <v>4</v>
      </c>
      <c r="R68" t="s">
        <v>508</v>
      </c>
      <c r="S68">
        <v>0</v>
      </c>
      <c r="X68">
        <v>0</v>
      </c>
      <c r="Y68" t="str" cm="1">
        <f t="array" ref="Y6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8" cm="1">
        <f t="array" ref="Z6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8" t="str" cm="1">
        <f t="array" ref="AA6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8" t="str" cm="1">
        <f t="array" ref="AB6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8" t="str" cm="1">
        <f t="array" ref="AC6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8" t="str" cm="1">
        <f t="array" ref="AD6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8">
        <f>IF(OR(Table1[[#This Row],[Merged_Coding3numerical1]]=1,Table1[[#This Row],[Merged_Coding3numerical2]]=1,Table1[[#This Row],[Merged_Coding3numerical3]]=1),1,0)</f>
        <v>0</v>
      </c>
      <c r="AF68">
        <f>IF(OR(Table1[[#This Row],[Merged_Coding3numerical1]]=2,Table1[[#This Row],[Merged_Coding3numerical2]]=2,Table1[[#This Row],[Merged_Coding3numerical3]]=2),1,0)</f>
        <v>0</v>
      </c>
      <c r="AG68">
        <f>IF(OR(Table1[[#This Row],[Merged_Coding3numerical1]]=3,Table1[[#This Row],[Merged_Coding3numerical2]]=3,Table1[[#This Row],[Merged_Coding3numerical3]]=3),1,0)</f>
        <v>0</v>
      </c>
      <c r="AH68">
        <f>IF(OR(Table1[[#This Row],[Merged_Coding3numerical1]]=4,Table1[[#This Row],[Merged_Coding3numerical2]]=4,Table1[[#This Row],[Merged_Coding3numerical3]]=4),1,0)</f>
        <v>1</v>
      </c>
      <c r="AI68">
        <f>IF(OR(Table1[[#This Row],[Merged_Coding3numerical1]]=5,Table1[[#This Row],[Merged_Coding3numerical2]]=5,Table1[[#This Row],[Merged_Coding3numerical3]]=5),1,0)</f>
        <v>0</v>
      </c>
      <c r="AJ68">
        <f>LEN(Table1[[#This Row],[narratives_open]])</f>
        <v>340</v>
      </c>
      <c r="AK68" s="1" t="s">
        <v>113</v>
      </c>
      <c r="AL68" s="1">
        <v>1</v>
      </c>
      <c r="AR68">
        <f t="shared" si="1"/>
        <v>1</v>
      </c>
      <c r="AS68">
        <v>2</v>
      </c>
      <c r="AT68">
        <v>1</v>
      </c>
      <c r="AU68">
        <v>3</v>
      </c>
      <c r="AV68">
        <f>IF(Table1[[#This Row],[narratives_rank_1]]=1,IF(Table1[[#This Row],[narratives_rank_2]]=2,123,132),IF(Table1[[#This Row],[narratives_rank_1]]=2,IF(Table1[[#This Row],[narratives_rank_2]]=1,213,231),IF(Table1[[#This Row],[narratives_rank_2]]=1,312,321)))</f>
        <v>213</v>
      </c>
      <c r="AW68" t="str">
        <f>IF(AV68=[1]Q4_narr_rank!$B$2,[1]Q4_narr_rank!$A$2,IF(AV68=[1]Q4_narr_rank!$B$3,[1]Q4_narr_rank!$A$3,IF(AV68=[1]Q4_narr_rank!$B$4,[1]Q4_narr_rank!$A$4,IF(AV68=[1]Q4_narr_rank!$B$5,[1]Q4_narr_rank!$A$5,IF(AV68=[1]Q4_narr_rank!$B$6,[1]Q4_narr_rank!$A$6,IF(AV68=[1]Q4_narr_rank!$B$7,[1]Q4_narr_rank!$A$7))))))</f>
        <v>Balanced Cynics</v>
      </c>
      <c r="AX68" t="s">
        <v>509</v>
      </c>
      <c r="AY68">
        <v>1</v>
      </c>
      <c r="AZ68">
        <f>LEN(Table1[[#This Row],[narratives_probing]])</f>
        <v>180</v>
      </c>
      <c r="BA68" s="6" t="str">
        <f>IF(Table1[[#This Row],[narratives_rank_1]]=1,"Money",IF(Table1[[#This Row],[narratives_rank_2]]=1,"Mixture",IF(Table1[[#This Row],[narratives_rank_3]]=1,"Sincere")))</f>
        <v>Mixture</v>
      </c>
      <c r="BB68" s="9" t="s">
        <v>132</v>
      </c>
      <c r="BC68" s="1">
        <v>20</v>
      </c>
      <c r="BF68" t="s">
        <v>223</v>
      </c>
      <c r="BG68">
        <v>0.8</v>
      </c>
      <c r="BH68" t="s">
        <v>498</v>
      </c>
      <c r="BI68" t="s">
        <v>118</v>
      </c>
      <c r="BJ68" t="s">
        <v>162</v>
      </c>
      <c r="BK68" t="s">
        <v>120</v>
      </c>
      <c r="BL68" t="s">
        <v>135</v>
      </c>
      <c r="BN68">
        <v>61</v>
      </c>
      <c r="BO68" t="s">
        <v>122</v>
      </c>
      <c r="BP68" t="s">
        <v>324</v>
      </c>
      <c r="BQ68" t="s">
        <v>138</v>
      </c>
    </row>
    <row r="69" spans="1:69" x14ac:dyDescent="0.2">
      <c r="A69" t="s">
        <v>510</v>
      </c>
      <c r="B69" t="s">
        <v>510</v>
      </c>
      <c r="C69">
        <v>119.901</v>
      </c>
      <c r="D69" t="s">
        <v>511</v>
      </c>
      <c r="E69" s="1" t="s">
        <v>84</v>
      </c>
      <c r="F69" s="1">
        <v>4</v>
      </c>
      <c r="G69" s="1" t="s">
        <v>84</v>
      </c>
      <c r="H69" s="1">
        <v>1</v>
      </c>
      <c r="I69" s="1"/>
      <c r="J69" t="s">
        <v>512</v>
      </c>
      <c r="K69" s="1" t="s">
        <v>192</v>
      </c>
      <c r="L69" s="1">
        <v>3</v>
      </c>
      <c r="M69" s="1" t="s">
        <v>87</v>
      </c>
      <c r="N69" s="1">
        <v>3</v>
      </c>
      <c r="O69" s="1" t="s">
        <v>88</v>
      </c>
      <c r="P69" s="1">
        <v>4</v>
      </c>
      <c r="R69" t="s">
        <v>513</v>
      </c>
      <c r="S69">
        <v>0</v>
      </c>
      <c r="U69">
        <v>1</v>
      </c>
      <c r="V69" t="s">
        <v>90</v>
      </c>
      <c r="W69" s="8">
        <f>IF(Table1[[#This Row],[main_reasontext]]=[1]Q3_narr_open!$A$23,1,IF(Table1[[#This Row],[main_reasontext]]=[1]Q3_narr_open!$A$24,2,IF(Table1[[#This Row],[main_reasontext]]=[1]Q3_narr_open!$A$25,3,IF(Table1[[#This Row],[main_reasontext]]=[1]Q3_narr_open!$A$26,4,))))</f>
        <v>1</v>
      </c>
      <c r="X69">
        <v>0</v>
      </c>
      <c r="Y69" t="str" cm="1">
        <f t="array" ref="Y6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9" cm="1">
        <f t="array" ref="Z6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9" t="str" cm="1">
        <f t="array" ref="AA6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9" cm="1">
        <f t="array" ref="AB6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9" t="str" cm="1">
        <f t="array" ref="AC6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9" t="str" cm="1">
        <f t="array" ref="AD6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9">
        <f>IF(OR(Table1[[#This Row],[Merged_Coding3numerical1]]=1,Table1[[#This Row],[Merged_Coding3numerical2]]=1,Table1[[#This Row],[Merged_Coding3numerical3]]=1),1,0)</f>
        <v>1</v>
      </c>
      <c r="AF69">
        <f>IF(OR(Table1[[#This Row],[Merged_Coding3numerical1]]=2,Table1[[#This Row],[Merged_Coding3numerical2]]=2,Table1[[#This Row],[Merged_Coding3numerical3]]=2),1,0)</f>
        <v>0</v>
      </c>
      <c r="AG69">
        <f>IF(OR(Table1[[#This Row],[Merged_Coding3numerical1]]=3,Table1[[#This Row],[Merged_Coding3numerical2]]=3,Table1[[#This Row],[Merged_Coding3numerical3]]=3),1,0)</f>
        <v>0</v>
      </c>
      <c r="AH69">
        <f>IF(OR(Table1[[#This Row],[Merged_Coding3numerical1]]=4,Table1[[#This Row],[Merged_Coding3numerical2]]=4,Table1[[#This Row],[Merged_Coding3numerical3]]=4),1,0)</f>
        <v>1</v>
      </c>
      <c r="AI69">
        <f>IF(OR(Table1[[#This Row],[Merged_Coding3numerical1]]=5,Table1[[#This Row],[Merged_Coding3numerical2]]=5,Table1[[#This Row],[Merged_Coding3numerical3]]=5),1,0)</f>
        <v>0</v>
      </c>
      <c r="AJ69">
        <f>LEN(Table1[[#This Row],[narratives_open]])</f>
        <v>178</v>
      </c>
      <c r="AK69" s="1" t="s">
        <v>90</v>
      </c>
      <c r="AL69" s="1">
        <v>2</v>
      </c>
      <c r="AM69" s="1" t="s">
        <v>113</v>
      </c>
      <c r="AN69" s="1">
        <v>1</v>
      </c>
      <c r="AR69">
        <f t="shared" si="1"/>
        <v>0.5</v>
      </c>
      <c r="AS69">
        <v>1</v>
      </c>
      <c r="AT69">
        <v>2</v>
      </c>
      <c r="AU69">
        <v>3</v>
      </c>
      <c r="AV69">
        <f>IF(Table1[[#This Row],[narratives_rank_1]]=1,IF(Table1[[#This Row],[narratives_rank_2]]=2,123,132),IF(Table1[[#This Row],[narratives_rank_1]]=2,IF(Table1[[#This Row],[narratives_rank_2]]=1,213,231),IF(Table1[[#This Row],[narratives_rank_2]]=1,312,321)))</f>
        <v>123</v>
      </c>
      <c r="AW69" t="str">
        <f>IF(AV69=[1]Q4_narr_rank!$B$2,[1]Q4_narr_rank!$A$2,IF(AV69=[1]Q4_narr_rank!$B$3,[1]Q4_narr_rank!$A$3,IF(AV69=[1]Q4_narr_rank!$B$4,[1]Q4_narr_rank!$A$4,IF(AV69=[1]Q4_narr_rank!$B$5,[1]Q4_narr_rank!$A$5,IF(AV69=[1]Q4_narr_rank!$B$6,[1]Q4_narr_rank!$A$6,IF(AV69=[1]Q4_narr_rank!$B$7,[1]Q4_narr_rank!$A$7))))))</f>
        <v>Cynics</v>
      </c>
      <c r="AX69" t="s">
        <v>514</v>
      </c>
      <c r="AY69">
        <v>1</v>
      </c>
      <c r="AZ69">
        <f>LEN(Table1[[#This Row],[narratives_probing]])</f>
        <v>173</v>
      </c>
      <c r="BA69" s="6" t="str">
        <f>IF(Table1[[#This Row],[narratives_rank_1]]=1,"Money",IF(Table1[[#This Row],[narratives_rank_2]]=1,"Mixture",IF(Table1[[#This Row],[narratives_rank_3]]=1,"Sincere")))</f>
        <v>Money</v>
      </c>
      <c r="BB69" s="7" t="s">
        <v>481</v>
      </c>
      <c r="BC69" s="1">
        <v>1</v>
      </c>
      <c r="BF69" t="s">
        <v>93</v>
      </c>
      <c r="BG69" t="s">
        <v>187</v>
      </c>
      <c r="BH69" t="s">
        <v>95</v>
      </c>
      <c r="BI69" t="s">
        <v>96</v>
      </c>
      <c r="BJ69" t="s">
        <v>134</v>
      </c>
      <c r="BK69" t="s">
        <v>163</v>
      </c>
      <c r="BL69" t="s">
        <v>135</v>
      </c>
      <c r="BN69">
        <v>65</v>
      </c>
      <c r="BO69" t="s">
        <v>122</v>
      </c>
      <c r="BP69" t="s">
        <v>358</v>
      </c>
      <c r="BQ69" t="s">
        <v>138</v>
      </c>
    </row>
    <row r="70" spans="1:69" x14ac:dyDescent="0.2">
      <c r="A70" t="s">
        <v>515</v>
      </c>
      <c r="B70" t="s">
        <v>515</v>
      </c>
      <c r="C70">
        <v>66.253</v>
      </c>
      <c r="D70" t="s">
        <v>516</v>
      </c>
      <c r="E70" s="1" t="s">
        <v>205</v>
      </c>
      <c r="F70" s="1">
        <v>2</v>
      </c>
      <c r="G70" s="1" t="s">
        <v>281</v>
      </c>
      <c r="H70" s="1">
        <v>4</v>
      </c>
      <c r="I70" s="1"/>
      <c r="J70" t="s">
        <v>517</v>
      </c>
      <c r="K70" s="1" t="s">
        <v>108</v>
      </c>
      <c r="L70" s="1">
        <v>1</v>
      </c>
      <c r="M70" s="1" t="s">
        <v>109</v>
      </c>
      <c r="N70" s="1">
        <v>1</v>
      </c>
      <c r="O70" s="1" t="s">
        <v>88</v>
      </c>
      <c r="P70" s="1">
        <v>4</v>
      </c>
      <c r="R70" t="s">
        <v>518</v>
      </c>
      <c r="S70">
        <v>0</v>
      </c>
      <c r="X70">
        <v>0</v>
      </c>
      <c r="Y70" t="str" cm="1">
        <f t="array" ref="Y7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0" cm="1">
        <f t="array" ref="Z7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0" t="str" cm="1">
        <f t="array" ref="AA7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0" t="str" cm="1">
        <f t="array" ref="AB7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0" t="str" cm="1">
        <f t="array" ref="AC7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0" t="str" cm="1">
        <f t="array" ref="AD7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0">
        <f>IF(OR(Table1[[#This Row],[Merged_Coding3numerical1]]=1,Table1[[#This Row],[Merged_Coding3numerical2]]=1,Table1[[#This Row],[Merged_Coding3numerical3]]=1),1,0)</f>
        <v>0</v>
      </c>
      <c r="AF70">
        <f>IF(OR(Table1[[#This Row],[Merged_Coding3numerical1]]=2,Table1[[#This Row],[Merged_Coding3numerical2]]=2,Table1[[#This Row],[Merged_Coding3numerical3]]=2),1,0)</f>
        <v>1</v>
      </c>
      <c r="AG70">
        <f>IF(OR(Table1[[#This Row],[Merged_Coding3numerical1]]=3,Table1[[#This Row],[Merged_Coding3numerical2]]=3,Table1[[#This Row],[Merged_Coding3numerical3]]=3),1,0)</f>
        <v>0</v>
      </c>
      <c r="AH70">
        <f>IF(OR(Table1[[#This Row],[Merged_Coding3numerical1]]=4,Table1[[#This Row],[Merged_Coding3numerical2]]=4,Table1[[#This Row],[Merged_Coding3numerical3]]=4),1,0)</f>
        <v>0</v>
      </c>
      <c r="AI70">
        <f>IF(OR(Table1[[#This Row],[Merged_Coding3numerical1]]=5,Table1[[#This Row],[Merged_Coding3numerical2]]=5,Table1[[#This Row],[Merged_Coding3numerical3]]=5),1,0)</f>
        <v>0</v>
      </c>
      <c r="AJ70">
        <f>LEN(Table1[[#This Row],[narratives_open]])</f>
        <v>169</v>
      </c>
      <c r="AK70" s="1" t="s">
        <v>221</v>
      </c>
      <c r="AL70" s="1">
        <v>5</v>
      </c>
      <c r="AR70">
        <f t="shared" si="1"/>
        <v>1</v>
      </c>
      <c r="AS70">
        <v>3</v>
      </c>
      <c r="AT70">
        <v>2</v>
      </c>
      <c r="AU70">
        <v>1</v>
      </c>
      <c r="AV70">
        <f>IF(Table1[[#This Row],[narratives_rank_1]]=1,IF(Table1[[#This Row],[narratives_rank_2]]=2,123,132),IF(Table1[[#This Row],[narratives_rank_1]]=2,IF(Table1[[#This Row],[narratives_rank_2]]=1,213,231),IF(Table1[[#This Row],[narratives_rank_2]]=1,312,321)))</f>
        <v>321</v>
      </c>
      <c r="AW70" t="str">
        <f>IF(AV70=[1]Q4_narr_rank!$B$2,[1]Q4_narr_rank!$A$2,IF(AV70=[1]Q4_narr_rank!$B$3,[1]Q4_narr_rank!$A$3,IF(AV70=[1]Q4_narr_rank!$B$4,[1]Q4_narr_rank!$A$4,IF(AV70=[1]Q4_narr_rank!$B$5,[1]Q4_narr_rank!$A$5,IF(AV70=[1]Q4_narr_rank!$B$6,[1]Q4_narr_rank!$A$6,IF(AV70=[1]Q4_narr_rank!$B$7,[1]Q4_narr_rank!$A$7))))))</f>
        <v>Idealists</v>
      </c>
      <c r="AX70" t="s">
        <v>519</v>
      </c>
      <c r="AY70">
        <v>1</v>
      </c>
      <c r="AZ70">
        <f>LEN(Table1[[#This Row],[narratives_probing]])</f>
        <v>83</v>
      </c>
      <c r="BA70" s="6" t="str">
        <f>IF(Table1[[#This Row],[narratives_rank_1]]=1,"Money",IF(Table1[[#This Row],[narratives_rank_2]]=1,"Mixture",IF(Table1[[#This Row],[narratives_rank_3]]=1,"Sincere")))</f>
        <v>Sincere</v>
      </c>
      <c r="BB70" s="9" t="s">
        <v>268</v>
      </c>
      <c r="BC70" s="1">
        <v>6</v>
      </c>
      <c r="BF70" t="s">
        <v>93</v>
      </c>
      <c r="BG70">
        <v>0.4</v>
      </c>
      <c r="BH70" t="s">
        <v>118</v>
      </c>
      <c r="BI70" t="s">
        <v>146</v>
      </c>
      <c r="BJ70" t="s">
        <v>119</v>
      </c>
      <c r="BK70" t="s">
        <v>163</v>
      </c>
      <c r="BL70" t="s">
        <v>135</v>
      </c>
      <c r="BN70">
        <v>69</v>
      </c>
      <c r="BO70" t="s">
        <v>122</v>
      </c>
      <c r="BP70" t="s">
        <v>164</v>
      </c>
      <c r="BQ70" t="s">
        <v>138</v>
      </c>
    </row>
    <row r="71" spans="1:69" x14ac:dyDescent="0.2">
      <c r="A71" t="s">
        <v>520</v>
      </c>
      <c r="B71" t="s">
        <v>520</v>
      </c>
      <c r="C71">
        <v>301.68799999999999</v>
      </c>
      <c r="D71" t="s">
        <v>521</v>
      </c>
      <c r="E71" s="1" t="s">
        <v>141</v>
      </c>
      <c r="F71" s="1">
        <v>6</v>
      </c>
      <c r="G71" s="1" t="s">
        <v>522</v>
      </c>
      <c r="H71" s="1">
        <v>22</v>
      </c>
      <c r="I71" s="1"/>
      <c r="J71" t="s">
        <v>523</v>
      </c>
      <c r="K71" s="1" t="s">
        <v>108</v>
      </c>
      <c r="L71" s="1">
        <v>1</v>
      </c>
      <c r="M71" s="1" t="s">
        <v>109</v>
      </c>
      <c r="N71" s="1">
        <v>1</v>
      </c>
      <c r="O71" s="1" t="s">
        <v>88</v>
      </c>
      <c r="P71" s="1">
        <v>4</v>
      </c>
      <c r="R71" t="s">
        <v>524</v>
      </c>
      <c r="S71">
        <v>0</v>
      </c>
      <c r="X71">
        <v>0</v>
      </c>
      <c r="Y71" t="str" cm="1">
        <f t="array" ref="Y7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1" cm="1">
        <f t="array" ref="Z7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1" t="str" cm="1">
        <f t="array" ref="AA7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1" t="str" cm="1">
        <f t="array" ref="AB7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1" t="str" cm="1">
        <f t="array" ref="AC7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1" t="str" cm="1">
        <f t="array" ref="AD7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1">
        <f>IF(OR(Table1[[#This Row],[Merged_Coding3numerical1]]=1,Table1[[#This Row],[Merged_Coding3numerical2]]=1,Table1[[#This Row],[Merged_Coding3numerical3]]=1),1,0)</f>
        <v>1</v>
      </c>
      <c r="AF71">
        <f>IF(OR(Table1[[#This Row],[Merged_Coding3numerical1]]=2,Table1[[#This Row],[Merged_Coding3numerical2]]=2,Table1[[#This Row],[Merged_Coding3numerical3]]=2),1,0)</f>
        <v>0</v>
      </c>
      <c r="AG71">
        <f>IF(OR(Table1[[#This Row],[Merged_Coding3numerical1]]=3,Table1[[#This Row],[Merged_Coding3numerical2]]=3,Table1[[#This Row],[Merged_Coding3numerical3]]=3),1,0)</f>
        <v>0</v>
      </c>
      <c r="AH71">
        <f>IF(OR(Table1[[#This Row],[Merged_Coding3numerical1]]=4,Table1[[#This Row],[Merged_Coding3numerical2]]=4,Table1[[#This Row],[Merged_Coding3numerical3]]=4),1,0)</f>
        <v>0</v>
      </c>
      <c r="AI71">
        <f>IF(OR(Table1[[#This Row],[Merged_Coding3numerical1]]=5,Table1[[#This Row],[Merged_Coding3numerical2]]=5,Table1[[#This Row],[Merged_Coding3numerical3]]=5),1,0)</f>
        <v>0</v>
      </c>
      <c r="AJ71">
        <f>LEN(Table1[[#This Row],[narratives_open]])</f>
        <v>119</v>
      </c>
      <c r="AK71" s="1" t="s">
        <v>90</v>
      </c>
      <c r="AL71" s="1">
        <v>2</v>
      </c>
      <c r="AR71">
        <f t="shared" si="1"/>
        <v>1</v>
      </c>
      <c r="AS71">
        <v>1</v>
      </c>
      <c r="AT71">
        <v>2</v>
      </c>
      <c r="AU71">
        <v>3</v>
      </c>
      <c r="AV71">
        <f>IF(Table1[[#This Row],[narratives_rank_1]]=1,IF(Table1[[#This Row],[narratives_rank_2]]=2,123,132),IF(Table1[[#This Row],[narratives_rank_1]]=2,IF(Table1[[#This Row],[narratives_rank_2]]=1,213,231),IF(Table1[[#This Row],[narratives_rank_2]]=1,312,321)))</f>
        <v>123</v>
      </c>
      <c r="AW71" t="str">
        <f>IF(AV71=[1]Q4_narr_rank!$B$2,[1]Q4_narr_rank!$A$2,IF(AV71=[1]Q4_narr_rank!$B$3,[1]Q4_narr_rank!$A$3,IF(AV71=[1]Q4_narr_rank!$B$4,[1]Q4_narr_rank!$A$4,IF(AV71=[1]Q4_narr_rank!$B$5,[1]Q4_narr_rank!$A$5,IF(AV71=[1]Q4_narr_rank!$B$6,[1]Q4_narr_rank!$A$6,IF(AV71=[1]Q4_narr_rank!$B$7,[1]Q4_narr_rank!$A$7))))))</f>
        <v>Cynics</v>
      </c>
      <c r="AX71" t="s">
        <v>525</v>
      </c>
      <c r="AY71">
        <v>1</v>
      </c>
      <c r="AZ71">
        <f>LEN(Table1[[#This Row],[narratives_probing]])</f>
        <v>184</v>
      </c>
      <c r="BA71" s="6" t="str">
        <f>IF(Table1[[#This Row],[narratives_rank_1]]=1,"Money",IF(Table1[[#This Row],[narratives_rank_2]]=1,"Mixture",IF(Table1[[#This Row],[narratives_rank_3]]=1,"Sincere")))</f>
        <v>Money</v>
      </c>
      <c r="BB71" s="7" t="s">
        <v>116</v>
      </c>
      <c r="BC71" s="1">
        <v>10</v>
      </c>
      <c r="BF71" t="s">
        <v>223</v>
      </c>
      <c r="BG71" t="s">
        <v>187</v>
      </c>
      <c r="BH71" t="s">
        <v>146</v>
      </c>
      <c r="BI71" t="s">
        <v>146</v>
      </c>
      <c r="BJ71" t="s">
        <v>134</v>
      </c>
      <c r="BK71" t="s">
        <v>120</v>
      </c>
      <c r="BL71" t="s">
        <v>135</v>
      </c>
      <c r="BN71">
        <v>78</v>
      </c>
      <c r="BO71" t="s">
        <v>122</v>
      </c>
      <c r="BP71" t="s">
        <v>137</v>
      </c>
      <c r="BQ71" t="s">
        <v>138</v>
      </c>
    </row>
    <row r="72" spans="1:69" x14ac:dyDescent="0.2">
      <c r="A72" t="s">
        <v>526</v>
      </c>
      <c r="B72" t="s">
        <v>526</v>
      </c>
      <c r="C72">
        <v>64.700999999999993</v>
      </c>
      <c r="D72" t="s">
        <v>527</v>
      </c>
      <c r="E72" s="1" t="s">
        <v>167</v>
      </c>
      <c r="F72" s="1">
        <v>5</v>
      </c>
      <c r="G72" s="1" t="s">
        <v>167</v>
      </c>
      <c r="H72" s="1">
        <v>19</v>
      </c>
      <c r="I72" s="1"/>
      <c r="J72" t="s">
        <v>528</v>
      </c>
      <c r="K72" s="1" t="s">
        <v>108</v>
      </c>
      <c r="L72" s="1">
        <v>1</v>
      </c>
      <c r="M72" s="1" t="s">
        <v>109</v>
      </c>
      <c r="N72" s="1">
        <v>1</v>
      </c>
      <c r="O72" s="1" t="s">
        <v>88</v>
      </c>
      <c r="P72" s="1">
        <v>4</v>
      </c>
      <c r="R72" t="s">
        <v>529</v>
      </c>
      <c r="S72">
        <v>0</v>
      </c>
      <c r="X72">
        <v>0</v>
      </c>
      <c r="Y72" t="str" cm="1">
        <f t="array" ref="Y7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2" cm="1">
        <f t="array" ref="Z7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2" t="str" cm="1">
        <f t="array" ref="AA7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2" t="str" cm="1">
        <f t="array" ref="AB7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2" t="str" cm="1">
        <f t="array" ref="AC7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2" t="str" cm="1">
        <f t="array" ref="AD7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2">
        <f>IF(OR(Table1[[#This Row],[Merged_Coding3numerical1]]=1,Table1[[#This Row],[Merged_Coding3numerical2]]=1,Table1[[#This Row],[Merged_Coding3numerical3]]=1),1,0)</f>
        <v>0</v>
      </c>
      <c r="AF72">
        <f>IF(OR(Table1[[#This Row],[Merged_Coding3numerical1]]=2,Table1[[#This Row],[Merged_Coding3numerical2]]=2,Table1[[#This Row],[Merged_Coding3numerical3]]=2),1,0)</f>
        <v>1</v>
      </c>
      <c r="AG72">
        <f>IF(OR(Table1[[#This Row],[Merged_Coding3numerical1]]=3,Table1[[#This Row],[Merged_Coding3numerical2]]=3,Table1[[#This Row],[Merged_Coding3numerical3]]=3),1,0)</f>
        <v>0</v>
      </c>
      <c r="AH72">
        <f>IF(OR(Table1[[#This Row],[Merged_Coding3numerical1]]=4,Table1[[#This Row],[Merged_Coding3numerical2]]=4,Table1[[#This Row],[Merged_Coding3numerical3]]=4),1,0)</f>
        <v>0</v>
      </c>
      <c r="AI72">
        <f>IF(OR(Table1[[#This Row],[Merged_Coding3numerical1]]=5,Table1[[#This Row],[Merged_Coding3numerical2]]=5,Table1[[#This Row],[Merged_Coding3numerical3]]=5),1,0)</f>
        <v>0</v>
      </c>
      <c r="AJ72">
        <f>LEN(Table1[[#This Row],[narratives_open]])</f>
        <v>31</v>
      </c>
      <c r="AK72" s="1" t="s">
        <v>112</v>
      </c>
      <c r="AL72" s="1">
        <v>3</v>
      </c>
      <c r="AR72">
        <f t="shared" si="1"/>
        <v>1</v>
      </c>
      <c r="AS72">
        <v>3</v>
      </c>
      <c r="AT72">
        <v>1</v>
      </c>
      <c r="AU72">
        <v>2</v>
      </c>
      <c r="AV72">
        <f>IF(Table1[[#This Row],[narratives_rank_1]]=1,IF(Table1[[#This Row],[narratives_rank_2]]=2,123,132),IF(Table1[[#This Row],[narratives_rank_1]]=2,IF(Table1[[#This Row],[narratives_rank_2]]=1,213,231),IF(Table1[[#This Row],[narratives_rank_2]]=1,312,321)))</f>
        <v>312</v>
      </c>
      <c r="AW72" t="str">
        <f>IF(AV72=[1]Q4_narr_rank!$B$2,[1]Q4_narr_rank!$A$2,IF(AV72=[1]Q4_narr_rank!$B$3,[1]Q4_narr_rank!$A$3,IF(AV72=[1]Q4_narr_rank!$B$4,[1]Q4_narr_rank!$A$4,IF(AV72=[1]Q4_narr_rank!$B$5,[1]Q4_narr_rank!$A$5,IF(AV72=[1]Q4_narr_rank!$B$6,[1]Q4_narr_rank!$A$6,IF(AV72=[1]Q4_narr_rank!$B$7,[1]Q4_narr_rank!$A$7))))))</f>
        <v>Balanced Idealists</v>
      </c>
      <c r="AX72" t="s">
        <v>530</v>
      </c>
      <c r="AY72">
        <v>1</v>
      </c>
      <c r="AZ72">
        <f>LEN(Table1[[#This Row],[narratives_probing]])</f>
        <v>36</v>
      </c>
      <c r="BA72" s="6" t="str">
        <f>IF(Table1[[#This Row],[narratives_rank_1]]=1,"Money",IF(Table1[[#This Row],[narratives_rank_2]]=1,"Mixture",IF(Table1[[#This Row],[narratives_rank_3]]=1,"Sincere")))</f>
        <v>Mixture</v>
      </c>
      <c r="BB72" s="9" t="s">
        <v>132</v>
      </c>
      <c r="BC72" s="1">
        <v>20</v>
      </c>
      <c r="BF72" t="s">
        <v>117</v>
      </c>
      <c r="BG72" t="s">
        <v>94</v>
      </c>
      <c r="BH72" t="s">
        <v>146</v>
      </c>
      <c r="BI72" t="s">
        <v>146</v>
      </c>
      <c r="BJ72" t="s">
        <v>97</v>
      </c>
      <c r="BK72" t="s">
        <v>120</v>
      </c>
      <c r="BL72" t="s">
        <v>135</v>
      </c>
      <c r="BN72">
        <v>50</v>
      </c>
      <c r="BO72" t="s">
        <v>122</v>
      </c>
      <c r="BP72" t="s">
        <v>101</v>
      </c>
      <c r="BQ72" t="s">
        <v>124</v>
      </c>
    </row>
    <row r="73" spans="1:69" x14ac:dyDescent="0.2">
      <c r="A73" t="s">
        <v>531</v>
      </c>
      <c r="B73" t="s">
        <v>531</v>
      </c>
      <c r="C73">
        <v>136.501</v>
      </c>
      <c r="D73" t="s">
        <v>532</v>
      </c>
      <c r="E73" s="1" t="s">
        <v>127</v>
      </c>
      <c r="F73" s="1">
        <v>3</v>
      </c>
      <c r="G73" s="1" t="s">
        <v>128</v>
      </c>
      <c r="H73" s="1">
        <v>9</v>
      </c>
      <c r="I73" s="1"/>
      <c r="J73" t="s">
        <v>533</v>
      </c>
      <c r="K73" s="1" t="s">
        <v>86</v>
      </c>
      <c r="L73" s="1">
        <v>4</v>
      </c>
      <c r="M73" s="1" t="s">
        <v>87</v>
      </c>
      <c r="N73" s="1">
        <v>3</v>
      </c>
      <c r="O73" s="1" t="s">
        <v>88</v>
      </c>
      <c r="P73" s="1">
        <v>4</v>
      </c>
      <c r="Q73" s="1"/>
      <c r="R73" t="s">
        <v>534</v>
      </c>
      <c r="S73">
        <v>0</v>
      </c>
      <c r="X73">
        <v>0</v>
      </c>
      <c r="Y73" t="str" cm="1">
        <f t="array" ref="Y7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3" cm="1">
        <f t="array" ref="Z7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3" t="str" cm="1">
        <f t="array" ref="AA7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3" t="str" cm="1">
        <f t="array" ref="AB7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3" t="str" cm="1">
        <f t="array" ref="AC7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3" t="str" cm="1">
        <f t="array" ref="AD7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3">
        <f>IF(OR(Table1[[#This Row],[Merged_Coding3numerical1]]=1,Table1[[#This Row],[Merged_Coding3numerical2]]=1,Table1[[#This Row],[Merged_Coding3numerical3]]=1),1,0)</f>
        <v>1</v>
      </c>
      <c r="AF73">
        <f>IF(OR(Table1[[#This Row],[Merged_Coding3numerical1]]=2,Table1[[#This Row],[Merged_Coding3numerical2]]=2,Table1[[#This Row],[Merged_Coding3numerical3]]=2),1,0)</f>
        <v>0</v>
      </c>
      <c r="AG73">
        <f>IF(OR(Table1[[#This Row],[Merged_Coding3numerical1]]=3,Table1[[#This Row],[Merged_Coding3numerical2]]=3,Table1[[#This Row],[Merged_Coding3numerical3]]=3),1,0)</f>
        <v>0</v>
      </c>
      <c r="AH73">
        <f>IF(OR(Table1[[#This Row],[Merged_Coding3numerical1]]=4,Table1[[#This Row],[Merged_Coding3numerical2]]=4,Table1[[#This Row],[Merged_Coding3numerical3]]=4),1,0)</f>
        <v>0</v>
      </c>
      <c r="AI73">
        <f>IF(OR(Table1[[#This Row],[Merged_Coding3numerical1]]=5,Table1[[#This Row],[Merged_Coding3numerical2]]=5,Table1[[#This Row],[Merged_Coding3numerical3]]=5),1,0)</f>
        <v>0</v>
      </c>
      <c r="AJ73">
        <f>LEN(Table1[[#This Row],[narratives_open]])</f>
        <v>83</v>
      </c>
      <c r="AK73" s="1" t="s">
        <v>90</v>
      </c>
      <c r="AL73" s="1">
        <v>2</v>
      </c>
      <c r="AR73">
        <f t="shared" si="1"/>
        <v>1</v>
      </c>
      <c r="AS73">
        <v>1</v>
      </c>
      <c r="AT73">
        <v>3</v>
      </c>
      <c r="AU73">
        <v>2</v>
      </c>
      <c r="AV73">
        <f>IF(Table1[[#This Row],[narratives_rank_1]]=1,IF(Table1[[#This Row],[narratives_rank_2]]=2,123,132),IF(Table1[[#This Row],[narratives_rank_1]]=2,IF(Table1[[#This Row],[narratives_rank_2]]=1,213,231),IF(Table1[[#This Row],[narratives_rank_2]]=1,312,321)))</f>
        <v>132</v>
      </c>
      <c r="AW73" t="str">
        <f>IF(AV73=[1]Q4_narr_rank!$B$2,[1]Q4_narr_rank!$A$2,IF(AV73=[1]Q4_narr_rank!$B$3,[1]Q4_narr_rank!$A$3,IF(AV73=[1]Q4_narr_rank!$B$4,[1]Q4_narr_rank!$A$4,IF(AV73=[1]Q4_narr_rank!$B$5,[1]Q4_narr_rank!$A$5,IF(AV73=[1]Q4_narr_rank!$B$6,[1]Q4_narr_rank!$A$6,IF(AV73=[1]Q4_narr_rank!$B$7,[1]Q4_narr_rank!$A$7))))))</f>
        <v>2 different types of firms, cynics</v>
      </c>
      <c r="AX73" t="s">
        <v>535</v>
      </c>
      <c r="AY73">
        <v>1</v>
      </c>
      <c r="AZ73">
        <f>LEN(Table1[[#This Row],[narratives_probing]])</f>
        <v>94</v>
      </c>
      <c r="BA73" s="6" t="str">
        <f>IF(Table1[[#This Row],[narratives_rank_1]]=1,"Money",IF(Table1[[#This Row],[narratives_rank_2]]=1,"Mixture",IF(Table1[[#This Row],[narratives_rank_3]]=1,"Sincere")))</f>
        <v>Money</v>
      </c>
      <c r="BB73" s="7" t="s">
        <v>116</v>
      </c>
      <c r="BC73" s="1">
        <v>10</v>
      </c>
      <c r="BF73" t="s">
        <v>237</v>
      </c>
      <c r="BG73" t="s">
        <v>94</v>
      </c>
      <c r="BH73" t="s">
        <v>118</v>
      </c>
      <c r="BI73" t="s">
        <v>118</v>
      </c>
      <c r="BJ73" t="s">
        <v>134</v>
      </c>
      <c r="BK73" t="s">
        <v>163</v>
      </c>
      <c r="BL73" t="s">
        <v>135</v>
      </c>
      <c r="BN73">
        <v>77</v>
      </c>
      <c r="BO73" t="s">
        <v>155</v>
      </c>
      <c r="BP73" t="s">
        <v>147</v>
      </c>
      <c r="BQ73" t="s">
        <v>156</v>
      </c>
    </row>
    <row r="74" spans="1:69" x14ac:dyDescent="0.2">
      <c r="A74" t="s">
        <v>536</v>
      </c>
      <c r="B74" t="s">
        <v>536</v>
      </c>
      <c r="C74">
        <v>469.875</v>
      </c>
      <c r="D74" t="s">
        <v>537</v>
      </c>
      <c r="E74" s="1" t="s">
        <v>84</v>
      </c>
      <c r="F74" s="1">
        <v>4</v>
      </c>
      <c r="G74" s="1" t="s">
        <v>84</v>
      </c>
      <c r="H74" s="1">
        <v>1</v>
      </c>
      <c r="I74" s="1"/>
      <c r="J74" t="s">
        <v>538</v>
      </c>
      <c r="K74" s="1" t="s">
        <v>192</v>
      </c>
      <c r="L74" s="1">
        <v>3</v>
      </c>
      <c r="M74" s="1" t="s">
        <v>87</v>
      </c>
      <c r="N74" s="1">
        <v>3</v>
      </c>
      <c r="O74" s="1" t="s">
        <v>88</v>
      </c>
      <c r="P74" s="1">
        <v>4</v>
      </c>
      <c r="R74" t="s">
        <v>539</v>
      </c>
      <c r="S74">
        <v>0</v>
      </c>
      <c r="X74">
        <v>0</v>
      </c>
      <c r="Y74" t="str" cm="1">
        <f t="array" ref="Y7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74" cm="1">
        <f t="array" ref="Z7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74" t="str" cm="1">
        <f t="array" ref="AA7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4" t="str" cm="1">
        <f t="array" ref="AB7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4" t="str" cm="1">
        <f t="array" ref="AC7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4" t="str" cm="1">
        <f t="array" ref="AD7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4">
        <f>IF(OR(Table1[[#This Row],[Merged_Coding3numerical1]]=1,Table1[[#This Row],[Merged_Coding3numerical2]]=1,Table1[[#This Row],[Merged_Coding3numerical3]]=1),1,0)</f>
        <v>0</v>
      </c>
      <c r="AF74">
        <f>IF(OR(Table1[[#This Row],[Merged_Coding3numerical1]]=2,Table1[[#This Row],[Merged_Coding3numerical2]]=2,Table1[[#This Row],[Merged_Coding3numerical3]]=2),1,0)</f>
        <v>0</v>
      </c>
      <c r="AG74">
        <f>IF(OR(Table1[[#This Row],[Merged_Coding3numerical1]]=3,Table1[[#This Row],[Merged_Coding3numerical2]]=3,Table1[[#This Row],[Merged_Coding3numerical3]]=3),1,0)</f>
        <v>0</v>
      </c>
      <c r="AH74">
        <f>IF(OR(Table1[[#This Row],[Merged_Coding3numerical1]]=4,Table1[[#This Row],[Merged_Coding3numerical2]]=4,Table1[[#This Row],[Merged_Coding3numerical3]]=4),1,0)</f>
        <v>0</v>
      </c>
      <c r="AI74">
        <f>IF(OR(Table1[[#This Row],[Merged_Coding3numerical1]]=5,Table1[[#This Row],[Merged_Coding3numerical2]]=5,Table1[[#This Row],[Merged_Coding3numerical3]]=5),1,0)</f>
        <v>1</v>
      </c>
      <c r="AJ74">
        <f>LEN(Table1[[#This Row],[narratives_open]])</f>
        <v>285</v>
      </c>
      <c r="AK74" s="1" t="s">
        <v>194</v>
      </c>
      <c r="AL74" s="1">
        <v>9</v>
      </c>
      <c r="AR74">
        <f t="shared" si="1"/>
        <v>1</v>
      </c>
      <c r="AS74">
        <v>1</v>
      </c>
      <c r="AT74">
        <v>2</v>
      </c>
      <c r="AU74">
        <v>3</v>
      </c>
      <c r="AV74">
        <f>IF(Table1[[#This Row],[narratives_rank_1]]=1,IF(Table1[[#This Row],[narratives_rank_2]]=2,123,132),IF(Table1[[#This Row],[narratives_rank_1]]=2,IF(Table1[[#This Row],[narratives_rank_2]]=1,213,231),IF(Table1[[#This Row],[narratives_rank_2]]=1,312,321)))</f>
        <v>123</v>
      </c>
      <c r="AW74" t="str">
        <f>IF(AV74=[1]Q4_narr_rank!$B$2,[1]Q4_narr_rank!$A$2,IF(AV74=[1]Q4_narr_rank!$B$3,[1]Q4_narr_rank!$A$3,IF(AV74=[1]Q4_narr_rank!$B$4,[1]Q4_narr_rank!$A$4,IF(AV74=[1]Q4_narr_rank!$B$5,[1]Q4_narr_rank!$A$5,IF(AV74=[1]Q4_narr_rank!$B$6,[1]Q4_narr_rank!$A$6,IF(AV74=[1]Q4_narr_rank!$B$7,[1]Q4_narr_rank!$A$7))))))</f>
        <v>Cynics</v>
      </c>
      <c r="AX74" t="s">
        <v>540</v>
      </c>
      <c r="AY74">
        <v>1</v>
      </c>
      <c r="AZ74">
        <f>LEN(Table1[[#This Row],[narratives_probing]])</f>
        <v>38</v>
      </c>
      <c r="BA74" s="6" t="str">
        <f>IF(Table1[[#This Row],[narratives_rank_1]]=1,"Money",IF(Table1[[#This Row],[narratives_rank_2]]=1,"Mixture",IF(Table1[[#This Row],[narratives_rank_3]]=1,"Sincere")))</f>
        <v>Money</v>
      </c>
      <c r="BB74" s="1" t="s">
        <v>172</v>
      </c>
      <c r="BC74" s="1">
        <v>12</v>
      </c>
      <c r="BF74" t="s">
        <v>153</v>
      </c>
      <c r="BG74" t="s">
        <v>94</v>
      </c>
      <c r="BH74" t="s">
        <v>188</v>
      </c>
      <c r="BI74" t="s">
        <v>188</v>
      </c>
      <c r="BJ74" t="s">
        <v>154</v>
      </c>
      <c r="BK74" t="s">
        <v>163</v>
      </c>
      <c r="BL74" t="s">
        <v>135</v>
      </c>
      <c r="BN74">
        <v>76</v>
      </c>
      <c r="BO74" t="s">
        <v>136</v>
      </c>
      <c r="BP74" t="s">
        <v>147</v>
      </c>
      <c r="BQ74" t="s">
        <v>541</v>
      </c>
    </row>
    <row r="75" spans="1:69" x14ac:dyDescent="0.2">
      <c r="A75" t="s">
        <v>542</v>
      </c>
      <c r="B75" t="s">
        <v>542</v>
      </c>
      <c r="C75">
        <v>103.05800000000001</v>
      </c>
      <c r="D75" t="s">
        <v>543</v>
      </c>
      <c r="E75" s="1" t="s">
        <v>127</v>
      </c>
      <c r="F75" s="1">
        <v>3</v>
      </c>
      <c r="G75" s="1" t="s">
        <v>544</v>
      </c>
      <c r="H75" s="1">
        <v>8</v>
      </c>
      <c r="I75" s="1"/>
      <c r="J75" t="s">
        <v>545</v>
      </c>
      <c r="K75" s="1" t="s">
        <v>108</v>
      </c>
      <c r="L75" s="1">
        <v>1</v>
      </c>
      <c r="M75" s="1" t="s">
        <v>109</v>
      </c>
      <c r="N75" s="1">
        <v>1</v>
      </c>
      <c r="O75" s="1" t="s">
        <v>88</v>
      </c>
      <c r="P75" s="1">
        <v>4</v>
      </c>
      <c r="R75" t="s">
        <v>546</v>
      </c>
      <c r="S75">
        <v>0</v>
      </c>
      <c r="X75">
        <v>0</v>
      </c>
      <c r="Y75" t="str" cm="1">
        <f t="array" ref="Y7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75" cm="1">
        <f t="array" ref="Z7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75" t="str" cm="1">
        <f t="array" ref="AA7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5" t="str" cm="1">
        <f t="array" ref="AB7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5" t="str" cm="1">
        <f t="array" ref="AC7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5" t="str" cm="1">
        <f t="array" ref="AD7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5">
        <f>IF(OR(Table1[[#This Row],[Merged_Coding3numerical1]]=1,Table1[[#This Row],[Merged_Coding3numerical2]]=1,Table1[[#This Row],[Merged_Coding3numerical3]]=1),1,0)</f>
        <v>0</v>
      </c>
      <c r="AF75">
        <f>IF(OR(Table1[[#This Row],[Merged_Coding3numerical1]]=2,Table1[[#This Row],[Merged_Coding3numerical2]]=2,Table1[[#This Row],[Merged_Coding3numerical3]]=2),1,0)</f>
        <v>0</v>
      </c>
      <c r="AG75">
        <f>IF(OR(Table1[[#This Row],[Merged_Coding3numerical1]]=3,Table1[[#This Row],[Merged_Coding3numerical2]]=3,Table1[[#This Row],[Merged_Coding3numerical3]]=3),1,0)</f>
        <v>0</v>
      </c>
      <c r="AH75">
        <f>IF(OR(Table1[[#This Row],[Merged_Coding3numerical1]]=4,Table1[[#This Row],[Merged_Coding3numerical2]]=4,Table1[[#This Row],[Merged_Coding3numerical3]]=4),1,0)</f>
        <v>0</v>
      </c>
      <c r="AI75">
        <f>IF(OR(Table1[[#This Row],[Merged_Coding3numerical1]]=5,Table1[[#This Row],[Merged_Coding3numerical2]]=5,Table1[[#This Row],[Merged_Coding3numerical3]]=5),1,0)</f>
        <v>1</v>
      </c>
      <c r="AJ75">
        <f>LEN(Table1[[#This Row],[narratives_open]])</f>
        <v>625</v>
      </c>
      <c r="AK75" s="1" t="s">
        <v>194</v>
      </c>
      <c r="AL75" s="1">
        <v>9</v>
      </c>
      <c r="AR75">
        <f t="shared" si="1"/>
        <v>1</v>
      </c>
      <c r="AS75">
        <v>2</v>
      </c>
      <c r="AT75">
        <v>1</v>
      </c>
      <c r="AU75">
        <v>3</v>
      </c>
      <c r="AV75">
        <f>IF(Table1[[#This Row],[narratives_rank_1]]=1,IF(Table1[[#This Row],[narratives_rank_2]]=2,123,132),IF(Table1[[#This Row],[narratives_rank_1]]=2,IF(Table1[[#This Row],[narratives_rank_2]]=1,213,231),IF(Table1[[#This Row],[narratives_rank_2]]=1,312,321)))</f>
        <v>213</v>
      </c>
      <c r="AW75" t="str">
        <f>IF(AV75=[1]Q4_narr_rank!$B$2,[1]Q4_narr_rank!$A$2,IF(AV75=[1]Q4_narr_rank!$B$3,[1]Q4_narr_rank!$A$3,IF(AV75=[1]Q4_narr_rank!$B$4,[1]Q4_narr_rank!$A$4,IF(AV75=[1]Q4_narr_rank!$B$5,[1]Q4_narr_rank!$A$5,IF(AV75=[1]Q4_narr_rank!$B$6,[1]Q4_narr_rank!$A$6,IF(AV75=[1]Q4_narr_rank!$B$7,[1]Q4_narr_rank!$A$7))))))</f>
        <v>Balanced Cynics</v>
      </c>
      <c r="AX75" t="s">
        <v>547</v>
      </c>
      <c r="AY75">
        <v>1</v>
      </c>
      <c r="AZ75">
        <f>LEN(Table1[[#This Row],[narratives_probing]])</f>
        <v>294</v>
      </c>
      <c r="BA75" s="6" t="str">
        <f>IF(Table1[[#This Row],[narratives_rank_1]]=1,"Money",IF(Table1[[#This Row],[narratives_rank_2]]=1,"Mixture",IF(Table1[[#This Row],[narratives_rank_3]]=1,"Sincere")))</f>
        <v>Mixture</v>
      </c>
      <c r="BB75" s="9" t="s">
        <v>369</v>
      </c>
      <c r="BC75" s="1">
        <v>7</v>
      </c>
      <c r="BF75" t="s">
        <v>210</v>
      </c>
      <c r="BG75" t="s">
        <v>187</v>
      </c>
      <c r="BH75" t="s">
        <v>188</v>
      </c>
      <c r="BI75" t="s">
        <v>146</v>
      </c>
      <c r="BJ75" t="s">
        <v>162</v>
      </c>
      <c r="BK75" t="s">
        <v>120</v>
      </c>
      <c r="BL75" t="s">
        <v>135</v>
      </c>
      <c r="BN75">
        <v>56</v>
      </c>
      <c r="BO75" t="s">
        <v>122</v>
      </c>
      <c r="BP75" t="s">
        <v>324</v>
      </c>
      <c r="BQ75" t="s">
        <v>124</v>
      </c>
    </row>
    <row r="76" spans="1:69" x14ac:dyDescent="0.2">
      <c r="A76" t="s">
        <v>548</v>
      </c>
      <c r="B76" t="s">
        <v>548</v>
      </c>
      <c r="C76">
        <v>41.993000000000002</v>
      </c>
      <c r="D76" t="s">
        <v>549</v>
      </c>
      <c r="E76" s="1" t="s">
        <v>205</v>
      </c>
      <c r="F76" s="1">
        <v>2</v>
      </c>
      <c r="G76" s="1" t="s">
        <v>206</v>
      </c>
      <c r="H76" s="1">
        <v>6</v>
      </c>
      <c r="I76" s="1"/>
      <c r="J76" t="s">
        <v>87</v>
      </c>
      <c r="K76" s="1" t="s">
        <v>86</v>
      </c>
      <c r="L76" s="1">
        <v>4</v>
      </c>
      <c r="M76" s="1" t="s">
        <v>87</v>
      </c>
      <c r="N76" s="1">
        <v>3</v>
      </c>
      <c r="O76" s="1" t="s">
        <v>88</v>
      </c>
      <c r="P76" s="1">
        <v>4</v>
      </c>
      <c r="R76" t="s">
        <v>550</v>
      </c>
      <c r="S76">
        <v>0</v>
      </c>
      <c r="X76">
        <v>0</v>
      </c>
      <c r="Y76" t="str" cm="1">
        <f t="array" ref="Y7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6" cm="1">
        <f t="array" ref="Z7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6" t="str" cm="1">
        <f t="array" ref="AA7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6" t="str" cm="1">
        <f t="array" ref="AB7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6" t="str" cm="1">
        <f t="array" ref="AC7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6" t="str" cm="1">
        <f t="array" ref="AD7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6">
        <f>IF(OR(Table1[[#This Row],[Merged_Coding3numerical1]]=1,Table1[[#This Row],[Merged_Coding3numerical2]]=1,Table1[[#This Row],[Merged_Coding3numerical3]]=1),1,0)</f>
        <v>1</v>
      </c>
      <c r="AF76">
        <f>IF(OR(Table1[[#This Row],[Merged_Coding3numerical1]]=2,Table1[[#This Row],[Merged_Coding3numerical2]]=2,Table1[[#This Row],[Merged_Coding3numerical3]]=2),1,0)</f>
        <v>0</v>
      </c>
      <c r="AG76">
        <f>IF(OR(Table1[[#This Row],[Merged_Coding3numerical1]]=3,Table1[[#This Row],[Merged_Coding3numerical2]]=3,Table1[[#This Row],[Merged_Coding3numerical3]]=3),1,0)</f>
        <v>0</v>
      </c>
      <c r="AH76">
        <f>IF(OR(Table1[[#This Row],[Merged_Coding3numerical1]]=4,Table1[[#This Row],[Merged_Coding3numerical2]]=4,Table1[[#This Row],[Merged_Coding3numerical3]]=4),1,0)</f>
        <v>0</v>
      </c>
      <c r="AI76">
        <f>IF(OR(Table1[[#This Row],[Merged_Coding3numerical1]]=5,Table1[[#This Row],[Merged_Coding3numerical2]]=5,Table1[[#This Row],[Merged_Coding3numerical3]]=5),1,0)</f>
        <v>0</v>
      </c>
      <c r="AJ76">
        <f>LEN(Table1[[#This Row],[narratives_open]])</f>
        <v>101</v>
      </c>
      <c r="AK76" s="1" t="s">
        <v>90</v>
      </c>
      <c r="AL76" s="1">
        <v>2</v>
      </c>
      <c r="AR76">
        <f t="shared" si="1"/>
        <v>1</v>
      </c>
      <c r="AS76">
        <v>2</v>
      </c>
      <c r="AT76">
        <v>1</v>
      </c>
      <c r="AU76">
        <v>3</v>
      </c>
      <c r="AV76">
        <f>IF(Table1[[#This Row],[narratives_rank_1]]=1,IF(Table1[[#This Row],[narratives_rank_2]]=2,123,132),IF(Table1[[#This Row],[narratives_rank_1]]=2,IF(Table1[[#This Row],[narratives_rank_2]]=1,213,231),IF(Table1[[#This Row],[narratives_rank_2]]=1,312,321)))</f>
        <v>213</v>
      </c>
      <c r="AW76" t="str">
        <f>IF(AV76=[1]Q4_narr_rank!$B$2,[1]Q4_narr_rank!$A$2,IF(AV76=[1]Q4_narr_rank!$B$3,[1]Q4_narr_rank!$A$3,IF(AV76=[1]Q4_narr_rank!$B$4,[1]Q4_narr_rank!$A$4,IF(AV76=[1]Q4_narr_rank!$B$5,[1]Q4_narr_rank!$A$5,IF(AV76=[1]Q4_narr_rank!$B$6,[1]Q4_narr_rank!$A$6,IF(AV76=[1]Q4_narr_rank!$B$7,[1]Q4_narr_rank!$A$7))))))</f>
        <v>Balanced Cynics</v>
      </c>
      <c r="AX76" t="s">
        <v>551</v>
      </c>
      <c r="AY76">
        <v>1</v>
      </c>
      <c r="AZ76">
        <f>LEN(Table1[[#This Row],[narratives_probing]])</f>
        <v>209</v>
      </c>
      <c r="BA76" s="6" t="str">
        <f>IF(Table1[[#This Row],[narratives_rank_1]]=1,"Money",IF(Table1[[#This Row],[narratives_rank_2]]=1,"Mixture",IF(Table1[[#This Row],[narratives_rank_3]]=1,"Sincere")))</f>
        <v>Mixture</v>
      </c>
      <c r="BB76" s="9" t="s">
        <v>132</v>
      </c>
      <c r="BC76" s="1">
        <v>20</v>
      </c>
      <c r="BF76" t="s">
        <v>117</v>
      </c>
      <c r="BG76" t="s">
        <v>94</v>
      </c>
      <c r="BH76" t="s">
        <v>96</v>
      </c>
      <c r="BI76" t="s">
        <v>96</v>
      </c>
      <c r="BJ76" t="s">
        <v>134</v>
      </c>
      <c r="BK76" t="s">
        <v>120</v>
      </c>
      <c r="BL76" t="s">
        <v>135</v>
      </c>
      <c r="BN76">
        <v>46</v>
      </c>
      <c r="BO76" t="s">
        <v>136</v>
      </c>
      <c r="BP76" t="s">
        <v>137</v>
      </c>
      <c r="BQ76" t="s">
        <v>124</v>
      </c>
    </row>
    <row r="77" spans="1:69" x14ac:dyDescent="0.2">
      <c r="A77" t="s">
        <v>552</v>
      </c>
      <c r="B77" t="s">
        <v>552</v>
      </c>
      <c r="C77">
        <v>225.011</v>
      </c>
      <c r="D77" t="s">
        <v>553</v>
      </c>
      <c r="E77" s="1" t="s">
        <v>205</v>
      </c>
      <c r="F77" s="1">
        <v>2</v>
      </c>
      <c r="G77" s="1" t="s">
        <v>206</v>
      </c>
      <c r="H77" s="1">
        <v>6</v>
      </c>
      <c r="I77" s="1"/>
      <c r="J77" t="s">
        <v>554</v>
      </c>
      <c r="K77" s="1" t="s">
        <v>108</v>
      </c>
      <c r="L77" s="1">
        <v>1</v>
      </c>
      <c r="M77" s="1" t="s">
        <v>109</v>
      </c>
      <c r="N77" s="1">
        <v>1</v>
      </c>
      <c r="O77" s="1" t="s">
        <v>88</v>
      </c>
      <c r="P77" s="1">
        <v>4</v>
      </c>
      <c r="R77" t="s">
        <v>555</v>
      </c>
      <c r="S77">
        <v>1</v>
      </c>
      <c r="U77">
        <v>1</v>
      </c>
      <c r="V77" t="s">
        <v>294</v>
      </c>
      <c r="W77" s="8">
        <f>IF(Table1[[#This Row],[main_reasontext]]=[1]Q3_narr_open!$A$23,1,IF(Table1[[#This Row],[main_reasontext]]=[1]Q3_narr_open!$A$24,2,IF(Table1[[#This Row],[main_reasontext]]=[1]Q3_narr_open!$A$25,3,IF(Table1[[#This Row],[main_reasontext]]=[1]Q3_narr_open!$A$26,4,))))</f>
        <v>3</v>
      </c>
      <c r="X77">
        <v>0</v>
      </c>
      <c r="Y77" t="str" cm="1">
        <f t="array" ref="Y7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7" cm="1">
        <f t="array" ref="Z7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7" t="str" cm="1">
        <f t="array" ref="AA7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77" cm="1">
        <f t="array" ref="AB7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77" t="str" cm="1">
        <f t="array" ref="AC7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7" t="str" cm="1">
        <f t="array" ref="AD7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7">
        <f>IF(OR(Table1[[#This Row],[Merged_Coding3numerical1]]=1,Table1[[#This Row],[Merged_Coding3numerical2]]=1,Table1[[#This Row],[Merged_Coding3numerical3]]=1),1,0)</f>
        <v>0</v>
      </c>
      <c r="AF77">
        <f>IF(OR(Table1[[#This Row],[Merged_Coding3numerical1]]=2,Table1[[#This Row],[Merged_Coding3numerical2]]=2,Table1[[#This Row],[Merged_Coding3numerical3]]=2),1,0)</f>
        <v>0</v>
      </c>
      <c r="AG77">
        <f>IF(OR(Table1[[#This Row],[Merged_Coding3numerical1]]=3,Table1[[#This Row],[Merged_Coding3numerical2]]=3,Table1[[#This Row],[Merged_Coding3numerical3]]=3),1,0)</f>
        <v>1</v>
      </c>
      <c r="AH77">
        <f>IF(OR(Table1[[#This Row],[Merged_Coding3numerical1]]=4,Table1[[#This Row],[Merged_Coding3numerical2]]=4,Table1[[#This Row],[Merged_Coding3numerical3]]=4),1,0)</f>
        <v>1</v>
      </c>
      <c r="AI77">
        <f>IF(OR(Table1[[#This Row],[Merged_Coding3numerical1]]=5,Table1[[#This Row],[Merged_Coding3numerical2]]=5,Table1[[#This Row],[Merged_Coding3numerical3]]=5),1,0)</f>
        <v>0</v>
      </c>
      <c r="AJ77">
        <f>LEN(Table1[[#This Row],[narratives_open]])</f>
        <v>641</v>
      </c>
      <c r="AK77" s="1" t="s">
        <v>113</v>
      </c>
      <c r="AL77" s="1">
        <v>1</v>
      </c>
      <c r="AM77" s="1" t="s">
        <v>295</v>
      </c>
      <c r="AN77" s="1">
        <v>4</v>
      </c>
      <c r="AR77">
        <f t="shared" si="1"/>
        <v>0.5</v>
      </c>
      <c r="AS77">
        <v>3</v>
      </c>
      <c r="AT77">
        <v>1</v>
      </c>
      <c r="AU77">
        <v>2</v>
      </c>
      <c r="AV77">
        <f>IF(Table1[[#This Row],[narratives_rank_1]]=1,IF(Table1[[#This Row],[narratives_rank_2]]=2,123,132),IF(Table1[[#This Row],[narratives_rank_1]]=2,IF(Table1[[#This Row],[narratives_rank_2]]=1,213,231),IF(Table1[[#This Row],[narratives_rank_2]]=1,312,321)))</f>
        <v>312</v>
      </c>
      <c r="AW77" t="str">
        <f>IF(AV77=[1]Q4_narr_rank!$B$2,[1]Q4_narr_rank!$A$2,IF(AV77=[1]Q4_narr_rank!$B$3,[1]Q4_narr_rank!$A$3,IF(AV77=[1]Q4_narr_rank!$B$4,[1]Q4_narr_rank!$A$4,IF(AV77=[1]Q4_narr_rank!$B$5,[1]Q4_narr_rank!$A$5,IF(AV77=[1]Q4_narr_rank!$B$6,[1]Q4_narr_rank!$A$6,IF(AV77=[1]Q4_narr_rank!$B$7,[1]Q4_narr_rank!$A$7))))))</f>
        <v>Balanced Idealists</v>
      </c>
      <c r="AX77" t="s">
        <v>556</v>
      </c>
      <c r="AY77">
        <v>1</v>
      </c>
      <c r="AZ77">
        <f>LEN(Table1[[#This Row],[narratives_probing]])</f>
        <v>372</v>
      </c>
      <c r="BA77" s="6" t="str">
        <f>IF(Table1[[#This Row],[narratives_rank_1]]=1,"Money",IF(Table1[[#This Row],[narratives_rank_2]]=1,"Mixture",IF(Table1[[#This Row],[narratives_rank_3]]=1,"Sincere")))</f>
        <v>Mixture</v>
      </c>
      <c r="BB77" s="13" t="s">
        <v>236</v>
      </c>
      <c r="BC77" s="1">
        <v>17</v>
      </c>
      <c r="BF77" t="s">
        <v>210</v>
      </c>
      <c r="BG77" t="s">
        <v>187</v>
      </c>
      <c r="BH77" t="s">
        <v>146</v>
      </c>
      <c r="BI77" t="s">
        <v>188</v>
      </c>
      <c r="BJ77" t="s">
        <v>162</v>
      </c>
      <c r="BK77" t="s">
        <v>163</v>
      </c>
      <c r="BL77" t="s">
        <v>135</v>
      </c>
      <c r="BN77">
        <v>68</v>
      </c>
      <c r="BO77" t="s">
        <v>122</v>
      </c>
      <c r="BP77" t="s">
        <v>164</v>
      </c>
      <c r="BQ77" t="s">
        <v>124</v>
      </c>
    </row>
    <row r="78" spans="1:69" x14ac:dyDescent="0.2">
      <c r="A78" t="s">
        <v>557</v>
      </c>
      <c r="B78" t="s">
        <v>557</v>
      </c>
      <c r="C78">
        <v>86.995000000000005</v>
      </c>
      <c r="D78" t="s">
        <v>558</v>
      </c>
      <c r="E78" s="1" t="s">
        <v>105</v>
      </c>
      <c r="F78" s="1">
        <v>1</v>
      </c>
      <c r="G78" s="1" t="s">
        <v>559</v>
      </c>
      <c r="H78" s="1">
        <v>5</v>
      </c>
      <c r="I78" s="1"/>
      <c r="J78" t="s">
        <v>560</v>
      </c>
      <c r="K78" s="1" t="s">
        <v>108</v>
      </c>
      <c r="L78" s="1">
        <v>1</v>
      </c>
      <c r="M78" s="1" t="s">
        <v>109</v>
      </c>
      <c r="N78" s="1">
        <v>1</v>
      </c>
      <c r="O78" s="1" t="s">
        <v>88</v>
      </c>
      <c r="P78" s="1">
        <v>4</v>
      </c>
      <c r="R78" t="s">
        <v>561</v>
      </c>
      <c r="S78">
        <v>0</v>
      </c>
      <c r="U78">
        <v>1</v>
      </c>
      <c r="V78" t="s">
        <v>90</v>
      </c>
      <c r="W78" s="8">
        <f>IF(Table1[[#This Row],[main_reasontext]]=[1]Q3_narr_open!$A$23,1,IF(Table1[[#This Row],[main_reasontext]]=[1]Q3_narr_open!$A$24,2,IF(Table1[[#This Row],[main_reasontext]]=[1]Q3_narr_open!$A$25,3,IF(Table1[[#This Row],[main_reasontext]]=[1]Q3_narr_open!$A$26,4,))))</f>
        <v>1</v>
      </c>
      <c r="X78">
        <v>1</v>
      </c>
      <c r="Y78" t="str" cm="1">
        <f t="array" ref="Y7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8" cm="1">
        <f t="array" ref="Z7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8" t="str" cm="1">
        <f t="array" ref="AA7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78" cm="1">
        <f t="array" ref="AB7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78" t="str" cm="1">
        <f t="array" ref="AC7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78" cm="1">
        <f t="array" ref="AD7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78">
        <f>IF(OR(Table1[[#This Row],[Merged_Coding3numerical1]]=1,Table1[[#This Row],[Merged_Coding3numerical2]]=1,Table1[[#This Row],[Merged_Coding3numerical3]]=1),1,0)</f>
        <v>1</v>
      </c>
      <c r="AF78">
        <f>IF(OR(Table1[[#This Row],[Merged_Coding3numerical1]]=2,Table1[[#This Row],[Merged_Coding3numerical2]]=2,Table1[[#This Row],[Merged_Coding3numerical3]]=2),1,0)</f>
        <v>1</v>
      </c>
      <c r="AG78">
        <f>IF(OR(Table1[[#This Row],[Merged_Coding3numerical1]]=3,Table1[[#This Row],[Merged_Coding3numerical2]]=3,Table1[[#This Row],[Merged_Coding3numerical3]]=3),1,0)</f>
        <v>0</v>
      </c>
      <c r="AH78">
        <f>IF(OR(Table1[[#This Row],[Merged_Coding3numerical1]]=4,Table1[[#This Row],[Merged_Coding3numerical2]]=4,Table1[[#This Row],[Merged_Coding3numerical3]]=4),1,0)</f>
        <v>1</v>
      </c>
      <c r="AI78">
        <f>IF(OR(Table1[[#This Row],[Merged_Coding3numerical1]]=5,Table1[[#This Row],[Merged_Coding3numerical2]]=5,Table1[[#This Row],[Merged_Coding3numerical3]]=5),1,0)</f>
        <v>0</v>
      </c>
      <c r="AJ78">
        <f>LEN(Table1[[#This Row],[narratives_open]])</f>
        <v>485</v>
      </c>
      <c r="AK78" s="1" t="s">
        <v>90</v>
      </c>
      <c r="AL78" s="1">
        <v>2</v>
      </c>
      <c r="AM78" s="1" t="s">
        <v>112</v>
      </c>
      <c r="AN78" s="1">
        <v>3</v>
      </c>
      <c r="AO78" s="1" t="s">
        <v>114</v>
      </c>
      <c r="AP78" s="1">
        <v>6</v>
      </c>
      <c r="AR78">
        <f t="shared" si="1"/>
        <v>0.33333333333333331</v>
      </c>
      <c r="AS78">
        <v>1</v>
      </c>
      <c r="AT78">
        <v>2</v>
      </c>
      <c r="AU78">
        <v>3</v>
      </c>
      <c r="AV78">
        <f>IF(Table1[[#This Row],[narratives_rank_1]]=1,IF(Table1[[#This Row],[narratives_rank_2]]=2,123,132),IF(Table1[[#This Row],[narratives_rank_1]]=2,IF(Table1[[#This Row],[narratives_rank_2]]=1,213,231),IF(Table1[[#This Row],[narratives_rank_2]]=1,312,321)))</f>
        <v>123</v>
      </c>
      <c r="AW78" t="str">
        <f>IF(AV78=[1]Q4_narr_rank!$B$2,[1]Q4_narr_rank!$A$2,IF(AV78=[1]Q4_narr_rank!$B$3,[1]Q4_narr_rank!$A$3,IF(AV78=[1]Q4_narr_rank!$B$4,[1]Q4_narr_rank!$A$4,IF(AV78=[1]Q4_narr_rank!$B$5,[1]Q4_narr_rank!$A$5,IF(AV78=[1]Q4_narr_rank!$B$6,[1]Q4_narr_rank!$A$6,IF(AV78=[1]Q4_narr_rank!$B$7,[1]Q4_narr_rank!$A$7))))))</f>
        <v>Cynics</v>
      </c>
      <c r="AX78" t="s">
        <v>562</v>
      </c>
      <c r="AY78">
        <v>1</v>
      </c>
      <c r="AZ78">
        <f>LEN(Table1[[#This Row],[narratives_probing]])</f>
        <v>363</v>
      </c>
      <c r="BA78" s="6" t="str">
        <f>IF(Table1[[#This Row],[narratives_rank_1]]=1,"Money",IF(Table1[[#This Row],[narratives_rank_2]]=1,"Mixture",IF(Table1[[#This Row],[narratives_rank_3]]=1,"Sincere")))</f>
        <v>Money</v>
      </c>
      <c r="BB78" s="1" t="s">
        <v>116</v>
      </c>
      <c r="BC78" s="1">
        <v>10</v>
      </c>
      <c r="BF78" t="s">
        <v>117</v>
      </c>
      <c r="BG78" t="s">
        <v>94</v>
      </c>
      <c r="BH78" t="s">
        <v>146</v>
      </c>
      <c r="BI78" t="s">
        <v>118</v>
      </c>
      <c r="BJ78" t="s">
        <v>134</v>
      </c>
      <c r="BK78" t="s">
        <v>120</v>
      </c>
      <c r="BL78" t="s">
        <v>135</v>
      </c>
      <c r="BN78">
        <v>44</v>
      </c>
      <c r="BO78" t="s">
        <v>122</v>
      </c>
      <c r="BP78" t="s">
        <v>164</v>
      </c>
      <c r="BQ78" t="s">
        <v>124</v>
      </c>
    </row>
    <row r="79" spans="1:69" x14ac:dyDescent="0.2">
      <c r="A79" t="s">
        <v>563</v>
      </c>
      <c r="B79" t="s">
        <v>563</v>
      </c>
      <c r="C79">
        <v>407.55900000000003</v>
      </c>
      <c r="D79" t="s">
        <v>564</v>
      </c>
      <c r="E79" s="1" t="s">
        <v>127</v>
      </c>
      <c r="F79" s="1">
        <v>3</v>
      </c>
      <c r="G79" s="1" t="s">
        <v>544</v>
      </c>
      <c r="H79" s="1">
        <v>8</v>
      </c>
      <c r="I79" s="1"/>
      <c r="J79" t="s">
        <v>565</v>
      </c>
      <c r="K79" s="1" t="s">
        <v>108</v>
      </c>
      <c r="L79" s="1">
        <v>1</v>
      </c>
      <c r="M79" s="1" t="s">
        <v>109</v>
      </c>
      <c r="N79" s="1">
        <v>1</v>
      </c>
      <c r="O79" s="1" t="s">
        <v>88</v>
      </c>
      <c r="P79" s="1">
        <v>4</v>
      </c>
      <c r="R79" t="s">
        <v>566</v>
      </c>
      <c r="S79">
        <v>0</v>
      </c>
      <c r="V79" t="s">
        <v>90</v>
      </c>
      <c r="W79" s="8">
        <f>IF(Table1[[#This Row],[main_reasontext]]=[1]Q3_narr_open!$A$23,1,IF(Table1[[#This Row],[main_reasontext]]=[1]Q3_narr_open!$A$24,2,IF(Table1[[#This Row],[main_reasontext]]=[1]Q3_narr_open!$A$25,3,IF(Table1[[#This Row],[main_reasontext]]=[1]Q3_narr_open!$A$26,4,))))</f>
        <v>1</v>
      </c>
      <c r="X79">
        <v>1</v>
      </c>
      <c r="Y79" t="str" cm="1">
        <f t="array" ref="Y7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9" cm="1">
        <f t="array" ref="Z7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9" t="s">
        <v>111</v>
      </c>
      <c r="AB79">
        <v>2</v>
      </c>
      <c r="AC79" t="str" cm="1">
        <f t="array" ref="AC7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9" t="str" cm="1">
        <f t="array" ref="AD7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9">
        <f>IF(OR(Table1[[#This Row],[Merged_Coding3numerical1]]=1,Table1[[#This Row],[Merged_Coding3numerical2]]=1,Table1[[#This Row],[Merged_Coding3numerical3]]=1),1,0)</f>
        <v>1</v>
      </c>
      <c r="AF79">
        <f>IF(OR(Table1[[#This Row],[Merged_Coding3numerical1]]=2,Table1[[#This Row],[Merged_Coding3numerical2]]=2,Table1[[#This Row],[Merged_Coding3numerical3]]=2),1,0)</f>
        <v>1</v>
      </c>
      <c r="AG79">
        <f>IF(OR(Table1[[#This Row],[Merged_Coding3numerical1]]=3,Table1[[#This Row],[Merged_Coding3numerical2]]=3,Table1[[#This Row],[Merged_Coding3numerical3]]=3),1,0)</f>
        <v>0</v>
      </c>
      <c r="AH79">
        <f>IF(OR(Table1[[#This Row],[Merged_Coding3numerical1]]=4,Table1[[#This Row],[Merged_Coding3numerical2]]=4,Table1[[#This Row],[Merged_Coding3numerical3]]=4),1,0)</f>
        <v>0</v>
      </c>
      <c r="AI79">
        <f>IF(OR(Table1[[#This Row],[Merged_Coding3numerical1]]=5,Table1[[#This Row],[Merged_Coding3numerical2]]=5,Table1[[#This Row],[Merged_Coding3numerical3]]=5),1,0)</f>
        <v>0</v>
      </c>
      <c r="AJ79">
        <f>LEN(Table1[[#This Row],[narratives_open]])</f>
        <v>306</v>
      </c>
      <c r="AK79" s="1" t="s">
        <v>90</v>
      </c>
      <c r="AL79" s="1">
        <v>2</v>
      </c>
      <c r="AM79" s="1" t="s">
        <v>567</v>
      </c>
      <c r="AN79" s="1">
        <v>13</v>
      </c>
      <c r="AR79">
        <f t="shared" si="1"/>
        <v>0.5</v>
      </c>
      <c r="AS79">
        <v>1</v>
      </c>
      <c r="AT79">
        <v>2</v>
      </c>
      <c r="AU79">
        <v>3</v>
      </c>
      <c r="AV79">
        <f>IF(Table1[[#This Row],[narratives_rank_1]]=1,IF(Table1[[#This Row],[narratives_rank_2]]=2,123,132),IF(Table1[[#This Row],[narratives_rank_1]]=2,IF(Table1[[#This Row],[narratives_rank_2]]=1,213,231),IF(Table1[[#This Row],[narratives_rank_2]]=1,312,321)))</f>
        <v>123</v>
      </c>
      <c r="AW79" t="str">
        <f>IF(AV79=[1]Q4_narr_rank!$B$2,[1]Q4_narr_rank!$A$2,IF(AV79=[1]Q4_narr_rank!$B$3,[1]Q4_narr_rank!$A$3,IF(AV79=[1]Q4_narr_rank!$B$4,[1]Q4_narr_rank!$A$4,IF(AV79=[1]Q4_narr_rank!$B$5,[1]Q4_narr_rank!$A$5,IF(AV79=[1]Q4_narr_rank!$B$6,[1]Q4_narr_rank!$A$6,IF(AV79=[1]Q4_narr_rank!$B$7,[1]Q4_narr_rank!$A$7))))))</f>
        <v>Cynics</v>
      </c>
      <c r="AX79" t="s">
        <v>568</v>
      </c>
      <c r="AY79">
        <v>1</v>
      </c>
      <c r="AZ79">
        <f>LEN(Table1[[#This Row],[narratives_probing]])</f>
        <v>114</v>
      </c>
      <c r="BA79" s="6" t="str">
        <f>IF(Table1[[#This Row],[narratives_rank_1]]=1,"Money",IF(Table1[[#This Row],[narratives_rank_2]]=1,"Mixture",IF(Table1[[#This Row],[narratives_rank_3]]=1,"Sincere")))</f>
        <v>Money</v>
      </c>
      <c r="BB79" s="7" t="s">
        <v>116</v>
      </c>
      <c r="BC79" s="1">
        <v>10</v>
      </c>
      <c r="BF79" t="s">
        <v>93</v>
      </c>
      <c r="BG79" t="s">
        <v>187</v>
      </c>
      <c r="BH79" t="s">
        <v>146</v>
      </c>
      <c r="BI79" t="s">
        <v>96</v>
      </c>
      <c r="BJ79" t="s">
        <v>134</v>
      </c>
      <c r="BK79" t="s">
        <v>120</v>
      </c>
      <c r="BL79" t="s">
        <v>135</v>
      </c>
      <c r="BN79">
        <v>29</v>
      </c>
      <c r="BO79" t="s">
        <v>136</v>
      </c>
      <c r="BP79" t="s">
        <v>164</v>
      </c>
      <c r="BQ79" t="s">
        <v>138</v>
      </c>
    </row>
    <row r="80" spans="1:69" x14ac:dyDescent="0.2">
      <c r="A80" t="s">
        <v>569</v>
      </c>
      <c r="B80" t="s">
        <v>569</v>
      </c>
      <c r="C80">
        <v>50.228999999999999</v>
      </c>
      <c r="D80" t="s">
        <v>570</v>
      </c>
      <c r="E80" s="1" t="s">
        <v>84</v>
      </c>
      <c r="F80" s="1">
        <v>4</v>
      </c>
      <c r="G80" s="1" t="s">
        <v>84</v>
      </c>
      <c r="H80" s="1">
        <v>1</v>
      </c>
      <c r="I80" s="1"/>
      <c r="J80" t="s">
        <v>571</v>
      </c>
      <c r="K80" s="1" t="s">
        <v>108</v>
      </c>
      <c r="L80" s="1">
        <v>1</v>
      </c>
      <c r="M80" s="1" t="s">
        <v>109</v>
      </c>
      <c r="N80" s="1">
        <v>1</v>
      </c>
      <c r="O80" s="1" t="s">
        <v>345</v>
      </c>
      <c r="P80" s="1">
        <v>1</v>
      </c>
      <c r="R80" t="s">
        <v>572</v>
      </c>
      <c r="S80">
        <v>0</v>
      </c>
      <c r="X80">
        <v>0</v>
      </c>
      <c r="Y80" t="str" cm="1">
        <f t="array" ref="Y8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80" cm="1">
        <f t="array" ref="Z8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80" t="str" cm="1">
        <f t="array" ref="AA8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80" t="str" cm="1">
        <f t="array" ref="AB8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80" t="str" cm="1">
        <f t="array" ref="AC8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0" t="str" cm="1">
        <f t="array" ref="AD8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0">
        <f>IF(OR(Table1[[#This Row],[Merged_Coding3numerical1]]=1,Table1[[#This Row],[Merged_Coding3numerical2]]=1,Table1[[#This Row],[Merged_Coding3numerical3]]=1),1,0)</f>
        <v>1</v>
      </c>
      <c r="AF80">
        <f>IF(OR(Table1[[#This Row],[Merged_Coding3numerical1]]=2,Table1[[#This Row],[Merged_Coding3numerical2]]=2,Table1[[#This Row],[Merged_Coding3numerical3]]=2),1,0)</f>
        <v>0</v>
      </c>
      <c r="AG80">
        <f>IF(OR(Table1[[#This Row],[Merged_Coding3numerical1]]=3,Table1[[#This Row],[Merged_Coding3numerical2]]=3,Table1[[#This Row],[Merged_Coding3numerical3]]=3),1,0)</f>
        <v>0</v>
      </c>
      <c r="AH80">
        <f>IF(OR(Table1[[#This Row],[Merged_Coding3numerical1]]=4,Table1[[#This Row],[Merged_Coding3numerical2]]=4,Table1[[#This Row],[Merged_Coding3numerical3]]=4),1,0)</f>
        <v>0</v>
      </c>
      <c r="AI80">
        <f>IF(OR(Table1[[#This Row],[Merged_Coding3numerical1]]=5,Table1[[#This Row],[Merged_Coding3numerical2]]=5,Table1[[#This Row],[Merged_Coding3numerical3]]=5),1,0)</f>
        <v>0</v>
      </c>
      <c r="AJ80">
        <f>LEN(Table1[[#This Row],[narratives_open]])</f>
        <v>193</v>
      </c>
      <c r="AK80" s="1" t="s">
        <v>90</v>
      </c>
      <c r="AL80" s="1">
        <v>2</v>
      </c>
      <c r="AR80">
        <f t="shared" si="1"/>
        <v>1</v>
      </c>
      <c r="AS80">
        <v>1</v>
      </c>
      <c r="AT80">
        <v>2</v>
      </c>
      <c r="AU80">
        <v>3</v>
      </c>
      <c r="AV80">
        <f>IF(Table1[[#This Row],[narratives_rank_1]]=1,IF(Table1[[#This Row],[narratives_rank_2]]=2,123,132),IF(Table1[[#This Row],[narratives_rank_1]]=2,IF(Table1[[#This Row],[narratives_rank_2]]=1,213,231),IF(Table1[[#This Row],[narratives_rank_2]]=1,312,321)))</f>
        <v>123</v>
      </c>
      <c r="AW80" t="str">
        <f>IF(AV80=[1]Q4_narr_rank!$B$2,[1]Q4_narr_rank!$A$2,IF(AV80=[1]Q4_narr_rank!$B$3,[1]Q4_narr_rank!$A$3,IF(AV80=[1]Q4_narr_rank!$B$4,[1]Q4_narr_rank!$A$4,IF(AV80=[1]Q4_narr_rank!$B$5,[1]Q4_narr_rank!$A$5,IF(AV80=[1]Q4_narr_rank!$B$6,[1]Q4_narr_rank!$A$6,IF(AV80=[1]Q4_narr_rank!$B$7,[1]Q4_narr_rank!$A$7))))))</f>
        <v>Cynics</v>
      </c>
      <c r="AX80" t="s">
        <v>573</v>
      </c>
      <c r="AY80">
        <v>1</v>
      </c>
      <c r="AZ80">
        <f>LEN(Table1[[#This Row],[narratives_probing]])</f>
        <v>51</v>
      </c>
      <c r="BA80" s="6" t="str">
        <f>IF(Table1[[#This Row],[narratives_rank_1]]=1,"Money",IF(Table1[[#This Row],[narratives_rank_2]]=1,"Mixture",IF(Table1[[#This Row],[narratives_rank_3]]=1,"Sincere")))</f>
        <v>Money</v>
      </c>
      <c r="BB80" s="11" t="s">
        <v>116</v>
      </c>
      <c r="BC80" s="1">
        <v>10</v>
      </c>
      <c r="BF80" t="s">
        <v>117</v>
      </c>
      <c r="BG80" t="s">
        <v>94</v>
      </c>
      <c r="BH80" t="s">
        <v>146</v>
      </c>
      <c r="BI80" t="s">
        <v>118</v>
      </c>
      <c r="BJ80" t="s">
        <v>134</v>
      </c>
      <c r="BK80" t="s">
        <v>163</v>
      </c>
      <c r="BL80" t="s">
        <v>135</v>
      </c>
      <c r="BN80">
        <v>59</v>
      </c>
      <c r="BO80" t="s">
        <v>122</v>
      </c>
      <c r="BP80" t="s">
        <v>147</v>
      </c>
      <c r="BQ80" t="s">
        <v>138</v>
      </c>
    </row>
    <row r="81" spans="1:69" x14ac:dyDescent="0.2">
      <c r="A81" t="s">
        <v>574</v>
      </c>
      <c r="B81" t="s">
        <v>574</v>
      </c>
      <c r="C81">
        <v>77.188000000000002</v>
      </c>
      <c r="D81" t="s">
        <v>575</v>
      </c>
      <c r="E81" s="1" t="s">
        <v>105</v>
      </c>
      <c r="F81" s="1">
        <v>1</v>
      </c>
      <c r="G81" s="1" t="s">
        <v>106</v>
      </c>
      <c r="H81" s="1">
        <v>2</v>
      </c>
      <c r="I81" s="1"/>
      <c r="J81" t="s">
        <v>576</v>
      </c>
      <c r="K81" s="1" t="s">
        <v>108</v>
      </c>
      <c r="L81" s="1">
        <v>1</v>
      </c>
      <c r="M81" s="1" t="s">
        <v>109</v>
      </c>
      <c r="N81" s="1">
        <v>1</v>
      </c>
      <c r="O81" s="1" t="s">
        <v>88</v>
      </c>
      <c r="P81" s="1">
        <v>4</v>
      </c>
      <c r="R81" t="s">
        <v>577</v>
      </c>
      <c r="S81">
        <v>0</v>
      </c>
      <c r="U81">
        <v>1</v>
      </c>
      <c r="V81" t="s">
        <v>90</v>
      </c>
      <c r="W81" s="8">
        <f>IF(Table1[[#This Row],[main_reasontext]]=[1]Q3_narr_open!$A$23,1,IF(Table1[[#This Row],[main_reasontext]]=[1]Q3_narr_open!$A$24,2,IF(Table1[[#This Row],[main_reasontext]]=[1]Q3_narr_open!$A$25,3,IF(Table1[[#This Row],[main_reasontext]]=[1]Q3_narr_open!$A$26,4,))))</f>
        <v>1</v>
      </c>
      <c r="X81">
        <v>1</v>
      </c>
      <c r="Y81" t="str" cm="1">
        <f t="array" ref="Y8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81" cm="1">
        <f t="array" ref="Z8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81" t="str" cm="1">
        <f t="array" ref="AA8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81" cm="1">
        <f t="array" ref="AB8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81" t="str" cm="1">
        <f t="array" ref="AC8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1" t="str" cm="1">
        <f t="array" ref="AD8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1">
        <f>IF(OR(Table1[[#This Row],[Merged_Coding3numerical1]]=1,Table1[[#This Row],[Merged_Coding3numerical2]]=1,Table1[[#This Row],[Merged_Coding3numerical3]]=1),1,0)</f>
        <v>1</v>
      </c>
      <c r="AF81">
        <f>IF(OR(Table1[[#This Row],[Merged_Coding3numerical1]]=2,Table1[[#This Row],[Merged_Coding3numerical2]]=2,Table1[[#This Row],[Merged_Coding3numerical3]]=2),1,0)</f>
        <v>0</v>
      </c>
      <c r="AG81">
        <f>IF(OR(Table1[[#This Row],[Merged_Coding3numerical1]]=3,Table1[[#This Row],[Merged_Coding3numerical2]]=3,Table1[[#This Row],[Merged_Coding3numerical3]]=3),1,0)</f>
        <v>0</v>
      </c>
      <c r="AH81">
        <f>IF(OR(Table1[[#This Row],[Merged_Coding3numerical1]]=4,Table1[[#This Row],[Merged_Coding3numerical2]]=4,Table1[[#This Row],[Merged_Coding3numerical3]]=4),1,0)</f>
        <v>1</v>
      </c>
      <c r="AI81">
        <f>IF(OR(Table1[[#This Row],[Merged_Coding3numerical1]]=5,Table1[[#This Row],[Merged_Coding3numerical2]]=5,Table1[[#This Row],[Merged_Coding3numerical3]]=5),1,0)</f>
        <v>0</v>
      </c>
      <c r="AJ81">
        <f>LEN(Table1[[#This Row],[narratives_open]])</f>
        <v>225</v>
      </c>
      <c r="AK81" s="1" t="s">
        <v>90</v>
      </c>
      <c r="AL81" s="1">
        <v>2</v>
      </c>
      <c r="AM81" s="1" t="s">
        <v>113</v>
      </c>
      <c r="AN81" s="1">
        <v>1</v>
      </c>
      <c r="AR81">
        <f t="shared" si="1"/>
        <v>0.5</v>
      </c>
      <c r="AS81">
        <v>1</v>
      </c>
      <c r="AT81">
        <v>2</v>
      </c>
      <c r="AU81">
        <v>3</v>
      </c>
      <c r="AV81">
        <f>IF(Table1[[#This Row],[narratives_rank_1]]=1,IF(Table1[[#This Row],[narratives_rank_2]]=2,123,132),IF(Table1[[#This Row],[narratives_rank_1]]=2,IF(Table1[[#This Row],[narratives_rank_2]]=1,213,231),IF(Table1[[#This Row],[narratives_rank_2]]=1,312,321)))</f>
        <v>123</v>
      </c>
      <c r="AW81" t="str">
        <f>IF(AV81=[1]Q4_narr_rank!$B$2,[1]Q4_narr_rank!$A$2,IF(AV81=[1]Q4_narr_rank!$B$3,[1]Q4_narr_rank!$A$3,IF(AV81=[1]Q4_narr_rank!$B$4,[1]Q4_narr_rank!$A$4,IF(AV81=[1]Q4_narr_rank!$B$5,[1]Q4_narr_rank!$A$5,IF(AV81=[1]Q4_narr_rank!$B$6,[1]Q4_narr_rank!$A$6,IF(AV81=[1]Q4_narr_rank!$B$7,[1]Q4_narr_rank!$A$7))))))</f>
        <v>Cynics</v>
      </c>
      <c r="AX81" t="s">
        <v>578</v>
      </c>
      <c r="AY81">
        <v>1</v>
      </c>
      <c r="AZ81">
        <f>LEN(Table1[[#This Row],[narratives_probing]])</f>
        <v>374</v>
      </c>
      <c r="BA81" s="6" t="str">
        <f>IF(Table1[[#This Row],[narratives_rank_1]]=1,"Money",IF(Table1[[#This Row],[narratives_rank_2]]=1,"Mixture",IF(Table1[[#This Row],[narratives_rank_3]]=1,"Sincere")))</f>
        <v>Money</v>
      </c>
      <c r="BB81" s="11" t="s">
        <v>116</v>
      </c>
      <c r="BC81" s="1">
        <v>10</v>
      </c>
      <c r="BF81" t="s">
        <v>117</v>
      </c>
      <c r="BG81">
        <v>0.4</v>
      </c>
      <c r="BH81" t="s">
        <v>118</v>
      </c>
      <c r="BI81" t="s">
        <v>146</v>
      </c>
      <c r="BJ81" t="s">
        <v>154</v>
      </c>
      <c r="BK81" t="s">
        <v>163</v>
      </c>
      <c r="BL81" t="s">
        <v>135</v>
      </c>
      <c r="BN81">
        <v>24</v>
      </c>
      <c r="BO81" t="s">
        <v>122</v>
      </c>
      <c r="BP81" t="s">
        <v>147</v>
      </c>
      <c r="BQ81" t="s">
        <v>124</v>
      </c>
    </row>
    <row r="82" spans="1:69" x14ac:dyDescent="0.2">
      <c r="A82" t="s">
        <v>579</v>
      </c>
      <c r="B82" t="s">
        <v>579</v>
      </c>
      <c r="C82">
        <v>112.619</v>
      </c>
      <c r="D82" t="s">
        <v>580</v>
      </c>
      <c r="E82" s="1" t="s">
        <v>205</v>
      </c>
      <c r="F82" s="1">
        <v>2</v>
      </c>
      <c r="G82" s="1" t="s">
        <v>206</v>
      </c>
      <c r="H82" s="1">
        <v>6</v>
      </c>
      <c r="I82" s="1"/>
      <c r="J82" t="s">
        <v>581</v>
      </c>
      <c r="K82" s="1" t="s">
        <v>108</v>
      </c>
      <c r="L82" s="1">
        <v>1</v>
      </c>
      <c r="M82" s="1" t="s">
        <v>109</v>
      </c>
      <c r="N82" s="1">
        <v>1</v>
      </c>
      <c r="O82" s="1" t="s">
        <v>88</v>
      </c>
      <c r="P82" s="1">
        <v>4</v>
      </c>
      <c r="R82" t="s">
        <v>582</v>
      </c>
      <c r="S82">
        <v>0</v>
      </c>
      <c r="T82" t="s">
        <v>170</v>
      </c>
      <c r="U82">
        <v>1</v>
      </c>
      <c r="V82" t="s">
        <v>185</v>
      </c>
      <c r="W82" s="8">
        <f>IF(Table1[[#This Row],[main_reasontext]]=[1]Q3_narr_open!$A$23,1,IF(Table1[[#This Row],[main_reasontext]]=[1]Q3_narr_open!$A$24,2,IF(Table1[[#This Row],[main_reasontext]]=[1]Q3_narr_open!$A$25,3,IF(Table1[[#This Row],[main_reasontext]]=[1]Q3_narr_open!$A$26,4,))))</f>
        <v>4</v>
      </c>
      <c r="X82">
        <v>0</v>
      </c>
      <c r="Y82" t="str" cm="1">
        <f t="array" ref="Y8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82" cm="1">
        <f t="array" ref="Z8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82" t="str" cm="1">
        <f t="array" ref="AA8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82" cm="1">
        <f t="array" ref="AB8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82" t="str" cm="1">
        <f t="array" ref="AC8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2" t="str" cm="1">
        <f t="array" ref="AD8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2">
        <f>IF(OR(Table1[[#This Row],[Merged_Coding3numerical1]]=1,Table1[[#This Row],[Merged_Coding3numerical2]]=1,Table1[[#This Row],[Merged_Coding3numerical3]]=1),1,0)</f>
        <v>1</v>
      </c>
      <c r="AF82">
        <f>IF(OR(Table1[[#This Row],[Merged_Coding3numerical1]]=2,Table1[[#This Row],[Merged_Coding3numerical2]]=2,Table1[[#This Row],[Merged_Coding3numerical3]]=2),1,0)</f>
        <v>0</v>
      </c>
      <c r="AG82">
        <f>IF(OR(Table1[[#This Row],[Merged_Coding3numerical1]]=3,Table1[[#This Row],[Merged_Coding3numerical2]]=3,Table1[[#This Row],[Merged_Coding3numerical3]]=3),1,0)</f>
        <v>0</v>
      </c>
      <c r="AH82">
        <f>IF(OR(Table1[[#This Row],[Merged_Coding3numerical1]]=4,Table1[[#This Row],[Merged_Coding3numerical2]]=4,Table1[[#This Row],[Merged_Coding3numerical3]]=4),1,0)</f>
        <v>1</v>
      </c>
      <c r="AI82">
        <f>IF(OR(Table1[[#This Row],[Merged_Coding3numerical1]]=5,Table1[[#This Row],[Merged_Coding3numerical2]]=5,Table1[[#This Row],[Merged_Coding3numerical3]]=5),1,0)</f>
        <v>0</v>
      </c>
      <c r="AJ82">
        <f>LEN(Table1[[#This Row],[narratives_open]])</f>
        <v>929</v>
      </c>
      <c r="AK82" s="1" t="s">
        <v>113</v>
      </c>
      <c r="AL82" s="1">
        <v>1</v>
      </c>
      <c r="AM82" s="1" t="s">
        <v>90</v>
      </c>
      <c r="AN82" s="1">
        <v>2</v>
      </c>
      <c r="AR82">
        <f t="shared" si="1"/>
        <v>0.5</v>
      </c>
      <c r="AS82">
        <v>1</v>
      </c>
      <c r="AT82">
        <v>2</v>
      </c>
      <c r="AU82">
        <v>3</v>
      </c>
      <c r="AV82">
        <f>IF(Table1[[#This Row],[narratives_rank_1]]=1,IF(Table1[[#This Row],[narratives_rank_2]]=2,123,132),IF(Table1[[#This Row],[narratives_rank_1]]=2,IF(Table1[[#This Row],[narratives_rank_2]]=1,213,231),IF(Table1[[#This Row],[narratives_rank_2]]=1,312,321)))</f>
        <v>123</v>
      </c>
      <c r="AW82" t="str">
        <f>IF(AV82=[1]Q4_narr_rank!$B$2,[1]Q4_narr_rank!$A$2,IF(AV82=[1]Q4_narr_rank!$B$3,[1]Q4_narr_rank!$A$3,IF(AV82=[1]Q4_narr_rank!$B$4,[1]Q4_narr_rank!$A$4,IF(AV82=[1]Q4_narr_rank!$B$5,[1]Q4_narr_rank!$A$5,IF(AV82=[1]Q4_narr_rank!$B$6,[1]Q4_narr_rank!$A$6,IF(AV82=[1]Q4_narr_rank!$B$7,[1]Q4_narr_rank!$A$7))))))</f>
        <v>Cynics</v>
      </c>
      <c r="AX82" t="s">
        <v>583</v>
      </c>
      <c r="AY82">
        <v>1</v>
      </c>
      <c r="AZ82">
        <f>LEN(Table1[[#This Row],[narratives_probing]])</f>
        <v>368</v>
      </c>
      <c r="BA82" s="6" t="str">
        <f>IF(Table1[[#This Row],[narratives_rank_1]]=1,"Money",IF(Table1[[#This Row],[narratives_rank_2]]=1,"Mixture",IF(Table1[[#This Row],[narratives_rank_3]]=1,"Sincere")))</f>
        <v>Money</v>
      </c>
      <c r="BB82" s="7" t="s">
        <v>116</v>
      </c>
      <c r="BC82" s="1">
        <v>10</v>
      </c>
      <c r="BF82" t="s">
        <v>133</v>
      </c>
      <c r="BG82">
        <v>0.4</v>
      </c>
      <c r="BH82" t="s">
        <v>188</v>
      </c>
      <c r="BI82" t="s">
        <v>118</v>
      </c>
      <c r="BJ82" t="s">
        <v>162</v>
      </c>
      <c r="BK82" t="s">
        <v>120</v>
      </c>
      <c r="BL82" t="s">
        <v>135</v>
      </c>
      <c r="BN82">
        <v>41</v>
      </c>
      <c r="BO82" t="s">
        <v>122</v>
      </c>
      <c r="BP82" t="s">
        <v>324</v>
      </c>
      <c r="BQ82" t="s">
        <v>138</v>
      </c>
    </row>
    <row r="83" spans="1:69" x14ac:dyDescent="0.2">
      <c r="A83" t="s">
        <v>584</v>
      </c>
      <c r="B83" t="s">
        <v>584</v>
      </c>
      <c r="C83">
        <v>135.374</v>
      </c>
      <c r="D83" t="s">
        <v>585</v>
      </c>
      <c r="E83" s="1" t="s">
        <v>167</v>
      </c>
      <c r="F83" s="1">
        <v>5</v>
      </c>
      <c r="G83" s="1" t="s">
        <v>167</v>
      </c>
      <c r="H83" s="1">
        <v>19</v>
      </c>
      <c r="I83" s="1"/>
      <c r="J83" t="s">
        <v>586</v>
      </c>
      <c r="K83" s="1" t="s">
        <v>108</v>
      </c>
      <c r="L83" s="1">
        <v>1</v>
      </c>
      <c r="M83" s="1" t="s">
        <v>109</v>
      </c>
      <c r="N83" s="1">
        <v>1</v>
      </c>
      <c r="O83" s="1" t="s">
        <v>88</v>
      </c>
      <c r="P83" s="1">
        <v>4</v>
      </c>
      <c r="Q83" s="1"/>
      <c r="R83" t="s">
        <v>587</v>
      </c>
      <c r="S83">
        <v>0</v>
      </c>
      <c r="X83">
        <v>0</v>
      </c>
      <c r="Y83" t="str" cm="1">
        <f t="array" ref="Y8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83" cm="1">
        <f t="array" ref="Z8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83" t="str" cm="1">
        <f t="array" ref="AA8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83" t="str" cm="1">
        <f t="array" ref="AB8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83" t="str" cm="1">
        <f t="array" ref="AC8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3" t="str" cm="1">
        <f t="array" ref="AD8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3">
        <f>IF(OR(Table1[[#This Row],[Merged_Coding3numerical1]]=1,Table1[[#This Row],[Merged_Coding3numerical2]]=1,Table1[[#This Row],[Merged_Coding3numerical3]]=1),1,0)</f>
        <v>1</v>
      </c>
      <c r="AF83">
        <f>IF(OR(Table1[[#This Row],[Merged_Coding3numerical1]]=2,Table1[[#This Row],[Merged_Coding3numerical2]]=2,Table1[[#This Row],[Merged_Coding3numerical3]]=2),1,0)</f>
        <v>0</v>
      </c>
      <c r="AG83">
        <f>IF(OR(Table1[[#This Row],[Merged_Coding3numerical1]]=3,Table1[[#This Row],[Merged_Coding3numerical2]]=3,Table1[[#This Row],[Merged_Coding3numerical3]]=3),1,0)</f>
        <v>0</v>
      </c>
      <c r="AH83">
        <f>IF(OR(Table1[[#This Row],[Merged_Coding3numerical1]]=4,Table1[[#This Row],[Merged_Coding3numerical2]]=4,Table1[[#This Row],[Merged_Coding3numerical3]]=4),1,0)</f>
        <v>0</v>
      </c>
      <c r="AI83">
        <f>IF(OR(Table1[[#This Row],[Merged_Coding3numerical1]]=5,Table1[[#This Row],[Merged_Coding3numerical2]]=5,Table1[[#This Row],[Merged_Coding3numerical3]]=5),1,0)</f>
        <v>0</v>
      </c>
      <c r="AJ83">
        <f>LEN(Table1[[#This Row],[narratives_open]])</f>
        <v>369</v>
      </c>
      <c r="AK83" s="1" t="s">
        <v>90</v>
      </c>
      <c r="AL83" s="1">
        <v>2</v>
      </c>
      <c r="AR83">
        <f t="shared" si="1"/>
        <v>1</v>
      </c>
      <c r="AS83">
        <v>2</v>
      </c>
      <c r="AT83">
        <v>1</v>
      </c>
      <c r="AU83">
        <v>3</v>
      </c>
      <c r="AV83">
        <f>IF(Table1[[#This Row],[narratives_rank_1]]=1,IF(Table1[[#This Row],[narratives_rank_2]]=2,123,132),IF(Table1[[#This Row],[narratives_rank_1]]=2,IF(Table1[[#This Row],[narratives_rank_2]]=1,213,231),IF(Table1[[#This Row],[narratives_rank_2]]=1,312,321)))</f>
        <v>213</v>
      </c>
      <c r="AW83" t="str">
        <f>IF(AV83=[1]Q4_narr_rank!$B$2,[1]Q4_narr_rank!$A$2,IF(AV83=[1]Q4_narr_rank!$B$3,[1]Q4_narr_rank!$A$3,IF(AV83=[1]Q4_narr_rank!$B$4,[1]Q4_narr_rank!$A$4,IF(AV83=[1]Q4_narr_rank!$B$5,[1]Q4_narr_rank!$A$5,IF(AV83=[1]Q4_narr_rank!$B$6,[1]Q4_narr_rank!$A$6,IF(AV83=[1]Q4_narr_rank!$B$7,[1]Q4_narr_rank!$A$7))))))</f>
        <v>Balanced Cynics</v>
      </c>
      <c r="AX83" t="s">
        <v>588</v>
      </c>
      <c r="AY83">
        <v>1</v>
      </c>
      <c r="AZ83">
        <f>LEN(Table1[[#This Row],[narratives_probing]])</f>
        <v>290</v>
      </c>
      <c r="BA83" s="6" t="str">
        <f>IF(Table1[[#This Row],[narratives_rank_1]]=1,"Money",IF(Table1[[#This Row],[narratives_rank_2]]=1,"Mixture",IF(Table1[[#This Row],[narratives_rank_3]]=1,"Sincere")))</f>
        <v>Mixture</v>
      </c>
      <c r="BB83" s="9" t="s">
        <v>132</v>
      </c>
      <c r="BC83" s="1">
        <v>20</v>
      </c>
      <c r="BF83" t="s">
        <v>153</v>
      </c>
      <c r="BG83" t="s">
        <v>94</v>
      </c>
      <c r="BH83" t="s">
        <v>188</v>
      </c>
      <c r="BI83" t="s">
        <v>118</v>
      </c>
      <c r="BJ83" t="s">
        <v>119</v>
      </c>
      <c r="BK83" t="s">
        <v>163</v>
      </c>
      <c r="BL83" t="s">
        <v>135</v>
      </c>
      <c r="BN83">
        <v>56</v>
      </c>
      <c r="BO83" t="s">
        <v>122</v>
      </c>
      <c r="BP83" t="s">
        <v>123</v>
      </c>
      <c r="BQ83" t="s">
        <v>156</v>
      </c>
    </row>
    <row r="84" spans="1:69" x14ac:dyDescent="0.2">
      <c r="A84" t="s">
        <v>589</v>
      </c>
      <c r="B84" t="s">
        <v>589</v>
      </c>
      <c r="C84">
        <v>94.483999999999995</v>
      </c>
      <c r="D84" t="s">
        <v>590</v>
      </c>
      <c r="E84" s="1" t="s">
        <v>105</v>
      </c>
      <c r="F84" s="1">
        <v>1</v>
      </c>
      <c r="G84" s="1" t="s">
        <v>106</v>
      </c>
      <c r="H84" s="1">
        <v>2</v>
      </c>
      <c r="I84" s="1"/>
      <c r="J84" t="s">
        <v>591</v>
      </c>
      <c r="K84" s="1" t="s">
        <v>108</v>
      </c>
      <c r="L84" s="1">
        <v>1</v>
      </c>
      <c r="M84" s="1" t="s">
        <v>109</v>
      </c>
      <c r="N84" s="1">
        <v>1</v>
      </c>
      <c r="O84" s="1" t="s">
        <v>88</v>
      </c>
      <c r="P84" s="1">
        <v>4</v>
      </c>
      <c r="Q84" s="1"/>
      <c r="R84" t="s">
        <v>592</v>
      </c>
      <c r="S84">
        <v>0</v>
      </c>
      <c r="U84">
        <v>1</v>
      </c>
      <c r="V84" t="s">
        <v>90</v>
      </c>
      <c r="W84" s="8">
        <f>IF(Table1[[#This Row],[main_reasontext]]=[1]Q3_narr_open!$A$23,1,IF(Table1[[#This Row],[main_reasontext]]=[1]Q3_narr_open!$A$24,2,IF(Table1[[#This Row],[main_reasontext]]=[1]Q3_narr_open!$A$25,3,IF(Table1[[#This Row],[main_reasontext]]=[1]Q3_narr_open!$A$26,4,))))</f>
        <v>1</v>
      </c>
      <c r="X84">
        <v>1</v>
      </c>
      <c r="Y84" t="str" cm="1">
        <f t="array" ref="Y8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84" cm="1">
        <f t="array" ref="Z8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84" t="str" cm="1">
        <f t="array" ref="AA8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84" cm="1">
        <f t="array" ref="AB8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84" t="str" cm="1">
        <f t="array" ref="AC8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4" t="str" cm="1">
        <f t="array" ref="AD8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4">
        <f>IF(OR(Table1[[#This Row],[Merged_Coding3numerical1]]=1,Table1[[#This Row],[Merged_Coding3numerical2]]=1,Table1[[#This Row],[Merged_Coding3numerical3]]=1),1,0)</f>
        <v>1</v>
      </c>
      <c r="AF84">
        <f>IF(OR(Table1[[#This Row],[Merged_Coding3numerical1]]=2,Table1[[#This Row],[Merged_Coding3numerical2]]=2,Table1[[#This Row],[Merged_Coding3numerical3]]=2),1,0)</f>
        <v>0</v>
      </c>
      <c r="AG84">
        <f>IF(OR(Table1[[#This Row],[Merged_Coding3numerical1]]=3,Table1[[#This Row],[Merged_Coding3numerical2]]=3,Table1[[#This Row],[Merged_Coding3numerical3]]=3),1,0)</f>
        <v>0</v>
      </c>
      <c r="AH84">
        <f>IF(OR(Table1[[#This Row],[Merged_Coding3numerical1]]=4,Table1[[#This Row],[Merged_Coding3numerical2]]=4,Table1[[#This Row],[Merged_Coding3numerical3]]=4),1,0)</f>
        <v>1</v>
      </c>
      <c r="AI84">
        <f>IF(OR(Table1[[#This Row],[Merged_Coding3numerical1]]=5,Table1[[#This Row],[Merged_Coding3numerical2]]=5,Table1[[#This Row],[Merged_Coding3numerical3]]=5),1,0)</f>
        <v>0</v>
      </c>
      <c r="AJ84">
        <f>LEN(Table1[[#This Row],[narratives_open]])</f>
        <v>184</v>
      </c>
      <c r="AK84" s="1" t="s">
        <v>90</v>
      </c>
      <c r="AL84" s="1">
        <v>2</v>
      </c>
      <c r="AM84" s="1" t="s">
        <v>113</v>
      </c>
      <c r="AN84" s="1">
        <v>1</v>
      </c>
      <c r="AR84">
        <f t="shared" si="1"/>
        <v>0.5</v>
      </c>
      <c r="AS84">
        <v>2</v>
      </c>
      <c r="AT84">
        <v>1</v>
      </c>
      <c r="AU84">
        <v>3</v>
      </c>
      <c r="AV84">
        <f>IF(Table1[[#This Row],[narratives_rank_1]]=1,IF(Table1[[#This Row],[narratives_rank_2]]=2,123,132),IF(Table1[[#This Row],[narratives_rank_1]]=2,IF(Table1[[#This Row],[narratives_rank_2]]=1,213,231),IF(Table1[[#This Row],[narratives_rank_2]]=1,312,321)))</f>
        <v>213</v>
      </c>
      <c r="AW84" t="str">
        <f>IF(AV84=[1]Q4_narr_rank!$B$2,[1]Q4_narr_rank!$A$2,IF(AV84=[1]Q4_narr_rank!$B$3,[1]Q4_narr_rank!$A$3,IF(AV84=[1]Q4_narr_rank!$B$4,[1]Q4_narr_rank!$A$4,IF(AV84=[1]Q4_narr_rank!$B$5,[1]Q4_narr_rank!$A$5,IF(AV84=[1]Q4_narr_rank!$B$6,[1]Q4_narr_rank!$A$6,IF(AV84=[1]Q4_narr_rank!$B$7,[1]Q4_narr_rank!$A$7))))))</f>
        <v>Balanced Cynics</v>
      </c>
      <c r="AX84" t="s">
        <v>593</v>
      </c>
      <c r="AY84">
        <v>1</v>
      </c>
      <c r="AZ84">
        <f>LEN(Table1[[#This Row],[narratives_probing]])</f>
        <v>129</v>
      </c>
      <c r="BA84" s="6" t="str">
        <f>IF(Table1[[#This Row],[narratives_rank_1]]=1,"Money",IF(Table1[[#This Row],[narratives_rank_2]]=1,"Mixture",IF(Table1[[#This Row],[narratives_rank_3]]=1,"Sincere")))</f>
        <v>Mixture</v>
      </c>
      <c r="BB84" s="9" t="s">
        <v>369</v>
      </c>
      <c r="BC84" s="1">
        <v>7</v>
      </c>
      <c r="BF84" t="s">
        <v>223</v>
      </c>
      <c r="BG84" t="s">
        <v>94</v>
      </c>
      <c r="BH84" t="s">
        <v>188</v>
      </c>
      <c r="BI84" t="s">
        <v>146</v>
      </c>
      <c r="BJ84" t="s">
        <v>134</v>
      </c>
      <c r="BK84" t="s">
        <v>120</v>
      </c>
      <c r="BL84" t="s">
        <v>135</v>
      </c>
      <c r="BN84">
        <v>46</v>
      </c>
      <c r="BO84" t="s">
        <v>155</v>
      </c>
      <c r="BP84" t="s">
        <v>324</v>
      </c>
      <c r="BQ84" t="s">
        <v>138</v>
      </c>
    </row>
    <row r="85" spans="1:69" x14ac:dyDescent="0.2">
      <c r="A85" t="s">
        <v>594</v>
      </c>
      <c r="B85" t="s">
        <v>594</v>
      </c>
      <c r="C85">
        <v>157.11500000000001</v>
      </c>
      <c r="D85" t="s">
        <v>595</v>
      </c>
      <c r="E85" s="1" t="s">
        <v>127</v>
      </c>
      <c r="F85" s="1">
        <v>3</v>
      </c>
      <c r="G85" s="1" t="s">
        <v>128</v>
      </c>
      <c r="H85" s="1">
        <v>9</v>
      </c>
      <c r="I85" s="1"/>
      <c r="J85" t="s">
        <v>596</v>
      </c>
      <c r="K85" s="1" t="s">
        <v>108</v>
      </c>
      <c r="L85" s="1">
        <v>1</v>
      </c>
      <c r="M85" s="1" t="s">
        <v>109</v>
      </c>
      <c r="N85" s="1">
        <v>1</v>
      </c>
      <c r="O85" s="1" t="s">
        <v>88</v>
      </c>
      <c r="P85" s="1">
        <v>4</v>
      </c>
      <c r="R85" t="s">
        <v>597</v>
      </c>
      <c r="S85">
        <v>0</v>
      </c>
      <c r="X85">
        <v>0</v>
      </c>
      <c r="Y85" t="str" cm="1">
        <f t="array" ref="Y8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85" cm="1">
        <f t="array" ref="Z8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85" t="str" cm="1">
        <f t="array" ref="AA8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85" t="str" cm="1">
        <f t="array" ref="AB8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85" t="str" cm="1">
        <f t="array" ref="AC8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5" t="str" cm="1">
        <f t="array" ref="AD8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5">
        <f>IF(OR(Table1[[#This Row],[Merged_Coding3numerical1]]=1,Table1[[#This Row],[Merged_Coding3numerical2]]=1,Table1[[#This Row],[Merged_Coding3numerical3]]=1),1,0)</f>
        <v>1</v>
      </c>
      <c r="AF85">
        <f>IF(OR(Table1[[#This Row],[Merged_Coding3numerical1]]=2,Table1[[#This Row],[Merged_Coding3numerical2]]=2,Table1[[#This Row],[Merged_Coding3numerical3]]=2),1,0)</f>
        <v>0</v>
      </c>
      <c r="AG85">
        <f>IF(OR(Table1[[#This Row],[Merged_Coding3numerical1]]=3,Table1[[#This Row],[Merged_Coding3numerical2]]=3,Table1[[#This Row],[Merged_Coding3numerical3]]=3),1,0)</f>
        <v>0</v>
      </c>
      <c r="AH85">
        <f>IF(OR(Table1[[#This Row],[Merged_Coding3numerical1]]=4,Table1[[#This Row],[Merged_Coding3numerical2]]=4,Table1[[#This Row],[Merged_Coding3numerical3]]=4),1,0)</f>
        <v>0</v>
      </c>
      <c r="AI85">
        <f>IF(OR(Table1[[#This Row],[Merged_Coding3numerical1]]=5,Table1[[#This Row],[Merged_Coding3numerical2]]=5,Table1[[#This Row],[Merged_Coding3numerical3]]=5),1,0)</f>
        <v>0</v>
      </c>
      <c r="AJ85">
        <f>LEN(Table1[[#This Row],[narratives_open]])</f>
        <v>346</v>
      </c>
      <c r="AK85" s="1" t="s">
        <v>90</v>
      </c>
      <c r="AL85" s="1">
        <v>2</v>
      </c>
      <c r="AR85">
        <f t="shared" si="1"/>
        <v>1</v>
      </c>
      <c r="AS85">
        <v>3</v>
      </c>
      <c r="AT85">
        <v>1</v>
      </c>
      <c r="AU85">
        <v>2</v>
      </c>
      <c r="AV85">
        <f>IF(Table1[[#This Row],[narratives_rank_1]]=1,IF(Table1[[#This Row],[narratives_rank_2]]=2,123,132),IF(Table1[[#This Row],[narratives_rank_1]]=2,IF(Table1[[#This Row],[narratives_rank_2]]=1,213,231),IF(Table1[[#This Row],[narratives_rank_2]]=1,312,321)))</f>
        <v>312</v>
      </c>
      <c r="AW85" t="str">
        <f>IF(AV85=[1]Q4_narr_rank!$B$2,[1]Q4_narr_rank!$A$2,IF(AV85=[1]Q4_narr_rank!$B$3,[1]Q4_narr_rank!$A$3,IF(AV85=[1]Q4_narr_rank!$B$4,[1]Q4_narr_rank!$A$4,IF(AV85=[1]Q4_narr_rank!$B$5,[1]Q4_narr_rank!$A$5,IF(AV85=[1]Q4_narr_rank!$B$6,[1]Q4_narr_rank!$A$6,IF(AV85=[1]Q4_narr_rank!$B$7,[1]Q4_narr_rank!$A$7))))))</f>
        <v>Balanced Idealists</v>
      </c>
      <c r="AX85" t="s">
        <v>598</v>
      </c>
      <c r="AY85">
        <v>1</v>
      </c>
      <c r="AZ85">
        <f>LEN(Table1[[#This Row],[narratives_probing]])</f>
        <v>366</v>
      </c>
      <c r="BA85" s="6" t="str">
        <f>IF(Table1[[#This Row],[narratives_rank_1]]=1,"Money",IF(Table1[[#This Row],[narratives_rank_2]]=1,"Mixture",IF(Table1[[#This Row],[narratives_rank_3]]=1,"Sincere")))</f>
        <v>Mixture</v>
      </c>
      <c r="BB85" s="13" t="s">
        <v>92</v>
      </c>
      <c r="BC85" s="1">
        <v>9</v>
      </c>
      <c r="BD85" s="14"/>
      <c r="BE85" s="14"/>
      <c r="BF85" t="s">
        <v>93</v>
      </c>
      <c r="BG85" t="s">
        <v>94</v>
      </c>
      <c r="BH85" t="s">
        <v>96</v>
      </c>
      <c r="BI85" t="s">
        <v>96</v>
      </c>
      <c r="BJ85" t="s">
        <v>154</v>
      </c>
      <c r="BK85" t="s">
        <v>163</v>
      </c>
      <c r="BL85" t="s">
        <v>121</v>
      </c>
      <c r="BN85">
        <v>75</v>
      </c>
      <c r="BO85" t="s">
        <v>136</v>
      </c>
      <c r="BP85" t="s">
        <v>123</v>
      </c>
      <c r="BQ85" t="s">
        <v>156</v>
      </c>
    </row>
    <row r="86" spans="1:69" x14ac:dyDescent="0.2">
      <c r="A86" t="s">
        <v>599</v>
      </c>
      <c r="B86" t="s">
        <v>599</v>
      </c>
      <c r="C86">
        <v>77.099999999999994</v>
      </c>
      <c r="D86" t="s">
        <v>600</v>
      </c>
      <c r="E86" s="1" t="s">
        <v>141</v>
      </c>
      <c r="F86" s="1">
        <v>6</v>
      </c>
      <c r="G86" s="1" t="s">
        <v>522</v>
      </c>
      <c r="H86" s="1">
        <v>22</v>
      </c>
      <c r="I86" s="1"/>
      <c r="J86" t="s">
        <v>601</v>
      </c>
      <c r="K86" s="1" t="s">
        <v>108</v>
      </c>
      <c r="L86" s="1">
        <v>1</v>
      </c>
      <c r="M86" s="1" t="s">
        <v>109</v>
      </c>
      <c r="N86" s="1">
        <v>1</v>
      </c>
      <c r="O86" s="1" t="s">
        <v>88</v>
      </c>
      <c r="P86" s="1">
        <v>4</v>
      </c>
      <c r="R86" t="s">
        <v>602</v>
      </c>
      <c r="S86">
        <v>1</v>
      </c>
      <c r="T86" t="s">
        <v>170</v>
      </c>
      <c r="X86">
        <v>0</v>
      </c>
      <c r="Y86" t="str" cm="1">
        <f t="array" ref="Y8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86" cm="1">
        <f t="array" ref="Z8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86" t="str" cm="1">
        <f t="array" ref="AA8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86" t="str" cm="1">
        <f t="array" ref="AB8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86" t="str" cm="1">
        <f t="array" ref="AC8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6" t="str" cm="1">
        <f t="array" ref="AD8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6">
        <f>IF(OR(Table1[[#This Row],[Merged_Coding3numerical1]]=1,Table1[[#This Row],[Merged_Coding3numerical2]]=1,Table1[[#This Row],[Merged_Coding3numerical3]]=1),1,0)</f>
        <v>0</v>
      </c>
      <c r="AF86">
        <f>IF(OR(Table1[[#This Row],[Merged_Coding3numerical1]]=2,Table1[[#This Row],[Merged_Coding3numerical2]]=2,Table1[[#This Row],[Merged_Coding3numerical3]]=2),1,0)</f>
        <v>0</v>
      </c>
      <c r="AG86">
        <f>IF(OR(Table1[[#This Row],[Merged_Coding3numerical1]]=3,Table1[[#This Row],[Merged_Coding3numerical2]]=3,Table1[[#This Row],[Merged_Coding3numerical3]]=3),1,0)</f>
        <v>0</v>
      </c>
      <c r="AH86">
        <f>IF(OR(Table1[[#This Row],[Merged_Coding3numerical1]]=4,Table1[[#This Row],[Merged_Coding3numerical2]]=4,Table1[[#This Row],[Merged_Coding3numerical3]]=4),1,0)</f>
        <v>0</v>
      </c>
      <c r="AI86">
        <f>IF(OR(Table1[[#This Row],[Merged_Coding3numerical1]]=5,Table1[[#This Row],[Merged_Coding3numerical2]]=5,Table1[[#This Row],[Merged_Coding3numerical3]]=5),1,0)</f>
        <v>1</v>
      </c>
      <c r="AJ86">
        <f>LEN(Table1[[#This Row],[narratives_open]])</f>
        <v>50</v>
      </c>
      <c r="AK86" s="1" t="s">
        <v>194</v>
      </c>
      <c r="AL86" s="1">
        <v>9</v>
      </c>
      <c r="AR86">
        <f t="shared" si="1"/>
        <v>1</v>
      </c>
      <c r="AS86">
        <v>2</v>
      </c>
      <c r="AT86">
        <v>1</v>
      </c>
      <c r="AU86">
        <v>3</v>
      </c>
      <c r="AV86">
        <f>IF(Table1[[#This Row],[narratives_rank_1]]=1,IF(Table1[[#This Row],[narratives_rank_2]]=2,123,132),IF(Table1[[#This Row],[narratives_rank_1]]=2,IF(Table1[[#This Row],[narratives_rank_2]]=1,213,231),IF(Table1[[#This Row],[narratives_rank_2]]=1,312,321)))</f>
        <v>213</v>
      </c>
      <c r="AW86" t="str">
        <f>IF(AV86=[1]Q4_narr_rank!$B$2,[1]Q4_narr_rank!$A$2,IF(AV86=[1]Q4_narr_rank!$B$3,[1]Q4_narr_rank!$A$3,IF(AV86=[1]Q4_narr_rank!$B$4,[1]Q4_narr_rank!$A$4,IF(AV86=[1]Q4_narr_rank!$B$5,[1]Q4_narr_rank!$A$5,IF(AV86=[1]Q4_narr_rank!$B$6,[1]Q4_narr_rank!$A$6,IF(AV86=[1]Q4_narr_rank!$B$7,[1]Q4_narr_rank!$A$7))))))</f>
        <v>Balanced Cynics</v>
      </c>
      <c r="AX86" t="s">
        <v>603</v>
      </c>
      <c r="AY86">
        <v>1</v>
      </c>
      <c r="AZ86">
        <f>LEN(Table1[[#This Row],[narratives_probing]])</f>
        <v>45</v>
      </c>
      <c r="BA86" s="6" t="str">
        <f>IF(Table1[[#This Row],[narratives_rank_1]]=1,"Money",IF(Table1[[#This Row],[narratives_rank_2]]=1,"Mixture",IF(Table1[[#This Row],[narratives_rank_3]]=1,"Sincere")))</f>
        <v>Mixture</v>
      </c>
      <c r="BB86" s="12" t="s">
        <v>604</v>
      </c>
      <c r="BC86" s="1">
        <v>13</v>
      </c>
      <c r="BF86" t="s">
        <v>237</v>
      </c>
      <c r="BG86">
        <v>0.2</v>
      </c>
      <c r="BH86" t="s">
        <v>95</v>
      </c>
      <c r="BI86" t="s">
        <v>118</v>
      </c>
      <c r="BJ86" t="s">
        <v>154</v>
      </c>
      <c r="BK86" t="s">
        <v>120</v>
      </c>
      <c r="BL86" t="s">
        <v>135</v>
      </c>
      <c r="BN86">
        <v>56</v>
      </c>
      <c r="BO86" t="s">
        <v>122</v>
      </c>
      <c r="BP86" t="s">
        <v>101</v>
      </c>
      <c r="BQ86" t="s">
        <v>124</v>
      </c>
    </row>
    <row r="87" spans="1:69" x14ac:dyDescent="0.2">
      <c r="A87" t="s">
        <v>605</v>
      </c>
      <c r="B87" t="s">
        <v>605</v>
      </c>
      <c r="C87">
        <v>353.56099999999998</v>
      </c>
      <c r="D87" t="s">
        <v>606</v>
      </c>
      <c r="E87" s="1" t="s">
        <v>205</v>
      </c>
      <c r="F87" s="1">
        <v>2</v>
      </c>
      <c r="G87" s="1" t="s">
        <v>206</v>
      </c>
      <c r="H87" s="1">
        <v>6</v>
      </c>
      <c r="I87" s="1"/>
      <c r="J87" t="s">
        <v>607</v>
      </c>
      <c r="K87" s="1" t="s">
        <v>108</v>
      </c>
      <c r="L87" s="1">
        <v>1</v>
      </c>
      <c r="M87" s="1" t="s">
        <v>109</v>
      </c>
      <c r="N87" s="1">
        <v>1</v>
      </c>
      <c r="O87" s="1" t="s">
        <v>227</v>
      </c>
      <c r="P87" s="1">
        <v>2</v>
      </c>
      <c r="R87" t="s">
        <v>608</v>
      </c>
      <c r="S87">
        <v>1</v>
      </c>
      <c r="X87">
        <v>0</v>
      </c>
      <c r="Y87" t="str" cm="1">
        <f t="array" ref="Y8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87" cm="1">
        <f t="array" ref="Z8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87" t="str" cm="1">
        <f t="array" ref="AA8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87" t="str" cm="1">
        <f t="array" ref="AB8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87" t="str" cm="1">
        <f t="array" ref="AC8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7" t="str" cm="1">
        <f t="array" ref="AD8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7">
        <f>IF(OR(Table1[[#This Row],[Merged_Coding3numerical1]]=1,Table1[[#This Row],[Merged_Coding3numerical2]]=1,Table1[[#This Row],[Merged_Coding3numerical3]]=1),1,0)</f>
        <v>0</v>
      </c>
      <c r="AF87">
        <f>IF(OR(Table1[[#This Row],[Merged_Coding3numerical1]]=2,Table1[[#This Row],[Merged_Coding3numerical2]]=2,Table1[[#This Row],[Merged_Coding3numerical3]]=2),1,0)</f>
        <v>0</v>
      </c>
      <c r="AG87">
        <f>IF(OR(Table1[[#This Row],[Merged_Coding3numerical1]]=3,Table1[[#This Row],[Merged_Coding3numerical2]]=3,Table1[[#This Row],[Merged_Coding3numerical3]]=3),1,0)</f>
        <v>0</v>
      </c>
      <c r="AH87">
        <f>IF(OR(Table1[[#This Row],[Merged_Coding3numerical1]]=4,Table1[[#This Row],[Merged_Coding3numerical2]]=4,Table1[[#This Row],[Merged_Coding3numerical3]]=4),1,0)</f>
        <v>1</v>
      </c>
      <c r="AI87">
        <f>IF(OR(Table1[[#This Row],[Merged_Coding3numerical1]]=5,Table1[[#This Row],[Merged_Coding3numerical2]]=5,Table1[[#This Row],[Merged_Coding3numerical3]]=5),1,0)</f>
        <v>0</v>
      </c>
      <c r="AJ87">
        <f>LEN(Table1[[#This Row],[narratives_open]])</f>
        <v>223</v>
      </c>
      <c r="AK87" s="1" t="s">
        <v>113</v>
      </c>
      <c r="AL87" s="1">
        <v>1</v>
      </c>
      <c r="AR87">
        <f t="shared" si="1"/>
        <v>1</v>
      </c>
      <c r="AS87">
        <v>3</v>
      </c>
      <c r="AT87">
        <v>2</v>
      </c>
      <c r="AU87">
        <v>1</v>
      </c>
      <c r="AV87">
        <f>IF(Table1[[#This Row],[narratives_rank_1]]=1,IF(Table1[[#This Row],[narratives_rank_2]]=2,123,132),IF(Table1[[#This Row],[narratives_rank_1]]=2,IF(Table1[[#This Row],[narratives_rank_2]]=1,213,231),IF(Table1[[#This Row],[narratives_rank_2]]=1,312,321)))</f>
        <v>321</v>
      </c>
      <c r="AW87" t="str">
        <f>IF(AV87=[1]Q4_narr_rank!$B$2,[1]Q4_narr_rank!$A$2,IF(AV87=[1]Q4_narr_rank!$B$3,[1]Q4_narr_rank!$A$3,IF(AV87=[1]Q4_narr_rank!$B$4,[1]Q4_narr_rank!$A$4,IF(AV87=[1]Q4_narr_rank!$B$5,[1]Q4_narr_rank!$A$5,IF(AV87=[1]Q4_narr_rank!$B$6,[1]Q4_narr_rank!$A$6,IF(AV87=[1]Q4_narr_rank!$B$7,[1]Q4_narr_rank!$A$7))))))</f>
        <v>Idealists</v>
      </c>
      <c r="AX87" t="s">
        <v>609</v>
      </c>
      <c r="AY87">
        <v>1</v>
      </c>
      <c r="AZ87">
        <f>LEN(Table1[[#This Row],[narratives_probing]])</f>
        <v>175</v>
      </c>
      <c r="BA87" s="6" t="str">
        <f>IF(Table1[[#This Row],[narratives_rank_1]]=1,"Money",IF(Table1[[#This Row],[narratives_rank_2]]=1,"Mixture",IF(Table1[[#This Row],[narratives_rank_3]]=1,"Sincere")))</f>
        <v>Sincere</v>
      </c>
      <c r="BB87" s="9" t="s">
        <v>369</v>
      </c>
      <c r="BC87" s="1">
        <v>7</v>
      </c>
      <c r="BF87" t="s">
        <v>93</v>
      </c>
      <c r="BG87">
        <v>0.4</v>
      </c>
      <c r="BH87" t="s">
        <v>118</v>
      </c>
      <c r="BI87" t="s">
        <v>498</v>
      </c>
      <c r="BJ87" t="s">
        <v>119</v>
      </c>
      <c r="BK87" t="s">
        <v>120</v>
      </c>
      <c r="BL87" t="s">
        <v>135</v>
      </c>
      <c r="BN87">
        <v>56</v>
      </c>
      <c r="BO87" t="s">
        <v>136</v>
      </c>
      <c r="BP87" t="s">
        <v>101</v>
      </c>
      <c r="BQ87" t="s">
        <v>124</v>
      </c>
    </row>
    <row r="88" spans="1:69" x14ac:dyDescent="0.2">
      <c r="A88" t="s">
        <v>610</v>
      </c>
      <c r="B88" t="s">
        <v>610</v>
      </c>
      <c r="C88">
        <v>234.74</v>
      </c>
      <c r="D88" t="s">
        <v>611</v>
      </c>
      <c r="E88" s="1" t="s">
        <v>205</v>
      </c>
      <c r="F88" s="1">
        <v>2</v>
      </c>
      <c r="G88" s="1" t="s">
        <v>206</v>
      </c>
      <c r="H88" s="1">
        <v>6</v>
      </c>
      <c r="I88" s="1"/>
      <c r="J88" t="s">
        <v>612</v>
      </c>
      <c r="K88" s="1" t="s">
        <v>108</v>
      </c>
      <c r="L88" s="1">
        <v>1</v>
      </c>
      <c r="M88" s="1" t="s">
        <v>109</v>
      </c>
      <c r="N88" s="1">
        <v>1</v>
      </c>
      <c r="O88" s="1" t="s">
        <v>88</v>
      </c>
      <c r="P88" s="1">
        <v>4</v>
      </c>
      <c r="R88" t="s">
        <v>613</v>
      </c>
      <c r="S88">
        <v>1</v>
      </c>
      <c r="V88" t="s">
        <v>90</v>
      </c>
      <c r="W88" s="8">
        <f>IF(Table1[[#This Row],[main_reasontext]]=[1]Q3_narr_open!$A$23,1,IF(Table1[[#This Row],[main_reasontext]]=[1]Q3_narr_open!$A$24,2,IF(Table1[[#This Row],[main_reasontext]]=[1]Q3_narr_open!$A$25,3,IF(Table1[[#This Row],[main_reasontext]]=[1]Q3_narr_open!$A$26,4,))))</f>
        <v>1</v>
      </c>
      <c r="X88">
        <v>1</v>
      </c>
      <c r="Y88" t="str" cm="1">
        <f t="array" ref="Y8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88" cm="1">
        <f t="array" ref="Z8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88" t="str" cm="1">
        <f t="array" ref="AA8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88" cm="1">
        <f t="array" ref="AB8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88" t="str" cm="1">
        <f t="array" ref="AC8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8" t="str" cm="1">
        <f t="array" ref="AD8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8">
        <f>IF(OR(Table1[[#This Row],[Merged_Coding3numerical1]]=1,Table1[[#This Row],[Merged_Coding3numerical2]]=1,Table1[[#This Row],[Merged_Coding3numerical3]]=1),1,0)</f>
        <v>1</v>
      </c>
      <c r="AF88">
        <f>IF(OR(Table1[[#This Row],[Merged_Coding3numerical1]]=2,Table1[[#This Row],[Merged_Coding3numerical2]]=2,Table1[[#This Row],[Merged_Coding3numerical3]]=2),1,0)</f>
        <v>0</v>
      </c>
      <c r="AG88">
        <f>IF(OR(Table1[[#This Row],[Merged_Coding3numerical1]]=3,Table1[[#This Row],[Merged_Coding3numerical2]]=3,Table1[[#This Row],[Merged_Coding3numerical3]]=3),1,0)</f>
        <v>0</v>
      </c>
      <c r="AH88">
        <f>IF(OR(Table1[[#This Row],[Merged_Coding3numerical1]]=4,Table1[[#This Row],[Merged_Coding3numerical2]]=4,Table1[[#This Row],[Merged_Coding3numerical3]]=4),1,0)</f>
        <v>1</v>
      </c>
      <c r="AI88">
        <f>IF(OR(Table1[[#This Row],[Merged_Coding3numerical1]]=5,Table1[[#This Row],[Merged_Coding3numerical2]]=5,Table1[[#This Row],[Merged_Coding3numerical3]]=5),1,0)</f>
        <v>0</v>
      </c>
      <c r="AJ88">
        <f>LEN(Table1[[#This Row],[narratives_open]])</f>
        <v>508</v>
      </c>
      <c r="AK88" s="1" t="s">
        <v>90</v>
      </c>
      <c r="AL88" s="1">
        <v>2</v>
      </c>
      <c r="AM88" s="1" t="s">
        <v>114</v>
      </c>
      <c r="AN88" s="1">
        <v>6</v>
      </c>
      <c r="AR88">
        <f t="shared" si="1"/>
        <v>0.5</v>
      </c>
      <c r="AS88">
        <v>2</v>
      </c>
      <c r="AT88">
        <v>1</v>
      </c>
      <c r="AU88">
        <v>3</v>
      </c>
      <c r="AV88">
        <f>IF(Table1[[#This Row],[narratives_rank_1]]=1,IF(Table1[[#This Row],[narratives_rank_2]]=2,123,132),IF(Table1[[#This Row],[narratives_rank_1]]=2,IF(Table1[[#This Row],[narratives_rank_2]]=1,213,231),IF(Table1[[#This Row],[narratives_rank_2]]=1,312,321)))</f>
        <v>213</v>
      </c>
      <c r="AW88" t="str">
        <f>IF(AV88=[1]Q4_narr_rank!$B$2,[1]Q4_narr_rank!$A$2,IF(AV88=[1]Q4_narr_rank!$B$3,[1]Q4_narr_rank!$A$3,IF(AV88=[1]Q4_narr_rank!$B$4,[1]Q4_narr_rank!$A$4,IF(AV88=[1]Q4_narr_rank!$B$5,[1]Q4_narr_rank!$A$5,IF(AV88=[1]Q4_narr_rank!$B$6,[1]Q4_narr_rank!$A$6,IF(AV88=[1]Q4_narr_rank!$B$7,[1]Q4_narr_rank!$A$7))))))</f>
        <v>Balanced Cynics</v>
      </c>
      <c r="AX88" t="s">
        <v>614</v>
      </c>
      <c r="AY88">
        <v>1</v>
      </c>
      <c r="AZ88">
        <f>LEN(Table1[[#This Row],[narratives_probing]])</f>
        <v>338</v>
      </c>
      <c r="BA88" s="6" t="str">
        <f>IF(Table1[[#This Row],[narratives_rank_1]]=1,"Money",IF(Table1[[#This Row],[narratives_rank_2]]=1,"Mixture",IF(Table1[[#This Row],[narratives_rank_3]]=1,"Sincere")))</f>
        <v>Mixture</v>
      </c>
      <c r="BB88" s="9" t="s">
        <v>132</v>
      </c>
      <c r="BC88" s="1">
        <v>20</v>
      </c>
      <c r="BF88" t="s">
        <v>93</v>
      </c>
      <c r="BG88">
        <v>0.4</v>
      </c>
      <c r="BH88" t="s">
        <v>146</v>
      </c>
      <c r="BI88" t="s">
        <v>146</v>
      </c>
      <c r="BJ88" t="s">
        <v>97</v>
      </c>
      <c r="BK88" t="s">
        <v>163</v>
      </c>
      <c r="BL88" t="s">
        <v>135</v>
      </c>
      <c r="BN88">
        <v>63</v>
      </c>
      <c r="BO88" t="s">
        <v>136</v>
      </c>
      <c r="BP88" t="s">
        <v>137</v>
      </c>
      <c r="BQ88" t="s">
        <v>138</v>
      </c>
    </row>
    <row r="89" spans="1:69" x14ac:dyDescent="0.2">
      <c r="A89" t="s">
        <v>615</v>
      </c>
      <c r="B89" t="s">
        <v>615</v>
      </c>
      <c r="C89">
        <v>76.799000000000007</v>
      </c>
      <c r="D89" t="s">
        <v>616</v>
      </c>
      <c r="E89" s="1" t="s">
        <v>127</v>
      </c>
      <c r="F89" s="1">
        <v>3</v>
      </c>
      <c r="G89" s="1" t="s">
        <v>128</v>
      </c>
      <c r="H89" s="1">
        <v>9</v>
      </c>
      <c r="I89" s="1"/>
      <c r="J89" t="s">
        <v>617</v>
      </c>
      <c r="K89" s="1" t="s">
        <v>108</v>
      </c>
      <c r="L89" s="1">
        <v>1</v>
      </c>
      <c r="M89" s="1" t="s">
        <v>109</v>
      </c>
      <c r="N89" s="1">
        <v>1</v>
      </c>
      <c r="O89" s="1" t="s">
        <v>88</v>
      </c>
      <c r="P89" s="1">
        <v>4</v>
      </c>
      <c r="R89" t="s">
        <v>618</v>
      </c>
      <c r="S89">
        <v>1</v>
      </c>
      <c r="X89">
        <v>0</v>
      </c>
      <c r="Y89" t="str" cm="1">
        <f t="array" ref="Y8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89" cm="1">
        <f t="array" ref="Z8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89" t="str" cm="1">
        <f t="array" ref="AA8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89" t="str" cm="1">
        <f t="array" ref="AB8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89" t="str" cm="1">
        <f t="array" ref="AC8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9" t="str" cm="1">
        <f t="array" ref="AD8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9">
        <f>IF(OR(Table1[[#This Row],[Merged_Coding3numerical1]]=1,Table1[[#This Row],[Merged_Coding3numerical2]]=1,Table1[[#This Row],[Merged_Coding3numerical3]]=1),1,0)</f>
        <v>0</v>
      </c>
      <c r="AF89">
        <f>IF(OR(Table1[[#This Row],[Merged_Coding3numerical1]]=2,Table1[[#This Row],[Merged_Coding3numerical2]]=2,Table1[[#This Row],[Merged_Coding3numerical3]]=2),1,0)</f>
        <v>0</v>
      </c>
      <c r="AG89">
        <f>IF(OR(Table1[[#This Row],[Merged_Coding3numerical1]]=3,Table1[[#This Row],[Merged_Coding3numerical2]]=3,Table1[[#This Row],[Merged_Coding3numerical3]]=3),1,0)</f>
        <v>0</v>
      </c>
      <c r="AH89">
        <f>IF(OR(Table1[[#This Row],[Merged_Coding3numerical1]]=4,Table1[[#This Row],[Merged_Coding3numerical2]]=4,Table1[[#This Row],[Merged_Coding3numerical3]]=4),1,0)</f>
        <v>1</v>
      </c>
      <c r="AI89">
        <f>IF(OR(Table1[[#This Row],[Merged_Coding3numerical1]]=5,Table1[[#This Row],[Merged_Coding3numerical2]]=5,Table1[[#This Row],[Merged_Coding3numerical3]]=5),1,0)</f>
        <v>0</v>
      </c>
      <c r="AJ89">
        <f>LEN(Table1[[#This Row],[narratives_open]])</f>
        <v>449</v>
      </c>
      <c r="AK89" s="1" t="s">
        <v>436</v>
      </c>
      <c r="AL89" s="1">
        <v>16</v>
      </c>
      <c r="AR89">
        <f t="shared" si="1"/>
        <v>1</v>
      </c>
      <c r="AS89">
        <v>1</v>
      </c>
      <c r="AT89">
        <v>2</v>
      </c>
      <c r="AU89">
        <v>3</v>
      </c>
      <c r="AV89">
        <f>IF(Table1[[#This Row],[narratives_rank_1]]=1,IF(Table1[[#This Row],[narratives_rank_2]]=2,123,132),IF(Table1[[#This Row],[narratives_rank_1]]=2,IF(Table1[[#This Row],[narratives_rank_2]]=1,213,231),IF(Table1[[#This Row],[narratives_rank_2]]=1,312,321)))</f>
        <v>123</v>
      </c>
      <c r="AW89" t="str">
        <f>IF(AV89=[1]Q4_narr_rank!$B$2,[1]Q4_narr_rank!$A$2,IF(AV89=[1]Q4_narr_rank!$B$3,[1]Q4_narr_rank!$A$3,IF(AV89=[1]Q4_narr_rank!$B$4,[1]Q4_narr_rank!$A$4,IF(AV89=[1]Q4_narr_rank!$B$5,[1]Q4_narr_rank!$A$5,IF(AV89=[1]Q4_narr_rank!$B$6,[1]Q4_narr_rank!$A$6,IF(AV89=[1]Q4_narr_rank!$B$7,[1]Q4_narr_rank!$A$7))))))</f>
        <v>Cynics</v>
      </c>
      <c r="AX89" t="s">
        <v>619</v>
      </c>
      <c r="AY89">
        <v>1</v>
      </c>
      <c r="AZ89">
        <f>LEN(Table1[[#This Row],[narratives_probing]])</f>
        <v>226</v>
      </c>
      <c r="BA89" s="6" t="str">
        <f>IF(Table1[[#This Row],[narratives_rank_1]]=1,"Money",IF(Table1[[#This Row],[narratives_rank_2]]=1,"Mixture",IF(Table1[[#This Row],[narratives_rank_3]]=1,"Sincere")))</f>
        <v>Money</v>
      </c>
      <c r="BB89" s="7" t="s">
        <v>116</v>
      </c>
      <c r="BC89" s="1">
        <v>10</v>
      </c>
      <c r="BF89" t="s">
        <v>202</v>
      </c>
      <c r="BG89" t="s">
        <v>94</v>
      </c>
      <c r="BH89" t="s">
        <v>118</v>
      </c>
      <c r="BI89" t="s">
        <v>96</v>
      </c>
      <c r="BJ89" t="s">
        <v>119</v>
      </c>
      <c r="BK89" t="s">
        <v>163</v>
      </c>
      <c r="BL89" t="s">
        <v>135</v>
      </c>
      <c r="BN89">
        <v>57</v>
      </c>
      <c r="BO89" t="s">
        <v>136</v>
      </c>
      <c r="BP89" t="s">
        <v>324</v>
      </c>
      <c r="BQ89" t="s">
        <v>124</v>
      </c>
    </row>
    <row r="90" spans="1:69" x14ac:dyDescent="0.2">
      <c r="A90" t="s">
        <v>620</v>
      </c>
      <c r="B90" t="s">
        <v>620</v>
      </c>
      <c r="C90">
        <v>54.701999999999998</v>
      </c>
      <c r="D90" t="s">
        <v>621</v>
      </c>
      <c r="E90" s="1" t="s">
        <v>105</v>
      </c>
      <c r="F90" s="1">
        <v>1</v>
      </c>
      <c r="G90" s="1" t="s">
        <v>182</v>
      </c>
      <c r="H90" s="1">
        <v>3</v>
      </c>
      <c r="I90" s="1"/>
      <c r="J90" t="s">
        <v>622</v>
      </c>
      <c r="K90" s="1" t="s">
        <v>108</v>
      </c>
      <c r="L90" s="1">
        <v>1</v>
      </c>
      <c r="M90" s="1" t="s">
        <v>109</v>
      </c>
      <c r="N90" s="1">
        <v>1</v>
      </c>
      <c r="O90" s="1" t="s">
        <v>88</v>
      </c>
      <c r="P90" s="1">
        <v>4</v>
      </c>
      <c r="R90" t="s">
        <v>623</v>
      </c>
      <c r="S90">
        <v>0</v>
      </c>
      <c r="U90">
        <v>1</v>
      </c>
      <c r="V90" t="s">
        <v>185</v>
      </c>
      <c r="W90" s="8">
        <f>IF(Table1[[#This Row],[main_reasontext]]=[1]Q3_narr_open!$A$23,1,IF(Table1[[#This Row],[main_reasontext]]=[1]Q3_narr_open!$A$24,2,IF(Table1[[#This Row],[main_reasontext]]=[1]Q3_narr_open!$A$25,3,IF(Table1[[#This Row],[main_reasontext]]=[1]Q3_narr_open!$A$26,4,))))</f>
        <v>4</v>
      </c>
      <c r="X90">
        <v>0</v>
      </c>
      <c r="Y90" t="str" cm="1">
        <f t="array" ref="Y9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90" cm="1">
        <f t="array" ref="Z9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90" t="str" cm="1">
        <f t="array" ref="AA9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90" cm="1">
        <f t="array" ref="AB9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90" t="str" cm="1">
        <f t="array" ref="AC9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90" t="str" cm="1">
        <f t="array" ref="AD9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90">
        <f>IF(OR(Table1[[#This Row],[Merged_Coding3numerical1]]=1,Table1[[#This Row],[Merged_Coding3numerical2]]=1,Table1[[#This Row],[Merged_Coding3numerical3]]=1),1,0)</f>
        <v>1</v>
      </c>
      <c r="AF90">
        <f>IF(OR(Table1[[#This Row],[Merged_Coding3numerical1]]=2,Table1[[#This Row],[Merged_Coding3numerical2]]=2,Table1[[#This Row],[Merged_Coding3numerical3]]=2),1,0)</f>
        <v>0</v>
      </c>
      <c r="AG90">
        <f>IF(OR(Table1[[#This Row],[Merged_Coding3numerical1]]=3,Table1[[#This Row],[Merged_Coding3numerical2]]=3,Table1[[#This Row],[Merged_Coding3numerical3]]=3),1,0)</f>
        <v>0</v>
      </c>
      <c r="AH90">
        <f>IF(OR(Table1[[#This Row],[Merged_Coding3numerical1]]=4,Table1[[#This Row],[Merged_Coding3numerical2]]=4,Table1[[#This Row],[Merged_Coding3numerical3]]=4),1,0)</f>
        <v>1</v>
      </c>
      <c r="AI90">
        <f>IF(OR(Table1[[#This Row],[Merged_Coding3numerical1]]=5,Table1[[#This Row],[Merged_Coding3numerical2]]=5,Table1[[#This Row],[Merged_Coding3numerical3]]=5),1,0)</f>
        <v>0</v>
      </c>
      <c r="AJ90">
        <f>LEN(Table1[[#This Row],[narratives_open]])</f>
        <v>380</v>
      </c>
      <c r="AK90" s="1" t="s">
        <v>114</v>
      </c>
      <c r="AL90" s="1">
        <v>6</v>
      </c>
      <c r="AM90" s="1" t="s">
        <v>90</v>
      </c>
      <c r="AN90" s="1">
        <v>2</v>
      </c>
      <c r="AR90">
        <f t="shared" si="1"/>
        <v>0.5</v>
      </c>
      <c r="AS90">
        <v>3</v>
      </c>
      <c r="AT90">
        <v>1</v>
      </c>
      <c r="AU90">
        <v>2</v>
      </c>
      <c r="AV90">
        <f>IF(Table1[[#This Row],[narratives_rank_1]]=1,IF(Table1[[#This Row],[narratives_rank_2]]=2,123,132),IF(Table1[[#This Row],[narratives_rank_1]]=2,IF(Table1[[#This Row],[narratives_rank_2]]=1,213,231),IF(Table1[[#This Row],[narratives_rank_2]]=1,312,321)))</f>
        <v>312</v>
      </c>
      <c r="AW90" t="str">
        <f>IF(AV90=[1]Q4_narr_rank!$B$2,[1]Q4_narr_rank!$A$2,IF(AV90=[1]Q4_narr_rank!$B$3,[1]Q4_narr_rank!$A$3,IF(AV90=[1]Q4_narr_rank!$B$4,[1]Q4_narr_rank!$A$4,IF(AV90=[1]Q4_narr_rank!$B$5,[1]Q4_narr_rank!$A$5,IF(AV90=[1]Q4_narr_rank!$B$6,[1]Q4_narr_rank!$A$6,IF(AV90=[1]Q4_narr_rank!$B$7,[1]Q4_narr_rank!$A$7))))))</f>
        <v>Balanced Idealists</v>
      </c>
      <c r="AX90" t="s">
        <v>624</v>
      </c>
      <c r="AY90">
        <v>1</v>
      </c>
      <c r="AZ90">
        <f>LEN(Table1[[#This Row],[narratives_probing]])</f>
        <v>300</v>
      </c>
      <c r="BA90" s="6" t="str">
        <f>IF(Table1[[#This Row],[narratives_rank_1]]=1,"Money",IF(Table1[[#This Row],[narratives_rank_2]]=1,"Mixture",IF(Table1[[#This Row],[narratives_rank_3]]=1,"Sincere")))</f>
        <v>Mixture</v>
      </c>
      <c r="BB90" s="10" t="s">
        <v>236</v>
      </c>
      <c r="BC90" s="1">
        <v>17</v>
      </c>
      <c r="BF90" t="s">
        <v>93</v>
      </c>
      <c r="BG90" t="s">
        <v>94</v>
      </c>
      <c r="BH90" t="s">
        <v>118</v>
      </c>
      <c r="BI90" t="s">
        <v>146</v>
      </c>
      <c r="BJ90" t="s">
        <v>119</v>
      </c>
      <c r="BK90" t="s">
        <v>120</v>
      </c>
      <c r="BL90" t="s">
        <v>135</v>
      </c>
      <c r="BN90">
        <v>32</v>
      </c>
      <c r="BO90" t="s">
        <v>100</v>
      </c>
      <c r="BP90" t="s">
        <v>164</v>
      </c>
      <c r="BQ90" t="s">
        <v>138</v>
      </c>
    </row>
    <row r="91" spans="1:69" x14ac:dyDescent="0.2">
      <c r="A91" t="s">
        <v>625</v>
      </c>
      <c r="B91" t="s">
        <v>625</v>
      </c>
      <c r="C91">
        <v>429.226</v>
      </c>
      <c r="D91" t="s">
        <v>626</v>
      </c>
      <c r="E91" s="1" t="s">
        <v>84</v>
      </c>
      <c r="F91" s="1">
        <v>4</v>
      </c>
      <c r="G91" s="1" t="s">
        <v>84</v>
      </c>
      <c r="H91" s="1">
        <v>1</v>
      </c>
      <c r="I91" s="1"/>
      <c r="J91" t="s">
        <v>627</v>
      </c>
      <c r="K91" s="1" t="s">
        <v>176</v>
      </c>
      <c r="L91" s="1">
        <v>2</v>
      </c>
      <c r="M91" s="1" t="s">
        <v>328</v>
      </c>
      <c r="N91" s="1">
        <v>4</v>
      </c>
      <c r="O91" s="1" t="s">
        <v>88</v>
      </c>
      <c r="P91" s="1">
        <v>4</v>
      </c>
      <c r="R91" t="s">
        <v>628</v>
      </c>
      <c r="S91">
        <v>0</v>
      </c>
      <c r="X91">
        <v>0</v>
      </c>
      <c r="Y91" t="str" cm="1">
        <f t="array" ref="Y9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91" cm="1">
        <f t="array" ref="Z9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91" t="str" cm="1">
        <f t="array" ref="AA9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91" t="str" cm="1">
        <f t="array" ref="AB9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91" t="str" cm="1">
        <f t="array" ref="AC9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91" t="str" cm="1">
        <f t="array" ref="AD9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91">
        <f>IF(OR(Table1[[#This Row],[Merged_Coding3numerical1]]=1,Table1[[#This Row],[Merged_Coding3numerical2]]=1,Table1[[#This Row],[Merged_Coding3numerical3]]=1),1,0)</f>
        <v>1</v>
      </c>
      <c r="AF91">
        <f>IF(OR(Table1[[#This Row],[Merged_Coding3numerical1]]=2,Table1[[#This Row],[Merged_Coding3numerical2]]=2,Table1[[#This Row],[Merged_Coding3numerical3]]=2),1,0)</f>
        <v>0</v>
      </c>
      <c r="AG91">
        <f>IF(OR(Table1[[#This Row],[Merged_Coding3numerical1]]=3,Table1[[#This Row],[Merged_Coding3numerical2]]=3,Table1[[#This Row],[Merged_Coding3numerical3]]=3),1,0)</f>
        <v>0</v>
      </c>
      <c r="AH91">
        <f>IF(OR(Table1[[#This Row],[Merged_Coding3numerical1]]=4,Table1[[#This Row],[Merged_Coding3numerical2]]=4,Table1[[#This Row],[Merged_Coding3numerical3]]=4),1,0)</f>
        <v>0</v>
      </c>
      <c r="AI91">
        <f>IF(OR(Table1[[#This Row],[Merged_Coding3numerical1]]=5,Table1[[#This Row],[Merged_Coding3numerical2]]=5,Table1[[#This Row],[Merged_Coding3numerical3]]=5),1,0)</f>
        <v>0</v>
      </c>
      <c r="AJ91">
        <f>LEN(Table1[[#This Row],[narratives_open]])</f>
        <v>54</v>
      </c>
      <c r="AK91" s="1" t="s">
        <v>90</v>
      </c>
      <c r="AL91" s="1">
        <v>2</v>
      </c>
      <c r="AR91">
        <f t="shared" si="1"/>
        <v>1</v>
      </c>
      <c r="AS91">
        <v>1</v>
      </c>
      <c r="AT91">
        <v>2</v>
      </c>
      <c r="AU91">
        <v>3</v>
      </c>
      <c r="AV91">
        <f>IF(Table1[[#This Row],[narratives_rank_1]]=1,IF(Table1[[#This Row],[narratives_rank_2]]=2,123,132),IF(Table1[[#This Row],[narratives_rank_1]]=2,IF(Table1[[#This Row],[narratives_rank_2]]=1,213,231),IF(Table1[[#This Row],[narratives_rank_2]]=1,312,321)))</f>
        <v>123</v>
      </c>
      <c r="AW91" t="str">
        <f>IF(AV91=[1]Q4_narr_rank!$B$2,[1]Q4_narr_rank!$A$2,IF(AV91=[1]Q4_narr_rank!$B$3,[1]Q4_narr_rank!$A$3,IF(AV91=[1]Q4_narr_rank!$B$4,[1]Q4_narr_rank!$A$4,IF(AV91=[1]Q4_narr_rank!$B$5,[1]Q4_narr_rank!$A$5,IF(AV91=[1]Q4_narr_rank!$B$6,[1]Q4_narr_rank!$A$6,IF(AV91=[1]Q4_narr_rank!$B$7,[1]Q4_narr_rank!$A$7))))))</f>
        <v>Cynics</v>
      </c>
      <c r="AX91" t="s">
        <v>629</v>
      </c>
      <c r="AY91">
        <v>1</v>
      </c>
      <c r="AZ91">
        <f>LEN(Table1[[#This Row],[narratives_probing]])</f>
        <v>87</v>
      </c>
      <c r="BA91" s="6" t="str">
        <f>IF(Table1[[#This Row],[narratives_rank_1]]=1,"Money",IF(Table1[[#This Row],[narratives_rank_2]]=1,"Mixture",IF(Table1[[#This Row],[narratives_rank_3]]=1,"Sincere")))</f>
        <v>Money</v>
      </c>
      <c r="BB91" s="1" t="s">
        <v>92</v>
      </c>
      <c r="BC91" s="1">
        <v>9</v>
      </c>
      <c r="BF91" t="s">
        <v>93</v>
      </c>
      <c r="BG91" t="s">
        <v>187</v>
      </c>
      <c r="BH91" t="s">
        <v>95</v>
      </c>
      <c r="BI91" t="s">
        <v>96</v>
      </c>
      <c r="BJ91" t="s">
        <v>154</v>
      </c>
      <c r="BK91" t="s">
        <v>120</v>
      </c>
      <c r="BL91" t="s">
        <v>630</v>
      </c>
      <c r="BN91">
        <v>59</v>
      </c>
      <c r="BO91" t="s">
        <v>122</v>
      </c>
      <c r="BP91" t="s">
        <v>101</v>
      </c>
      <c r="BQ91" t="s">
        <v>124</v>
      </c>
    </row>
    <row r="92" spans="1:69" x14ac:dyDescent="0.2">
      <c r="A92" t="s">
        <v>631</v>
      </c>
      <c r="B92" t="s">
        <v>631</v>
      </c>
      <c r="C92">
        <v>92.67</v>
      </c>
      <c r="D92" t="s">
        <v>632</v>
      </c>
      <c r="E92" s="1" t="s">
        <v>205</v>
      </c>
      <c r="F92" s="1">
        <v>2</v>
      </c>
      <c r="G92" s="1" t="s">
        <v>206</v>
      </c>
      <c r="H92" s="1">
        <v>6</v>
      </c>
      <c r="I92" s="1"/>
      <c r="J92" t="s">
        <v>633</v>
      </c>
      <c r="K92" s="1" t="s">
        <v>108</v>
      </c>
      <c r="L92" s="1">
        <v>1</v>
      </c>
      <c r="M92" s="1" t="s">
        <v>109</v>
      </c>
      <c r="N92" s="1">
        <v>1</v>
      </c>
      <c r="O92" s="1" t="s">
        <v>88</v>
      </c>
      <c r="P92" s="1">
        <v>4</v>
      </c>
      <c r="R92" t="s">
        <v>634</v>
      </c>
      <c r="S92">
        <v>0</v>
      </c>
      <c r="V92" t="s">
        <v>294</v>
      </c>
      <c r="W92" s="8">
        <f>IF(Table1[[#This Row],[main_reasontext]]=[1]Q3_narr_open!$A$23,1,IF(Table1[[#This Row],[main_reasontext]]=[1]Q3_narr_open!$A$24,2,IF(Table1[[#This Row],[main_reasontext]]=[1]Q3_narr_open!$A$25,3,IF(Table1[[#This Row],[main_reasontext]]=[1]Q3_narr_open!$A$26,4,))))</f>
        <v>3</v>
      </c>
      <c r="X92">
        <v>0</v>
      </c>
      <c r="Y92" t="str" cm="1">
        <f t="array" ref="Y9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92" cm="1">
        <f t="array" ref="Z9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92" t="str" cm="1">
        <f t="array" ref="AA9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92" cm="1">
        <f t="array" ref="AB9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92" t="str" cm="1">
        <f t="array" ref="AC9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92" cm="1">
        <f t="array" ref="AD9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92">
        <f>IF(OR(Table1[[#This Row],[Merged_Coding3numerical1]]=1,Table1[[#This Row],[Merged_Coding3numerical2]]=1,Table1[[#This Row],[Merged_Coding3numerical3]]=1),1,0)</f>
        <v>1</v>
      </c>
      <c r="AF92">
        <f>IF(OR(Table1[[#This Row],[Merged_Coding3numerical1]]=2,Table1[[#This Row],[Merged_Coding3numerical2]]=2,Table1[[#This Row],[Merged_Coding3numerical3]]=2),1,0)</f>
        <v>0</v>
      </c>
      <c r="AG92">
        <f>IF(OR(Table1[[#This Row],[Merged_Coding3numerical1]]=3,Table1[[#This Row],[Merged_Coding3numerical2]]=3,Table1[[#This Row],[Merged_Coding3numerical3]]=3),1,0)</f>
        <v>1</v>
      </c>
      <c r="AH92">
        <f>IF(OR(Table1[[#This Row],[Merged_Coding3numerical1]]=4,Table1[[#This Row],[Merged_Coding3numerical2]]=4,Table1[[#This Row],[Merged_Coding3numerical3]]=4),1,0)</f>
        <v>1</v>
      </c>
      <c r="AI92">
        <f>IF(OR(Table1[[#This Row],[Merged_Coding3numerical1]]=5,Table1[[#This Row],[Merged_Coding3numerical2]]=5,Table1[[#This Row],[Merged_Coding3numerical3]]=5),1,0)</f>
        <v>0</v>
      </c>
      <c r="AJ92">
        <f>LEN(Table1[[#This Row],[narratives_open]])</f>
        <v>561</v>
      </c>
      <c r="AK92" s="1" t="s">
        <v>295</v>
      </c>
      <c r="AL92" s="1">
        <v>4</v>
      </c>
      <c r="AM92" s="1" t="s">
        <v>90</v>
      </c>
      <c r="AN92" s="1">
        <v>2</v>
      </c>
      <c r="AO92" s="1" t="s">
        <v>113</v>
      </c>
      <c r="AP92" s="1">
        <v>1</v>
      </c>
      <c r="AR92">
        <f t="shared" si="1"/>
        <v>0.33333333333333331</v>
      </c>
      <c r="AS92">
        <v>2</v>
      </c>
      <c r="AT92">
        <v>1</v>
      </c>
      <c r="AU92">
        <v>3</v>
      </c>
      <c r="AV92">
        <f>IF(Table1[[#This Row],[narratives_rank_1]]=1,IF(Table1[[#This Row],[narratives_rank_2]]=2,123,132),IF(Table1[[#This Row],[narratives_rank_1]]=2,IF(Table1[[#This Row],[narratives_rank_2]]=1,213,231),IF(Table1[[#This Row],[narratives_rank_2]]=1,312,321)))</f>
        <v>213</v>
      </c>
      <c r="AW92" t="str">
        <f>IF(AV92=[1]Q4_narr_rank!$B$2,[1]Q4_narr_rank!$A$2,IF(AV92=[1]Q4_narr_rank!$B$3,[1]Q4_narr_rank!$A$3,IF(AV92=[1]Q4_narr_rank!$B$4,[1]Q4_narr_rank!$A$4,IF(AV92=[1]Q4_narr_rank!$B$5,[1]Q4_narr_rank!$A$5,IF(AV92=[1]Q4_narr_rank!$B$6,[1]Q4_narr_rank!$A$6,IF(AV92=[1]Q4_narr_rank!$B$7,[1]Q4_narr_rank!$A$7))))))</f>
        <v>Balanced Cynics</v>
      </c>
      <c r="AX92" t="s">
        <v>635</v>
      </c>
      <c r="AY92">
        <v>1</v>
      </c>
      <c r="AZ92">
        <f>LEN(Table1[[#This Row],[narratives_probing]])</f>
        <v>280</v>
      </c>
      <c r="BA92" s="6" t="str">
        <f>IF(Table1[[#This Row],[narratives_rank_1]]=1,"Money",IF(Table1[[#This Row],[narratives_rank_2]]=1,"Mixture",IF(Table1[[#This Row],[narratives_rank_3]]=1,"Sincere")))</f>
        <v>Mixture</v>
      </c>
      <c r="BB92" s="10" t="s">
        <v>116</v>
      </c>
      <c r="BC92" s="1">
        <v>10</v>
      </c>
      <c r="BF92" t="s">
        <v>117</v>
      </c>
      <c r="BG92">
        <v>0.2</v>
      </c>
      <c r="BH92" t="s">
        <v>188</v>
      </c>
      <c r="BI92" t="s">
        <v>146</v>
      </c>
      <c r="BJ92" t="s">
        <v>154</v>
      </c>
      <c r="BK92" t="s">
        <v>120</v>
      </c>
      <c r="BL92" t="s">
        <v>135</v>
      </c>
      <c r="BN92">
        <v>65</v>
      </c>
      <c r="BO92" t="s">
        <v>122</v>
      </c>
      <c r="BP92" t="s">
        <v>324</v>
      </c>
      <c r="BQ92" t="s">
        <v>156</v>
      </c>
    </row>
    <row r="93" spans="1:69" x14ac:dyDescent="0.2">
      <c r="A93" t="s">
        <v>636</v>
      </c>
      <c r="B93" t="s">
        <v>636</v>
      </c>
      <c r="C93">
        <v>100.893</v>
      </c>
      <c r="D93" t="s">
        <v>637</v>
      </c>
      <c r="E93" s="1" t="s">
        <v>127</v>
      </c>
      <c r="F93" s="1">
        <v>3</v>
      </c>
      <c r="G93" s="1" t="s">
        <v>128</v>
      </c>
      <c r="H93" s="1">
        <v>9</v>
      </c>
      <c r="I93" s="1"/>
      <c r="J93" t="s">
        <v>638</v>
      </c>
      <c r="K93" s="1" t="s">
        <v>86</v>
      </c>
      <c r="L93" s="1">
        <v>4</v>
      </c>
      <c r="M93" s="1" t="s">
        <v>87</v>
      </c>
      <c r="N93" s="1">
        <v>3</v>
      </c>
      <c r="O93" s="1" t="s">
        <v>88</v>
      </c>
      <c r="P93" s="1">
        <v>4</v>
      </c>
      <c r="R93" t="s">
        <v>639</v>
      </c>
      <c r="S93">
        <v>0</v>
      </c>
      <c r="T93" t="s">
        <v>170</v>
      </c>
      <c r="U93">
        <v>1</v>
      </c>
      <c r="X93">
        <v>0</v>
      </c>
      <c r="Y93" t="str" cm="1">
        <f t="array" ref="Y9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93" cm="1">
        <f t="array" ref="Z9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93" t="str" cm="1">
        <f t="array" ref="AA9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93" t="str" cm="1">
        <f t="array" ref="AB9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93" t="str" cm="1">
        <f t="array" ref="AC9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93" t="str" cm="1">
        <f t="array" ref="AD9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93">
        <f>IF(OR(Table1[[#This Row],[Merged_Coding3numerical1]]=1,Table1[[#This Row],[Merged_Coding3numerical2]]=1,Table1[[#This Row],[Merged_Coding3numerical3]]=1),1,0)</f>
        <v>1</v>
      </c>
      <c r="AF93">
        <f>IF(OR(Table1[[#This Row],[Merged_Coding3numerical1]]=2,Table1[[#This Row],[Merged_Coding3numerical2]]=2,Table1[[#This Row],[Merged_Coding3numerical3]]=2),1,0)</f>
        <v>0</v>
      </c>
      <c r="AG93">
        <f>IF(OR(Table1[[#This Row],[Merged_Coding3numerical1]]=3,Table1[[#This Row],[Merged_Coding3numerical2]]=3,Table1[[#This Row],[Merged_Coding3numerical3]]=3),1,0)</f>
        <v>0</v>
      </c>
      <c r="AH93">
        <f>IF(OR(Table1[[#This Row],[Merged_Coding3numerical1]]=4,Table1[[#This Row],[Merged_Coding3numerical2]]=4,Table1[[#This Row],[Merged_Coding3numerical3]]=4),1,0)</f>
        <v>0</v>
      </c>
      <c r="AI93">
        <f>IF(OR(Table1[[#This Row],[Merged_Coding3numerical1]]=5,Table1[[#This Row],[Merged_Coding3numerical2]]=5,Table1[[#This Row],[Merged_Coding3numerical3]]=5),1,0)</f>
        <v>0</v>
      </c>
      <c r="AJ93">
        <f>LEN(Table1[[#This Row],[narratives_open]])</f>
        <v>217</v>
      </c>
      <c r="AK93" s="1" t="s">
        <v>90</v>
      </c>
      <c r="AL93" s="1">
        <v>2</v>
      </c>
      <c r="AR93">
        <f t="shared" si="1"/>
        <v>1</v>
      </c>
      <c r="AS93">
        <v>1</v>
      </c>
      <c r="AT93">
        <v>2</v>
      </c>
      <c r="AU93">
        <v>3</v>
      </c>
      <c r="AV93">
        <f>IF(Table1[[#This Row],[narratives_rank_1]]=1,IF(Table1[[#This Row],[narratives_rank_2]]=2,123,132),IF(Table1[[#This Row],[narratives_rank_1]]=2,IF(Table1[[#This Row],[narratives_rank_2]]=1,213,231),IF(Table1[[#This Row],[narratives_rank_2]]=1,312,321)))</f>
        <v>123</v>
      </c>
      <c r="AW93" t="str">
        <f>IF(AV93=[1]Q4_narr_rank!$B$2,[1]Q4_narr_rank!$A$2,IF(AV93=[1]Q4_narr_rank!$B$3,[1]Q4_narr_rank!$A$3,IF(AV93=[1]Q4_narr_rank!$B$4,[1]Q4_narr_rank!$A$4,IF(AV93=[1]Q4_narr_rank!$B$5,[1]Q4_narr_rank!$A$5,IF(AV93=[1]Q4_narr_rank!$B$6,[1]Q4_narr_rank!$A$6,IF(AV93=[1]Q4_narr_rank!$B$7,[1]Q4_narr_rank!$A$7))))))</f>
        <v>Cynics</v>
      </c>
      <c r="AX93" t="s">
        <v>640</v>
      </c>
      <c r="AY93">
        <v>1</v>
      </c>
      <c r="AZ93">
        <f>LEN(Table1[[#This Row],[narratives_probing]])</f>
        <v>240</v>
      </c>
      <c r="BA93" s="6" t="str">
        <f>IF(Table1[[#This Row],[narratives_rank_1]]=1,"Money",IF(Table1[[#This Row],[narratives_rank_2]]=1,"Mixture",IF(Table1[[#This Row],[narratives_rank_3]]=1,"Sincere")))</f>
        <v>Money</v>
      </c>
      <c r="BB93" s="11" t="s">
        <v>172</v>
      </c>
      <c r="BC93" s="1">
        <v>12</v>
      </c>
      <c r="BF93" t="s">
        <v>117</v>
      </c>
      <c r="BG93" t="s">
        <v>94</v>
      </c>
      <c r="BH93" t="s">
        <v>146</v>
      </c>
      <c r="BI93" t="s">
        <v>146</v>
      </c>
      <c r="BJ93" t="s">
        <v>134</v>
      </c>
      <c r="BK93" t="s">
        <v>163</v>
      </c>
      <c r="BL93" t="s">
        <v>135</v>
      </c>
      <c r="BN93">
        <v>38</v>
      </c>
      <c r="BO93" t="s">
        <v>136</v>
      </c>
      <c r="BP93" t="s">
        <v>137</v>
      </c>
      <c r="BQ93" t="s">
        <v>124</v>
      </c>
    </row>
    <row r="94" spans="1:69" x14ac:dyDescent="0.2">
      <c r="A94" t="s">
        <v>641</v>
      </c>
      <c r="B94" t="s">
        <v>641</v>
      </c>
      <c r="C94">
        <v>20.974</v>
      </c>
      <c r="D94" t="s">
        <v>642</v>
      </c>
      <c r="E94" s="1" t="s">
        <v>167</v>
      </c>
      <c r="F94" s="1">
        <v>5</v>
      </c>
      <c r="G94" s="1" t="s">
        <v>167</v>
      </c>
      <c r="H94" s="1">
        <v>19</v>
      </c>
      <c r="I94" s="1"/>
      <c r="J94" t="s">
        <v>643</v>
      </c>
      <c r="K94" s="1" t="s">
        <v>108</v>
      </c>
      <c r="L94" s="1">
        <v>1</v>
      </c>
      <c r="M94" s="1" t="s">
        <v>109</v>
      </c>
      <c r="N94" s="1">
        <v>1</v>
      </c>
      <c r="O94" s="1" t="s">
        <v>88</v>
      </c>
      <c r="P94" s="1">
        <v>4</v>
      </c>
      <c r="R94" t="s">
        <v>644</v>
      </c>
      <c r="S94">
        <v>0</v>
      </c>
      <c r="X94">
        <v>0</v>
      </c>
      <c r="Y94" t="str" cm="1">
        <f t="array" ref="Y9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94" cm="1">
        <f t="array" ref="Z9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94" t="str" cm="1">
        <f t="array" ref="AA9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94" t="str" cm="1">
        <f t="array" ref="AB9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94" t="str" cm="1">
        <f t="array" ref="AC9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94" t="str" cm="1">
        <f t="array" ref="AD9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94">
        <f>IF(OR(Table1[[#This Row],[Merged_Coding3numerical1]]=1,Table1[[#This Row],[Merged_Coding3numerical2]]=1,Table1[[#This Row],[Merged_Coding3numerical3]]=1),1,0)</f>
        <v>0</v>
      </c>
      <c r="AF94">
        <f>IF(OR(Table1[[#This Row],[Merged_Coding3numerical1]]=2,Table1[[#This Row],[Merged_Coding3numerical2]]=2,Table1[[#This Row],[Merged_Coding3numerical3]]=2),1,0)</f>
        <v>1</v>
      </c>
      <c r="AG94">
        <f>IF(OR(Table1[[#This Row],[Merged_Coding3numerical1]]=3,Table1[[#This Row],[Merged_Coding3numerical2]]=3,Table1[[#This Row],[Merged_Coding3numerical3]]=3),1,0)</f>
        <v>0</v>
      </c>
      <c r="AH94">
        <f>IF(OR(Table1[[#This Row],[Merged_Coding3numerical1]]=4,Table1[[#This Row],[Merged_Coding3numerical2]]=4,Table1[[#This Row],[Merged_Coding3numerical3]]=4),1,0)</f>
        <v>0</v>
      </c>
      <c r="AI94">
        <f>IF(OR(Table1[[#This Row],[Merged_Coding3numerical1]]=5,Table1[[#This Row],[Merged_Coding3numerical2]]=5,Table1[[#This Row],[Merged_Coding3numerical3]]=5),1,0)</f>
        <v>0</v>
      </c>
      <c r="AJ94">
        <f>LEN(Table1[[#This Row],[narratives_open]])</f>
        <v>176</v>
      </c>
      <c r="AK94" s="1" t="s">
        <v>112</v>
      </c>
      <c r="AL94" s="1">
        <v>3</v>
      </c>
      <c r="AR94">
        <f t="shared" si="1"/>
        <v>1</v>
      </c>
      <c r="AS94">
        <v>2</v>
      </c>
      <c r="AT94">
        <v>1</v>
      </c>
      <c r="AU94">
        <v>3</v>
      </c>
      <c r="AV94">
        <f>IF(Table1[[#This Row],[narratives_rank_1]]=1,IF(Table1[[#This Row],[narratives_rank_2]]=2,123,132),IF(Table1[[#This Row],[narratives_rank_1]]=2,IF(Table1[[#This Row],[narratives_rank_2]]=1,213,231),IF(Table1[[#This Row],[narratives_rank_2]]=1,312,321)))</f>
        <v>213</v>
      </c>
      <c r="AW94" t="str">
        <f>IF(AV94=[1]Q4_narr_rank!$B$2,[1]Q4_narr_rank!$A$2,IF(AV94=[1]Q4_narr_rank!$B$3,[1]Q4_narr_rank!$A$3,IF(AV94=[1]Q4_narr_rank!$B$4,[1]Q4_narr_rank!$A$4,IF(AV94=[1]Q4_narr_rank!$B$5,[1]Q4_narr_rank!$A$5,IF(AV94=[1]Q4_narr_rank!$B$6,[1]Q4_narr_rank!$A$6,IF(AV94=[1]Q4_narr_rank!$B$7,[1]Q4_narr_rank!$A$7))))))</f>
        <v>Balanced Cynics</v>
      </c>
      <c r="AX94" t="s">
        <v>645</v>
      </c>
      <c r="AY94">
        <v>1</v>
      </c>
      <c r="AZ94">
        <f>LEN(Table1[[#This Row],[narratives_probing]])</f>
        <v>174</v>
      </c>
      <c r="BA94" s="6" t="str">
        <f>IF(Table1[[#This Row],[narratives_rank_1]]=1,"Money",IF(Table1[[#This Row],[narratives_rank_2]]=1,"Mixture",IF(Table1[[#This Row],[narratives_rank_3]]=1,"Sincere")))</f>
        <v>Mixture</v>
      </c>
      <c r="BB94" s="9" t="s">
        <v>132</v>
      </c>
      <c r="BC94" s="1">
        <v>20</v>
      </c>
      <c r="BF94" t="s">
        <v>237</v>
      </c>
      <c r="BG94" t="s">
        <v>94</v>
      </c>
      <c r="BH94" t="s">
        <v>118</v>
      </c>
      <c r="BI94" t="s">
        <v>188</v>
      </c>
      <c r="BJ94" t="s">
        <v>154</v>
      </c>
      <c r="BK94" t="s">
        <v>120</v>
      </c>
      <c r="BL94" t="s">
        <v>99</v>
      </c>
      <c r="BN94">
        <v>33</v>
      </c>
      <c r="BO94" t="s">
        <v>122</v>
      </c>
      <c r="BP94" t="s">
        <v>137</v>
      </c>
      <c r="BQ94" t="s">
        <v>124</v>
      </c>
    </row>
    <row r="95" spans="1:69" x14ac:dyDescent="0.2">
      <c r="A95" t="s">
        <v>646</v>
      </c>
      <c r="B95" t="s">
        <v>646</v>
      </c>
      <c r="C95">
        <v>38.805999999999997</v>
      </c>
      <c r="D95" t="s">
        <v>647</v>
      </c>
      <c r="E95" s="1" t="s">
        <v>84</v>
      </c>
      <c r="F95" s="1">
        <v>4</v>
      </c>
      <c r="G95" s="1" t="s">
        <v>84</v>
      </c>
      <c r="H95" s="1">
        <v>1</v>
      </c>
      <c r="I95" s="1"/>
      <c r="J95" t="s">
        <v>648</v>
      </c>
      <c r="K95" s="1" t="s">
        <v>108</v>
      </c>
      <c r="L95" s="1">
        <v>1</v>
      </c>
      <c r="M95" s="1" t="s">
        <v>109</v>
      </c>
      <c r="N95" s="1">
        <v>1</v>
      </c>
      <c r="O95" s="1" t="s">
        <v>88</v>
      </c>
      <c r="P95" s="1">
        <v>4</v>
      </c>
      <c r="R95" t="s">
        <v>649</v>
      </c>
      <c r="S95">
        <v>0</v>
      </c>
      <c r="U95">
        <v>1</v>
      </c>
      <c r="V95" t="s">
        <v>90</v>
      </c>
      <c r="W95" s="8">
        <f>IF(Table1[[#This Row],[main_reasontext]]=[1]Q3_narr_open!$A$23,1,IF(Table1[[#This Row],[main_reasontext]]=[1]Q3_narr_open!$A$24,2,IF(Table1[[#This Row],[main_reasontext]]=[1]Q3_narr_open!$A$25,3,IF(Table1[[#This Row],[main_reasontext]]=[1]Q3_narr_open!$A$26,4,))))</f>
        <v>1</v>
      </c>
      <c r="X95">
        <v>0</v>
      </c>
      <c r="Y95" t="str" cm="1">
        <f t="array" ref="Y9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95" cm="1">
        <f t="array" ref="Z9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95" t="str" cm="1">
        <f t="array" ref="AA9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95" cm="1">
        <f t="array" ref="AB9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95" t="str" cm="1">
        <f t="array" ref="AC9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95" cm="1">
        <f t="array" ref="AD9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95">
        <f>IF(OR(Table1[[#This Row],[Merged_Coding3numerical1]]=1,Table1[[#This Row],[Merged_Coding3numerical2]]=1,Table1[[#This Row],[Merged_Coding3numerical3]]=1),1,0)</f>
        <v>1</v>
      </c>
      <c r="AF95">
        <f>IF(OR(Table1[[#This Row],[Merged_Coding3numerical1]]=2,Table1[[#This Row],[Merged_Coding3numerical2]]=2,Table1[[#This Row],[Merged_Coding3numerical3]]=2),1,0)</f>
        <v>0</v>
      </c>
      <c r="AG95">
        <f>IF(OR(Table1[[#This Row],[Merged_Coding3numerical1]]=3,Table1[[#This Row],[Merged_Coding3numerical2]]=3,Table1[[#This Row],[Merged_Coding3numerical3]]=3),1,0)</f>
        <v>1</v>
      </c>
      <c r="AH95">
        <f>IF(OR(Table1[[#This Row],[Merged_Coding3numerical1]]=4,Table1[[#This Row],[Merged_Coding3numerical2]]=4,Table1[[#This Row],[Merged_Coding3numerical3]]=4),1,0)</f>
        <v>1</v>
      </c>
      <c r="AI95">
        <f>IF(OR(Table1[[#This Row],[Merged_Coding3numerical1]]=5,Table1[[#This Row],[Merged_Coding3numerical2]]=5,Table1[[#This Row],[Merged_Coding3numerical3]]=5),1,0)</f>
        <v>0</v>
      </c>
      <c r="AJ95">
        <f>LEN(Table1[[#This Row],[narratives_open]])</f>
        <v>179</v>
      </c>
      <c r="AK95" s="1" t="s">
        <v>90</v>
      </c>
      <c r="AL95" s="1">
        <v>2</v>
      </c>
      <c r="AM95" s="1" t="s">
        <v>114</v>
      </c>
      <c r="AN95" s="1">
        <v>6</v>
      </c>
      <c r="AO95" s="1" t="s">
        <v>295</v>
      </c>
      <c r="AP95" s="1">
        <v>4</v>
      </c>
      <c r="AR95">
        <f t="shared" si="1"/>
        <v>0.33333333333333331</v>
      </c>
      <c r="AS95">
        <v>1</v>
      </c>
      <c r="AT95">
        <v>2</v>
      </c>
      <c r="AU95">
        <v>3</v>
      </c>
      <c r="AV95">
        <f>IF(Table1[[#This Row],[narratives_rank_1]]=1,IF(Table1[[#This Row],[narratives_rank_2]]=2,123,132),IF(Table1[[#This Row],[narratives_rank_1]]=2,IF(Table1[[#This Row],[narratives_rank_2]]=1,213,231),IF(Table1[[#This Row],[narratives_rank_2]]=1,312,321)))</f>
        <v>123</v>
      </c>
      <c r="AW95" t="str">
        <f>IF(AV95=[1]Q4_narr_rank!$B$2,[1]Q4_narr_rank!$A$2,IF(AV95=[1]Q4_narr_rank!$B$3,[1]Q4_narr_rank!$A$3,IF(AV95=[1]Q4_narr_rank!$B$4,[1]Q4_narr_rank!$A$4,IF(AV95=[1]Q4_narr_rank!$B$5,[1]Q4_narr_rank!$A$5,IF(AV95=[1]Q4_narr_rank!$B$6,[1]Q4_narr_rank!$A$6,IF(AV95=[1]Q4_narr_rank!$B$7,[1]Q4_narr_rank!$A$7))))))</f>
        <v>Cynics</v>
      </c>
      <c r="AX95" t="s">
        <v>650</v>
      </c>
      <c r="AY95">
        <v>1</v>
      </c>
      <c r="AZ95">
        <f>LEN(Table1[[#This Row],[narratives_probing]])</f>
        <v>110</v>
      </c>
      <c r="BA95" s="6" t="str">
        <f>IF(Table1[[#This Row],[narratives_rank_1]]=1,"Money",IF(Table1[[#This Row],[narratives_rank_2]]=1,"Mixture",IF(Table1[[#This Row],[narratives_rank_3]]=1,"Sincere")))</f>
        <v>Money</v>
      </c>
      <c r="BB95" s="7" t="s">
        <v>116</v>
      </c>
      <c r="BC95" s="1">
        <v>10</v>
      </c>
      <c r="BF95" t="s">
        <v>93</v>
      </c>
      <c r="BG95" t="s">
        <v>94</v>
      </c>
      <c r="BH95" t="s">
        <v>498</v>
      </c>
      <c r="BI95" t="s">
        <v>118</v>
      </c>
      <c r="BJ95" t="s">
        <v>119</v>
      </c>
      <c r="BK95" t="s">
        <v>163</v>
      </c>
      <c r="BL95" t="s">
        <v>135</v>
      </c>
      <c r="BN95">
        <v>56</v>
      </c>
      <c r="BO95" t="s">
        <v>136</v>
      </c>
      <c r="BP95" t="s">
        <v>137</v>
      </c>
      <c r="BQ95" t="s">
        <v>138</v>
      </c>
    </row>
    <row r="96" spans="1:69" x14ac:dyDescent="0.2">
      <c r="A96" t="s">
        <v>651</v>
      </c>
      <c r="B96" t="s">
        <v>651</v>
      </c>
      <c r="C96">
        <v>41.488999999999997</v>
      </c>
      <c r="D96" t="s">
        <v>652</v>
      </c>
      <c r="E96" s="1" t="s">
        <v>84</v>
      </c>
      <c r="F96" s="1">
        <v>4</v>
      </c>
      <c r="G96" s="1" t="s">
        <v>84</v>
      </c>
      <c r="H96" s="1">
        <v>1</v>
      </c>
      <c r="I96" s="1"/>
      <c r="J96" t="s">
        <v>653</v>
      </c>
      <c r="K96" s="1" t="s">
        <v>108</v>
      </c>
      <c r="L96" s="1">
        <v>1</v>
      </c>
      <c r="M96" s="1" t="s">
        <v>109</v>
      </c>
      <c r="N96" s="1">
        <v>1</v>
      </c>
      <c r="O96" s="1" t="s">
        <v>88</v>
      </c>
      <c r="P96" s="1">
        <v>4</v>
      </c>
      <c r="R96" t="s">
        <v>654</v>
      </c>
      <c r="S96">
        <v>0</v>
      </c>
      <c r="X96">
        <v>0</v>
      </c>
      <c r="Y96" t="str" cm="1">
        <f t="array" ref="Y9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96" cm="1">
        <f t="array" ref="Z9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96" t="str" cm="1">
        <f t="array" ref="AA9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96" t="str" cm="1">
        <f t="array" ref="AB9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96" t="str" cm="1">
        <f t="array" ref="AC9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96" t="str" cm="1">
        <f t="array" ref="AD9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96">
        <f>IF(OR(Table1[[#This Row],[Merged_Coding3numerical1]]=1,Table1[[#This Row],[Merged_Coding3numerical2]]=1,Table1[[#This Row],[Merged_Coding3numerical3]]=1),1,0)</f>
        <v>0</v>
      </c>
      <c r="AF96">
        <f>IF(OR(Table1[[#This Row],[Merged_Coding3numerical1]]=2,Table1[[#This Row],[Merged_Coding3numerical2]]=2,Table1[[#This Row],[Merged_Coding3numerical3]]=2),1,0)</f>
        <v>0</v>
      </c>
      <c r="AG96">
        <f>IF(OR(Table1[[#This Row],[Merged_Coding3numerical1]]=3,Table1[[#This Row],[Merged_Coding3numerical2]]=3,Table1[[#This Row],[Merged_Coding3numerical3]]=3),1,0)</f>
        <v>1</v>
      </c>
      <c r="AH96">
        <f>IF(OR(Table1[[#This Row],[Merged_Coding3numerical1]]=4,Table1[[#This Row],[Merged_Coding3numerical2]]=4,Table1[[#This Row],[Merged_Coding3numerical3]]=4),1,0)</f>
        <v>0</v>
      </c>
      <c r="AI96">
        <f>IF(OR(Table1[[#This Row],[Merged_Coding3numerical1]]=5,Table1[[#This Row],[Merged_Coding3numerical2]]=5,Table1[[#This Row],[Merged_Coding3numerical3]]=5),1,0)</f>
        <v>0</v>
      </c>
      <c r="AJ96">
        <f>LEN(Table1[[#This Row],[narratives_open]])</f>
        <v>159</v>
      </c>
      <c r="AK96" s="1" t="s">
        <v>295</v>
      </c>
      <c r="AL96" s="1">
        <v>4</v>
      </c>
      <c r="AR96">
        <f t="shared" si="1"/>
        <v>1</v>
      </c>
      <c r="AS96">
        <v>3</v>
      </c>
      <c r="AT96">
        <v>1</v>
      </c>
      <c r="AU96">
        <v>2</v>
      </c>
      <c r="AV96">
        <f>IF(Table1[[#This Row],[narratives_rank_1]]=1,IF(Table1[[#This Row],[narratives_rank_2]]=2,123,132),IF(Table1[[#This Row],[narratives_rank_1]]=2,IF(Table1[[#This Row],[narratives_rank_2]]=1,213,231),IF(Table1[[#This Row],[narratives_rank_2]]=1,312,321)))</f>
        <v>312</v>
      </c>
      <c r="AW96" t="str">
        <f>IF(AV96=[1]Q4_narr_rank!$B$2,[1]Q4_narr_rank!$A$2,IF(AV96=[1]Q4_narr_rank!$B$3,[1]Q4_narr_rank!$A$3,IF(AV96=[1]Q4_narr_rank!$B$4,[1]Q4_narr_rank!$A$4,IF(AV96=[1]Q4_narr_rank!$B$5,[1]Q4_narr_rank!$A$5,IF(AV96=[1]Q4_narr_rank!$B$6,[1]Q4_narr_rank!$A$6,IF(AV96=[1]Q4_narr_rank!$B$7,[1]Q4_narr_rank!$A$7))))))</f>
        <v>Balanced Idealists</v>
      </c>
      <c r="AX96" t="s">
        <v>655</v>
      </c>
      <c r="AY96">
        <v>1</v>
      </c>
      <c r="AZ96">
        <f>LEN(Table1[[#This Row],[narratives_probing]])</f>
        <v>39</v>
      </c>
      <c r="BA96" s="6" t="str">
        <f>IF(Table1[[#This Row],[narratives_rank_1]]=1,"Money",IF(Table1[[#This Row],[narratives_rank_2]]=1,"Mixture",IF(Table1[[#This Row],[narratives_rank_3]]=1,"Sincere")))</f>
        <v>Mixture</v>
      </c>
      <c r="BB96" s="11" t="s">
        <v>172</v>
      </c>
      <c r="BC96" s="1">
        <v>12</v>
      </c>
      <c r="BF96" t="s">
        <v>223</v>
      </c>
      <c r="BG96">
        <v>0.2</v>
      </c>
      <c r="BH96" t="s">
        <v>146</v>
      </c>
      <c r="BI96" t="s">
        <v>188</v>
      </c>
      <c r="BJ96" t="s">
        <v>119</v>
      </c>
      <c r="BK96" t="s">
        <v>163</v>
      </c>
      <c r="BL96" t="s">
        <v>135</v>
      </c>
      <c r="BN96">
        <v>52</v>
      </c>
      <c r="BO96" t="s">
        <v>122</v>
      </c>
      <c r="BP96" t="s">
        <v>324</v>
      </c>
      <c r="BQ96" t="s">
        <v>138</v>
      </c>
    </row>
    <row r="97" spans="1:69" x14ac:dyDescent="0.2">
      <c r="A97" t="s">
        <v>656</v>
      </c>
      <c r="B97" t="s">
        <v>656</v>
      </c>
      <c r="C97">
        <v>149.298</v>
      </c>
      <c r="D97" t="s">
        <v>657</v>
      </c>
      <c r="E97" s="1" t="s">
        <v>205</v>
      </c>
      <c r="F97" s="1">
        <v>2</v>
      </c>
      <c r="G97" s="1" t="s">
        <v>206</v>
      </c>
      <c r="H97" s="1">
        <v>6</v>
      </c>
      <c r="I97" s="1"/>
      <c r="J97" t="s">
        <v>658</v>
      </c>
      <c r="K97" s="1" t="s">
        <v>108</v>
      </c>
      <c r="L97" s="1">
        <v>1</v>
      </c>
      <c r="M97" s="1" t="s">
        <v>109</v>
      </c>
      <c r="N97" s="1">
        <v>1</v>
      </c>
      <c r="O97" s="1" t="s">
        <v>88</v>
      </c>
      <c r="P97" s="1">
        <v>4</v>
      </c>
      <c r="R97" t="s">
        <v>659</v>
      </c>
      <c r="S97">
        <v>0</v>
      </c>
      <c r="V97" t="s">
        <v>90</v>
      </c>
      <c r="W97" s="8">
        <f>IF(Table1[[#This Row],[main_reasontext]]=[1]Q3_narr_open!$A$23,1,IF(Table1[[#This Row],[main_reasontext]]=[1]Q3_narr_open!$A$24,2,IF(Table1[[#This Row],[main_reasontext]]=[1]Q3_narr_open!$A$25,3,IF(Table1[[#This Row],[main_reasontext]]=[1]Q3_narr_open!$A$26,4,))))</f>
        <v>1</v>
      </c>
      <c r="X97">
        <v>1</v>
      </c>
      <c r="Y97" t="str" cm="1">
        <f t="array" ref="Y9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97" cm="1">
        <f t="array" ref="Z9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97" t="str" cm="1">
        <f t="array" ref="AA9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97" cm="1">
        <f t="array" ref="AB9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97" t="str" cm="1">
        <f t="array" ref="AC9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97" t="str" cm="1">
        <f t="array" ref="AD9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97">
        <f>IF(OR(Table1[[#This Row],[Merged_Coding3numerical1]]=1,Table1[[#This Row],[Merged_Coding3numerical2]]=1,Table1[[#This Row],[Merged_Coding3numerical3]]=1),1,0)</f>
        <v>1</v>
      </c>
      <c r="AF97">
        <f>IF(OR(Table1[[#This Row],[Merged_Coding3numerical1]]=2,Table1[[#This Row],[Merged_Coding3numerical2]]=2,Table1[[#This Row],[Merged_Coding3numerical3]]=2),1,0)</f>
        <v>1</v>
      </c>
      <c r="AG97">
        <f>IF(OR(Table1[[#This Row],[Merged_Coding3numerical1]]=3,Table1[[#This Row],[Merged_Coding3numerical2]]=3,Table1[[#This Row],[Merged_Coding3numerical3]]=3),1,0)</f>
        <v>0</v>
      </c>
      <c r="AH97">
        <f>IF(OR(Table1[[#This Row],[Merged_Coding3numerical1]]=4,Table1[[#This Row],[Merged_Coding3numerical2]]=4,Table1[[#This Row],[Merged_Coding3numerical3]]=4),1,0)</f>
        <v>0</v>
      </c>
      <c r="AI97">
        <f>IF(OR(Table1[[#This Row],[Merged_Coding3numerical1]]=5,Table1[[#This Row],[Merged_Coding3numerical2]]=5,Table1[[#This Row],[Merged_Coding3numerical3]]=5),1,0)</f>
        <v>0</v>
      </c>
      <c r="AJ97">
        <f>LEN(Table1[[#This Row],[narratives_open]])</f>
        <v>405</v>
      </c>
      <c r="AK97" s="1" t="s">
        <v>90</v>
      </c>
      <c r="AL97" s="1">
        <v>2</v>
      </c>
      <c r="AM97" s="1" t="s">
        <v>112</v>
      </c>
      <c r="AN97" s="1">
        <v>3</v>
      </c>
      <c r="AR97">
        <f t="shared" si="1"/>
        <v>0.5</v>
      </c>
      <c r="AS97">
        <v>1</v>
      </c>
      <c r="AT97">
        <v>2</v>
      </c>
      <c r="AU97">
        <v>3</v>
      </c>
      <c r="AV97">
        <f>IF(Table1[[#This Row],[narratives_rank_1]]=1,IF(Table1[[#This Row],[narratives_rank_2]]=2,123,132),IF(Table1[[#This Row],[narratives_rank_1]]=2,IF(Table1[[#This Row],[narratives_rank_2]]=1,213,231),IF(Table1[[#This Row],[narratives_rank_2]]=1,312,321)))</f>
        <v>123</v>
      </c>
      <c r="AW97" t="str">
        <f>IF(AV97=[1]Q4_narr_rank!$B$2,[1]Q4_narr_rank!$A$2,IF(AV97=[1]Q4_narr_rank!$B$3,[1]Q4_narr_rank!$A$3,IF(AV97=[1]Q4_narr_rank!$B$4,[1]Q4_narr_rank!$A$4,IF(AV97=[1]Q4_narr_rank!$B$5,[1]Q4_narr_rank!$A$5,IF(AV97=[1]Q4_narr_rank!$B$6,[1]Q4_narr_rank!$A$6,IF(AV97=[1]Q4_narr_rank!$B$7,[1]Q4_narr_rank!$A$7))))))</f>
        <v>Cynics</v>
      </c>
      <c r="AX97" t="s">
        <v>660</v>
      </c>
      <c r="AY97">
        <v>1</v>
      </c>
      <c r="AZ97">
        <f>LEN(Table1[[#This Row],[narratives_probing]])</f>
        <v>402</v>
      </c>
      <c r="BA97" s="6" t="str">
        <f>IF(Table1[[#This Row],[narratives_rank_1]]=1,"Money",IF(Table1[[#This Row],[narratives_rank_2]]=1,"Mixture",IF(Table1[[#This Row],[narratives_rank_3]]=1,"Sincere")))</f>
        <v>Money</v>
      </c>
      <c r="BB97" s="9" t="s">
        <v>336</v>
      </c>
      <c r="BC97" s="1">
        <v>3</v>
      </c>
      <c r="BF97" t="s">
        <v>93</v>
      </c>
      <c r="BG97">
        <v>0.2</v>
      </c>
      <c r="BH97" t="s">
        <v>146</v>
      </c>
      <c r="BI97" t="s">
        <v>188</v>
      </c>
      <c r="BJ97" t="s">
        <v>162</v>
      </c>
      <c r="BK97" t="s">
        <v>163</v>
      </c>
      <c r="BL97" t="s">
        <v>135</v>
      </c>
      <c r="BN97">
        <v>29</v>
      </c>
      <c r="BO97" t="s">
        <v>122</v>
      </c>
      <c r="BP97" t="s">
        <v>324</v>
      </c>
      <c r="BQ97" t="s">
        <v>124</v>
      </c>
    </row>
    <row r="98" spans="1:69" x14ac:dyDescent="0.2">
      <c r="A98" t="s">
        <v>661</v>
      </c>
      <c r="B98" t="s">
        <v>661</v>
      </c>
      <c r="C98">
        <v>73.224000000000004</v>
      </c>
      <c r="D98" t="s">
        <v>662</v>
      </c>
      <c r="E98" s="1" t="s">
        <v>105</v>
      </c>
      <c r="F98" s="1">
        <v>1</v>
      </c>
      <c r="G98" s="1" t="s">
        <v>182</v>
      </c>
      <c r="H98" s="1">
        <v>3</v>
      </c>
      <c r="I98" s="1"/>
      <c r="J98" t="s">
        <v>663</v>
      </c>
      <c r="K98" s="1" t="s">
        <v>108</v>
      </c>
      <c r="L98" s="1">
        <v>1</v>
      </c>
      <c r="M98" s="1" t="s">
        <v>109</v>
      </c>
      <c r="N98" s="1">
        <v>1</v>
      </c>
      <c r="O98" s="1" t="s">
        <v>88</v>
      </c>
      <c r="P98" s="1">
        <v>4</v>
      </c>
      <c r="R98" t="s">
        <v>664</v>
      </c>
      <c r="S98">
        <v>0</v>
      </c>
      <c r="X98">
        <v>0</v>
      </c>
      <c r="Y98" t="str" cm="1">
        <f t="array" ref="Y9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98" cm="1">
        <f t="array" ref="Z9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98" t="str" cm="1">
        <f t="array" ref="AA9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98" t="str" cm="1">
        <f t="array" ref="AB9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98" t="str" cm="1">
        <f t="array" ref="AC9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98" t="str" cm="1">
        <f t="array" ref="AD9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98">
        <f>IF(OR(Table1[[#This Row],[Merged_Coding3numerical1]]=1,Table1[[#This Row],[Merged_Coding3numerical2]]=1,Table1[[#This Row],[Merged_Coding3numerical3]]=1),1,0)</f>
        <v>0</v>
      </c>
      <c r="AF98">
        <f>IF(OR(Table1[[#This Row],[Merged_Coding3numerical1]]=2,Table1[[#This Row],[Merged_Coding3numerical2]]=2,Table1[[#This Row],[Merged_Coding3numerical3]]=2),1,0)</f>
        <v>1</v>
      </c>
      <c r="AG98">
        <f>IF(OR(Table1[[#This Row],[Merged_Coding3numerical1]]=3,Table1[[#This Row],[Merged_Coding3numerical2]]=3,Table1[[#This Row],[Merged_Coding3numerical3]]=3),1,0)</f>
        <v>0</v>
      </c>
      <c r="AH98">
        <f>IF(OR(Table1[[#This Row],[Merged_Coding3numerical1]]=4,Table1[[#This Row],[Merged_Coding3numerical2]]=4,Table1[[#This Row],[Merged_Coding3numerical3]]=4),1,0)</f>
        <v>0</v>
      </c>
      <c r="AI98">
        <f>IF(OR(Table1[[#This Row],[Merged_Coding3numerical1]]=5,Table1[[#This Row],[Merged_Coding3numerical2]]=5,Table1[[#This Row],[Merged_Coding3numerical3]]=5),1,0)</f>
        <v>0</v>
      </c>
      <c r="AJ98">
        <f>LEN(Table1[[#This Row],[narratives_open]])</f>
        <v>148</v>
      </c>
      <c r="AK98" s="1" t="s">
        <v>221</v>
      </c>
      <c r="AL98" s="1">
        <v>5</v>
      </c>
      <c r="AR98">
        <f t="shared" si="1"/>
        <v>1</v>
      </c>
      <c r="AS98">
        <v>3</v>
      </c>
      <c r="AT98">
        <v>1</v>
      </c>
      <c r="AU98">
        <v>2</v>
      </c>
      <c r="AV98">
        <f>IF(Table1[[#This Row],[narratives_rank_1]]=1,IF(Table1[[#This Row],[narratives_rank_2]]=2,123,132),IF(Table1[[#This Row],[narratives_rank_1]]=2,IF(Table1[[#This Row],[narratives_rank_2]]=1,213,231),IF(Table1[[#This Row],[narratives_rank_2]]=1,312,321)))</f>
        <v>312</v>
      </c>
      <c r="AW98" t="str">
        <f>IF(AV98=[1]Q4_narr_rank!$B$2,[1]Q4_narr_rank!$A$2,IF(AV98=[1]Q4_narr_rank!$B$3,[1]Q4_narr_rank!$A$3,IF(AV98=[1]Q4_narr_rank!$B$4,[1]Q4_narr_rank!$A$4,IF(AV98=[1]Q4_narr_rank!$B$5,[1]Q4_narr_rank!$A$5,IF(AV98=[1]Q4_narr_rank!$B$6,[1]Q4_narr_rank!$A$6,IF(AV98=[1]Q4_narr_rank!$B$7,[1]Q4_narr_rank!$A$7))))))</f>
        <v>Balanced Idealists</v>
      </c>
      <c r="AX98" t="s">
        <v>665</v>
      </c>
      <c r="AY98">
        <v>1</v>
      </c>
      <c r="AZ98">
        <f>LEN(Table1[[#This Row],[narratives_probing]])</f>
        <v>106</v>
      </c>
      <c r="BA98" s="6" t="str">
        <f>IF(Table1[[#This Row],[narratives_rank_1]]=1,"Money",IF(Table1[[#This Row],[narratives_rank_2]]=1,"Mixture",IF(Table1[[#This Row],[narratives_rank_3]]=1,"Sincere")))</f>
        <v>Mixture</v>
      </c>
      <c r="BB98" s="9" t="s">
        <v>132</v>
      </c>
      <c r="BC98" s="1">
        <v>20</v>
      </c>
      <c r="BF98" t="s">
        <v>223</v>
      </c>
      <c r="BG98">
        <v>0.4</v>
      </c>
      <c r="BH98" t="s">
        <v>146</v>
      </c>
      <c r="BI98" t="s">
        <v>146</v>
      </c>
      <c r="BJ98" t="s">
        <v>134</v>
      </c>
      <c r="BK98" t="s">
        <v>163</v>
      </c>
      <c r="BL98" t="s">
        <v>135</v>
      </c>
      <c r="BN98">
        <v>49</v>
      </c>
      <c r="BO98" t="s">
        <v>122</v>
      </c>
      <c r="BP98" t="s">
        <v>147</v>
      </c>
      <c r="BQ98" t="s">
        <v>138</v>
      </c>
    </row>
    <row r="99" spans="1:69" x14ac:dyDescent="0.2">
      <c r="A99" t="s">
        <v>666</v>
      </c>
      <c r="B99" t="s">
        <v>666</v>
      </c>
      <c r="C99">
        <v>196.203</v>
      </c>
      <c r="D99" t="s">
        <v>667</v>
      </c>
      <c r="E99" s="1" t="s">
        <v>127</v>
      </c>
      <c r="F99" s="1">
        <v>3</v>
      </c>
      <c r="G99" s="1" t="s">
        <v>128</v>
      </c>
      <c r="H99" s="1">
        <v>9</v>
      </c>
      <c r="I99" s="1"/>
      <c r="J99" t="s">
        <v>668</v>
      </c>
      <c r="K99" s="1" t="s">
        <v>108</v>
      </c>
      <c r="L99" s="1">
        <v>1</v>
      </c>
      <c r="M99" s="1" t="s">
        <v>109</v>
      </c>
      <c r="N99" s="1">
        <v>1</v>
      </c>
      <c r="O99" s="1" t="s">
        <v>88</v>
      </c>
      <c r="P99" s="1">
        <v>4</v>
      </c>
      <c r="Q99" s="1"/>
      <c r="R99" t="s">
        <v>669</v>
      </c>
      <c r="S99">
        <v>0</v>
      </c>
      <c r="U99">
        <v>1</v>
      </c>
      <c r="X99">
        <v>0</v>
      </c>
      <c r="Y99" t="str" cm="1">
        <f t="array" ref="Y9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99" cm="1">
        <f t="array" ref="Z9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99" t="str" cm="1">
        <f t="array" ref="AA9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99" t="str" cm="1">
        <f t="array" ref="AB9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99" t="str" cm="1">
        <f t="array" ref="AC9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99" t="str" cm="1">
        <f t="array" ref="AD9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99">
        <f>IF(OR(Table1[[#This Row],[Merged_Coding3numerical1]]=1,Table1[[#This Row],[Merged_Coding3numerical2]]=1,Table1[[#This Row],[Merged_Coding3numerical3]]=1),1,0)</f>
        <v>1</v>
      </c>
      <c r="AF99">
        <f>IF(OR(Table1[[#This Row],[Merged_Coding3numerical1]]=2,Table1[[#This Row],[Merged_Coding3numerical2]]=2,Table1[[#This Row],[Merged_Coding3numerical3]]=2),1,0)</f>
        <v>0</v>
      </c>
      <c r="AG99">
        <f>IF(OR(Table1[[#This Row],[Merged_Coding3numerical1]]=3,Table1[[#This Row],[Merged_Coding3numerical2]]=3,Table1[[#This Row],[Merged_Coding3numerical3]]=3),1,0)</f>
        <v>0</v>
      </c>
      <c r="AH99">
        <f>IF(OR(Table1[[#This Row],[Merged_Coding3numerical1]]=4,Table1[[#This Row],[Merged_Coding3numerical2]]=4,Table1[[#This Row],[Merged_Coding3numerical3]]=4),1,0)</f>
        <v>0</v>
      </c>
      <c r="AI99">
        <f>IF(OR(Table1[[#This Row],[Merged_Coding3numerical1]]=5,Table1[[#This Row],[Merged_Coding3numerical2]]=5,Table1[[#This Row],[Merged_Coding3numerical3]]=5),1,0)</f>
        <v>0</v>
      </c>
      <c r="AJ99">
        <f>LEN(Table1[[#This Row],[narratives_open]])</f>
        <v>147</v>
      </c>
      <c r="AK99" s="1" t="s">
        <v>90</v>
      </c>
      <c r="AL99" s="1">
        <v>2</v>
      </c>
      <c r="AR99">
        <f t="shared" si="1"/>
        <v>1</v>
      </c>
      <c r="AS99">
        <v>1</v>
      </c>
      <c r="AT99">
        <v>2</v>
      </c>
      <c r="AU99">
        <v>3</v>
      </c>
      <c r="AV99">
        <f>IF(Table1[[#This Row],[narratives_rank_1]]=1,IF(Table1[[#This Row],[narratives_rank_2]]=2,123,132),IF(Table1[[#This Row],[narratives_rank_1]]=2,IF(Table1[[#This Row],[narratives_rank_2]]=1,213,231),IF(Table1[[#This Row],[narratives_rank_2]]=1,312,321)))</f>
        <v>123</v>
      </c>
      <c r="AW99" t="str">
        <f>IF(AV99=[1]Q4_narr_rank!$B$2,[1]Q4_narr_rank!$A$2,IF(AV99=[1]Q4_narr_rank!$B$3,[1]Q4_narr_rank!$A$3,IF(AV99=[1]Q4_narr_rank!$B$4,[1]Q4_narr_rank!$A$4,IF(AV99=[1]Q4_narr_rank!$B$5,[1]Q4_narr_rank!$A$5,IF(AV99=[1]Q4_narr_rank!$B$6,[1]Q4_narr_rank!$A$6,IF(AV99=[1]Q4_narr_rank!$B$7,[1]Q4_narr_rank!$A$7))))))</f>
        <v>Cynics</v>
      </c>
      <c r="AX99" t="s">
        <v>670</v>
      </c>
      <c r="AY99">
        <v>1</v>
      </c>
      <c r="AZ99">
        <f>LEN(Table1[[#This Row],[narratives_probing]])</f>
        <v>92</v>
      </c>
      <c r="BA99" s="6" t="str">
        <f>IF(Table1[[#This Row],[narratives_rank_1]]=1,"Money",IF(Table1[[#This Row],[narratives_rank_2]]=1,"Mixture",IF(Table1[[#This Row],[narratives_rank_3]]=1,"Sincere")))</f>
        <v>Money</v>
      </c>
      <c r="BB99" s="11" t="s">
        <v>116</v>
      </c>
      <c r="BC99" s="1">
        <v>10</v>
      </c>
      <c r="BF99" t="s">
        <v>153</v>
      </c>
      <c r="BG99" t="s">
        <v>94</v>
      </c>
      <c r="BH99" t="s">
        <v>96</v>
      </c>
      <c r="BI99" t="s">
        <v>96</v>
      </c>
      <c r="BJ99" t="s">
        <v>134</v>
      </c>
      <c r="BK99" t="s">
        <v>163</v>
      </c>
      <c r="BL99" t="s">
        <v>135</v>
      </c>
      <c r="BN99">
        <v>68</v>
      </c>
      <c r="BO99" t="s">
        <v>100</v>
      </c>
      <c r="BP99" t="s">
        <v>164</v>
      </c>
      <c r="BQ99" t="s">
        <v>156</v>
      </c>
    </row>
    <row r="100" spans="1:69" x14ac:dyDescent="0.2">
      <c r="A100" t="s">
        <v>671</v>
      </c>
      <c r="B100" t="s">
        <v>671</v>
      </c>
      <c r="C100">
        <v>26.094000000000001</v>
      </c>
      <c r="D100" t="s">
        <v>672</v>
      </c>
      <c r="E100" s="1" t="s">
        <v>84</v>
      </c>
      <c r="F100" s="1">
        <v>4</v>
      </c>
      <c r="G100" s="1" t="s">
        <v>84</v>
      </c>
      <c r="H100" s="1">
        <v>1</v>
      </c>
      <c r="I100" s="1"/>
      <c r="J100" t="s">
        <v>673</v>
      </c>
      <c r="K100" s="1" t="s">
        <v>108</v>
      </c>
      <c r="L100" s="1">
        <v>1</v>
      </c>
      <c r="M100" s="1" t="s">
        <v>109</v>
      </c>
      <c r="N100" s="1">
        <v>1</v>
      </c>
      <c r="O100" s="1" t="s">
        <v>88</v>
      </c>
      <c r="P100" s="1">
        <v>4</v>
      </c>
      <c r="Q100" s="1"/>
      <c r="R100" t="s">
        <v>674</v>
      </c>
      <c r="S100">
        <v>0</v>
      </c>
      <c r="X100">
        <v>0</v>
      </c>
      <c r="Y100" t="str" cm="1">
        <f t="array" ref="Y10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00" cm="1">
        <f t="array" ref="Z10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00" t="str" cm="1">
        <f t="array" ref="AA10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00" t="str" cm="1">
        <f t="array" ref="AB10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00" t="str" cm="1">
        <f t="array" ref="AC10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00" t="str" cm="1">
        <f t="array" ref="AD10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00">
        <f>IF(OR(Table1[[#This Row],[Merged_Coding3numerical1]]=1,Table1[[#This Row],[Merged_Coding3numerical2]]=1,Table1[[#This Row],[Merged_Coding3numerical3]]=1),1,0)</f>
        <v>1</v>
      </c>
      <c r="AF100">
        <f>IF(OR(Table1[[#This Row],[Merged_Coding3numerical1]]=2,Table1[[#This Row],[Merged_Coding3numerical2]]=2,Table1[[#This Row],[Merged_Coding3numerical3]]=2),1,0)</f>
        <v>0</v>
      </c>
      <c r="AG100">
        <f>IF(OR(Table1[[#This Row],[Merged_Coding3numerical1]]=3,Table1[[#This Row],[Merged_Coding3numerical2]]=3,Table1[[#This Row],[Merged_Coding3numerical3]]=3),1,0)</f>
        <v>0</v>
      </c>
      <c r="AH100">
        <f>IF(OR(Table1[[#This Row],[Merged_Coding3numerical1]]=4,Table1[[#This Row],[Merged_Coding3numerical2]]=4,Table1[[#This Row],[Merged_Coding3numerical3]]=4),1,0)</f>
        <v>0</v>
      </c>
      <c r="AI100">
        <f>IF(OR(Table1[[#This Row],[Merged_Coding3numerical1]]=5,Table1[[#This Row],[Merged_Coding3numerical2]]=5,Table1[[#This Row],[Merged_Coding3numerical3]]=5),1,0)</f>
        <v>0</v>
      </c>
      <c r="AJ100">
        <f>LEN(Table1[[#This Row],[narratives_open]])</f>
        <v>26</v>
      </c>
      <c r="AK100" s="1" t="s">
        <v>90</v>
      </c>
      <c r="AL100" s="1">
        <v>2</v>
      </c>
      <c r="AR100">
        <f t="shared" si="1"/>
        <v>1</v>
      </c>
      <c r="AS100">
        <v>1</v>
      </c>
      <c r="AT100">
        <v>2</v>
      </c>
      <c r="AU100">
        <v>3</v>
      </c>
      <c r="AV100">
        <f>IF(Table1[[#This Row],[narratives_rank_1]]=1,IF(Table1[[#This Row],[narratives_rank_2]]=2,123,132),IF(Table1[[#This Row],[narratives_rank_1]]=2,IF(Table1[[#This Row],[narratives_rank_2]]=1,213,231),IF(Table1[[#This Row],[narratives_rank_2]]=1,312,321)))</f>
        <v>123</v>
      </c>
      <c r="AW100" t="str">
        <f>IF(AV100=[1]Q4_narr_rank!$B$2,[1]Q4_narr_rank!$A$2,IF(AV100=[1]Q4_narr_rank!$B$3,[1]Q4_narr_rank!$A$3,IF(AV100=[1]Q4_narr_rank!$B$4,[1]Q4_narr_rank!$A$4,IF(AV100=[1]Q4_narr_rank!$B$5,[1]Q4_narr_rank!$A$5,IF(AV100=[1]Q4_narr_rank!$B$6,[1]Q4_narr_rank!$A$6,IF(AV100=[1]Q4_narr_rank!$B$7,[1]Q4_narr_rank!$A$7))))))</f>
        <v>Cynics</v>
      </c>
      <c r="AX100" t="s">
        <v>675</v>
      </c>
      <c r="AY100">
        <v>1</v>
      </c>
      <c r="AZ100">
        <f>LEN(Table1[[#This Row],[narratives_probing]])</f>
        <v>76</v>
      </c>
      <c r="BA100" s="6" t="str">
        <f>IF(Table1[[#This Row],[narratives_rank_1]]=1,"Money",IF(Table1[[#This Row],[narratives_rank_2]]=1,"Mixture",IF(Table1[[#This Row],[narratives_rank_3]]=1,"Sincere")))</f>
        <v>Money</v>
      </c>
      <c r="BB100" s="1" t="s">
        <v>116</v>
      </c>
      <c r="BC100" s="1">
        <v>10</v>
      </c>
      <c r="BF100" t="s">
        <v>93</v>
      </c>
      <c r="BG100" t="s">
        <v>187</v>
      </c>
      <c r="BH100" t="s">
        <v>146</v>
      </c>
      <c r="BI100" t="s">
        <v>146</v>
      </c>
      <c r="BJ100" t="s">
        <v>134</v>
      </c>
      <c r="BK100" t="s">
        <v>163</v>
      </c>
      <c r="BL100" t="s">
        <v>99</v>
      </c>
      <c r="BN100">
        <v>33</v>
      </c>
      <c r="BO100" t="s">
        <v>122</v>
      </c>
      <c r="BP100" t="s">
        <v>123</v>
      </c>
      <c r="BQ100" t="s">
        <v>124</v>
      </c>
    </row>
    <row r="101" spans="1:69" x14ac:dyDescent="0.2">
      <c r="A101" t="s">
        <v>676</v>
      </c>
      <c r="B101" t="s">
        <v>676</v>
      </c>
      <c r="C101">
        <v>108.67100000000001</v>
      </c>
      <c r="D101" t="s">
        <v>677</v>
      </c>
      <c r="E101" s="1" t="s">
        <v>167</v>
      </c>
      <c r="F101" s="1">
        <v>5</v>
      </c>
      <c r="G101" s="1" t="s">
        <v>167</v>
      </c>
      <c r="H101" s="1">
        <v>19</v>
      </c>
      <c r="I101" s="1"/>
      <c r="J101" t="s">
        <v>678</v>
      </c>
      <c r="K101" s="1" t="s">
        <v>108</v>
      </c>
      <c r="L101" s="1">
        <v>1</v>
      </c>
      <c r="M101" s="1" t="s">
        <v>109</v>
      </c>
      <c r="N101" s="1">
        <v>1</v>
      </c>
      <c r="O101" s="1" t="s">
        <v>88</v>
      </c>
      <c r="P101" s="1">
        <v>4</v>
      </c>
      <c r="R101" t="s">
        <v>679</v>
      </c>
      <c r="S101">
        <v>0</v>
      </c>
      <c r="X101">
        <v>0</v>
      </c>
      <c r="Y101" t="str" cm="1">
        <f t="array" ref="Y10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01" cm="1">
        <f t="array" ref="Z10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01" t="str" cm="1">
        <f t="array" ref="AA10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01" t="str" cm="1">
        <f t="array" ref="AB10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01" t="str" cm="1">
        <f t="array" ref="AC10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01" t="str" cm="1">
        <f t="array" ref="AD10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01">
        <f>IF(OR(Table1[[#This Row],[Merged_Coding3numerical1]]=1,Table1[[#This Row],[Merged_Coding3numerical2]]=1,Table1[[#This Row],[Merged_Coding3numerical3]]=1),1,0)</f>
        <v>1</v>
      </c>
      <c r="AF101">
        <f>IF(OR(Table1[[#This Row],[Merged_Coding3numerical1]]=2,Table1[[#This Row],[Merged_Coding3numerical2]]=2,Table1[[#This Row],[Merged_Coding3numerical3]]=2),1,0)</f>
        <v>0</v>
      </c>
      <c r="AG101">
        <f>IF(OR(Table1[[#This Row],[Merged_Coding3numerical1]]=3,Table1[[#This Row],[Merged_Coding3numerical2]]=3,Table1[[#This Row],[Merged_Coding3numerical3]]=3),1,0)</f>
        <v>0</v>
      </c>
      <c r="AH101">
        <f>IF(OR(Table1[[#This Row],[Merged_Coding3numerical1]]=4,Table1[[#This Row],[Merged_Coding3numerical2]]=4,Table1[[#This Row],[Merged_Coding3numerical3]]=4),1,0)</f>
        <v>0</v>
      </c>
      <c r="AI101">
        <f>IF(OR(Table1[[#This Row],[Merged_Coding3numerical1]]=5,Table1[[#This Row],[Merged_Coding3numerical2]]=5,Table1[[#This Row],[Merged_Coding3numerical3]]=5),1,0)</f>
        <v>0</v>
      </c>
      <c r="AJ101">
        <f>LEN(Table1[[#This Row],[narratives_open]])</f>
        <v>143</v>
      </c>
      <c r="AK101" s="1" t="s">
        <v>90</v>
      </c>
      <c r="AL101" s="1">
        <v>2</v>
      </c>
      <c r="AR101">
        <f t="shared" si="1"/>
        <v>1</v>
      </c>
      <c r="AS101">
        <v>1</v>
      </c>
      <c r="AT101">
        <v>2</v>
      </c>
      <c r="AU101">
        <v>3</v>
      </c>
      <c r="AV101">
        <f>IF(Table1[[#This Row],[narratives_rank_1]]=1,IF(Table1[[#This Row],[narratives_rank_2]]=2,123,132),IF(Table1[[#This Row],[narratives_rank_1]]=2,IF(Table1[[#This Row],[narratives_rank_2]]=1,213,231),IF(Table1[[#This Row],[narratives_rank_2]]=1,312,321)))</f>
        <v>123</v>
      </c>
      <c r="AW101" t="str">
        <f>IF(AV101=[1]Q4_narr_rank!$B$2,[1]Q4_narr_rank!$A$2,IF(AV101=[1]Q4_narr_rank!$B$3,[1]Q4_narr_rank!$A$3,IF(AV101=[1]Q4_narr_rank!$B$4,[1]Q4_narr_rank!$A$4,IF(AV101=[1]Q4_narr_rank!$B$5,[1]Q4_narr_rank!$A$5,IF(AV101=[1]Q4_narr_rank!$B$6,[1]Q4_narr_rank!$A$6,IF(AV101=[1]Q4_narr_rank!$B$7,[1]Q4_narr_rank!$A$7))))))</f>
        <v>Cynics</v>
      </c>
      <c r="AX101" t="s">
        <v>680</v>
      </c>
      <c r="AY101">
        <v>1</v>
      </c>
      <c r="AZ101">
        <f>LEN(Table1[[#This Row],[narratives_probing]])</f>
        <v>111</v>
      </c>
      <c r="BA101" s="6" t="str">
        <f>IF(Table1[[#This Row],[narratives_rank_1]]=1,"Money",IF(Table1[[#This Row],[narratives_rank_2]]=1,"Mixture",IF(Table1[[#This Row],[narratives_rank_3]]=1,"Sincere")))</f>
        <v>Money</v>
      </c>
      <c r="BB101" s="7" t="s">
        <v>116</v>
      </c>
      <c r="BC101" s="1">
        <v>10</v>
      </c>
      <c r="BF101" t="s">
        <v>93</v>
      </c>
      <c r="BG101" t="s">
        <v>187</v>
      </c>
      <c r="BH101" t="s">
        <v>96</v>
      </c>
      <c r="BI101" t="s">
        <v>146</v>
      </c>
      <c r="BJ101" t="s">
        <v>154</v>
      </c>
      <c r="BK101" t="s">
        <v>163</v>
      </c>
      <c r="BL101" t="s">
        <v>121</v>
      </c>
      <c r="BN101">
        <v>38</v>
      </c>
      <c r="BO101" t="s">
        <v>122</v>
      </c>
      <c r="BP101" t="s">
        <v>324</v>
      </c>
      <c r="BQ101" t="s">
        <v>124</v>
      </c>
    </row>
    <row r="102" spans="1:69" x14ac:dyDescent="0.2">
      <c r="A102" t="s">
        <v>681</v>
      </c>
      <c r="B102" t="s">
        <v>681</v>
      </c>
      <c r="C102">
        <v>33.427999999999997</v>
      </c>
      <c r="D102" t="s">
        <v>682</v>
      </c>
      <c r="E102" s="1" t="s">
        <v>105</v>
      </c>
      <c r="F102" s="1">
        <v>1</v>
      </c>
      <c r="G102" s="1" t="s">
        <v>106</v>
      </c>
      <c r="H102" s="1">
        <v>2</v>
      </c>
      <c r="I102" s="1"/>
      <c r="J102" t="s">
        <v>683</v>
      </c>
      <c r="K102" s="1" t="s">
        <v>108</v>
      </c>
      <c r="L102" s="1">
        <v>1</v>
      </c>
      <c r="M102" s="1" t="s">
        <v>109</v>
      </c>
      <c r="N102" s="1">
        <v>1</v>
      </c>
      <c r="O102" s="1" t="s">
        <v>88</v>
      </c>
      <c r="P102" s="1">
        <v>4</v>
      </c>
      <c r="R102" t="s">
        <v>684</v>
      </c>
      <c r="S102">
        <v>0</v>
      </c>
      <c r="V102" t="s">
        <v>111</v>
      </c>
      <c r="W102" s="8">
        <f>IF(Table1[[#This Row],[main_reasontext]]=[1]Q3_narr_open!$A$23,1,IF(Table1[[#This Row],[main_reasontext]]=[1]Q3_narr_open!$A$24,2,IF(Table1[[#This Row],[main_reasontext]]=[1]Q3_narr_open!$A$25,3,IF(Table1[[#This Row],[main_reasontext]]=[1]Q3_narr_open!$A$26,4,))))</f>
        <v>2</v>
      </c>
      <c r="X102">
        <v>0</v>
      </c>
      <c r="Y102" t="str" cm="1">
        <f t="array" ref="Y10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02" cm="1">
        <f t="array" ref="Z10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02" t="s">
        <v>111</v>
      </c>
      <c r="AB102">
        <v>2</v>
      </c>
      <c r="AC102" t="str" cm="1">
        <f t="array" ref="AC10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102" cm="1">
        <f t="array" ref="AD10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102">
        <f>IF(OR(Table1[[#This Row],[Merged_Coding3numerical1]]=1,Table1[[#This Row],[Merged_Coding3numerical2]]=1,Table1[[#This Row],[Merged_Coding3numerical3]]=1),1,0)</f>
        <v>0</v>
      </c>
      <c r="AF102">
        <f>IF(OR(Table1[[#This Row],[Merged_Coding3numerical1]]=2,Table1[[#This Row],[Merged_Coding3numerical2]]=2,Table1[[#This Row],[Merged_Coding3numerical3]]=2),1,0)</f>
        <v>1</v>
      </c>
      <c r="AG102">
        <f>IF(OR(Table1[[#This Row],[Merged_Coding3numerical1]]=3,Table1[[#This Row],[Merged_Coding3numerical2]]=3,Table1[[#This Row],[Merged_Coding3numerical3]]=3),1,0)</f>
        <v>0</v>
      </c>
      <c r="AH102">
        <f>IF(OR(Table1[[#This Row],[Merged_Coding3numerical1]]=4,Table1[[#This Row],[Merged_Coding3numerical2]]=4,Table1[[#This Row],[Merged_Coding3numerical3]]=4),1,0)</f>
        <v>1</v>
      </c>
      <c r="AI102">
        <f>IF(OR(Table1[[#This Row],[Merged_Coding3numerical1]]=5,Table1[[#This Row],[Merged_Coding3numerical2]]=5,Table1[[#This Row],[Merged_Coding3numerical3]]=5),1,0)</f>
        <v>0</v>
      </c>
      <c r="AJ102">
        <f>LEN(Table1[[#This Row],[narratives_open]])</f>
        <v>187</v>
      </c>
      <c r="AK102" s="1" t="s">
        <v>112</v>
      </c>
      <c r="AL102" s="1">
        <v>3</v>
      </c>
      <c r="AM102" s="1" t="s">
        <v>567</v>
      </c>
      <c r="AN102" s="1">
        <v>13</v>
      </c>
      <c r="AO102" s="1" t="s">
        <v>113</v>
      </c>
      <c r="AP102" s="1">
        <v>1</v>
      </c>
      <c r="AR102">
        <f t="shared" si="1"/>
        <v>0.33333333333333331</v>
      </c>
      <c r="AS102">
        <v>3</v>
      </c>
      <c r="AT102">
        <v>2</v>
      </c>
      <c r="AU102">
        <v>1</v>
      </c>
      <c r="AV102">
        <f>IF(Table1[[#This Row],[narratives_rank_1]]=1,IF(Table1[[#This Row],[narratives_rank_2]]=2,123,132),IF(Table1[[#This Row],[narratives_rank_1]]=2,IF(Table1[[#This Row],[narratives_rank_2]]=1,213,231),IF(Table1[[#This Row],[narratives_rank_2]]=1,312,321)))</f>
        <v>321</v>
      </c>
      <c r="AW102" t="str">
        <f>IF(AV102=[1]Q4_narr_rank!$B$2,[1]Q4_narr_rank!$A$2,IF(AV102=[1]Q4_narr_rank!$B$3,[1]Q4_narr_rank!$A$3,IF(AV102=[1]Q4_narr_rank!$B$4,[1]Q4_narr_rank!$A$4,IF(AV102=[1]Q4_narr_rank!$B$5,[1]Q4_narr_rank!$A$5,IF(AV102=[1]Q4_narr_rank!$B$6,[1]Q4_narr_rank!$A$6,IF(AV102=[1]Q4_narr_rank!$B$7,[1]Q4_narr_rank!$A$7))))))</f>
        <v>Idealists</v>
      </c>
      <c r="AX102" t="s">
        <v>685</v>
      </c>
      <c r="AY102">
        <v>1</v>
      </c>
      <c r="AZ102">
        <f>LEN(Table1[[#This Row],[narratives_probing]])</f>
        <v>209</v>
      </c>
      <c r="BA102" s="6" t="str">
        <f>IF(Table1[[#This Row],[narratives_rank_1]]=1,"Money",IF(Table1[[#This Row],[narratives_rank_2]]=1,"Mixture",IF(Table1[[#This Row],[narratives_rank_3]]=1,"Sincere")))</f>
        <v>Sincere</v>
      </c>
      <c r="BB102" s="9" t="s">
        <v>369</v>
      </c>
      <c r="BC102" s="1">
        <v>7</v>
      </c>
      <c r="BD102" s="14"/>
      <c r="BE102" s="14"/>
      <c r="BF102" t="s">
        <v>223</v>
      </c>
      <c r="BG102">
        <v>0.4</v>
      </c>
      <c r="BH102" t="s">
        <v>118</v>
      </c>
      <c r="BI102" t="s">
        <v>146</v>
      </c>
      <c r="BJ102" t="s">
        <v>154</v>
      </c>
      <c r="BK102" t="s">
        <v>120</v>
      </c>
      <c r="BL102" t="s">
        <v>630</v>
      </c>
      <c r="BN102">
        <v>41</v>
      </c>
      <c r="BO102" t="s">
        <v>122</v>
      </c>
      <c r="BP102" t="s">
        <v>137</v>
      </c>
      <c r="BQ102" t="s">
        <v>124</v>
      </c>
    </row>
    <row r="103" spans="1:69" x14ac:dyDescent="0.2">
      <c r="A103" t="s">
        <v>686</v>
      </c>
      <c r="B103" t="s">
        <v>686</v>
      </c>
      <c r="C103">
        <v>68.076999999999998</v>
      </c>
      <c r="D103" t="s">
        <v>687</v>
      </c>
      <c r="E103" s="1" t="s">
        <v>127</v>
      </c>
      <c r="F103" s="1">
        <v>3</v>
      </c>
      <c r="G103" s="1" t="s">
        <v>688</v>
      </c>
      <c r="H103" s="1">
        <v>18</v>
      </c>
      <c r="I103" s="1"/>
      <c r="J103" t="s">
        <v>689</v>
      </c>
      <c r="K103" s="1" t="s">
        <v>86</v>
      </c>
      <c r="L103" s="1">
        <v>4</v>
      </c>
      <c r="M103" s="1" t="s">
        <v>87</v>
      </c>
      <c r="N103" s="1">
        <v>3</v>
      </c>
      <c r="O103" s="1" t="s">
        <v>88</v>
      </c>
      <c r="P103" s="1">
        <v>4</v>
      </c>
      <c r="Q103" s="1"/>
      <c r="R103" t="s">
        <v>690</v>
      </c>
      <c r="S103">
        <v>0</v>
      </c>
      <c r="X103">
        <v>0</v>
      </c>
      <c r="Y103" t="str" cm="1">
        <f t="array" ref="Y10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03" cm="1">
        <f t="array" ref="Z10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03" t="str" cm="1">
        <f t="array" ref="AA10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03" t="str" cm="1">
        <f t="array" ref="AB10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03" t="str" cm="1">
        <f t="array" ref="AC10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03" t="str" cm="1">
        <f t="array" ref="AD10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03">
        <f>IF(OR(Table1[[#This Row],[Merged_Coding3numerical1]]=1,Table1[[#This Row],[Merged_Coding3numerical2]]=1,Table1[[#This Row],[Merged_Coding3numerical3]]=1),1,0)</f>
        <v>1</v>
      </c>
      <c r="AF103">
        <f>IF(OR(Table1[[#This Row],[Merged_Coding3numerical1]]=2,Table1[[#This Row],[Merged_Coding3numerical2]]=2,Table1[[#This Row],[Merged_Coding3numerical3]]=2),1,0)</f>
        <v>0</v>
      </c>
      <c r="AG103">
        <f>IF(OR(Table1[[#This Row],[Merged_Coding3numerical1]]=3,Table1[[#This Row],[Merged_Coding3numerical2]]=3,Table1[[#This Row],[Merged_Coding3numerical3]]=3),1,0)</f>
        <v>0</v>
      </c>
      <c r="AH103">
        <f>IF(OR(Table1[[#This Row],[Merged_Coding3numerical1]]=4,Table1[[#This Row],[Merged_Coding3numerical2]]=4,Table1[[#This Row],[Merged_Coding3numerical3]]=4),1,0)</f>
        <v>0</v>
      </c>
      <c r="AI103">
        <f>IF(OR(Table1[[#This Row],[Merged_Coding3numerical1]]=5,Table1[[#This Row],[Merged_Coding3numerical2]]=5,Table1[[#This Row],[Merged_Coding3numerical3]]=5),1,0)</f>
        <v>0</v>
      </c>
      <c r="AJ103">
        <f>LEN(Table1[[#This Row],[narratives_open]])</f>
        <v>160</v>
      </c>
      <c r="AK103" s="1" t="s">
        <v>90</v>
      </c>
      <c r="AL103" s="1">
        <v>2</v>
      </c>
      <c r="AR103">
        <f t="shared" si="1"/>
        <v>1</v>
      </c>
      <c r="AS103">
        <v>1</v>
      </c>
      <c r="AT103">
        <v>2</v>
      </c>
      <c r="AU103">
        <v>3</v>
      </c>
      <c r="AV103">
        <f>IF(Table1[[#This Row],[narratives_rank_1]]=1,IF(Table1[[#This Row],[narratives_rank_2]]=2,123,132),IF(Table1[[#This Row],[narratives_rank_1]]=2,IF(Table1[[#This Row],[narratives_rank_2]]=1,213,231),IF(Table1[[#This Row],[narratives_rank_2]]=1,312,321)))</f>
        <v>123</v>
      </c>
      <c r="AW103" t="str">
        <f>IF(AV103=[1]Q4_narr_rank!$B$2,[1]Q4_narr_rank!$A$2,IF(AV103=[1]Q4_narr_rank!$B$3,[1]Q4_narr_rank!$A$3,IF(AV103=[1]Q4_narr_rank!$B$4,[1]Q4_narr_rank!$A$4,IF(AV103=[1]Q4_narr_rank!$B$5,[1]Q4_narr_rank!$A$5,IF(AV103=[1]Q4_narr_rank!$B$6,[1]Q4_narr_rank!$A$6,IF(AV103=[1]Q4_narr_rank!$B$7,[1]Q4_narr_rank!$A$7))))))</f>
        <v>Cynics</v>
      </c>
      <c r="AX103" t="s">
        <v>691</v>
      </c>
      <c r="AY103">
        <v>1</v>
      </c>
      <c r="AZ103">
        <f>LEN(Table1[[#This Row],[narratives_probing]])</f>
        <v>91</v>
      </c>
      <c r="BA103" s="6" t="str">
        <f>IF(Table1[[#This Row],[narratives_rank_1]]=1,"Money",IF(Table1[[#This Row],[narratives_rank_2]]=1,"Mixture",IF(Table1[[#This Row],[narratives_rank_3]]=1,"Sincere")))</f>
        <v>Money</v>
      </c>
      <c r="BB103" s="11" t="s">
        <v>116</v>
      </c>
      <c r="BC103" s="1">
        <v>10</v>
      </c>
      <c r="BF103" t="s">
        <v>202</v>
      </c>
      <c r="BG103" t="s">
        <v>187</v>
      </c>
      <c r="BH103" t="s">
        <v>118</v>
      </c>
      <c r="BI103" t="s">
        <v>146</v>
      </c>
      <c r="BJ103" t="s">
        <v>97</v>
      </c>
      <c r="BK103" t="s">
        <v>163</v>
      </c>
      <c r="BL103" t="s">
        <v>135</v>
      </c>
      <c r="BN103">
        <v>62</v>
      </c>
      <c r="BO103" t="s">
        <v>136</v>
      </c>
      <c r="BP103" t="s">
        <v>147</v>
      </c>
      <c r="BQ103" t="s">
        <v>156</v>
      </c>
    </row>
    <row r="104" spans="1:69" x14ac:dyDescent="0.2">
      <c r="A104" t="s">
        <v>692</v>
      </c>
      <c r="B104" t="s">
        <v>692</v>
      </c>
      <c r="C104">
        <v>129.84299999999999</v>
      </c>
      <c r="D104" t="s">
        <v>693</v>
      </c>
      <c r="E104" s="1" t="s">
        <v>127</v>
      </c>
      <c r="F104" s="1">
        <v>3</v>
      </c>
      <c r="G104" s="1" t="s">
        <v>128</v>
      </c>
      <c r="H104" s="1">
        <v>9</v>
      </c>
      <c r="I104" s="1"/>
      <c r="J104" t="s">
        <v>694</v>
      </c>
      <c r="K104" s="1" t="s">
        <v>108</v>
      </c>
      <c r="L104" s="1">
        <v>1</v>
      </c>
      <c r="M104" s="1" t="s">
        <v>109</v>
      </c>
      <c r="N104" s="1">
        <v>1</v>
      </c>
      <c r="O104" s="1" t="s">
        <v>88</v>
      </c>
      <c r="P104" s="1">
        <v>4</v>
      </c>
      <c r="R104" t="s">
        <v>695</v>
      </c>
      <c r="S104">
        <v>0</v>
      </c>
      <c r="X104">
        <v>0</v>
      </c>
      <c r="Y104" t="str" cm="1">
        <f t="array" ref="Y10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04" cm="1">
        <f t="array" ref="Z10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04" t="str" cm="1">
        <f t="array" ref="AA10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04" t="str" cm="1">
        <f t="array" ref="AB10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04" t="str" cm="1">
        <f t="array" ref="AC10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04" t="str" cm="1">
        <f t="array" ref="AD10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04">
        <f>IF(OR(Table1[[#This Row],[Merged_Coding3numerical1]]=1,Table1[[#This Row],[Merged_Coding3numerical2]]=1,Table1[[#This Row],[Merged_Coding3numerical3]]=1),1,0)</f>
        <v>1</v>
      </c>
      <c r="AF104">
        <f>IF(OR(Table1[[#This Row],[Merged_Coding3numerical1]]=2,Table1[[#This Row],[Merged_Coding3numerical2]]=2,Table1[[#This Row],[Merged_Coding3numerical3]]=2),1,0)</f>
        <v>0</v>
      </c>
      <c r="AG104">
        <f>IF(OR(Table1[[#This Row],[Merged_Coding3numerical1]]=3,Table1[[#This Row],[Merged_Coding3numerical2]]=3,Table1[[#This Row],[Merged_Coding3numerical3]]=3),1,0)</f>
        <v>0</v>
      </c>
      <c r="AH104">
        <f>IF(OR(Table1[[#This Row],[Merged_Coding3numerical1]]=4,Table1[[#This Row],[Merged_Coding3numerical2]]=4,Table1[[#This Row],[Merged_Coding3numerical3]]=4),1,0)</f>
        <v>0</v>
      </c>
      <c r="AI104">
        <f>IF(OR(Table1[[#This Row],[Merged_Coding3numerical1]]=5,Table1[[#This Row],[Merged_Coding3numerical2]]=5,Table1[[#This Row],[Merged_Coding3numerical3]]=5),1,0)</f>
        <v>0</v>
      </c>
      <c r="AJ104">
        <f>LEN(Table1[[#This Row],[narratives_open]])</f>
        <v>226</v>
      </c>
      <c r="AK104" s="1" t="s">
        <v>90</v>
      </c>
      <c r="AL104" s="1">
        <v>2</v>
      </c>
      <c r="AR104">
        <f t="shared" si="1"/>
        <v>1</v>
      </c>
      <c r="AS104">
        <v>1</v>
      </c>
      <c r="AT104">
        <v>2</v>
      </c>
      <c r="AU104">
        <v>3</v>
      </c>
      <c r="AV104">
        <f>IF(Table1[[#This Row],[narratives_rank_1]]=1,IF(Table1[[#This Row],[narratives_rank_2]]=2,123,132),IF(Table1[[#This Row],[narratives_rank_1]]=2,IF(Table1[[#This Row],[narratives_rank_2]]=1,213,231),IF(Table1[[#This Row],[narratives_rank_2]]=1,312,321)))</f>
        <v>123</v>
      </c>
      <c r="AW104" t="str">
        <f>IF(AV104=[1]Q4_narr_rank!$B$2,[1]Q4_narr_rank!$A$2,IF(AV104=[1]Q4_narr_rank!$B$3,[1]Q4_narr_rank!$A$3,IF(AV104=[1]Q4_narr_rank!$B$4,[1]Q4_narr_rank!$A$4,IF(AV104=[1]Q4_narr_rank!$B$5,[1]Q4_narr_rank!$A$5,IF(AV104=[1]Q4_narr_rank!$B$6,[1]Q4_narr_rank!$A$6,IF(AV104=[1]Q4_narr_rank!$B$7,[1]Q4_narr_rank!$A$7))))))</f>
        <v>Cynics</v>
      </c>
      <c r="AX104" t="s">
        <v>696</v>
      </c>
      <c r="AY104">
        <v>1</v>
      </c>
      <c r="AZ104">
        <f>LEN(Table1[[#This Row],[narratives_probing]])</f>
        <v>194</v>
      </c>
      <c r="BA104" s="6" t="str">
        <f>IF(Table1[[#This Row],[narratives_rank_1]]=1,"Money",IF(Table1[[#This Row],[narratives_rank_2]]=1,"Mixture",IF(Table1[[#This Row],[narratives_rank_3]]=1,"Sincere")))</f>
        <v>Money</v>
      </c>
      <c r="BB104" s="1" t="s">
        <v>116</v>
      </c>
      <c r="BC104" s="1">
        <v>10</v>
      </c>
      <c r="BF104" t="s">
        <v>133</v>
      </c>
      <c r="BG104" t="s">
        <v>187</v>
      </c>
      <c r="BH104" t="s">
        <v>146</v>
      </c>
      <c r="BI104" t="s">
        <v>118</v>
      </c>
      <c r="BJ104" t="s">
        <v>154</v>
      </c>
      <c r="BK104" t="s">
        <v>163</v>
      </c>
      <c r="BL104" t="s">
        <v>135</v>
      </c>
      <c r="BN104">
        <v>27</v>
      </c>
      <c r="BO104" t="s">
        <v>100</v>
      </c>
      <c r="BP104" t="s">
        <v>101</v>
      </c>
      <c r="BQ104" t="s">
        <v>138</v>
      </c>
    </row>
    <row r="105" spans="1:69" x14ac:dyDescent="0.2">
      <c r="A105" t="s">
        <v>697</v>
      </c>
      <c r="B105" t="s">
        <v>697</v>
      </c>
      <c r="C105">
        <v>217.54599999999999</v>
      </c>
      <c r="D105" t="s">
        <v>698</v>
      </c>
      <c r="E105" s="1" t="s">
        <v>167</v>
      </c>
      <c r="F105" s="1">
        <v>5</v>
      </c>
      <c r="G105" s="1" t="s">
        <v>167</v>
      </c>
      <c r="H105" s="1">
        <v>19</v>
      </c>
      <c r="I105" s="1"/>
      <c r="J105" t="s">
        <v>699</v>
      </c>
      <c r="K105" s="1" t="s">
        <v>108</v>
      </c>
      <c r="L105" s="1">
        <v>1</v>
      </c>
      <c r="M105" s="1" t="s">
        <v>109</v>
      </c>
      <c r="N105" s="1">
        <v>1</v>
      </c>
      <c r="O105" s="1" t="s">
        <v>88</v>
      </c>
      <c r="P105" s="1">
        <v>4</v>
      </c>
      <c r="R105" t="s">
        <v>700</v>
      </c>
      <c r="S105">
        <v>0</v>
      </c>
      <c r="V105" t="s">
        <v>185</v>
      </c>
      <c r="W105" s="8">
        <f>IF(Table1[[#This Row],[main_reasontext]]=[1]Q3_narr_open!$A$23,1,IF(Table1[[#This Row],[main_reasontext]]=[1]Q3_narr_open!$A$24,2,IF(Table1[[#This Row],[main_reasontext]]=[1]Q3_narr_open!$A$25,3,IF(Table1[[#This Row],[main_reasontext]]=[1]Q3_narr_open!$A$26,4,))))</f>
        <v>4</v>
      </c>
      <c r="X105">
        <v>1</v>
      </c>
      <c r="Y105" t="str" cm="1">
        <f t="array" ref="Y10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05" cm="1">
        <f t="array" ref="Z10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05" t="str" cm="1">
        <f t="array" ref="AA10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05" cm="1">
        <f t="array" ref="AB10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05" t="str" cm="1">
        <f t="array" ref="AC10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05" t="str" cm="1">
        <f t="array" ref="AD10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05">
        <f>IF(OR(Table1[[#This Row],[Merged_Coding3numerical1]]=1,Table1[[#This Row],[Merged_Coding3numerical2]]=1,Table1[[#This Row],[Merged_Coding3numerical3]]=1),1,0)</f>
        <v>1</v>
      </c>
      <c r="AF105">
        <f>IF(OR(Table1[[#This Row],[Merged_Coding3numerical1]]=2,Table1[[#This Row],[Merged_Coding3numerical2]]=2,Table1[[#This Row],[Merged_Coding3numerical3]]=2),1,0)</f>
        <v>0</v>
      </c>
      <c r="AG105">
        <f>IF(OR(Table1[[#This Row],[Merged_Coding3numerical1]]=3,Table1[[#This Row],[Merged_Coding3numerical2]]=3,Table1[[#This Row],[Merged_Coding3numerical3]]=3),1,0)</f>
        <v>0</v>
      </c>
      <c r="AH105">
        <f>IF(OR(Table1[[#This Row],[Merged_Coding3numerical1]]=4,Table1[[#This Row],[Merged_Coding3numerical2]]=4,Table1[[#This Row],[Merged_Coding3numerical3]]=4),1,0)</f>
        <v>1</v>
      </c>
      <c r="AI105">
        <f>IF(OR(Table1[[#This Row],[Merged_Coding3numerical1]]=5,Table1[[#This Row],[Merged_Coding3numerical2]]=5,Table1[[#This Row],[Merged_Coding3numerical3]]=5),1,0)</f>
        <v>0</v>
      </c>
      <c r="AJ105">
        <f>LEN(Table1[[#This Row],[narratives_open]])</f>
        <v>217</v>
      </c>
      <c r="AK105" s="1" t="s">
        <v>114</v>
      </c>
      <c r="AL105" s="1">
        <v>6</v>
      </c>
      <c r="AM105" s="1" t="s">
        <v>90</v>
      </c>
      <c r="AN105" s="1">
        <v>2</v>
      </c>
      <c r="AR105">
        <f t="shared" si="1"/>
        <v>0.5</v>
      </c>
      <c r="AS105">
        <v>1</v>
      </c>
      <c r="AT105">
        <v>2</v>
      </c>
      <c r="AU105">
        <v>3</v>
      </c>
      <c r="AV105">
        <f>IF(Table1[[#This Row],[narratives_rank_1]]=1,IF(Table1[[#This Row],[narratives_rank_2]]=2,123,132),IF(Table1[[#This Row],[narratives_rank_1]]=2,IF(Table1[[#This Row],[narratives_rank_2]]=1,213,231),IF(Table1[[#This Row],[narratives_rank_2]]=1,312,321)))</f>
        <v>123</v>
      </c>
      <c r="AW105" t="str">
        <f>IF(AV105=[1]Q4_narr_rank!$B$2,[1]Q4_narr_rank!$A$2,IF(AV105=[1]Q4_narr_rank!$B$3,[1]Q4_narr_rank!$A$3,IF(AV105=[1]Q4_narr_rank!$B$4,[1]Q4_narr_rank!$A$4,IF(AV105=[1]Q4_narr_rank!$B$5,[1]Q4_narr_rank!$A$5,IF(AV105=[1]Q4_narr_rank!$B$6,[1]Q4_narr_rank!$A$6,IF(AV105=[1]Q4_narr_rank!$B$7,[1]Q4_narr_rank!$A$7))))))</f>
        <v>Cynics</v>
      </c>
      <c r="AX105" t="s">
        <v>701</v>
      </c>
      <c r="AY105">
        <v>1</v>
      </c>
      <c r="AZ105">
        <f>LEN(Table1[[#This Row],[narratives_probing]])</f>
        <v>127</v>
      </c>
      <c r="BA105" s="6" t="str">
        <f>IF(Table1[[#This Row],[narratives_rank_1]]=1,"Money",IF(Table1[[#This Row],[narratives_rank_2]]=1,"Mixture",IF(Table1[[#This Row],[narratives_rank_3]]=1,"Sincere")))</f>
        <v>Money</v>
      </c>
      <c r="BB105" s="7" t="s">
        <v>116</v>
      </c>
      <c r="BC105" s="1">
        <v>10</v>
      </c>
      <c r="BF105" t="s">
        <v>133</v>
      </c>
      <c r="BG105" t="s">
        <v>187</v>
      </c>
      <c r="BH105" t="s">
        <v>118</v>
      </c>
      <c r="BI105" t="s">
        <v>498</v>
      </c>
      <c r="BJ105" t="s">
        <v>154</v>
      </c>
      <c r="BK105" t="s">
        <v>120</v>
      </c>
      <c r="BL105" t="s">
        <v>121</v>
      </c>
      <c r="BN105">
        <v>23</v>
      </c>
      <c r="BO105" t="s">
        <v>136</v>
      </c>
      <c r="BP105" t="s">
        <v>324</v>
      </c>
      <c r="BQ105" t="s">
        <v>124</v>
      </c>
    </row>
    <row r="106" spans="1:69" x14ac:dyDescent="0.2">
      <c r="A106" t="s">
        <v>702</v>
      </c>
      <c r="B106" t="s">
        <v>702</v>
      </c>
      <c r="C106">
        <v>53.387</v>
      </c>
      <c r="D106" t="s">
        <v>703</v>
      </c>
      <c r="E106" s="1" t="s">
        <v>127</v>
      </c>
      <c r="F106" s="1">
        <v>3</v>
      </c>
      <c r="G106" s="1" t="s">
        <v>128</v>
      </c>
      <c r="H106" s="1">
        <v>9</v>
      </c>
      <c r="I106" s="1"/>
      <c r="J106" t="s">
        <v>704</v>
      </c>
      <c r="K106" s="1" t="s">
        <v>176</v>
      </c>
      <c r="L106" s="1">
        <v>2</v>
      </c>
      <c r="M106" s="1" t="s">
        <v>328</v>
      </c>
      <c r="N106" s="1">
        <v>4</v>
      </c>
      <c r="O106" s="1" t="s">
        <v>345</v>
      </c>
      <c r="P106" s="1">
        <v>1</v>
      </c>
      <c r="Q106" s="1"/>
      <c r="R106" t="s">
        <v>705</v>
      </c>
      <c r="S106">
        <v>0</v>
      </c>
      <c r="U106">
        <v>1</v>
      </c>
      <c r="V106" t="s">
        <v>90</v>
      </c>
      <c r="W106" s="8">
        <f>IF(Table1[[#This Row],[main_reasontext]]=[1]Q3_narr_open!$A$23,1,IF(Table1[[#This Row],[main_reasontext]]=[1]Q3_narr_open!$A$24,2,IF(Table1[[#This Row],[main_reasontext]]=[1]Q3_narr_open!$A$25,3,IF(Table1[[#This Row],[main_reasontext]]=[1]Q3_narr_open!$A$26,4,))))</f>
        <v>1</v>
      </c>
      <c r="X106">
        <v>1</v>
      </c>
      <c r="Y106" t="str" cm="1">
        <f t="array" ref="Y10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06" cm="1">
        <f t="array" ref="Z10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06" t="str" cm="1">
        <f t="array" ref="AA10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06" cm="1">
        <f t="array" ref="AB10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06" t="str" cm="1">
        <f t="array" ref="AC10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106" cm="1">
        <f t="array" ref="AD10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106">
        <f>IF(OR(Table1[[#This Row],[Merged_Coding3numerical1]]=1,Table1[[#This Row],[Merged_Coding3numerical2]]=1,Table1[[#This Row],[Merged_Coding3numerical3]]=1),1,0)</f>
        <v>1</v>
      </c>
      <c r="AF106">
        <f>IF(OR(Table1[[#This Row],[Merged_Coding3numerical1]]=2,Table1[[#This Row],[Merged_Coding3numerical2]]=2,Table1[[#This Row],[Merged_Coding3numerical3]]=2),1,0)</f>
        <v>0</v>
      </c>
      <c r="AG106">
        <f>IF(OR(Table1[[#This Row],[Merged_Coding3numerical1]]=3,Table1[[#This Row],[Merged_Coding3numerical2]]=3,Table1[[#This Row],[Merged_Coding3numerical3]]=3),1,0)</f>
        <v>0</v>
      </c>
      <c r="AH106">
        <f>IF(OR(Table1[[#This Row],[Merged_Coding3numerical1]]=4,Table1[[#This Row],[Merged_Coding3numerical2]]=4,Table1[[#This Row],[Merged_Coding3numerical3]]=4),1,0)</f>
        <v>1</v>
      </c>
      <c r="AI106">
        <f>IF(OR(Table1[[#This Row],[Merged_Coding3numerical1]]=5,Table1[[#This Row],[Merged_Coding3numerical2]]=5,Table1[[#This Row],[Merged_Coding3numerical3]]=5),1,0)</f>
        <v>0</v>
      </c>
      <c r="AJ106">
        <f>LEN(Table1[[#This Row],[narratives_open]])</f>
        <v>262</v>
      </c>
      <c r="AK106" s="1" t="s">
        <v>90</v>
      </c>
      <c r="AL106" s="1">
        <v>2</v>
      </c>
      <c r="AM106" s="1" t="s">
        <v>113</v>
      </c>
      <c r="AN106" s="1">
        <v>1</v>
      </c>
      <c r="AO106" s="1" t="s">
        <v>114</v>
      </c>
      <c r="AP106" s="1">
        <v>6</v>
      </c>
      <c r="AR106">
        <f t="shared" si="1"/>
        <v>0.33333333333333331</v>
      </c>
      <c r="AS106">
        <v>1</v>
      </c>
      <c r="AT106">
        <v>2</v>
      </c>
      <c r="AU106">
        <v>3</v>
      </c>
      <c r="AV106">
        <f>IF(Table1[[#This Row],[narratives_rank_1]]=1,IF(Table1[[#This Row],[narratives_rank_2]]=2,123,132),IF(Table1[[#This Row],[narratives_rank_1]]=2,IF(Table1[[#This Row],[narratives_rank_2]]=1,213,231),IF(Table1[[#This Row],[narratives_rank_2]]=1,312,321)))</f>
        <v>123</v>
      </c>
      <c r="AW106" t="str">
        <f>IF(AV106=[1]Q4_narr_rank!$B$2,[1]Q4_narr_rank!$A$2,IF(AV106=[1]Q4_narr_rank!$B$3,[1]Q4_narr_rank!$A$3,IF(AV106=[1]Q4_narr_rank!$B$4,[1]Q4_narr_rank!$A$4,IF(AV106=[1]Q4_narr_rank!$B$5,[1]Q4_narr_rank!$A$5,IF(AV106=[1]Q4_narr_rank!$B$6,[1]Q4_narr_rank!$A$6,IF(AV106=[1]Q4_narr_rank!$B$7,[1]Q4_narr_rank!$A$7))))))</f>
        <v>Cynics</v>
      </c>
      <c r="AX106" t="s">
        <v>706</v>
      </c>
      <c r="AY106">
        <v>1</v>
      </c>
      <c r="AZ106">
        <f>LEN(Table1[[#This Row],[narratives_probing]])</f>
        <v>204</v>
      </c>
      <c r="BA106" s="6" t="str">
        <f>IF(Table1[[#This Row],[narratives_rank_1]]=1,"Money",IF(Table1[[#This Row],[narratives_rank_2]]=1,"Mixture",IF(Table1[[#This Row],[narratives_rank_3]]=1,"Sincere")))</f>
        <v>Money</v>
      </c>
      <c r="BB106" s="1" t="s">
        <v>116</v>
      </c>
      <c r="BC106" s="1">
        <v>10</v>
      </c>
      <c r="BF106" t="s">
        <v>133</v>
      </c>
      <c r="BG106">
        <v>0.2</v>
      </c>
      <c r="BH106" t="s">
        <v>146</v>
      </c>
      <c r="BI106" t="s">
        <v>146</v>
      </c>
      <c r="BJ106" t="s">
        <v>134</v>
      </c>
      <c r="BK106" t="s">
        <v>98</v>
      </c>
      <c r="BL106" t="s">
        <v>630</v>
      </c>
      <c r="BN106">
        <v>38</v>
      </c>
      <c r="BO106" t="s">
        <v>122</v>
      </c>
      <c r="BP106" t="s">
        <v>147</v>
      </c>
      <c r="BQ106" t="s">
        <v>138</v>
      </c>
    </row>
    <row r="107" spans="1:69" x14ac:dyDescent="0.2">
      <c r="A107" t="s">
        <v>707</v>
      </c>
      <c r="B107" t="s">
        <v>707</v>
      </c>
      <c r="C107">
        <v>103.94499999999999</v>
      </c>
      <c r="D107" t="s">
        <v>708</v>
      </c>
      <c r="E107" s="1" t="s">
        <v>205</v>
      </c>
      <c r="F107" s="1">
        <v>2</v>
      </c>
      <c r="G107" s="1" t="s">
        <v>281</v>
      </c>
      <c r="H107" s="1">
        <v>4</v>
      </c>
      <c r="I107" s="1"/>
      <c r="J107" t="s">
        <v>709</v>
      </c>
      <c r="K107" s="1" t="s">
        <v>108</v>
      </c>
      <c r="L107" s="1">
        <v>1</v>
      </c>
      <c r="M107" s="1" t="s">
        <v>109</v>
      </c>
      <c r="N107" s="1">
        <v>1</v>
      </c>
      <c r="O107" s="1" t="s">
        <v>88</v>
      </c>
      <c r="P107" s="1">
        <v>4</v>
      </c>
      <c r="R107" t="s">
        <v>710</v>
      </c>
      <c r="S107">
        <v>0</v>
      </c>
      <c r="U107">
        <v>1</v>
      </c>
      <c r="V107" t="s">
        <v>185</v>
      </c>
      <c r="W107" s="8">
        <f>IF(Table1[[#This Row],[main_reasontext]]=[1]Q3_narr_open!$A$23,1,IF(Table1[[#This Row],[main_reasontext]]=[1]Q3_narr_open!$A$24,2,IF(Table1[[#This Row],[main_reasontext]]=[1]Q3_narr_open!$A$25,3,IF(Table1[[#This Row],[main_reasontext]]=[1]Q3_narr_open!$A$26,4,))))</f>
        <v>4</v>
      </c>
      <c r="X107">
        <v>1</v>
      </c>
      <c r="Y107" t="str" cm="1">
        <f t="array" ref="Y10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07" cm="1">
        <f t="array" ref="Z10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07" t="str" cm="1">
        <f t="array" ref="AA10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07" cm="1">
        <f t="array" ref="AB10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07" t="str" cm="1">
        <f t="array" ref="AC10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07" t="str" cm="1">
        <f t="array" ref="AD10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07">
        <f>IF(OR(Table1[[#This Row],[Merged_Coding3numerical1]]=1,Table1[[#This Row],[Merged_Coding3numerical2]]=1,Table1[[#This Row],[Merged_Coding3numerical3]]=1),1,0)</f>
        <v>1</v>
      </c>
      <c r="AF107">
        <f>IF(OR(Table1[[#This Row],[Merged_Coding3numerical1]]=2,Table1[[#This Row],[Merged_Coding3numerical2]]=2,Table1[[#This Row],[Merged_Coding3numerical3]]=2),1,0)</f>
        <v>0</v>
      </c>
      <c r="AG107">
        <f>IF(OR(Table1[[#This Row],[Merged_Coding3numerical1]]=3,Table1[[#This Row],[Merged_Coding3numerical2]]=3,Table1[[#This Row],[Merged_Coding3numerical3]]=3),1,0)</f>
        <v>0</v>
      </c>
      <c r="AH107">
        <f>IF(OR(Table1[[#This Row],[Merged_Coding3numerical1]]=4,Table1[[#This Row],[Merged_Coding3numerical2]]=4,Table1[[#This Row],[Merged_Coding3numerical3]]=4),1,0)</f>
        <v>1</v>
      </c>
      <c r="AI107">
        <f>IF(OR(Table1[[#This Row],[Merged_Coding3numerical1]]=5,Table1[[#This Row],[Merged_Coding3numerical2]]=5,Table1[[#This Row],[Merged_Coding3numerical3]]=5),1,0)</f>
        <v>0</v>
      </c>
      <c r="AJ107">
        <f>LEN(Table1[[#This Row],[narratives_open]])</f>
        <v>307</v>
      </c>
      <c r="AK107" s="1" t="s">
        <v>90</v>
      </c>
      <c r="AL107" s="1">
        <v>2</v>
      </c>
      <c r="AM107" s="1" t="s">
        <v>113</v>
      </c>
      <c r="AN107" s="1">
        <v>1</v>
      </c>
      <c r="AR107">
        <f t="shared" si="1"/>
        <v>0.5</v>
      </c>
      <c r="AS107">
        <v>1</v>
      </c>
      <c r="AT107">
        <v>2</v>
      </c>
      <c r="AU107">
        <v>3</v>
      </c>
      <c r="AV107">
        <f>IF(Table1[[#This Row],[narratives_rank_1]]=1,IF(Table1[[#This Row],[narratives_rank_2]]=2,123,132),IF(Table1[[#This Row],[narratives_rank_1]]=2,IF(Table1[[#This Row],[narratives_rank_2]]=1,213,231),IF(Table1[[#This Row],[narratives_rank_2]]=1,312,321)))</f>
        <v>123</v>
      </c>
      <c r="AW107" t="str">
        <f>IF(AV107=[1]Q4_narr_rank!$B$2,[1]Q4_narr_rank!$A$2,IF(AV107=[1]Q4_narr_rank!$B$3,[1]Q4_narr_rank!$A$3,IF(AV107=[1]Q4_narr_rank!$B$4,[1]Q4_narr_rank!$A$4,IF(AV107=[1]Q4_narr_rank!$B$5,[1]Q4_narr_rank!$A$5,IF(AV107=[1]Q4_narr_rank!$B$6,[1]Q4_narr_rank!$A$6,IF(AV107=[1]Q4_narr_rank!$B$7,[1]Q4_narr_rank!$A$7))))))</f>
        <v>Cynics</v>
      </c>
      <c r="AX107" t="s">
        <v>711</v>
      </c>
      <c r="AY107">
        <v>1</v>
      </c>
      <c r="AZ107">
        <f>LEN(Table1[[#This Row],[narratives_probing]])</f>
        <v>248</v>
      </c>
      <c r="BA107" s="6" t="str">
        <f>IF(Table1[[#This Row],[narratives_rank_1]]=1,"Money",IF(Table1[[#This Row],[narratives_rank_2]]=1,"Mixture",IF(Table1[[#This Row],[narratives_rank_3]]=1,"Sincere")))</f>
        <v>Money</v>
      </c>
      <c r="BB107" s="7" t="s">
        <v>92</v>
      </c>
      <c r="BC107" s="1">
        <v>9</v>
      </c>
      <c r="BF107" t="s">
        <v>117</v>
      </c>
      <c r="BG107">
        <v>0.2</v>
      </c>
      <c r="BH107" t="s">
        <v>188</v>
      </c>
      <c r="BI107" t="s">
        <v>146</v>
      </c>
      <c r="BJ107" t="s">
        <v>119</v>
      </c>
      <c r="BK107" t="s">
        <v>120</v>
      </c>
      <c r="BL107" t="s">
        <v>135</v>
      </c>
      <c r="BN107">
        <v>38</v>
      </c>
      <c r="BO107" t="s">
        <v>155</v>
      </c>
      <c r="BP107" t="s">
        <v>147</v>
      </c>
      <c r="BQ107" t="s">
        <v>138</v>
      </c>
    </row>
    <row r="108" spans="1:69" x14ac:dyDescent="0.2">
      <c r="A108" t="s">
        <v>712</v>
      </c>
      <c r="B108" t="s">
        <v>712</v>
      </c>
      <c r="C108">
        <v>23.448</v>
      </c>
      <c r="D108" t="s">
        <v>713</v>
      </c>
      <c r="E108" s="1" t="s">
        <v>205</v>
      </c>
      <c r="F108" s="1">
        <v>2</v>
      </c>
      <c r="G108" s="1" t="s">
        <v>522</v>
      </c>
      <c r="H108" s="1">
        <v>22</v>
      </c>
      <c r="I108" s="1"/>
      <c r="J108" t="s">
        <v>714</v>
      </c>
      <c r="K108" s="1" t="s">
        <v>176</v>
      </c>
      <c r="L108" s="1">
        <v>2</v>
      </c>
      <c r="M108" s="1" t="s">
        <v>328</v>
      </c>
      <c r="N108" s="1">
        <v>4</v>
      </c>
      <c r="O108" s="1" t="s">
        <v>88</v>
      </c>
      <c r="P108" s="1">
        <v>4</v>
      </c>
      <c r="R108" t="s">
        <v>715</v>
      </c>
      <c r="S108">
        <v>1</v>
      </c>
      <c r="X108">
        <v>0</v>
      </c>
      <c r="Y108" t="str" cm="1">
        <f t="array" ref="Y10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08" cm="1">
        <f t="array" ref="Z10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08" t="str" cm="1">
        <f t="array" ref="AA10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08" t="str" cm="1">
        <f t="array" ref="AB10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08" t="str" cm="1">
        <f t="array" ref="AC10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08" t="str" cm="1">
        <f t="array" ref="AD10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08">
        <f>IF(OR(Table1[[#This Row],[Merged_Coding3numerical1]]=1,Table1[[#This Row],[Merged_Coding3numerical2]]=1,Table1[[#This Row],[Merged_Coding3numerical3]]=1),1,0)</f>
        <v>0</v>
      </c>
      <c r="AF108">
        <f>IF(OR(Table1[[#This Row],[Merged_Coding3numerical1]]=2,Table1[[#This Row],[Merged_Coding3numerical2]]=2,Table1[[#This Row],[Merged_Coding3numerical3]]=2),1,0)</f>
        <v>0</v>
      </c>
      <c r="AG108">
        <f>IF(OR(Table1[[#This Row],[Merged_Coding3numerical1]]=3,Table1[[#This Row],[Merged_Coding3numerical2]]=3,Table1[[#This Row],[Merged_Coding3numerical3]]=3),1,0)</f>
        <v>0</v>
      </c>
      <c r="AH108">
        <f>IF(OR(Table1[[#This Row],[Merged_Coding3numerical1]]=4,Table1[[#This Row],[Merged_Coding3numerical2]]=4,Table1[[#This Row],[Merged_Coding3numerical3]]=4),1,0)</f>
        <v>1</v>
      </c>
      <c r="AI108">
        <f>IF(OR(Table1[[#This Row],[Merged_Coding3numerical1]]=5,Table1[[#This Row],[Merged_Coding3numerical2]]=5,Table1[[#This Row],[Merged_Coding3numerical3]]=5),1,0)</f>
        <v>0</v>
      </c>
      <c r="AJ108">
        <f>LEN(Table1[[#This Row],[narratives_open]])</f>
        <v>109</v>
      </c>
      <c r="AK108" s="1" t="s">
        <v>113</v>
      </c>
      <c r="AL108" s="1">
        <v>1</v>
      </c>
      <c r="AR108">
        <f t="shared" si="1"/>
        <v>1</v>
      </c>
      <c r="AS108">
        <v>2</v>
      </c>
      <c r="AT108">
        <v>3</v>
      </c>
      <c r="AU108">
        <v>1</v>
      </c>
      <c r="AV108">
        <f>IF(Table1[[#This Row],[narratives_rank_1]]=1,IF(Table1[[#This Row],[narratives_rank_2]]=2,123,132),IF(Table1[[#This Row],[narratives_rank_1]]=2,IF(Table1[[#This Row],[narratives_rank_2]]=1,213,231),IF(Table1[[#This Row],[narratives_rank_2]]=1,312,321)))</f>
        <v>231</v>
      </c>
      <c r="AW108" t="str">
        <f>IF(AV108=[1]Q4_narr_rank!$B$2,[1]Q4_narr_rank!$A$2,IF(AV108=[1]Q4_narr_rank!$B$3,[1]Q4_narr_rank!$A$3,IF(AV108=[1]Q4_narr_rank!$B$4,[1]Q4_narr_rank!$A$4,IF(AV108=[1]Q4_narr_rank!$B$5,[1]Q4_narr_rank!$A$5,IF(AV108=[1]Q4_narr_rank!$B$6,[1]Q4_narr_rank!$A$6,IF(AV108=[1]Q4_narr_rank!$B$7,[1]Q4_narr_rank!$A$7))))))</f>
        <v>2 different types of firms, idealists</v>
      </c>
      <c r="AX108" t="s">
        <v>716</v>
      </c>
      <c r="AY108">
        <v>1</v>
      </c>
      <c r="AZ108">
        <f>LEN(Table1[[#This Row],[narratives_probing]])</f>
        <v>54</v>
      </c>
      <c r="BA108" s="6" t="str">
        <f>IF(Table1[[#This Row],[narratives_rank_1]]=1,"Money",IF(Table1[[#This Row],[narratives_rank_2]]=1,"Mixture",IF(Table1[[#This Row],[narratives_rank_3]]=1,"Sincere")))</f>
        <v>Sincere</v>
      </c>
      <c r="BB108" s="1" t="s">
        <v>172</v>
      </c>
      <c r="BC108" s="1">
        <v>12</v>
      </c>
      <c r="BF108" t="s">
        <v>133</v>
      </c>
      <c r="BG108">
        <v>0.4</v>
      </c>
      <c r="BH108" t="s">
        <v>96</v>
      </c>
      <c r="BI108" t="s">
        <v>96</v>
      </c>
      <c r="BJ108" t="s">
        <v>154</v>
      </c>
      <c r="BK108" t="s">
        <v>120</v>
      </c>
      <c r="BL108" t="s">
        <v>99</v>
      </c>
      <c r="BN108">
        <v>33</v>
      </c>
      <c r="BO108" t="s">
        <v>136</v>
      </c>
      <c r="BP108" t="s">
        <v>147</v>
      </c>
      <c r="BQ108" t="s">
        <v>138</v>
      </c>
    </row>
    <row r="109" spans="1:69" x14ac:dyDescent="0.2">
      <c r="A109" t="s">
        <v>717</v>
      </c>
      <c r="B109" t="s">
        <v>717</v>
      </c>
      <c r="C109">
        <v>61.841999999999999</v>
      </c>
      <c r="D109" t="s">
        <v>718</v>
      </c>
      <c r="E109" s="1" t="s">
        <v>105</v>
      </c>
      <c r="F109" s="1">
        <v>1</v>
      </c>
      <c r="G109" s="1" t="s">
        <v>182</v>
      </c>
      <c r="H109" s="1">
        <v>3</v>
      </c>
      <c r="I109" s="1"/>
      <c r="J109" t="s">
        <v>719</v>
      </c>
      <c r="K109" s="1" t="s">
        <v>108</v>
      </c>
      <c r="L109" s="1">
        <v>1</v>
      </c>
      <c r="M109" s="1" t="s">
        <v>109</v>
      </c>
      <c r="N109" s="1">
        <v>1</v>
      </c>
      <c r="O109" s="1" t="s">
        <v>88</v>
      </c>
      <c r="P109" s="1">
        <v>4</v>
      </c>
      <c r="R109" t="s">
        <v>720</v>
      </c>
      <c r="S109">
        <v>1</v>
      </c>
      <c r="X109">
        <v>0</v>
      </c>
      <c r="Y109" t="str" cm="1">
        <f t="array" ref="Y10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09" cm="1">
        <f t="array" ref="Z10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09" t="str" cm="1">
        <f t="array" ref="AA10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09" t="str" cm="1">
        <f t="array" ref="AB10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09" t="str" cm="1">
        <f t="array" ref="AC10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09" t="str" cm="1">
        <f t="array" ref="AD10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09">
        <f>IF(OR(Table1[[#This Row],[Merged_Coding3numerical1]]=1,Table1[[#This Row],[Merged_Coding3numerical2]]=1,Table1[[#This Row],[Merged_Coding3numerical3]]=1),1,0)</f>
        <v>0</v>
      </c>
      <c r="AF109">
        <f>IF(OR(Table1[[#This Row],[Merged_Coding3numerical1]]=2,Table1[[#This Row],[Merged_Coding3numerical2]]=2,Table1[[#This Row],[Merged_Coding3numerical3]]=2),1,0)</f>
        <v>0</v>
      </c>
      <c r="AG109">
        <f>IF(OR(Table1[[#This Row],[Merged_Coding3numerical1]]=3,Table1[[#This Row],[Merged_Coding3numerical2]]=3,Table1[[#This Row],[Merged_Coding3numerical3]]=3),1,0)</f>
        <v>0</v>
      </c>
      <c r="AH109">
        <f>IF(OR(Table1[[#This Row],[Merged_Coding3numerical1]]=4,Table1[[#This Row],[Merged_Coding3numerical2]]=4,Table1[[#This Row],[Merged_Coding3numerical3]]=4),1,0)</f>
        <v>1</v>
      </c>
      <c r="AI109">
        <f>IF(OR(Table1[[#This Row],[Merged_Coding3numerical1]]=5,Table1[[#This Row],[Merged_Coding3numerical2]]=5,Table1[[#This Row],[Merged_Coding3numerical3]]=5),1,0)</f>
        <v>0</v>
      </c>
      <c r="AJ109">
        <f>LEN(Table1[[#This Row],[narratives_open]])</f>
        <v>63</v>
      </c>
      <c r="AK109" s="1" t="s">
        <v>113</v>
      </c>
      <c r="AL109" s="1">
        <v>1</v>
      </c>
      <c r="AR109">
        <f t="shared" si="1"/>
        <v>1</v>
      </c>
      <c r="AS109">
        <v>2</v>
      </c>
      <c r="AT109">
        <v>1</v>
      </c>
      <c r="AU109">
        <v>3</v>
      </c>
      <c r="AV109">
        <f>IF(Table1[[#This Row],[narratives_rank_1]]=1,IF(Table1[[#This Row],[narratives_rank_2]]=2,123,132),IF(Table1[[#This Row],[narratives_rank_1]]=2,IF(Table1[[#This Row],[narratives_rank_2]]=1,213,231),IF(Table1[[#This Row],[narratives_rank_2]]=1,312,321)))</f>
        <v>213</v>
      </c>
      <c r="AW109" t="str">
        <f>IF(AV109=[1]Q4_narr_rank!$B$2,[1]Q4_narr_rank!$A$2,IF(AV109=[1]Q4_narr_rank!$B$3,[1]Q4_narr_rank!$A$3,IF(AV109=[1]Q4_narr_rank!$B$4,[1]Q4_narr_rank!$A$4,IF(AV109=[1]Q4_narr_rank!$B$5,[1]Q4_narr_rank!$A$5,IF(AV109=[1]Q4_narr_rank!$B$6,[1]Q4_narr_rank!$A$6,IF(AV109=[1]Q4_narr_rank!$B$7,[1]Q4_narr_rank!$A$7))))))</f>
        <v>Balanced Cynics</v>
      </c>
      <c r="AX109" t="s">
        <v>721</v>
      </c>
      <c r="AY109">
        <v>1</v>
      </c>
      <c r="AZ109">
        <f>LEN(Table1[[#This Row],[narratives_probing]])</f>
        <v>140</v>
      </c>
      <c r="BA109" s="6" t="str">
        <f>IF(Table1[[#This Row],[narratives_rank_1]]=1,"Money",IF(Table1[[#This Row],[narratives_rank_2]]=1,"Mixture",IF(Table1[[#This Row],[narratives_rank_3]]=1,"Sincere")))</f>
        <v>Mixture</v>
      </c>
      <c r="BB109" s="11" t="s">
        <v>116</v>
      </c>
      <c r="BC109" s="1">
        <v>10</v>
      </c>
      <c r="BF109" t="s">
        <v>133</v>
      </c>
      <c r="BG109" t="s">
        <v>187</v>
      </c>
      <c r="BH109" t="s">
        <v>498</v>
      </c>
      <c r="BI109" t="s">
        <v>188</v>
      </c>
      <c r="BJ109" t="s">
        <v>154</v>
      </c>
      <c r="BK109" t="s">
        <v>120</v>
      </c>
      <c r="BL109" t="s">
        <v>121</v>
      </c>
      <c r="BN109">
        <v>51</v>
      </c>
      <c r="BO109" t="s">
        <v>100</v>
      </c>
      <c r="BP109" t="s">
        <v>216</v>
      </c>
      <c r="BQ109" t="s">
        <v>156</v>
      </c>
    </row>
    <row r="110" spans="1:69" x14ac:dyDescent="0.2">
      <c r="A110" t="s">
        <v>722</v>
      </c>
      <c r="B110" t="s">
        <v>722</v>
      </c>
      <c r="C110">
        <v>54.679000000000002</v>
      </c>
      <c r="D110" t="s">
        <v>723</v>
      </c>
      <c r="E110" s="1" t="s">
        <v>205</v>
      </c>
      <c r="F110" s="1">
        <v>2</v>
      </c>
      <c r="G110" s="1" t="s">
        <v>206</v>
      </c>
      <c r="H110" s="1">
        <v>6</v>
      </c>
      <c r="I110" s="1"/>
      <c r="J110" t="s">
        <v>724</v>
      </c>
      <c r="K110" s="1" t="s">
        <v>108</v>
      </c>
      <c r="L110" s="1">
        <v>1</v>
      </c>
      <c r="M110" s="1" t="s">
        <v>109</v>
      </c>
      <c r="N110" s="1">
        <v>1</v>
      </c>
      <c r="O110" s="1" t="s">
        <v>88</v>
      </c>
      <c r="P110" s="1">
        <v>4</v>
      </c>
      <c r="R110" t="s">
        <v>725</v>
      </c>
      <c r="S110">
        <v>0</v>
      </c>
      <c r="U110">
        <v>1</v>
      </c>
      <c r="V110" t="s">
        <v>185</v>
      </c>
      <c r="W110" s="8">
        <f>IF(Table1[[#This Row],[main_reasontext]]=[1]Q3_narr_open!$A$23,1,IF(Table1[[#This Row],[main_reasontext]]=[1]Q3_narr_open!$A$24,2,IF(Table1[[#This Row],[main_reasontext]]=[1]Q3_narr_open!$A$25,3,IF(Table1[[#This Row],[main_reasontext]]=[1]Q3_narr_open!$A$26,4,))))</f>
        <v>4</v>
      </c>
      <c r="X110">
        <v>0</v>
      </c>
      <c r="Y110" t="str" cm="1">
        <f t="array" ref="Y11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10" cm="1">
        <f t="array" ref="Z11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10" t="str" cm="1">
        <f t="array" ref="AA11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10" cm="1">
        <f t="array" ref="AB11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10" t="str" cm="1">
        <f t="array" ref="AC11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110" cm="1">
        <f t="array" ref="AD11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110">
        <f>IF(OR(Table1[[#This Row],[Merged_Coding3numerical1]]=1,Table1[[#This Row],[Merged_Coding3numerical2]]=1,Table1[[#This Row],[Merged_Coding3numerical3]]=1),1,0)</f>
        <v>1</v>
      </c>
      <c r="AF110">
        <f>IF(OR(Table1[[#This Row],[Merged_Coding3numerical1]]=2,Table1[[#This Row],[Merged_Coding3numerical2]]=2,Table1[[#This Row],[Merged_Coding3numerical3]]=2),1,0)</f>
        <v>1</v>
      </c>
      <c r="AG110">
        <f>IF(OR(Table1[[#This Row],[Merged_Coding3numerical1]]=3,Table1[[#This Row],[Merged_Coding3numerical2]]=3,Table1[[#This Row],[Merged_Coding3numerical3]]=3),1,0)</f>
        <v>0</v>
      </c>
      <c r="AH110">
        <f>IF(OR(Table1[[#This Row],[Merged_Coding3numerical1]]=4,Table1[[#This Row],[Merged_Coding3numerical2]]=4,Table1[[#This Row],[Merged_Coding3numerical3]]=4),1,0)</f>
        <v>1</v>
      </c>
      <c r="AI110">
        <f>IF(OR(Table1[[#This Row],[Merged_Coding3numerical1]]=5,Table1[[#This Row],[Merged_Coding3numerical2]]=5,Table1[[#This Row],[Merged_Coding3numerical3]]=5),1,0)</f>
        <v>0</v>
      </c>
      <c r="AJ110">
        <f>LEN(Table1[[#This Row],[narratives_open]])</f>
        <v>376</v>
      </c>
      <c r="AK110" s="1" t="s">
        <v>113</v>
      </c>
      <c r="AL110" s="1">
        <v>1</v>
      </c>
      <c r="AM110" s="1" t="s">
        <v>90</v>
      </c>
      <c r="AN110" s="1">
        <v>2</v>
      </c>
      <c r="AO110" s="1" t="s">
        <v>221</v>
      </c>
      <c r="AP110" s="1">
        <v>5</v>
      </c>
      <c r="AR110">
        <f t="shared" si="1"/>
        <v>0.33333333333333331</v>
      </c>
      <c r="AS110">
        <v>1</v>
      </c>
      <c r="AT110">
        <v>2</v>
      </c>
      <c r="AU110">
        <v>3</v>
      </c>
      <c r="AV110">
        <f>IF(Table1[[#This Row],[narratives_rank_1]]=1,IF(Table1[[#This Row],[narratives_rank_2]]=2,123,132),IF(Table1[[#This Row],[narratives_rank_1]]=2,IF(Table1[[#This Row],[narratives_rank_2]]=1,213,231),IF(Table1[[#This Row],[narratives_rank_2]]=1,312,321)))</f>
        <v>123</v>
      </c>
      <c r="AW110" t="str">
        <f>IF(AV110=[1]Q4_narr_rank!$B$2,[1]Q4_narr_rank!$A$2,IF(AV110=[1]Q4_narr_rank!$B$3,[1]Q4_narr_rank!$A$3,IF(AV110=[1]Q4_narr_rank!$B$4,[1]Q4_narr_rank!$A$4,IF(AV110=[1]Q4_narr_rank!$B$5,[1]Q4_narr_rank!$A$5,IF(AV110=[1]Q4_narr_rank!$B$6,[1]Q4_narr_rank!$A$6,IF(AV110=[1]Q4_narr_rank!$B$7,[1]Q4_narr_rank!$A$7))))))</f>
        <v>Cynics</v>
      </c>
      <c r="AX110" t="s">
        <v>726</v>
      </c>
      <c r="AY110">
        <v>1</v>
      </c>
      <c r="AZ110">
        <f>LEN(Table1[[#This Row],[narratives_probing]])</f>
        <v>191</v>
      </c>
      <c r="BA110" s="6" t="str">
        <f>IF(Table1[[#This Row],[narratives_rank_1]]=1,"Money",IF(Table1[[#This Row],[narratives_rank_2]]=1,"Mixture",IF(Table1[[#This Row],[narratives_rank_3]]=1,"Sincere")))</f>
        <v>Money</v>
      </c>
      <c r="BB110" s="11" t="s">
        <v>116</v>
      </c>
      <c r="BC110" s="1">
        <v>10</v>
      </c>
      <c r="BF110" t="s">
        <v>93</v>
      </c>
      <c r="BG110">
        <v>0.2</v>
      </c>
      <c r="BH110" t="s">
        <v>146</v>
      </c>
      <c r="BI110" t="s">
        <v>146</v>
      </c>
      <c r="BJ110" t="s">
        <v>154</v>
      </c>
      <c r="BK110" t="s">
        <v>120</v>
      </c>
      <c r="BL110" t="s">
        <v>121</v>
      </c>
      <c r="BN110">
        <v>35</v>
      </c>
      <c r="BO110" t="s">
        <v>136</v>
      </c>
      <c r="BP110" t="s">
        <v>137</v>
      </c>
      <c r="BQ110" t="s">
        <v>138</v>
      </c>
    </row>
    <row r="111" spans="1:69" x14ac:dyDescent="0.2">
      <c r="A111" t="s">
        <v>727</v>
      </c>
      <c r="B111" t="s">
        <v>727</v>
      </c>
      <c r="C111">
        <v>10.073</v>
      </c>
      <c r="D111" t="s">
        <v>728</v>
      </c>
      <c r="E111" s="1" t="s">
        <v>84</v>
      </c>
      <c r="F111" s="1">
        <v>4</v>
      </c>
      <c r="G111" s="1" t="s">
        <v>84</v>
      </c>
      <c r="H111" s="1">
        <v>1</v>
      </c>
      <c r="I111" s="1"/>
      <c r="J111" t="s">
        <v>729</v>
      </c>
      <c r="K111" s="1" t="s">
        <v>108</v>
      </c>
      <c r="L111" s="1">
        <v>1</v>
      </c>
      <c r="M111" s="1" t="s">
        <v>109</v>
      </c>
      <c r="N111" s="1">
        <v>1</v>
      </c>
      <c r="O111" s="1" t="s">
        <v>88</v>
      </c>
      <c r="P111" s="1">
        <v>4</v>
      </c>
      <c r="R111" t="s">
        <v>730</v>
      </c>
      <c r="S111">
        <v>0</v>
      </c>
      <c r="U111">
        <v>1</v>
      </c>
      <c r="V111" t="s">
        <v>90</v>
      </c>
      <c r="W111" s="8">
        <f>IF(Table1[[#This Row],[main_reasontext]]=[1]Q3_narr_open!$A$23,1,IF(Table1[[#This Row],[main_reasontext]]=[1]Q3_narr_open!$A$24,2,IF(Table1[[#This Row],[main_reasontext]]=[1]Q3_narr_open!$A$25,3,IF(Table1[[#This Row],[main_reasontext]]=[1]Q3_narr_open!$A$26,4,))))</f>
        <v>1</v>
      </c>
      <c r="X111">
        <v>1</v>
      </c>
      <c r="Y111" t="str" cm="1">
        <f t="array" ref="Y11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11" cm="1">
        <f t="array" ref="Z11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11" t="str" cm="1">
        <f t="array" ref="AA11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11" cm="1">
        <f t="array" ref="AB11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11" t="str" cm="1">
        <f t="array" ref="AC11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11" t="str" cm="1">
        <f t="array" ref="AD11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11">
        <f>IF(OR(Table1[[#This Row],[Merged_Coding3numerical1]]=1,Table1[[#This Row],[Merged_Coding3numerical2]]=1,Table1[[#This Row],[Merged_Coding3numerical3]]=1),1,0)</f>
        <v>1</v>
      </c>
      <c r="AF111">
        <f>IF(OR(Table1[[#This Row],[Merged_Coding3numerical1]]=2,Table1[[#This Row],[Merged_Coding3numerical2]]=2,Table1[[#This Row],[Merged_Coding3numerical3]]=2),1,0)</f>
        <v>0</v>
      </c>
      <c r="AG111">
        <f>IF(OR(Table1[[#This Row],[Merged_Coding3numerical1]]=3,Table1[[#This Row],[Merged_Coding3numerical2]]=3,Table1[[#This Row],[Merged_Coding3numerical3]]=3),1,0)</f>
        <v>0</v>
      </c>
      <c r="AH111">
        <f>IF(OR(Table1[[#This Row],[Merged_Coding3numerical1]]=4,Table1[[#This Row],[Merged_Coding3numerical2]]=4,Table1[[#This Row],[Merged_Coding3numerical3]]=4),1,0)</f>
        <v>1</v>
      </c>
      <c r="AI111">
        <f>IF(OR(Table1[[#This Row],[Merged_Coding3numerical1]]=5,Table1[[#This Row],[Merged_Coding3numerical2]]=5,Table1[[#This Row],[Merged_Coding3numerical3]]=5),1,0)</f>
        <v>0</v>
      </c>
      <c r="AJ111">
        <f>LEN(Table1[[#This Row],[narratives_open]])</f>
        <v>62</v>
      </c>
      <c r="AK111" s="1" t="s">
        <v>90</v>
      </c>
      <c r="AL111" s="1">
        <v>2</v>
      </c>
      <c r="AM111" s="1" t="s">
        <v>114</v>
      </c>
      <c r="AN111" s="1">
        <v>6</v>
      </c>
      <c r="AR111">
        <f t="shared" si="1"/>
        <v>0.5</v>
      </c>
      <c r="AS111">
        <v>1</v>
      </c>
      <c r="AT111">
        <v>2</v>
      </c>
      <c r="AU111">
        <v>3</v>
      </c>
      <c r="AV111">
        <f>IF(Table1[[#This Row],[narratives_rank_1]]=1,IF(Table1[[#This Row],[narratives_rank_2]]=2,123,132),IF(Table1[[#This Row],[narratives_rank_1]]=2,IF(Table1[[#This Row],[narratives_rank_2]]=1,213,231),IF(Table1[[#This Row],[narratives_rank_2]]=1,312,321)))</f>
        <v>123</v>
      </c>
      <c r="AW111" t="str">
        <f>IF(AV111=[1]Q4_narr_rank!$B$2,[1]Q4_narr_rank!$A$2,IF(AV111=[1]Q4_narr_rank!$B$3,[1]Q4_narr_rank!$A$3,IF(AV111=[1]Q4_narr_rank!$B$4,[1]Q4_narr_rank!$A$4,IF(AV111=[1]Q4_narr_rank!$B$5,[1]Q4_narr_rank!$A$5,IF(AV111=[1]Q4_narr_rank!$B$6,[1]Q4_narr_rank!$A$6,IF(AV111=[1]Q4_narr_rank!$B$7,[1]Q4_narr_rank!$A$7))))))</f>
        <v>Cynics</v>
      </c>
      <c r="AX111" t="s">
        <v>731</v>
      </c>
      <c r="AY111">
        <v>1</v>
      </c>
      <c r="AZ111">
        <f>LEN(Table1[[#This Row],[narratives_probing]])</f>
        <v>151</v>
      </c>
      <c r="BA111" s="6" t="str">
        <f>IF(Table1[[#This Row],[narratives_rank_1]]=1,"Money",IF(Table1[[#This Row],[narratives_rank_2]]=1,"Mixture",IF(Table1[[#This Row],[narratives_rank_3]]=1,"Sincere")))</f>
        <v>Money</v>
      </c>
      <c r="BB111" s="11" t="s">
        <v>116</v>
      </c>
      <c r="BC111" s="1">
        <v>10</v>
      </c>
      <c r="BF111" t="s">
        <v>133</v>
      </c>
      <c r="BG111">
        <v>0.4</v>
      </c>
      <c r="BH111" t="s">
        <v>118</v>
      </c>
      <c r="BI111" t="s">
        <v>118</v>
      </c>
      <c r="BJ111" t="s">
        <v>119</v>
      </c>
      <c r="BK111" t="s">
        <v>120</v>
      </c>
      <c r="BL111" t="s">
        <v>135</v>
      </c>
      <c r="BN111">
        <v>74</v>
      </c>
      <c r="BO111" t="s">
        <v>100</v>
      </c>
      <c r="BP111" t="s">
        <v>164</v>
      </c>
      <c r="BQ111" t="s">
        <v>156</v>
      </c>
    </row>
    <row r="112" spans="1:69" x14ac:dyDescent="0.2">
      <c r="A112" t="s">
        <v>732</v>
      </c>
      <c r="B112" t="s">
        <v>732</v>
      </c>
      <c r="C112">
        <v>44.594000000000001</v>
      </c>
      <c r="D112" t="s">
        <v>733</v>
      </c>
      <c r="E112" s="1" t="s">
        <v>167</v>
      </c>
      <c r="F112" s="1">
        <v>5</v>
      </c>
      <c r="G112" s="1" t="s">
        <v>167</v>
      </c>
      <c r="H112" s="1">
        <v>19</v>
      </c>
      <c r="I112" s="1"/>
      <c r="J112" t="s">
        <v>734</v>
      </c>
      <c r="K112" s="1" t="s">
        <v>108</v>
      </c>
      <c r="L112" s="1">
        <v>1</v>
      </c>
      <c r="M112" s="1" t="s">
        <v>109</v>
      </c>
      <c r="N112" s="1">
        <v>1</v>
      </c>
      <c r="O112" s="1" t="s">
        <v>88</v>
      </c>
      <c r="P112" s="1">
        <v>4</v>
      </c>
      <c r="R112" t="s">
        <v>735</v>
      </c>
      <c r="S112">
        <v>0</v>
      </c>
      <c r="U112">
        <v>1</v>
      </c>
      <c r="V112" t="s">
        <v>185</v>
      </c>
      <c r="W112" s="8">
        <f>IF(Table1[[#This Row],[main_reasontext]]=[1]Q3_narr_open!$A$23,1,IF(Table1[[#This Row],[main_reasontext]]=[1]Q3_narr_open!$A$24,2,IF(Table1[[#This Row],[main_reasontext]]=[1]Q3_narr_open!$A$25,3,IF(Table1[[#This Row],[main_reasontext]]=[1]Q3_narr_open!$A$26,4,))))</f>
        <v>4</v>
      </c>
      <c r="X112">
        <v>0</v>
      </c>
      <c r="Y112" t="str" cm="1">
        <f t="array" ref="Y11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12" cm="1">
        <f t="array" ref="Z11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12" t="str" cm="1">
        <f t="array" ref="AA11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12" cm="1">
        <f t="array" ref="AB11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12" t="str" cm="1">
        <f t="array" ref="AC11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12" t="str" cm="1">
        <f t="array" ref="AD11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12">
        <f>IF(OR(Table1[[#This Row],[Merged_Coding3numerical1]]=1,Table1[[#This Row],[Merged_Coding3numerical2]]=1,Table1[[#This Row],[Merged_Coding3numerical3]]=1),1,0)</f>
        <v>1</v>
      </c>
      <c r="AF112">
        <f>IF(OR(Table1[[#This Row],[Merged_Coding3numerical1]]=2,Table1[[#This Row],[Merged_Coding3numerical2]]=2,Table1[[#This Row],[Merged_Coding3numerical3]]=2),1,0)</f>
        <v>0</v>
      </c>
      <c r="AG112">
        <f>IF(OR(Table1[[#This Row],[Merged_Coding3numerical1]]=3,Table1[[#This Row],[Merged_Coding3numerical2]]=3,Table1[[#This Row],[Merged_Coding3numerical3]]=3),1,0)</f>
        <v>0</v>
      </c>
      <c r="AH112">
        <f>IF(OR(Table1[[#This Row],[Merged_Coding3numerical1]]=4,Table1[[#This Row],[Merged_Coding3numerical2]]=4,Table1[[#This Row],[Merged_Coding3numerical3]]=4),1,0)</f>
        <v>1</v>
      </c>
      <c r="AI112">
        <f>IF(OR(Table1[[#This Row],[Merged_Coding3numerical1]]=5,Table1[[#This Row],[Merged_Coding3numerical2]]=5,Table1[[#This Row],[Merged_Coding3numerical3]]=5),1,0)</f>
        <v>0</v>
      </c>
      <c r="AJ112">
        <f>LEN(Table1[[#This Row],[narratives_open]])</f>
        <v>240</v>
      </c>
      <c r="AK112" s="1" t="s">
        <v>113</v>
      </c>
      <c r="AL112" s="1">
        <v>1</v>
      </c>
      <c r="AM112" s="1" t="s">
        <v>90</v>
      </c>
      <c r="AN112" s="1">
        <v>2</v>
      </c>
      <c r="AR112">
        <f t="shared" si="1"/>
        <v>0.5</v>
      </c>
      <c r="AS112">
        <v>1</v>
      </c>
      <c r="AT112">
        <v>3</v>
      </c>
      <c r="AU112">
        <v>2</v>
      </c>
      <c r="AV112">
        <f>IF(Table1[[#This Row],[narratives_rank_1]]=1,IF(Table1[[#This Row],[narratives_rank_2]]=2,123,132),IF(Table1[[#This Row],[narratives_rank_1]]=2,IF(Table1[[#This Row],[narratives_rank_2]]=1,213,231),IF(Table1[[#This Row],[narratives_rank_2]]=1,312,321)))</f>
        <v>132</v>
      </c>
      <c r="AW112" t="str">
        <f>IF(AV112=[1]Q4_narr_rank!$B$2,[1]Q4_narr_rank!$A$2,IF(AV112=[1]Q4_narr_rank!$B$3,[1]Q4_narr_rank!$A$3,IF(AV112=[1]Q4_narr_rank!$B$4,[1]Q4_narr_rank!$A$4,IF(AV112=[1]Q4_narr_rank!$B$5,[1]Q4_narr_rank!$A$5,IF(AV112=[1]Q4_narr_rank!$B$6,[1]Q4_narr_rank!$A$6,IF(AV112=[1]Q4_narr_rank!$B$7,[1]Q4_narr_rank!$A$7))))))</f>
        <v>2 different types of firms, cynics</v>
      </c>
      <c r="AX112" t="s">
        <v>736</v>
      </c>
      <c r="AY112">
        <v>0</v>
      </c>
      <c r="AZ112">
        <f>LEN(Table1[[#This Row],[narratives_probing]])</f>
        <v>85</v>
      </c>
      <c r="BA112" s="6" t="str">
        <f>IF(Table1[[#This Row],[narratives_rank_1]]=1,"Money",IF(Table1[[#This Row],[narratives_rank_2]]=1,"Mixture",IF(Table1[[#This Row],[narratives_rank_3]]=1,"Sincere")))</f>
        <v>Money</v>
      </c>
      <c r="BB112" s="9" t="s">
        <v>369</v>
      </c>
      <c r="BC112" s="1">
        <v>7</v>
      </c>
      <c r="BF112" t="s">
        <v>133</v>
      </c>
      <c r="BG112">
        <v>0.6</v>
      </c>
      <c r="BH112" t="s">
        <v>118</v>
      </c>
      <c r="BI112" t="s">
        <v>146</v>
      </c>
      <c r="BJ112" t="s">
        <v>154</v>
      </c>
      <c r="BK112" t="s">
        <v>120</v>
      </c>
      <c r="BL112" t="s">
        <v>135</v>
      </c>
      <c r="BN112">
        <v>23</v>
      </c>
      <c r="BO112" t="s">
        <v>122</v>
      </c>
      <c r="BP112" t="s">
        <v>324</v>
      </c>
      <c r="BQ112" t="s">
        <v>124</v>
      </c>
    </row>
    <row r="113" spans="1:69" x14ac:dyDescent="0.2">
      <c r="A113" t="s">
        <v>737</v>
      </c>
      <c r="B113" t="s">
        <v>737</v>
      </c>
      <c r="C113">
        <v>29.196000000000002</v>
      </c>
      <c r="D113" t="s">
        <v>738</v>
      </c>
      <c r="E113" s="1" t="s">
        <v>105</v>
      </c>
      <c r="F113" s="1">
        <v>1</v>
      </c>
      <c r="G113" s="1" t="s">
        <v>106</v>
      </c>
      <c r="H113" s="1">
        <v>2</v>
      </c>
      <c r="I113" s="1"/>
      <c r="J113" t="s">
        <v>739</v>
      </c>
      <c r="K113" s="1" t="s">
        <v>108</v>
      </c>
      <c r="L113" s="1">
        <v>1</v>
      </c>
      <c r="M113" s="1" t="s">
        <v>109</v>
      </c>
      <c r="N113" s="1">
        <v>1</v>
      </c>
      <c r="O113" s="1" t="s">
        <v>88</v>
      </c>
      <c r="P113" s="1">
        <v>4</v>
      </c>
      <c r="R113" t="s">
        <v>740</v>
      </c>
      <c r="S113">
        <v>0</v>
      </c>
      <c r="V113" t="s">
        <v>111</v>
      </c>
      <c r="W113" s="8">
        <f>IF(Table1[[#This Row],[main_reasontext]]=[1]Q3_narr_open!$A$23,1,IF(Table1[[#This Row],[main_reasontext]]=[1]Q3_narr_open!$A$24,2,IF(Table1[[#This Row],[main_reasontext]]=[1]Q3_narr_open!$A$25,3,IF(Table1[[#This Row],[main_reasontext]]=[1]Q3_narr_open!$A$26,4,))))</f>
        <v>2</v>
      </c>
      <c r="X113">
        <v>1</v>
      </c>
      <c r="Y113" t="str" cm="1">
        <f t="array" ref="Y11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13" cm="1">
        <f t="array" ref="Z11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13" t="str" cm="1">
        <f t="array" ref="AA11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13" cm="1">
        <f t="array" ref="AB11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13" t="str" cm="1">
        <f t="array" ref="AC11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13" t="str" cm="1">
        <f t="array" ref="AD11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13">
        <f>IF(OR(Table1[[#This Row],[Merged_Coding3numerical1]]=1,Table1[[#This Row],[Merged_Coding3numerical2]]=1,Table1[[#This Row],[Merged_Coding3numerical3]]=1),1,0)</f>
        <v>0</v>
      </c>
      <c r="AF113">
        <f>IF(OR(Table1[[#This Row],[Merged_Coding3numerical1]]=2,Table1[[#This Row],[Merged_Coding3numerical2]]=2,Table1[[#This Row],[Merged_Coding3numerical3]]=2),1,0)</f>
        <v>1</v>
      </c>
      <c r="AG113">
        <f>IF(OR(Table1[[#This Row],[Merged_Coding3numerical1]]=3,Table1[[#This Row],[Merged_Coding3numerical2]]=3,Table1[[#This Row],[Merged_Coding3numerical3]]=3),1,0)</f>
        <v>0</v>
      </c>
      <c r="AH113">
        <f>IF(OR(Table1[[#This Row],[Merged_Coding3numerical1]]=4,Table1[[#This Row],[Merged_Coding3numerical2]]=4,Table1[[#This Row],[Merged_Coding3numerical3]]=4),1,0)</f>
        <v>0</v>
      </c>
      <c r="AI113">
        <f>IF(OR(Table1[[#This Row],[Merged_Coding3numerical1]]=5,Table1[[#This Row],[Merged_Coding3numerical2]]=5,Table1[[#This Row],[Merged_Coding3numerical3]]=5),1,0)</f>
        <v>0</v>
      </c>
      <c r="AJ113">
        <f>LEN(Table1[[#This Row],[narratives_open]])</f>
        <v>274</v>
      </c>
      <c r="AK113" s="1" t="s">
        <v>112</v>
      </c>
      <c r="AL113" s="1">
        <v>3</v>
      </c>
      <c r="AM113" s="1" t="s">
        <v>221</v>
      </c>
      <c r="AN113" s="1">
        <v>5</v>
      </c>
      <c r="AR113">
        <f t="shared" si="1"/>
        <v>0.5</v>
      </c>
      <c r="AS113">
        <v>1</v>
      </c>
      <c r="AT113">
        <v>2</v>
      </c>
      <c r="AU113">
        <v>3</v>
      </c>
      <c r="AV113">
        <f>IF(Table1[[#This Row],[narratives_rank_1]]=1,IF(Table1[[#This Row],[narratives_rank_2]]=2,123,132),IF(Table1[[#This Row],[narratives_rank_1]]=2,IF(Table1[[#This Row],[narratives_rank_2]]=1,213,231),IF(Table1[[#This Row],[narratives_rank_2]]=1,312,321)))</f>
        <v>123</v>
      </c>
      <c r="AW113" t="str">
        <f>IF(AV113=[1]Q4_narr_rank!$B$2,[1]Q4_narr_rank!$A$2,IF(AV113=[1]Q4_narr_rank!$B$3,[1]Q4_narr_rank!$A$3,IF(AV113=[1]Q4_narr_rank!$B$4,[1]Q4_narr_rank!$A$4,IF(AV113=[1]Q4_narr_rank!$B$5,[1]Q4_narr_rank!$A$5,IF(AV113=[1]Q4_narr_rank!$B$6,[1]Q4_narr_rank!$A$6,IF(AV113=[1]Q4_narr_rank!$B$7,[1]Q4_narr_rank!$A$7))))))</f>
        <v>Cynics</v>
      </c>
      <c r="AX113" t="s">
        <v>741</v>
      </c>
      <c r="AY113">
        <v>1</v>
      </c>
      <c r="AZ113">
        <f>LEN(Table1[[#This Row],[narratives_probing]])</f>
        <v>197</v>
      </c>
      <c r="BA113" s="6" t="str">
        <f>IF(Table1[[#This Row],[narratives_rank_1]]=1,"Money",IF(Table1[[#This Row],[narratives_rank_2]]=1,"Mixture",IF(Table1[[#This Row],[narratives_rank_3]]=1,"Sincere")))</f>
        <v>Money</v>
      </c>
      <c r="BB113" s="7" t="s">
        <v>116</v>
      </c>
      <c r="BC113" s="1">
        <v>10</v>
      </c>
      <c r="BF113" t="s">
        <v>153</v>
      </c>
      <c r="BG113" t="s">
        <v>94</v>
      </c>
      <c r="BH113" t="s">
        <v>118</v>
      </c>
      <c r="BI113" t="s">
        <v>95</v>
      </c>
      <c r="BJ113" t="s">
        <v>97</v>
      </c>
      <c r="BK113" t="s">
        <v>163</v>
      </c>
      <c r="BL113" t="s">
        <v>135</v>
      </c>
      <c r="BN113">
        <v>26</v>
      </c>
      <c r="BO113" t="s">
        <v>136</v>
      </c>
      <c r="BP113" t="s">
        <v>123</v>
      </c>
      <c r="BQ113" t="s">
        <v>156</v>
      </c>
    </row>
    <row r="114" spans="1:69" x14ac:dyDescent="0.2">
      <c r="A114" t="s">
        <v>742</v>
      </c>
      <c r="B114" t="s">
        <v>742</v>
      </c>
      <c r="C114">
        <v>70.186999999999998</v>
      </c>
      <c r="D114" t="s">
        <v>743</v>
      </c>
      <c r="E114" s="1" t="s">
        <v>205</v>
      </c>
      <c r="F114" s="1">
        <v>2</v>
      </c>
      <c r="G114" s="1" t="s">
        <v>206</v>
      </c>
      <c r="H114" s="1">
        <v>6</v>
      </c>
      <c r="I114" s="1"/>
      <c r="J114" t="s">
        <v>744</v>
      </c>
      <c r="K114" s="1" t="s">
        <v>108</v>
      </c>
      <c r="L114" s="1">
        <v>1</v>
      </c>
      <c r="M114" s="1" t="s">
        <v>109</v>
      </c>
      <c r="N114" s="1">
        <v>1</v>
      </c>
      <c r="O114" s="1" t="s">
        <v>88</v>
      </c>
      <c r="P114" s="1">
        <v>4</v>
      </c>
      <c r="R114" t="s">
        <v>745</v>
      </c>
      <c r="S114">
        <v>0</v>
      </c>
      <c r="U114">
        <v>1</v>
      </c>
      <c r="V114" t="s">
        <v>185</v>
      </c>
      <c r="W114" s="8">
        <f>IF(Table1[[#This Row],[main_reasontext]]=[1]Q3_narr_open!$A$23,1,IF(Table1[[#This Row],[main_reasontext]]=[1]Q3_narr_open!$A$24,2,IF(Table1[[#This Row],[main_reasontext]]=[1]Q3_narr_open!$A$25,3,IF(Table1[[#This Row],[main_reasontext]]=[1]Q3_narr_open!$A$26,4,))))</f>
        <v>4</v>
      </c>
      <c r="X114">
        <v>1</v>
      </c>
      <c r="Y114" t="str" cm="1">
        <f t="array" ref="Y11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14" cm="1">
        <f t="array" ref="Z11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14" t="str" cm="1">
        <f t="array" ref="AA11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14" cm="1">
        <f t="array" ref="AB11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14" t="str" cm="1">
        <f t="array" ref="AC11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14" t="str" cm="1">
        <f t="array" ref="AD11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14">
        <f>IF(OR(Table1[[#This Row],[Merged_Coding3numerical1]]=1,Table1[[#This Row],[Merged_Coding3numerical2]]=1,Table1[[#This Row],[Merged_Coding3numerical3]]=1),1,0)</f>
        <v>0</v>
      </c>
      <c r="AF114">
        <f>IF(OR(Table1[[#This Row],[Merged_Coding3numerical1]]=2,Table1[[#This Row],[Merged_Coding3numerical2]]=2,Table1[[#This Row],[Merged_Coding3numerical3]]=2),1,0)</f>
        <v>0</v>
      </c>
      <c r="AG114">
        <f>IF(OR(Table1[[#This Row],[Merged_Coding3numerical1]]=3,Table1[[#This Row],[Merged_Coding3numerical2]]=3,Table1[[#This Row],[Merged_Coding3numerical3]]=3),1,0)</f>
        <v>0</v>
      </c>
      <c r="AH114">
        <f>IF(OR(Table1[[#This Row],[Merged_Coding3numerical1]]=4,Table1[[#This Row],[Merged_Coding3numerical2]]=4,Table1[[#This Row],[Merged_Coding3numerical3]]=4),1,0)</f>
        <v>1</v>
      </c>
      <c r="AI114">
        <f>IF(OR(Table1[[#This Row],[Merged_Coding3numerical1]]=5,Table1[[#This Row],[Merged_Coding3numerical2]]=5,Table1[[#This Row],[Merged_Coding3numerical3]]=5),1,0)</f>
        <v>0</v>
      </c>
      <c r="AJ114">
        <f>LEN(Table1[[#This Row],[narratives_open]])</f>
        <v>325</v>
      </c>
      <c r="AK114" s="1" t="s">
        <v>113</v>
      </c>
      <c r="AL114" s="1">
        <v>1</v>
      </c>
      <c r="AM114" s="1" t="s">
        <v>114</v>
      </c>
      <c r="AN114" s="1">
        <v>6</v>
      </c>
      <c r="AR114">
        <f t="shared" si="1"/>
        <v>0.5</v>
      </c>
      <c r="AS114">
        <v>3</v>
      </c>
      <c r="AT114">
        <v>1</v>
      </c>
      <c r="AU114">
        <v>2</v>
      </c>
      <c r="AV114">
        <f>IF(Table1[[#This Row],[narratives_rank_1]]=1,IF(Table1[[#This Row],[narratives_rank_2]]=2,123,132),IF(Table1[[#This Row],[narratives_rank_1]]=2,IF(Table1[[#This Row],[narratives_rank_2]]=1,213,231),IF(Table1[[#This Row],[narratives_rank_2]]=1,312,321)))</f>
        <v>312</v>
      </c>
      <c r="AW114" t="str">
        <f>IF(AV114=[1]Q4_narr_rank!$B$2,[1]Q4_narr_rank!$A$2,IF(AV114=[1]Q4_narr_rank!$B$3,[1]Q4_narr_rank!$A$3,IF(AV114=[1]Q4_narr_rank!$B$4,[1]Q4_narr_rank!$A$4,IF(AV114=[1]Q4_narr_rank!$B$5,[1]Q4_narr_rank!$A$5,IF(AV114=[1]Q4_narr_rank!$B$6,[1]Q4_narr_rank!$A$6,IF(AV114=[1]Q4_narr_rank!$B$7,[1]Q4_narr_rank!$A$7))))))</f>
        <v>Balanced Idealists</v>
      </c>
      <c r="AX114" t="s">
        <v>746</v>
      </c>
      <c r="AY114">
        <v>1</v>
      </c>
      <c r="AZ114">
        <f>LEN(Table1[[#This Row],[narratives_probing]])</f>
        <v>193</v>
      </c>
      <c r="BA114" s="6" t="str">
        <f>IF(Table1[[#This Row],[narratives_rank_1]]=1,"Money",IF(Table1[[#This Row],[narratives_rank_2]]=1,"Mixture",IF(Table1[[#This Row],[narratives_rank_3]]=1,"Sincere")))</f>
        <v>Mixture</v>
      </c>
      <c r="BB114" s="1" t="s">
        <v>297</v>
      </c>
      <c r="BC114" s="1">
        <v>21</v>
      </c>
      <c r="BF114" t="s">
        <v>93</v>
      </c>
      <c r="BG114" t="s">
        <v>94</v>
      </c>
      <c r="BH114" t="s">
        <v>96</v>
      </c>
      <c r="BI114" t="s">
        <v>118</v>
      </c>
      <c r="BJ114" t="s">
        <v>119</v>
      </c>
      <c r="BK114" t="s">
        <v>120</v>
      </c>
      <c r="BL114" t="s">
        <v>135</v>
      </c>
      <c r="BN114">
        <v>55</v>
      </c>
      <c r="BO114" t="s">
        <v>122</v>
      </c>
      <c r="BP114" t="s">
        <v>324</v>
      </c>
      <c r="BQ114" t="s">
        <v>138</v>
      </c>
    </row>
    <row r="115" spans="1:69" x14ac:dyDescent="0.2">
      <c r="A115" t="s">
        <v>747</v>
      </c>
      <c r="B115" t="s">
        <v>747</v>
      </c>
      <c r="C115">
        <v>50.655999999999999</v>
      </c>
      <c r="D115" t="s">
        <v>748</v>
      </c>
      <c r="E115" s="1" t="s">
        <v>105</v>
      </c>
      <c r="F115" s="1">
        <v>1</v>
      </c>
      <c r="G115" s="1" t="s">
        <v>106</v>
      </c>
      <c r="H115" s="1">
        <v>2</v>
      </c>
      <c r="I115" s="1"/>
      <c r="J115" t="s">
        <v>749</v>
      </c>
      <c r="K115" s="1" t="s">
        <v>108</v>
      </c>
      <c r="L115" s="1">
        <v>1</v>
      </c>
      <c r="M115" s="1" t="s">
        <v>109</v>
      </c>
      <c r="N115" s="1">
        <v>1</v>
      </c>
      <c r="O115" s="1" t="s">
        <v>88</v>
      </c>
      <c r="P115" s="1">
        <v>4</v>
      </c>
      <c r="R115" t="s">
        <v>750</v>
      </c>
      <c r="S115">
        <v>0</v>
      </c>
      <c r="X115">
        <v>0</v>
      </c>
      <c r="Y115" t="str" cm="1">
        <f t="array" ref="Y11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15" cm="1">
        <f t="array" ref="Z11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15" t="str" cm="1">
        <f t="array" ref="AA11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15" t="str" cm="1">
        <f t="array" ref="AB11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15" t="str" cm="1">
        <f t="array" ref="AC11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15" t="str" cm="1">
        <f t="array" ref="AD11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15">
        <f>IF(OR(Table1[[#This Row],[Merged_Coding3numerical1]]=1,Table1[[#This Row],[Merged_Coding3numerical2]]=1,Table1[[#This Row],[Merged_Coding3numerical3]]=1),1,0)</f>
        <v>1</v>
      </c>
      <c r="AF115">
        <f>IF(OR(Table1[[#This Row],[Merged_Coding3numerical1]]=2,Table1[[#This Row],[Merged_Coding3numerical2]]=2,Table1[[#This Row],[Merged_Coding3numerical3]]=2),1,0)</f>
        <v>0</v>
      </c>
      <c r="AG115">
        <f>IF(OR(Table1[[#This Row],[Merged_Coding3numerical1]]=3,Table1[[#This Row],[Merged_Coding3numerical2]]=3,Table1[[#This Row],[Merged_Coding3numerical3]]=3),1,0)</f>
        <v>0</v>
      </c>
      <c r="AH115">
        <f>IF(OR(Table1[[#This Row],[Merged_Coding3numerical1]]=4,Table1[[#This Row],[Merged_Coding3numerical2]]=4,Table1[[#This Row],[Merged_Coding3numerical3]]=4),1,0)</f>
        <v>0</v>
      </c>
      <c r="AI115">
        <f>IF(OR(Table1[[#This Row],[Merged_Coding3numerical1]]=5,Table1[[#This Row],[Merged_Coding3numerical2]]=5,Table1[[#This Row],[Merged_Coding3numerical3]]=5),1,0)</f>
        <v>0</v>
      </c>
      <c r="AJ115">
        <f>LEN(Table1[[#This Row],[narratives_open]])</f>
        <v>366</v>
      </c>
      <c r="AK115" s="1" t="s">
        <v>90</v>
      </c>
      <c r="AL115" s="1">
        <v>2</v>
      </c>
      <c r="AR115">
        <f t="shared" si="1"/>
        <v>1</v>
      </c>
      <c r="AS115">
        <v>1</v>
      </c>
      <c r="AT115">
        <v>2</v>
      </c>
      <c r="AU115">
        <v>3</v>
      </c>
      <c r="AV115">
        <f>IF(Table1[[#This Row],[narratives_rank_1]]=1,IF(Table1[[#This Row],[narratives_rank_2]]=2,123,132),IF(Table1[[#This Row],[narratives_rank_1]]=2,IF(Table1[[#This Row],[narratives_rank_2]]=1,213,231),IF(Table1[[#This Row],[narratives_rank_2]]=1,312,321)))</f>
        <v>123</v>
      </c>
      <c r="AW115" t="str">
        <f>IF(AV115=[1]Q4_narr_rank!$B$2,[1]Q4_narr_rank!$A$2,IF(AV115=[1]Q4_narr_rank!$B$3,[1]Q4_narr_rank!$A$3,IF(AV115=[1]Q4_narr_rank!$B$4,[1]Q4_narr_rank!$A$4,IF(AV115=[1]Q4_narr_rank!$B$5,[1]Q4_narr_rank!$A$5,IF(AV115=[1]Q4_narr_rank!$B$6,[1]Q4_narr_rank!$A$6,IF(AV115=[1]Q4_narr_rank!$B$7,[1]Q4_narr_rank!$A$7))))))</f>
        <v>Cynics</v>
      </c>
      <c r="AX115" t="s">
        <v>751</v>
      </c>
      <c r="AY115">
        <v>1</v>
      </c>
      <c r="AZ115">
        <f>LEN(Table1[[#This Row],[narratives_probing]])</f>
        <v>458</v>
      </c>
      <c r="BA115" s="6" t="str">
        <f>IF(Table1[[#This Row],[narratives_rank_1]]=1,"Money",IF(Table1[[#This Row],[narratives_rank_2]]=1,"Mixture",IF(Table1[[#This Row],[narratives_rank_3]]=1,"Sincere")))</f>
        <v>Money</v>
      </c>
      <c r="BB115" s="7" t="s">
        <v>116</v>
      </c>
      <c r="BC115" s="1">
        <v>10</v>
      </c>
      <c r="BF115" t="s">
        <v>133</v>
      </c>
      <c r="BG115" t="s">
        <v>187</v>
      </c>
      <c r="BH115" t="s">
        <v>96</v>
      </c>
      <c r="BI115" t="s">
        <v>118</v>
      </c>
      <c r="BJ115" t="s">
        <v>134</v>
      </c>
      <c r="BK115" t="s">
        <v>163</v>
      </c>
      <c r="BL115" t="s">
        <v>135</v>
      </c>
      <c r="BN115">
        <v>23</v>
      </c>
      <c r="BO115" t="s">
        <v>122</v>
      </c>
      <c r="BP115" t="s">
        <v>164</v>
      </c>
      <c r="BQ115" t="s">
        <v>124</v>
      </c>
    </row>
    <row r="116" spans="1:69" x14ac:dyDescent="0.2">
      <c r="A116" t="s">
        <v>752</v>
      </c>
      <c r="B116" t="s">
        <v>752</v>
      </c>
      <c r="C116">
        <v>292.66800000000001</v>
      </c>
      <c r="D116" t="s">
        <v>753</v>
      </c>
      <c r="E116" s="1" t="s">
        <v>205</v>
      </c>
      <c r="F116" s="1">
        <v>2</v>
      </c>
      <c r="G116" s="1" t="s">
        <v>206</v>
      </c>
      <c r="H116" s="1">
        <v>6</v>
      </c>
      <c r="I116" s="1"/>
      <c r="J116" t="s">
        <v>754</v>
      </c>
      <c r="K116" s="1" t="s">
        <v>108</v>
      </c>
      <c r="L116" s="1">
        <v>1</v>
      </c>
      <c r="M116" s="1" t="s">
        <v>109</v>
      </c>
      <c r="N116" s="1">
        <v>1</v>
      </c>
      <c r="O116" s="1" t="s">
        <v>88</v>
      </c>
      <c r="P116" s="1">
        <v>4</v>
      </c>
      <c r="R116" t="s">
        <v>755</v>
      </c>
      <c r="S116">
        <v>0</v>
      </c>
      <c r="V116" t="s">
        <v>90</v>
      </c>
      <c r="W116" s="8">
        <f>IF(Table1[[#This Row],[main_reasontext]]=[1]Q3_narr_open!$A$23,1,IF(Table1[[#This Row],[main_reasontext]]=[1]Q3_narr_open!$A$24,2,IF(Table1[[#This Row],[main_reasontext]]=[1]Q3_narr_open!$A$25,3,IF(Table1[[#This Row],[main_reasontext]]=[1]Q3_narr_open!$A$26,4,))))</f>
        <v>1</v>
      </c>
      <c r="X116">
        <v>0</v>
      </c>
      <c r="Y116" t="str" cm="1">
        <f t="array" ref="Y11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16" cm="1">
        <f t="array" ref="Z11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16" t="str" cm="1">
        <f t="array" ref="AA11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16" cm="1">
        <f t="array" ref="AB11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16" t="str" cm="1">
        <f t="array" ref="AC11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16" t="str" cm="1">
        <f t="array" ref="AD11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16">
        <f>IF(OR(Table1[[#This Row],[Merged_Coding3numerical1]]=1,Table1[[#This Row],[Merged_Coding3numerical2]]=1,Table1[[#This Row],[Merged_Coding3numerical3]]=1),1,0)</f>
        <v>1</v>
      </c>
      <c r="AF116">
        <f>IF(OR(Table1[[#This Row],[Merged_Coding3numerical1]]=2,Table1[[#This Row],[Merged_Coding3numerical2]]=2,Table1[[#This Row],[Merged_Coding3numerical3]]=2),1,0)</f>
        <v>0</v>
      </c>
      <c r="AG116">
        <f>IF(OR(Table1[[#This Row],[Merged_Coding3numerical1]]=3,Table1[[#This Row],[Merged_Coding3numerical2]]=3,Table1[[#This Row],[Merged_Coding3numerical3]]=3),1,0)</f>
        <v>0</v>
      </c>
      <c r="AH116">
        <f>IF(OR(Table1[[#This Row],[Merged_Coding3numerical1]]=4,Table1[[#This Row],[Merged_Coding3numerical2]]=4,Table1[[#This Row],[Merged_Coding3numerical3]]=4),1,0)</f>
        <v>1</v>
      </c>
      <c r="AI116">
        <f>IF(OR(Table1[[#This Row],[Merged_Coding3numerical1]]=5,Table1[[#This Row],[Merged_Coding3numerical2]]=5,Table1[[#This Row],[Merged_Coding3numerical3]]=5),1,0)</f>
        <v>0</v>
      </c>
      <c r="AJ116">
        <f>LEN(Table1[[#This Row],[narratives_open]])</f>
        <v>171</v>
      </c>
      <c r="AK116" s="1" t="s">
        <v>90</v>
      </c>
      <c r="AL116" s="1">
        <v>2</v>
      </c>
      <c r="AM116" s="1" t="s">
        <v>114</v>
      </c>
      <c r="AN116" s="1">
        <v>6</v>
      </c>
      <c r="AR116">
        <f t="shared" si="1"/>
        <v>0.5</v>
      </c>
      <c r="AS116">
        <v>2</v>
      </c>
      <c r="AT116">
        <v>1</v>
      </c>
      <c r="AU116">
        <v>3</v>
      </c>
      <c r="AV116">
        <f>IF(Table1[[#This Row],[narratives_rank_1]]=1,IF(Table1[[#This Row],[narratives_rank_2]]=2,123,132),IF(Table1[[#This Row],[narratives_rank_1]]=2,IF(Table1[[#This Row],[narratives_rank_2]]=1,213,231),IF(Table1[[#This Row],[narratives_rank_2]]=1,312,321)))</f>
        <v>213</v>
      </c>
      <c r="AW116" t="str">
        <f>IF(AV116=[1]Q4_narr_rank!$B$2,[1]Q4_narr_rank!$A$2,IF(AV116=[1]Q4_narr_rank!$B$3,[1]Q4_narr_rank!$A$3,IF(AV116=[1]Q4_narr_rank!$B$4,[1]Q4_narr_rank!$A$4,IF(AV116=[1]Q4_narr_rank!$B$5,[1]Q4_narr_rank!$A$5,IF(AV116=[1]Q4_narr_rank!$B$6,[1]Q4_narr_rank!$A$6,IF(AV116=[1]Q4_narr_rank!$B$7,[1]Q4_narr_rank!$A$7))))))</f>
        <v>Balanced Cynics</v>
      </c>
      <c r="AX116" t="s">
        <v>756</v>
      </c>
      <c r="AY116">
        <v>1</v>
      </c>
      <c r="AZ116">
        <f>LEN(Table1[[#This Row],[narratives_probing]])</f>
        <v>119</v>
      </c>
      <c r="BA116" s="6" t="str">
        <f>IF(Table1[[#This Row],[narratives_rank_1]]=1,"Money",IF(Table1[[#This Row],[narratives_rank_2]]=1,"Mixture",IF(Table1[[#This Row],[narratives_rank_3]]=1,"Sincere")))</f>
        <v>Mixture</v>
      </c>
      <c r="BB116" s="7" t="s">
        <v>196</v>
      </c>
      <c r="BC116" s="1">
        <v>19</v>
      </c>
      <c r="BF116" t="s">
        <v>223</v>
      </c>
      <c r="BG116" t="s">
        <v>94</v>
      </c>
      <c r="BH116" t="s">
        <v>96</v>
      </c>
      <c r="BI116" t="s">
        <v>118</v>
      </c>
      <c r="BJ116" t="s">
        <v>119</v>
      </c>
      <c r="BK116" t="s">
        <v>120</v>
      </c>
      <c r="BL116" t="s">
        <v>135</v>
      </c>
      <c r="BN116">
        <v>36</v>
      </c>
      <c r="BO116" t="s">
        <v>122</v>
      </c>
      <c r="BP116" t="s">
        <v>123</v>
      </c>
      <c r="BQ116" t="s">
        <v>138</v>
      </c>
    </row>
    <row r="117" spans="1:69" x14ac:dyDescent="0.2">
      <c r="A117" t="s">
        <v>757</v>
      </c>
      <c r="B117" t="s">
        <v>757</v>
      </c>
      <c r="C117">
        <v>72.332999999999998</v>
      </c>
      <c r="D117" t="s">
        <v>758</v>
      </c>
      <c r="E117" s="1" t="s">
        <v>167</v>
      </c>
      <c r="F117" s="1">
        <v>5</v>
      </c>
      <c r="G117" s="1" t="s">
        <v>167</v>
      </c>
      <c r="H117" s="1">
        <v>19</v>
      </c>
      <c r="I117" s="1"/>
      <c r="J117" t="s">
        <v>759</v>
      </c>
      <c r="K117" s="1" t="s">
        <v>86</v>
      </c>
      <c r="L117" s="1">
        <v>4</v>
      </c>
      <c r="M117" s="1" t="s">
        <v>87</v>
      </c>
      <c r="N117" s="1">
        <v>3</v>
      </c>
      <c r="O117" s="1" t="s">
        <v>88</v>
      </c>
      <c r="P117" s="1">
        <v>4</v>
      </c>
      <c r="R117" t="s">
        <v>760</v>
      </c>
      <c r="S117">
        <v>0</v>
      </c>
      <c r="U117">
        <v>1</v>
      </c>
      <c r="V117" t="s">
        <v>185</v>
      </c>
      <c r="W117" s="8">
        <f>IF(Table1[[#This Row],[main_reasontext]]=[1]Q3_narr_open!$A$23,1,IF(Table1[[#This Row],[main_reasontext]]=[1]Q3_narr_open!$A$24,2,IF(Table1[[#This Row],[main_reasontext]]=[1]Q3_narr_open!$A$25,3,IF(Table1[[#This Row],[main_reasontext]]=[1]Q3_narr_open!$A$26,4,))))</f>
        <v>4</v>
      </c>
      <c r="X117">
        <v>0</v>
      </c>
      <c r="Y117" t="str" cm="1">
        <f t="array" ref="Y11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17" cm="1">
        <f t="array" ref="Z11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17" t="str" cm="1">
        <f t="array" ref="AA11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17" cm="1">
        <f t="array" ref="AB11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17" t="str" cm="1">
        <f t="array" ref="AC11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17" t="str" cm="1">
        <f t="array" ref="AD11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17">
        <f>IF(OR(Table1[[#This Row],[Merged_Coding3numerical1]]=1,Table1[[#This Row],[Merged_Coding3numerical2]]=1,Table1[[#This Row],[Merged_Coding3numerical3]]=1),1,0)</f>
        <v>1</v>
      </c>
      <c r="AF117">
        <f>IF(OR(Table1[[#This Row],[Merged_Coding3numerical1]]=2,Table1[[#This Row],[Merged_Coding3numerical2]]=2,Table1[[#This Row],[Merged_Coding3numerical3]]=2),1,0)</f>
        <v>0</v>
      </c>
      <c r="AG117">
        <f>IF(OR(Table1[[#This Row],[Merged_Coding3numerical1]]=3,Table1[[#This Row],[Merged_Coding3numerical2]]=3,Table1[[#This Row],[Merged_Coding3numerical3]]=3),1,0)</f>
        <v>0</v>
      </c>
      <c r="AH117">
        <f>IF(OR(Table1[[#This Row],[Merged_Coding3numerical1]]=4,Table1[[#This Row],[Merged_Coding3numerical2]]=4,Table1[[#This Row],[Merged_Coding3numerical3]]=4),1,0)</f>
        <v>1</v>
      </c>
      <c r="AI117">
        <f>IF(OR(Table1[[#This Row],[Merged_Coding3numerical1]]=5,Table1[[#This Row],[Merged_Coding3numerical2]]=5,Table1[[#This Row],[Merged_Coding3numerical3]]=5),1,0)</f>
        <v>0</v>
      </c>
      <c r="AJ117">
        <f>LEN(Table1[[#This Row],[narratives_open]])</f>
        <v>132</v>
      </c>
      <c r="AK117" s="1" t="s">
        <v>113</v>
      </c>
      <c r="AL117" s="1">
        <v>1</v>
      </c>
      <c r="AM117" s="1" t="s">
        <v>90</v>
      </c>
      <c r="AN117" s="1">
        <v>2</v>
      </c>
      <c r="AR117">
        <f t="shared" si="1"/>
        <v>0.5</v>
      </c>
      <c r="AS117">
        <v>3</v>
      </c>
      <c r="AT117">
        <v>2</v>
      </c>
      <c r="AU117">
        <v>1</v>
      </c>
      <c r="AV117">
        <f>IF(Table1[[#This Row],[narratives_rank_1]]=1,IF(Table1[[#This Row],[narratives_rank_2]]=2,123,132),IF(Table1[[#This Row],[narratives_rank_1]]=2,IF(Table1[[#This Row],[narratives_rank_2]]=1,213,231),IF(Table1[[#This Row],[narratives_rank_2]]=1,312,321)))</f>
        <v>321</v>
      </c>
      <c r="AW117" t="str">
        <f>IF(AV117=[1]Q4_narr_rank!$B$2,[1]Q4_narr_rank!$A$2,IF(AV117=[1]Q4_narr_rank!$B$3,[1]Q4_narr_rank!$A$3,IF(AV117=[1]Q4_narr_rank!$B$4,[1]Q4_narr_rank!$A$4,IF(AV117=[1]Q4_narr_rank!$B$5,[1]Q4_narr_rank!$A$5,IF(AV117=[1]Q4_narr_rank!$B$6,[1]Q4_narr_rank!$A$6,IF(AV117=[1]Q4_narr_rank!$B$7,[1]Q4_narr_rank!$A$7))))))</f>
        <v>Idealists</v>
      </c>
      <c r="AX117" t="s">
        <v>761</v>
      </c>
      <c r="AY117">
        <v>1</v>
      </c>
      <c r="AZ117">
        <f>LEN(Table1[[#This Row],[narratives_probing]])</f>
        <v>130</v>
      </c>
      <c r="BA117" s="6" t="str">
        <f>IF(Table1[[#This Row],[narratives_rank_1]]=1,"Money",IF(Table1[[#This Row],[narratives_rank_2]]=1,"Mixture",IF(Table1[[#This Row],[narratives_rank_3]]=1,"Sincere")))</f>
        <v>Sincere</v>
      </c>
      <c r="BB117" s="9" t="s">
        <v>369</v>
      </c>
      <c r="BC117" s="1">
        <v>7</v>
      </c>
      <c r="BF117" t="s">
        <v>153</v>
      </c>
      <c r="BG117" t="s">
        <v>187</v>
      </c>
      <c r="BH117" t="s">
        <v>118</v>
      </c>
      <c r="BI117" t="s">
        <v>146</v>
      </c>
      <c r="BJ117" t="s">
        <v>134</v>
      </c>
      <c r="BK117" t="s">
        <v>120</v>
      </c>
      <c r="BL117" t="s">
        <v>135</v>
      </c>
      <c r="BN117">
        <v>50</v>
      </c>
      <c r="BO117" t="s">
        <v>122</v>
      </c>
      <c r="BP117" t="s">
        <v>216</v>
      </c>
      <c r="BQ117" t="s">
        <v>124</v>
      </c>
    </row>
    <row r="118" spans="1:69" x14ac:dyDescent="0.2">
      <c r="A118" t="s">
        <v>762</v>
      </c>
      <c r="B118" t="s">
        <v>762</v>
      </c>
      <c r="C118">
        <v>92.281999999999996</v>
      </c>
      <c r="D118" t="s">
        <v>763</v>
      </c>
      <c r="E118" s="1" t="s">
        <v>84</v>
      </c>
      <c r="F118" s="1">
        <v>4</v>
      </c>
      <c r="G118" s="1" t="s">
        <v>84</v>
      </c>
      <c r="H118" s="1">
        <v>1</v>
      </c>
      <c r="I118" s="1"/>
      <c r="J118" t="s">
        <v>764</v>
      </c>
      <c r="K118" s="1" t="s">
        <v>108</v>
      </c>
      <c r="L118" s="1">
        <v>1</v>
      </c>
      <c r="M118" s="1" t="s">
        <v>109</v>
      </c>
      <c r="N118" s="1">
        <v>1</v>
      </c>
      <c r="O118" s="1" t="s">
        <v>88</v>
      </c>
      <c r="P118" s="1">
        <v>4</v>
      </c>
      <c r="R118" t="s">
        <v>765</v>
      </c>
      <c r="S118">
        <v>0</v>
      </c>
      <c r="U118">
        <v>1</v>
      </c>
      <c r="V118" t="s">
        <v>90</v>
      </c>
      <c r="W118" s="8">
        <f>IF(Table1[[#This Row],[main_reasontext]]=[1]Q3_narr_open!$A$23,1,IF(Table1[[#This Row],[main_reasontext]]=[1]Q3_narr_open!$A$24,2,IF(Table1[[#This Row],[main_reasontext]]=[1]Q3_narr_open!$A$25,3,IF(Table1[[#This Row],[main_reasontext]]=[1]Q3_narr_open!$A$26,4,))))</f>
        <v>1</v>
      </c>
      <c r="X118">
        <v>0</v>
      </c>
      <c r="Y118" t="str" cm="1">
        <f t="array" ref="Y11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18" cm="1">
        <f t="array" ref="Z11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18" t="str" cm="1">
        <f t="array" ref="AA11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18" cm="1">
        <f t="array" ref="AB11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18" t="str" cm="1">
        <f t="array" ref="AC11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18" t="str" cm="1">
        <f t="array" ref="AD11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18">
        <f>IF(OR(Table1[[#This Row],[Merged_Coding3numerical1]]=1,Table1[[#This Row],[Merged_Coding3numerical2]]=1,Table1[[#This Row],[Merged_Coding3numerical3]]=1),1,0)</f>
        <v>1</v>
      </c>
      <c r="AF118">
        <f>IF(OR(Table1[[#This Row],[Merged_Coding3numerical1]]=2,Table1[[#This Row],[Merged_Coding3numerical2]]=2,Table1[[#This Row],[Merged_Coding3numerical3]]=2),1,0)</f>
        <v>0</v>
      </c>
      <c r="AG118">
        <f>IF(OR(Table1[[#This Row],[Merged_Coding3numerical1]]=3,Table1[[#This Row],[Merged_Coding3numerical2]]=3,Table1[[#This Row],[Merged_Coding3numerical3]]=3),1,0)</f>
        <v>0</v>
      </c>
      <c r="AH118">
        <f>IF(OR(Table1[[#This Row],[Merged_Coding3numerical1]]=4,Table1[[#This Row],[Merged_Coding3numerical2]]=4,Table1[[#This Row],[Merged_Coding3numerical3]]=4),1,0)</f>
        <v>1</v>
      </c>
      <c r="AI118">
        <f>IF(OR(Table1[[#This Row],[Merged_Coding3numerical1]]=5,Table1[[#This Row],[Merged_Coding3numerical2]]=5,Table1[[#This Row],[Merged_Coding3numerical3]]=5),1,0)</f>
        <v>0</v>
      </c>
      <c r="AJ118">
        <f>LEN(Table1[[#This Row],[narratives_open]])</f>
        <v>123</v>
      </c>
      <c r="AK118" s="1" t="s">
        <v>90</v>
      </c>
      <c r="AL118" s="1">
        <v>2</v>
      </c>
      <c r="AM118" s="1" t="s">
        <v>114</v>
      </c>
      <c r="AN118" s="1">
        <v>6</v>
      </c>
      <c r="AR118">
        <f t="shared" si="1"/>
        <v>0.5</v>
      </c>
      <c r="AS118">
        <v>1</v>
      </c>
      <c r="AT118">
        <v>2</v>
      </c>
      <c r="AU118">
        <v>3</v>
      </c>
      <c r="AV118">
        <f>IF(Table1[[#This Row],[narratives_rank_1]]=1,IF(Table1[[#This Row],[narratives_rank_2]]=2,123,132),IF(Table1[[#This Row],[narratives_rank_1]]=2,IF(Table1[[#This Row],[narratives_rank_2]]=1,213,231),IF(Table1[[#This Row],[narratives_rank_2]]=1,312,321)))</f>
        <v>123</v>
      </c>
      <c r="AW118" t="str">
        <f>IF(AV118=[1]Q4_narr_rank!$B$2,[1]Q4_narr_rank!$A$2,IF(AV118=[1]Q4_narr_rank!$B$3,[1]Q4_narr_rank!$A$3,IF(AV118=[1]Q4_narr_rank!$B$4,[1]Q4_narr_rank!$A$4,IF(AV118=[1]Q4_narr_rank!$B$5,[1]Q4_narr_rank!$A$5,IF(AV118=[1]Q4_narr_rank!$B$6,[1]Q4_narr_rank!$A$6,IF(AV118=[1]Q4_narr_rank!$B$7,[1]Q4_narr_rank!$A$7))))))</f>
        <v>Cynics</v>
      </c>
      <c r="AX118" t="s">
        <v>766</v>
      </c>
      <c r="AY118">
        <v>1</v>
      </c>
      <c r="AZ118">
        <f>LEN(Table1[[#This Row],[narratives_probing]])</f>
        <v>83</v>
      </c>
      <c r="BA118" s="6" t="str">
        <f>IF(Table1[[#This Row],[narratives_rank_1]]=1,"Money",IF(Table1[[#This Row],[narratives_rank_2]]=1,"Mixture",IF(Table1[[#This Row],[narratives_rank_3]]=1,"Sincere")))</f>
        <v>Money</v>
      </c>
      <c r="BB118" s="7" t="s">
        <v>116</v>
      </c>
      <c r="BC118" s="1">
        <v>10</v>
      </c>
      <c r="BF118" t="s">
        <v>133</v>
      </c>
      <c r="BG118" t="s">
        <v>187</v>
      </c>
      <c r="BH118" t="s">
        <v>188</v>
      </c>
      <c r="BI118" t="s">
        <v>146</v>
      </c>
      <c r="BJ118" t="s">
        <v>119</v>
      </c>
      <c r="BK118" t="s">
        <v>120</v>
      </c>
      <c r="BL118" t="s">
        <v>135</v>
      </c>
      <c r="BN118">
        <v>48</v>
      </c>
      <c r="BO118" t="s">
        <v>136</v>
      </c>
      <c r="BP118" t="s">
        <v>147</v>
      </c>
      <c r="BQ118" t="s">
        <v>138</v>
      </c>
    </row>
    <row r="119" spans="1:69" x14ac:dyDescent="0.2">
      <c r="A119" t="s">
        <v>767</v>
      </c>
      <c r="B119" t="s">
        <v>767</v>
      </c>
      <c r="C119">
        <v>119.06399999999999</v>
      </c>
      <c r="D119" t="s">
        <v>768</v>
      </c>
      <c r="E119" s="1" t="s">
        <v>127</v>
      </c>
      <c r="F119" s="1">
        <v>3</v>
      </c>
      <c r="G119" s="1" t="s">
        <v>128</v>
      </c>
      <c r="H119" s="1">
        <v>9</v>
      </c>
      <c r="I119" s="1"/>
      <c r="J119" t="s">
        <v>769</v>
      </c>
      <c r="K119" s="1" t="s">
        <v>108</v>
      </c>
      <c r="L119" s="1">
        <v>1</v>
      </c>
      <c r="M119" s="1" t="s">
        <v>109</v>
      </c>
      <c r="N119" s="1">
        <v>1</v>
      </c>
      <c r="O119" s="1" t="s">
        <v>88</v>
      </c>
      <c r="P119" s="1">
        <v>4</v>
      </c>
      <c r="R119" t="s">
        <v>770</v>
      </c>
      <c r="S119">
        <v>0</v>
      </c>
      <c r="U119">
        <v>1</v>
      </c>
      <c r="V119" t="s">
        <v>185</v>
      </c>
      <c r="W119" s="8">
        <f>IF(Table1[[#This Row],[main_reasontext]]=[1]Q3_narr_open!$A$23,1,IF(Table1[[#This Row],[main_reasontext]]=[1]Q3_narr_open!$A$24,2,IF(Table1[[#This Row],[main_reasontext]]=[1]Q3_narr_open!$A$25,3,IF(Table1[[#This Row],[main_reasontext]]=[1]Q3_narr_open!$A$26,4,))))</f>
        <v>4</v>
      </c>
      <c r="X119">
        <v>0</v>
      </c>
      <c r="Y119" t="str" cm="1">
        <f t="array" ref="Y11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19" cm="1">
        <f t="array" ref="Z11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19" t="str" cm="1">
        <f t="array" ref="AA11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19" cm="1">
        <f t="array" ref="AB11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19" t="str" cm="1">
        <f t="array" ref="AC11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19" t="str" cm="1">
        <f t="array" ref="AD11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19">
        <f>IF(OR(Table1[[#This Row],[Merged_Coding3numerical1]]=1,Table1[[#This Row],[Merged_Coding3numerical2]]=1,Table1[[#This Row],[Merged_Coding3numerical3]]=1),1,0)</f>
        <v>0</v>
      </c>
      <c r="AF119">
        <f>IF(OR(Table1[[#This Row],[Merged_Coding3numerical1]]=2,Table1[[#This Row],[Merged_Coding3numerical2]]=2,Table1[[#This Row],[Merged_Coding3numerical3]]=2),1,0)</f>
        <v>1</v>
      </c>
      <c r="AG119">
        <f>IF(OR(Table1[[#This Row],[Merged_Coding3numerical1]]=3,Table1[[#This Row],[Merged_Coding3numerical2]]=3,Table1[[#This Row],[Merged_Coding3numerical3]]=3),1,0)</f>
        <v>0</v>
      </c>
      <c r="AH119">
        <f>IF(OR(Table1[[#This Row],[Merged_Coding3numerical1]]=4,Table1[[#This Row],[Merged_Coding3numerical2]]=4,Table1[[#This Row],[Merged_Coding3numerical3]]=4),1,0)</f>
        <v>1</v>
      </c>
      <c r="AI119">
        <f>IF(OR(Table1[[#This Row],[Merged_Coding3numerical1]]=5,Table1[[#This Row],[Merged_Coding3numerical2]]=5,Table1[[#This Row],[Merged_Coding3numerical3]]=5),1,0)</f>
        <v>0</v>
      </c>
      <c r="AJ119">
        <f>LEN(Table1[[#This Row],[narratives_open]])</f>
        <v>80</v>
      </c>
      <c r="AK119" s="1" t="s">
        <v>113</v>
      </c>
      <c r="AL119" s="1">
        <v>1</v>
      </c>
      <c r="AM119" s="1" t="s">
        <v>112</v>
      </c>
      <c r="AN119" s="1">
        <v>3</v>
      </c>
      <c r="AR119">
        <f t="shared" si="1"/>
        <v>0.5</v>
      </c>
      <c r="AS119">
        <v>1</v>
      </c>
      <c r="AT119">
        <v>2</v>
      </c>
      <c r="AU119">
        <v>3</v>
      </c>
      <c r="AV119">
        <f>IF(Table1[[#This Row],[narratives_rank_1]]=1,IF(Table1[[#This Row],[narratives_rank_2]]=2,123,132),IF(Table1[[#This Row],[narratives_rank_1]]=2,IF(Table1[[#This Row],[narratives_rank_2]]=1,213,231),IF(Table1[[#This Row],[narratives_rank_2]]=1,312,321)))</f>
        <v>123</v>
      </c>
      <c r="AW119" t="str">
        <f>IF(AV119=[1]Q4_narr_rank!$B$2,[1]Q4_narr_rank!$A$2,IF(AV119=[1]Q4_narr_rank!$B$3,[1]Q4_narr_rank!$A$3,IF(AV119=[1]Q4_narr_rank!$B$4,[1]Q4_narr_rank!$A$4,IF(AV119=[1]Q4_narr_rank!$B$5,[1]Q4_narr_rank!$A$5,IF(AV119=[1]Q4_narr_rank!$B$6,[1]Q4_narr_rank!$A$6,IF(AV119=[1]Q4_narr_rank!$B$7,[1]Q4_narr_rank!$A$7))))))</f>
        <v>Cynics</v>
      </c>
      <c r="AX119" t="s">
        <v>771</v>
      </c>
      <c r="AY119">
        <v>1</v>
      </c>
      <c r="AZ119">
        <f>LEN(Table1[[#This Row],[narratives_probing]])</f>
        <v>186</v>
      </c>
      <c r="BA119" s="6" t="str">
        <f>IF(Table1[[#This Row],[narratives_rank_1]]=1,"Money",IF(Table1[[#This Row],[narratives_rank_2]]=1,"Mixture",IF(Table1[[#This Row],[narratives_rank_3]]=1,"Sincere")))</f>
        <v>Money</v>
      </c>
      <c r="BB119" s="12" t="s">
        <v>116</v>
      </c>
      <c r="BC119" s="1">
        <v>10</v>
      </c>
      <c r="BF119" t="s">
        <v>202</v>
      </c>
      <c r="BG119" t="s">
        <v>187</v>
      </c>
      <c r="BH119" t="s">
        <v>146</v>
      </c>
      <c r="BI119" t="s">
        <v>188</v>
      </c>
      <c r="BJ119" t="s">
        <v>134</v>
      </c>
      <c r="BK119" t="s">
        <v>120</v>
      </c>
      <c r="BL119" t="s">
        <v>630</v>
      </c>
      <c r="BN119">
        <v>47</v>
      </c>
      <c r="BO119" t="s">
        <v>100</v>
      </c>
      <c r="BP119" t="s">
        <v>358</v>
      </c>
      <c r="BQ119" t="s">
        <v>138</v>
      </c>
    </row>
    <row r="120" spans="1:69" x14ac:dyDescent="0.2">
      <c r="A120" t="s">
        <v>772</v>
      </c>
      <c r="B120" t="s">
        <v>772</v>
      </c>
      <c r="C120">
        <v>92.600999999999999</v>
      </c>
      <c r="D120" t="s">
        <v>773</v>
      </c>
      <c r="E120" s="1" t="s">
        <v>127</v>
      </c>
      <c r="F120" s="1">
        <v>3</v>
      </c>
      <c r="G120" s="1" t="s">
        <v>128</v>
      </c>
      <c r="H120" s="1">
        <v>9</v>
      </c>
      <c r="I120" s="1"/>
      <c r="J120" t="s">
        <v>774</v>
      </c>
      <c r="K120" s="1" t="s">
        <v>192</v>
      </c>
      <c r="L120" s="1">
        <v>3</v>
      </c>
      <c r="M120" s="1" t="s">
        <v>87</v>
      </c>
      <c r="N120" s="1">
        <v>3</v>
      </c>
      <c r="O120" s="1" t="s">
        <v>88</v>
      </c>
      <c r="P120" s="1">
        <v>4</v>
      </c>
      <c r="R120" t="s">
        <v>775</v>
      </c>
      <c r="S120">
        <v>0</v>
      </c>
      <c r="U120">
        <v>1</v>
      </c>
      <c r="V120" t="s">
        <v>90</v>
      </c>
      <c r="W120" s="8">
        <f>IF(Table1[[#This Row],[main_reasontext]]=[1]Q3_narr_open!$A$23,1,IF(Table1[[#This Row],[main_reasontext]]=[1]Q3_narr_open!$A$24,2,IF(Table1[[#This Row],[main_reasontext]]=[1]Q3_narr_open!$A$25,3,IF(Table1[[#This Row],[main_reasontext]]=[1]Q3_narr_open!$A$26,4,))))</f>
        <v>1</v>
      </c>
      <c r="X120">
        <v>1</v>
      </c>
      <c r="Y120" t="str" cm="1">
        <f t="array" ref="Y12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20" cm="1">
        <f t="array" ref="Z12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20" t="str" cm="1">
        <f t="array" ref="AA12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20" cm="1">
        <f t="array" ref="AB12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20" t="str" cm="1">
        <f t="array" ref="AC12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20" t="str" cm="1">
        <f t="array" ref="AD12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20">
        <f>IF(OR(Table1[[#This Row],[Merged_Coding3numerical1]]=1,Table1[[#This Row],[Merged_Coding3numerical2]]=1,Table1[[#This Row],[Merged_Coding3numerical3]]=1),1,0)</f>
        <v>1</v>
      </c>
      <c r="AF120">
        <f>IF(OR(Table1[[#This Row],[Merged_Coding3numerical1]]=2,Table1[[#This Row],[Merged_Coding3numerical2]]=2,Table1[[#This Row],[Merged_Coding3numerical3]]=2),1,0)</f>
        <v>0</v>
      </c>
      <c r="AG120">
        <f>IF(OR(Table1[[#This Row],[Merged_Coding3numerical1]]=3,Table1[[#This Row],[Merged_Coding3numerical2]]=3,Table1[[#This Row],[Merged_Coding3numerical3]]=3),1,0)</f>
        <v>0</v>
      </c>
      <c r="AH120">
        <f>IF(OR(Table1[[#This Row],[Merged_Coding3numerical1]]=4,Table1[[#This Row],[Merged_Coding3numerical2]]=4,Table1[[#This Row],[Merged_Coding3numerical3]]=4),1,0)</f>
        <v>1</v>
      </c>
      <c r="AI120">
        <f>IF(OR(Table1[[#This Row],[Merged_Coding3numerical1]]=5,Table1[[#This Row],[Merged_Coding3numerical2]]=5,Table1[[#This Row],[Merged_Coding3numerical3]]=5),1,0)</f>
        <v>0</v>
      </c>
      <c r="AJ120">
        <f>LEN(Table1[[#This Row],[narratives_open]])</f>
        <v>183</v>
      </c>
      <c r="AK120" s="1" t="s">
        <v>90</v>
      </c>
      <c r="AL120" s="1">
        <v>2</v>
      </c>
      <c r="AM120" s="1" t="s">
        <v>113</v>
      </c>
      <c r="AN120" s="1">
        <v>1</v>
      </c>
      <c r="AR120">
        <f t="shared" si="1"/>
        <v>0.5</v>
      </c>
      <c r="AS120">
        <v>1</v>
      </c>
      <c r="AT120">
        <v>3</v>
      </c>
      <c r="AU120">
        <v>2</v>
      </c>
      <c r="AV120">
        <f>IF(Table1[[#This Row],[narratives_rank_1]]=1,IF(Table1[[#This Row],[narratives_rank_2]]=2,123,132),IF(Table1[[#This Row],[narratives_rank_1]]=2,IF(Table1[[#This Row],[narratives_rank_2]]=1,213,231),IF(Table1[[#This Row],[narratives_rank_2]]=1,312,321)))</f>
        <v>132</v>
      </c>
      <c r="AW120" t="str">
        <f>IF(AV120=[1]Q4_narr_rank!$B$2,[1]Q4_narr_rank!$A$2,IF(AV120=[1]Q4_narr_rank!$B$3,[1]Q4_narr_rank!$A$3,IF(AV120=[1]Q4_narr_rank!$B$4,[1]Q4_narr_rank!$A$4,IF(AV120=[1]Q4_narr_rank!$B$5,[1]Q4_narr_rank!$A$5,IF(AV120=[1]Q4_narr_rank!$B$6,[1]Q4_narr_rank!$A$6,IF(AV120=[1]Q4_narr_rank!$B$7,[1]Q4_narr_rank!$A$7))))))</f>
        <v>2 different types of firms, cynics</v>
      </c>
      <c r="AX120" t="s">
        <v>776</v>
      </c>
      <c r="AY120">
        <v>1</v>
      </c>
      <c r="AZ120">
        <f>LEN(Table1[[#This Row],[narratives_probing]])</f>
        <v>322</v>
      </c>
      <c r="BA120" s="6" t="str">
        <f>IF(Table1[[#This Row],[narratives_rank_1]]=1,"Money",IF(Table1[[#This Row],[narratives_rank_2]]=1,"Mixture",IF(Table1[[#This Row],[narratives_rank_3]]=1,"Sincere")))</f>
        <v>Money</v>
      </c>
      <c r="BB120" s="11" t="s">
        <v>116</v>
      </c>
      <c r="BC120" s="1">
        <v>10</v>
      </c>
      <c r="BF120" t="s">
        <v>237</v>
      </c>
      <c r="BG120" t="s">
        <v>94</v>
      </c>
      <c r="BH120" t="s">
        <v>146</v>
      </c>
      <c r="BI120" t="s">
        <v>146</v>
      </c>
      <c r="BJ120" t="s">
        <v>134</v>
      </c>
      <c r="BK120" t="s">
        <v>120</v>
      </c>
      <c r="BL120" t="s">
        <v>135</v>
      </c>
      <c r="BN120">
        <v>63</v>
      </c>
      <c r="BO120" t="s">
        <v>155</v>
      </c>
      <c r="BP120" t="s">
        <v>137</v>
      </c>
      <c r="BQ120" t="s">
        <v>156</v>
      </c>
    </row>
    <row r="121" spans="1:69" x14ac:dyDescent="0.2">
      <c r="A121" t="s">
        <v>777</v>
      </c>
      <c r="B121" t="s">
        <v>777</v>
      </c>
      <c r="C121">
        <v>51.719000000000001</v>
      </c>
      <c r="D121" t="s">
        <v>778</v>
      </c>
      <c r="E121" s="1" t="s">
        <v>167</v>
      </c>
      <c r="F121" s="1">
        <v>5</v>
      </c>
      <c r="G121" s="1" t="s">
        <v>167</v>
      </c>
      <c r="H121" s="1">
        <v>19</v>
      </c>
      <c r="I121" s="1"/>
      <c r="J121" t="s">
        <v>779</v>
      </c>
      <c r="K121" s="1" t="s">
        <v>108</v>
      </c>
      <c r="L121" s="1">
        <v>1</v>
      </c>
      <c r="M121" s="1" t="s">
        <v>109</v>
      </c>
      <c r="N121" s="1">
        <v>1</v>
      </c>
      <c r="O121" s="1" t="s">
        <v>88</v>
      </c>
      <c r="P121" s="1">
        <v>4</v>
      </c>
      <c r="R121" t="s">
        <v>780</v>
      </c>
      <c r="S121">
        <v>0</v>
      </c>
      <c r="X121">
        <v>0</v>
      </c>
      <c r="Y121" t="str" cm="1">
        <f t="array" ref="Y12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21" cm="1">
        <f t="array" ref="Z12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21" t="str" cm="1">
        <f t="array" ref="AA12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21" t="str" cm="1">
        <f t="array" ref="AB12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21" t="str" cm="1">
        <f t="array" ref="AC12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21" t="str" cm="1">
        <f t="array" ref="AD12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21">
        <f>IF(OR(Table1[[#This Row],[Merged_Coding3numerical1]]=1,Table1[[#This Row],[Merged_Coding3numerical2]]=1,Table1[[#This Row],[Merged_Coding3numerical3]]=1),1,0)</f>
        <v>1</v>
      </c>
      <c r="AF121">
        <f>IF(OR(Table1[[#This Row],[Merged_Coding3numerical1]]=2,Table1[[#This Row],[Merged_Coding3numerical2]]=2,Table1[[#This Row],[Merged_Coding3numerical3]]=2),1,0)</f>
        <v>0</v>
      </c>
      <c r="AG121">
        <f>IF(OR(Table1[[#This Row],[Merged_Coding3numerical1]]=3,Table1[[#This Row],[Merged_Coding3numerical2]]=3,Table1[[#This Row],[Merged_Coding3numerical3]]=3),1,0)</f>
        <v>0</v>
      </c>
      <c r="AH121">
        <f>IF(OR(Table1[[#This Row],[Merged_Coding3numerical1]]=4,Table1[[#This Row],[Merged_Coding3numerical2]]=4,Table1[[#This Row],[Merged_Coding3numerical3]]=4),1,0)</f>
        <v>0</v>
      </c>
      <c r="AI121">
        <f>IF(OR(Table1[[#This Row],[Merged_Coding3numerical1]]=5,Table1[[#This Row],[Merged_Coding3numerical2]]=5,Table1[[#This Row],[Merged_Coding3numerical3]]=5),1,0)</f>
        <v>0</v>
      </c>
      <c r="AJ121">
        <f>LEN(Table1[[#This Row],[narratives_open]])</f>
        <v>184</v>
      </c>
      <c r="AK121" s="1" t="s">
        <v>90</v>
      </c>
      <c r="AL121" s="1">
        <v>2</v>
      </c>
      <c r="AR121">
        <f t="shared" si="1"/>
        <v>1</v>
      </c>
      <c r="AS121">
        <v>1</v>
      </c>
      <c r="AT121">
        <v>2</v>
      </c>
      <c r="AU121">
        <v>3</v>
      </c>
      <c r="AV121">
        <f>IF(Table1[[#This Row],[narratives_rank_1]]=1,IF(Table1[[#This Row],[narratives_rank_2]]=2,123,132),IF(Table1[[#This Row],[narratives_rank_1]]=2,IF(Table1[[#This Row],[narratives_rank_2]]=1,213,231),IF(Table1[[#This Row],[narratives_rank_2]]=1,312,321)))</f>
        <v>123</v>
      </c>
      <c r="AW121" t="str">
        <f>IF(AV121=[1]Q4_narr_rank!$B$2,[1]Q4_narr_rank!$A$2,IF(AV121=[1]Q4_narr_rank!$B$3,[1]Q4_narr_rank!$A$3,IF(AV121=[1]Q4_narr_rank!$B$4,[1]Q4_narr_rank!$A$4,IF(AV121=[1]Q4_narr_rank!$B$5,[1]Q4_narr_rank!$A$5,IF(AV121=[1]Q4_narr_rank!$B$6,[1]Q4_narr_rank!$A$6,IF(AV121=[1]Q4_narr_rank!$B$7,[1]Q4_narr_rank!$A$7))))))</f>
        <v>Cynics</v>
      </c>
      <c r="AX121" t="s">
        <v>781</v>
      </c>
      <c r="AY121">
        <v>1</v>
      </c>
      <c r="AZ121">
        <f>LEN(Table1[[#This Row],[narratives_probing]])</f>
        <v>256</v>
      </c>
      <c r="BA121" s="6" t="str">
        <f>IF(Table1[[#This Row],[narratives_rank_1]]=1,"Money",IF(Table1[[#This Row],[narratives_rank_2]]=1,"Mixture",IF(Table1[[#This Row],[narratives_rank_3]]=1,"Sincere")))</f>
        <v>Money</v>
      </c>
      <c r="BB121" s="11" t="s">
        <v>116</v>
      </c>
      <c r="BC121" s="1">
        <v>10</v>
      </c>
      <c r="BF121" t="s">
        <v>223</v>
      </c>
      <c r="BG121" t="s">
        <v>94</v>
      </c>
      <c r="BH121" t="s">
        <v>118</v>
      </c>
      <c r="BI121" t="s">
        <v>118</v>
      </c>
      <c r="BJ121" t="s">
        <v>154</v>
      </c>
      <c r="BK121" t="s">
        <v>163</v>
      </c>
      <c r="BL121" t="s">
        <v>630</v>
      </c>
      <c r="BN121">
        <v>50</v>
      </c>
      <c r="BO121" t="s">
        <v>122</v>
      </c>
      <c r="BP121" t="s">
        <v>164</v>
      </c>
      <c r="BQ121" t="s">
        <v>138</v>
      </c>
    </row>
    <row r="122" spans="1:69" x14ac:dyDescent="0.2">
      <c r="A122" t="s">
        <v>782</v>
      </c>
      <c r="B122" t="s">
        <v>782</v>
      </c>
      <c r="C122">
        <v>93.698999999999998</v>
      </c>
      <c r="D122" t="s">
        <v>783</v>
      </c>
      <c r="E122" s="1" t="s">
        <v>127</v>
      </c>
      <c r="F122" s="1">
        <v>3</v>
      </c>
      <c r="G122" s="1" t="s">
        <v>128</v>
      </c>
      <c r="H122" s="1">
        <v>9</v>
      </c>
      <c r="I122" s="1"/>
      <c r="J122" t="s">
        <v>784</v>
      </c>
      <c r="K122" s="1" t="s">
        <v>108</v>
      </c>
      <c r="L122" s="1">
        <v>1</v>
      </c>
      <c r="M122" s="1" t="s">
        <v>109</v>
      </c>
      <c r="N122" s="1">
        <v>1</v>
      </c>
      <c r="O122" s="1" t="s">
        <v>88</v>
      </c>
      <c r="P122" s="1">
        <v>4</v>
      </c>
      <c r="R122" t="s">
        <v>785</v>
      </c>
      <c r="S122">
        <v>0</v>
      </c>
      <c r="X122">
        <v>0</v>
      </c>
      <c r="Y122" t="str" cm="1">
        <f t="array" ref="Y12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22" cm="1">
        <f t="array" ref="Z12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22" t="str" cm="1">
        <f t="array" ref="AA12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22" t="str" cm="1">
        <f t="array" ref="AB12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22" t="str" cm="1">
        <f t="array" ref="AC12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22" t="str" cm="1">
        <f t="array" ref="AD12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22">
        <f>IF(OR(Table1[[#This Row],[Merged_Coding3numerical1]]=1,Table1[[#This Row],[Merged_Coding3numerical2]]=1,Table1[[#This Row],[Merged_Coding3numerical3]]=1),1,0)</f>
        <v>1</v>
      </c>
      <c r="AF122">
        <f>IF(OR(Table1[[#This Row],[Merged_Coding3numerical1]]=2,Table1[[#This Row],[Merged_Coding3numerical2]]=2,Table1[[#This Row],[Merged_Coding3numerical3]]=2),1,0)</f>
        <v>0</v>
      </c>
      <c r="AG122">
        <f>IF(OR(Table1[[#This Row],[Merged_Coding3numerical1]]=3,Table1[[#This Row],[Merged_Coding3numerical2]]=3,Table1[[#This Row],[Merged_Coding3numerical3]]=3),1,0)</f>
        <v>0</v>
      </c>
      <c r="AH122">
        <f>IF(OR(Table1[[#This Row],[Merged_Coding3numerical1]]=4,Table1[[#This Row],[Merged_Coding3numerical2]]=4,Table1[[#This Row],[Merged_Coding3numerical3]]=4),1,0)</f>
        <v>0</v>
      </c>
      <c r="AI122">
        <f>IF(OR(Table1[[#This Row],[Merged_Coding3numerical1]]=5,Table1[[#This Row],[Merged_Coding3numerical2]]=5,Table1[[#This Row],[Merged_Coding3numerical3]]=5),1,0)</f>
        <v>0</v>
      </c>
      <c r="AJ122">
        <f>LEN(Table1[[#This Row],[narratives_open]])</f>
        <v>227</v>
      </c>
      <c r="AK122" s="1" t="s">
        <v>90</v>
      </c>
      <c r="AL122" s="1">
        <v>2</v>
      </c>
      <c r="AR122">
        <f t="shared" si="1"/>
        <v>1</v>
      </c>
      <c r="AS122">
        <v>1</v>
      </c>
      <c r="AT122">
        <v>2</v>
      </c>
      <c r="AU122">
        <v>3</v>
      </c>
      <c r="AV122">
        <f>IF(Table1[[#This Row],[narratives_rank_1]]=1,IF(Table1[[#This Row],[narratives_rank_2]]=2,123,132),IF(Table1[[#This Row],[narratives_rank_1]]=2,IF(Table1[[#This Row],[narratives_rank_2]]=1,213,231),IF(Table1[[#This Row],[narratives_rank_2]]=1,312,321)))</f>
        <v>123</v>
      </c>
      <c r="AW122" t="str">
        <f>IF(AV122=[1]Q4_narr_rank!$B$2,[1]Q4_narr_rank!$A$2,IF(AV122=[1]Q4_narr_rank!$B$3,[1]Q4_narr_rank!$A$3,IF(AV122=[1]Q4_narr_rank!$B$4,[1]Q4_narr_rank!$A$4,IF(AV122=[1]Q4_narr_rank!$B$5,[1]Q4_narr_rank!$A$5,IF(AV122=[1]Q4_narr_rank!$B$6,[1]Q4_narr_rank!$A$6,IF(AV122=[1]Q4_narr_rank!$B$7,[1]Q4_narr_rank!$A$7))))))</f>
        <v>Cynics</v>
      </c>
      <c r="AX122" t="s">
        <v>786</v>
      </c>
      <c r="AY122">
        <v>1</v>
      </c>
      <c r="AZ122">
        <f>LEN(Table1[[#This Row],[narratives_probing]])</f>
        <v>146</v>
      </c>
      <c r="BA122" s="6" t="str">
        <f>IF(Table1[[#This Row],[narratives_rank_1]]=1,"Money",IF(Table1[[#This Row],[narratives_rank_2]]=1,"Mixture",IF(Table1[[#This Row],[narratives_rank_3]]=1,"Sincere")))</f>
        <v>Money</v>
      </c>
      <c r="BB122" s="11" t="s">
        <v>116</v>
      </c>
      <c r="BC122" s="1">
        <v>10</v>
      </c>
      <c r="BF122" t="s">
        <v>117</v>
      </c>
      <c r="BG122" t="s">
        <v>94</v>
      </c>
      <c r="BH122" t="s">
        <v>118</v>
      </c>
      <c r="BI122" t="s">
        <v>118</v>
      </c>
      <c r="BJ122" t="s">
        <v>154</v>
      </c>
      <c r="BK122" t="s">
        <v>163</v>
      </c>
      <c r="BL122" t="s">
        <v>135</v>
      </c>
      <c r="BN122">
        <v>48</v>
      </c>
      <c r="BO122" t="s">
        <v>136</v>
      </c>
      <c r="BP122" t="s">
        <v>147</v>
      </c>
      <c r="BQ122" t="s">
        <v>124</v>
      </c>
    </row>
    <row r="123" spans="1:69" x14ac:dyDescent="0.2">
      <c r="A123" t="s">
        <v>787</v>
      </c>
      <c r="B123" t="s">
        <v>787</v>
      </c>
      <c r="C123">
        <v>162.43700000000001</v>
      </c>
      <c r="D123" t="s">
        <v>788</v>
      </c>
      <c r="E123" s="1" t="s">
        <v>127</v>
      </c>
      <c r="F123" s="1">
        <v>3</v>
      </c>
      <c r="G123" s="1" t="s">
        <v>128</v>
      </c>
      <c r="H123" s="1">
        <v>9</v>
      </c>
      <c r="I123" s="1"/>
      <c r="J123" t="s">
        <v>789</v>
      </c>
      <c r="K123" s="1" t="s">
        <v>108</v>
      </c>
      <c r="L123" s="1">
        <v>1</v>
      </c>
      <c r="M123" s="1" t="s">
        <v>109</v>
      </c>
      <c r="N123" s="1">
        <v>1</v>
      </c>
      <c r="O123" s="1" t="s">
        <v>88</v>
      </c>
      <c r="P123" s="1">
        <v>4</v>
      </c>
      <c r="R123" t="s">
        <v>790</v>
      </c>
      <c r="S123">
        <v>0</v>
      </c>
      <c r="X123">
        <v>0</v>
      </c>
      <c r="Y123" t="str" cm="1">
        <f t="array" ref="Y12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23" cm="1">
        <f t="array" ref="Z12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23" t="str" cm="1">
        <f t="array" ref="AA12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23" t="str" cm="1">
        <f t="array" ref="AB12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23" t="str" cm="1">
        <f t="array" ref="AC12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23" t="str" cm="1">
        <f t="array" ref="AD12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23">
        <f>IF(OR(Table1[[#This Row],[Merged_Coding3numerical1]]=1,Table1[[#This Row],[Merged_Coding3numerical2]]=1,Table1[[#This Row],[Merged_Coding3numerical3]]=1),1,0)</f>
        <v>1</v>
      </c>
      <c r="AF123">
        <f>IF(OR(Table1[[#This Row],[Merged_Coding3numerical1]]=2,Table1[[#This Row],[Merged_Coding3numerical2]]=2,Table1[[#This Row],[Merged_Coding3numerical3]]=2),1,0)</f>
        <v>0</v>
      </c>
      <c r="AG123">
        <f>IF(OR(Table1[[#This Row],[Merged_Coding3numerical1]]=3,Table1[[#This Row],[Merged_Coding3numerical2]]=3,Table1[[#This Row],[Merged_Coding3numerical3]]=3),1,0)</f>
        <v>0</v>
      </c>
      <c r="AH123">
        <f>IF(OR(Table1[[#This Row],[Merged_Coding3numerical1]]=4,Table1[[#This Row],[Merged_Coding3numerical2]]=4,Table1[[#This Row],[Merged_Coding3numerical3]]=4),1,0)</f>
        <v>0</v>
      </c>
      <c r="AI123">
        <f>IF(OR(Table1[[#This Row],[Merged_Coding3numerical1]]=5,Table1[[#This Row],[Merged_Coding3numerical2]]=5,Table1[[#This Row],[Merged_Coding3numerical3]]=5),1,0)</f>
        <v>0</v>
      </c>
      <c r="AJ123">
        <f>LEN(Table1[[#This Row],[narratives_open]])</f>
        <v>41</v>
      </c>
      <c r="AK123" s="1" t="s">
        <v>90</v>
      </c>
      <c r="AL123" s="1">
        <v>2</v>
      </c>
      <c r="AR123">
        <f t="shared" si="1"/>
        <v>1</v>
      </c>
      <c r="AS123">
        <v>1</v>
      </c>
      <c r="AT123">
        <v>2</v>
      </c>
      <c r="AU123">
        <v>3</v>
      </c>
      <c r="AV123">
        <f>IF(Table1[[#This Row],[narratives_rank_1]]=1,IF(Table1[[#This Row],[narratives_rank_2]]=2,123,132),IF(Table1[[#This Row],[narratives_rank_1]]=2,IF(Table1[[#This Row],[narratives_rank_2]]=1,213,231),IF(Table1[[#This Row],[narratives_rank_2]]=1,312,321)))</f>
        <v>123</v>
      </c>
      <c r="AW123" t="str">
        <f>IF(AV123=[1]Q4_narr_rank!$B$2,[1]Q4_narr_rank!$A$2,IF(AV123=[1]Q4_narr_rank!$B$3,[1]Q4_narr_rank!$A$3,IF(AV123=[1]Q4_narr_rank!$B$4,[1]Q4_narr_rank!$A$4,IF(AV123=[1]Q4_narr_rank!$B$5,[1]Q4_narr_rank!$A$5,IF(AV123=[1]Q4_narr_rank!$B$6,[1]Q4_narr_rank!$A$6,IF(AV123=[1]Q4_narr_rank!$B$7,[1]Q4_narr_rank!$A$7))))))</f>
        <v>Cynics</v>
      </c>
      <c r="AX123" t="s">
        <v>791</v>
      </c>
      <c r="AY123">
        <v>1</v>
      </c>
      <c r="AZ123">
        <f>LEN(Table1[[#This Row],[narratives_probing]])</f>
        <v>31</v>
      </c>
      <c r="BA123" s="6" t="str">
        <f>IF(Table1[[#This Row],[narratives_rank_1]]=1,"Money",IF(Table1[[#This Row],[narratives_rank_2]]=1,"Mixture",IF(Table1[[#This Row],[narratives_rank_3]]=1,"Sincere")))</f>
        <v>Money</v>
      </c>
      <c r="BB123" s="7" t="s">
        <v>116</v>
      </c>
      <c r="BC123" s="1">
        <v>10</v>
      </c>
      <c r="BF123" t="s">
        <v>237</v>
      </c>
      <c r="BG123">
        <v>0.4</v>
      </c>
      <c r="BH123" t="s">
        <v>118</v>
      </c>
      <c r="BI123" t="s">
        <v>118</v>
      </c>
      <c r="BJ123" t="s">
        <v>97</v>
      </c>
      <c r="BK123" t="s">
        <v>120</v>
      </c>
      <c r="BL123" t="s">
        <v>135</v>
      </c>
      <c r="BN123">
        <v>56</v>
      </c>
      <c r="BO123" t="s">
        <v>155</v>
      </c>
      <c r="BP123" t="s">
        <v>137</v>
      </c>
      <c r="BQ123" t="s">
        <v>124</v>
      </c>
    </row>
    <row r="124" spans="1:69" x14ac:dyDescent="0.2">
      <c r="A124" t="s">
        <v>792</v>
      </c>
      <c r="B124" s="15" t="s">
        <v>792</v>
      </c>
      <c r="C124">
        <v>302.29399999999998</v>
      </c>
      <c r="D124" t="s">
        <v>793</v>
      </c>
      <c r="E124" s="1" t="s">
        <v>205</v>
      </c>
      <c r="F124" s="1">
        <v>2</v>
      </c>
      <c r="G124" s="1" t="s">
        <v>206</v>
      </c>
      <c r="H124" s="1">
        <v>6</v>
      </c>
      <c r="I124" s="1"/>
      <c r="J124" t="s">
        <v>794</v>
      </c>
      <c r="K124" s="1" t="s">
        <v>108</v>
      </c>
      <c r="L124" s="1">
        <v>1</v>
      </c>
      <c r="M124" s="1" t="s">
        <v>109</v>
      </c>
      <c r="N124" s="1">
        <v>1</v>
      </c>
      <c r="O124" s="1" t="s">
        <v>88</v>
      </c>
      <c r="P124" s="1">
        <v>4</v>
      </c>
      <c r="R124" t="s">
        <v>795</v>
      </c>
      <c r="S124">
        <v>1</v>
      </c>
      <c r="U124">
        <v>1</v>
      </c>
      <c r="V124" t="s">
        <v>90</v>
      </c>
      <c r="W124" s="8">
        <f>IF(Table1[[#This Row],[main_reasontext]]=[1]Q3_narr_open!$A$23,1,IF(Table1[[#This Row],[main_reasontext]]=[1]Q3_narr_open!$A$24,2,IF(Table1[[#This Row],[main_reasontext]]=[1]Q3_narr_open!$A$25,3,IF(Table1[[#This Row],[main_reasontext]]=[1]Q3_narr_open!$A$26,4,))))</f>
        <v>1</v>
      </c>
      <c r="X124">
        <v>1</v>
      </c>
      <c r="Y124" t="str" cm="1">
        <f t="array" ref="Y12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24" cm="1">
        <f t="array" ref="Z12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24" t="str" cm="1">
        <f t="array" ref="AA12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24" cm="1">
        <f t="array" ref="AB12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24" t="str" cm="1">
        <f t="array" ref="AC12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24" t="str" cm="1">
        <f t="array" ref="AD12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24">
        <f>IF(OR(Table1[[#This Row],[Merged_Coding3numerical1]]=1,Table1[[#This Row],[Merged_Coding3numerical2]]=1,Table1[[#This Row],[Merged_Coding3numerical3]]=1),1,0)</f>
        <v>1</v>
      </c>
      <c r="AF124">
        <f>IF(OR(Table1[[#This Row],[Merged_Coding3numerical1]]=2,Table1[[#This Row],[Merged_Coding3numerical2]]=2,Table1[[#This Row],[Merged_Coding3numerical3]]=2),1,0)</f>
        <v>0</v>
      </c>
      <c r="AG124">
        <f>IF(OR(Table1[[#This Row],[Merged_Coding3numerical1]]=3,Table1[[#This Row],[Merged_Coding3numerical2]]=3,Table1[[#This Row],[Merged_Coding3numerical3]]=3),1,0)</f>
        <v>0</v>
      </c>
      <c r="AH124">
        <f>IF(OR(Table1[[#This Row],[Merged_Coding3numerical1]]=4,Table1[[#This Row],[Merged_Coding3numerical2]]=4,Table1[[#This Row],[Merged_Coding3numerical3]]=4),1,0)</f>
        <v>1</v>
      </c>
      <c r="AI124">
        <f>IF(OR(Table1[[#This Row],[Merged_Coding3numerical1]]=5,Table1[[#This Row],[Merged_Coding3numerical2]]=5,Table1[[#This Row],[Merged_Coding3numerical3]]=5),1,0)</f>
        <v>0</v>
      </c>
      <c r="AJ124">
        <f>LEN(Table1[[#This Row],[narratives_open]])</f>
        <v>690</v>
      </c>
      <c r="AK124" s="1" t="s">
        <v>113</v>
      </c>
      <c r="AL124" s="1">
        <v>1</v>
      </c>
      <c r="AM124" s="1" t="s">
        <v>90</v>
      </c>
      <c r="AN124" s="1">
        <v>2</v>
      </c>
      <c r="AR124">
        <f t="shared" si="1"/>
        <v>0.5</v>
      </c>
      <c r="AS124">
        <v>2</v>
      </c>
      <c r="AT124">
        <v>1</v>
      </c>
      <c r="AU124">
        <v>3</v>
      </c>
      <c r="AV124">
        <f>IF(Table1[[#This Row],[narratives_rank_1]]=1,IF(Table1[[#This Row],[narratives_rank_2]]=2,123,132),IF(Table1[[#This Row],[narratives_rank_1]]=2,IF(Table1[[#This Row],[narratives_rank_2]]=1,213,231),IF(Table1[[#This Row],[narratives_rank_2]]=1,312,321)))</f>
        <v>213</v>
      </c>
      <c r="AW124" t="str">
        <f>IF(AV124=[1]Q4_narr_rank!$B$2,[1]Q4_narr_rank!$A$2,IF(AV124=[1]Q4_narr_rank!$B$3,[1]Q4_narr_rank!$A$3,IF(AV124=[1]Q4_narr_rank!$B$4,[1]Q4_narr_rank!$A$4,IF(AV124=[1]Q4_narr_rank!$B$5,[1]Q4_narr_rank!$A$5,IF(AV124=[1]Q4_narr_rank!$B$6,[1]Q4_narr_rank!$A$6,IF(AV124=[1]Q4_narr_rank!$B$7,[1]Q4_narr_rank!$A$7))))))</f>
        <v>Balanced Cynics</v>
      </c>
      <c r="AX124" t="s">
        <v>796</v>
      </c>
      <c r="AY124">
        <v>1</v>
      </c>
      <c r="AZ124">
        <f>LEN(Table1[[#This Row],[narratives_probing]])</f>
        <v>256</v>
      </c>
      <c r="BA124" s="6" t="str">
        <f>IF(Table1[[#This Row],[narratives_rank_1]]=1,"Money",IF(Table1[[#This Row],[narratives_rank_2]]=1,"Mixture",IF(Table1[[#This Row],[narratives_rank_3]]=1,"Sincere")))</f>
        <v>Mixture</v>
      </c>
      <c r="BB124" s="10" t="s">
        <v>236</v>
      </c>
      <c r="BC124" s="1">
        <v>17</v>
      </c>
      <c r="BF124" t="s">
        <v>117</v>
      </c>
      <c r="BG124" t="s">
        <v>187</v>
      </c>
      <c r="BH124" t="s">
        <v>146</v>
      </c>
      <c r="BI124" t="s">
        <v>118</v>
      </c>
      <c r="BJ124" t="s">
        <v>119</v>
      </c>
      <c r="BK124" t="s">
        <v>120</v>
      </c>
      <c r="BL124" t="s">
        <v>448</v>
      </c>
      <c r="BM124" t="s">
        <v>797</v>
      </c>
      <c r="BN124">
        <v>49</v>
      </c>
      <c r="BO124" t="s">
        <v>136</v>
      </c>
      <c r="BP124" t="s">
        <v>147</v>
      </c>
      <c r="BQ124" t="s">
        <v>124</v>
      </c>
    </row>
    <row r="125" spans="1:69" x14ac:dyDescent="0.2">
      <c r="A125" t="s">
        <v>798</v>
      </c>
      <c r="B125" t="s">
        <v>798</v>
      </c>
      <c r="C125">
        <v>137.44200000000001</v>
      </c>
      <c r="D125" t="s">
        <v>799</v>
      </c>
      <c r="E125" s="1" t="s">
        <v>105</v>
      </c>
      <c r="F125" s="1">
        <v>1</v>
      </c>
      <c r="G125" s="1" t="s">
        <v>688</v>
      </c>
      <c r="H125" s="1">
        <v>18</v>
      </c>
      <c r="I125" s="1"/>
      <c r="J125" t="s">
        <v>800</v>
      </c>
      <c r="K125" s="1" t="s">
        <v>176</v>
      </c>
      <c r="L125" s="1">
        <v>2</v>
      </c>
      <c r="M125" s="1" t="s">
        <v>328</v>
      </c>
      <c r="N125" s="1">
        <v>4</v>
      </c>
      <c r="O125" s="1" t="s">
        <v>88</v>
      </c>
      <c r="P125" s="1">
        <v>4</v>
      </c>
      <c r="R125" t="s">
        <v>801</v>
      </c>
      <c r="S125">
        <v>1</v>
      </c>
      <c r="X125">
        <v>0</v>
      </c>
      <c r="Y125" t="str" cm="1">
        <f t="array" ref="Y12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25" cm="1">
        <f t="array" ref="Z12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25" t="str" cm="1">
        <f t="array" ref="AA12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25" t="str" cm="1">
        <f t="array" ref="AB12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25" t="str" cm="1">
        <f t="array" ref="AC12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25" t="str" cm="1">
        <f t="array" ref="AD12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25">
        <f>IF(OR(Table1[[#This Row],[Merged_Coding3numerical1]]=1,Table1[[#This Row],[Merged_Coding3numerical2]]=1,Table1[[#This Row],[Merged_Coding3numerical3]]=1),1,0)</f>
        <v>0</v>
      </c>
      <c r="AF125">
        <f>IF(OR(Table1[[#This Row],[Merged_Coding3numerical1]]=2,Table1[[#This Row],[Merged_Coding3numerical2]]=2,Table1[[#This Row],[Merged_Coding3numerical3]]=2),1,0)</f>
        <v>0</v>
      </c>
      <c r="AG125">
        <f>IF(OR(Table1[[#This Row],[Merged_Coding3numerical1]]=3,Table1[[#This Row],[Merged_Coding3numerical2]]=3,Table1[[#This Row],[Merged_Coding3numerical3]]=3),1,0)</f>
        <v>0</v>
      </c>
      <c r="AH125">
        <f>IF(OR(Table1[[#This Row],[Merged_Coding3numerical1]]=4,Table1[[#This Row],[Merged_Coding3numerical2]]=4,Table1[[#This Row],[Merged_Coding3numerical3]]=4),1,0)</f>
        <v>1</v>
      </c>
      <c r="AI125">
        <f>IF(OR(Table1[[#This Row],[Merged_Coding3numerical1]]=5,Table1[[#This Row],[Merged_Coding3numerical2]]=5,Table1[[#This Row],[Merged_Coding3numerical3]]=5),1,0)</f>
        <v>0</v>
      </c>
      <c r="AJ125">
        <f>LEN(Table1[[#This Row],[narratives_open]])</f>
        <v>85</v>
      </c>
      <c r="AK125" s="1" t="s">
        <v>113</v>
      </c>
      <c r="AL125" s="1">
        <v>1</v>
      </c>
      <c r="AR125">
        <f t="shared" si="1"/>
        <v>1</v>
      </c>
      <c r="AS125">
        <v>3</v>
      </c>
      <c r="AT125">
        <v>2</v>
      </c>
      <c r="AU125">
        <v>1</v>
      </c>
      <c r="AV125">
        <f>IF(Table1[[#This Row],[narratives_rank_1]]=1,IF(Table1[[#This Row],[narratives_rank_2]]=2,123,132),IF(Table1[[#This Row],[narratives_rank_1]]=2,IF(Table1[[#This Row],[narratives_rank_2]]=1,213,231),IF(Table1[[#This Row],[narratives_rank_2]]=1,312,321)))</f>
        <v>321</v>
      </c>
      <c r="AW125" t="str">
        <f>IF(AV125=[1]Q4_narr_rank!$B$2,[1]Q4_narr_rank!$A$2,IF(AV125=[1]Q4_narr_rank!$B$3,[1]Q4_narr_rank!$A$3,IF(AV125=[1]Q4_narr_rank!$B$4,[1]Q4_narr_rank!$A$4,IF(AV125=[1]Q4_narr_rank!$B$5,[1]Q4_narr_rank!$A$5,IF(AV125=[1]Q4_narr_rank!$B$6,[1]Q4_narr_rank!$A$6,IF(AV125=[1]Q4_narr_rank!$B$7,[1]Q4_narr_rank!$A$7))))))</f>
        <v>Idealists</v>
      </c>
      <c r="AX125" t="s">
        <v>802</v>
      </c>
      <c r="AY125">
        <v>1</v>
      </c>
      <c r="AZ125">
        <f>LEN(Table1[[#This Row],[narratives_probing]])</f>
        <v>143</v>
      </c>
      <c r="BA125" s="6" t="str">
        <f>IF(Table1[[#This Row],[narratives_rank_1]]=1,"Money",IF(Table1[[#This Row],[narratives_rank_2]]=1,"Mixture",IF(Table1[[#This Row],[narratives_rank_3]]=1,"Sincere")))</f>
        <v>Sincere</v>
      </c>
      <c r="BB125" s="7" t="s">
        <v>172</v>
      </c>
      <c r="BC125" s="1">
        <v>12</v>
      </c>
      <c r="BF125" t="s">
        <v>93</v>
      </c>
      <c r="BG125" t="s">
        <v>187</v>
      </c>
      <c r="BH125" t="s">
        <v>96</v>
      </c>
      <c r="BI125" t="s">
        <v>96</v>
      </c>
      <c r="BJ125" t="s">
        <v>134</v>
      </c>
      <c r="BK125" t="s">
        <v>163</v>
      </c>
      <c r="BL125" t="s">
        <v>99</v>
      </c>
      <c r="BN125">
        <v>46</v>
      </c>
      <c r="BO125" t="s">
        <v>803</v>
      </c>
      <c r="BP125" t="s">
        <v>137</v>
      </c>
      <c r="BQ125" t="s">
        <v>124</v>
      </c>
    </row>
    <row r="126" spans="1:69" x14ac:dyDescent="0.2">
      <c r="A126" t="s">
        <v>804</v>
      </c>
      <c r="B126" s="15" t="s">
        <v>804</v>
      </c>
      <c r="C126">
        <v>15.58</v>
      </c>
      <c r="D126" t="s">
        <v>805</v>
      </c>
      <c r="E126" s="1" t="s">
        <v>84</v>
      </c>
      <c r="F126" s="1">
        <v>4</v>
      </c>
      <c r="G126" s="1" t="s">
        <v>84</v>
      </c>
      <c r="H126" s="1">
        <v>1</v>
      </c>
      <c r="I126" s="1"/>
      <c r="J126" t="s">
        <v>806</v>
      </c>
      <c r="K126" s="1" t="s">
        <v>108</v>
      </c>
      <c r="L126" s="1">
        <v>1</v>
      </c>
      <c r="M126" s="1" t="s">
        <v>109</v>
      </c>
      <c r="N126" s="1">
        <v>1</v>
      </c>
      <c r="O126" s="1" t="s">
        <v>88</v>
      </c>
      <c r="P126" s="1">
        <v>4</v>
      </c>
      <c r="R126" t="s">
        <v>807</v>
      </c>
      <c r="S126">
        <v>0</v>
      </c>
      <c r="X126">
        <v>0</v>
      </c>
      <c r="Y126" t="str" cm="1">
        <f t="array" ref="Y12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26" cm="1">
        <f t="array" ref="Z12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26" t="str" cm="1">
        <f t="array" ref="AA12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26" t="str" cm="1">
        <f t="array" ref="AB12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26" t="str" cm="1">
        <f t="array" ref="AC12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26" t="str" cm="1">
        <f t="array" ref="AD12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26">
        <f>IF(OR(Table1[[#This Row],[Merged_Coding3numerical1]]=1,Table1[[#This Row],[Merged_Coding3numerical2]]=1,Table1[[#This Row],[Merged_Coding3numerical3]]=1),1,0)</f>
        <v>0</v>
      </c>
      <c r="AF126">
        <f>IF(OR(Table1[[#This Row],[Merged_Coding3numerical1]]=2,Table1[[#This Row],[Merged_Coding3numerical2]]=2,Table1[[#This Row],[Merged_Coding3numerical3]]=2),1,0)</f>
        <v>1</v>
      </c>
      <c r="AG126">
        <f>IF(OR(Table1[[#This Row],[Merged_Coding3numerical1]]=3,Table1[[#This Row],[Merged_Coding3numerical2]]=3,Table1[[#This Row],[Merged_Coding3numerical3]]=3),1,0)</f>
        <v>0</v>
      </c>
      <c r="AH126">
        <f>IF(OR(Table1[[#This Row],[Merged_Coding3numerical1]]=4,Table1[[#This Row],[Merged_Coding3numerical2]]=4,Table1[[#This Row],[Merged_Coding3numerical3]]=4),1,0)</f>
        <v>0</v>
      </c>
      <c r="AI126">
        <f>IF(OR(Table1[[#This Row],[Merged_Coding3numerical1]]=5,Table1[[#This Row],[Merged_Coding3numerical2]]=5,Table1[[#This Row],[Merged_Coding3numerical3]]=5),1,0)</f>
        <v>0</v>
      </c>
      <c r="AJ126">
        <f>LEN(Table1[[#This Row],[narratives_open]])</f>
        <v>66</v>
      </c>
      <c r="AK126" s="1" t="s">
        <v>112</v>
      </c>
      <c r="AL126" s="1">
        <v>3</v>
      </c>
      <c r="AR126">
        <f t="shared" si="1"/>
        <v>1</v>
      </c>
      <c r="AS126">
        <v>3</v>
      </c>
      <c r="AT126">
        <v>2</v>
      </c>
      <c r="AU126">
        <v>1</v>
      </c>
      <c r="AV126">
        <f>IF(Table1[[#This Row],[narratives_rank_1]]=1,IF(Table1[[#This Row],[narratives_rank_2]]=2,123,132),IF(Table1[[#This Row],[narratives_rank_1]]=2,IF(Table1[[#This Row],[narratives_rank_2]]=1,213,231),IF(Table1[[#This Row],[narratives_rank_2]]=1,312,321)))</f>
        <v>321</v>
      </c>
      <c r="AW126" t="str">
        <f>IF(AV126=[1]Q4_narr_rank!$B$2,[1]Q4_narr_rank!$A$2,IF(AV126=[1]Q4_narr_rank!$B$3,[1]Q4_narr_rank!$A$3,IF(AV126=[1]Q4_narr_rank!$B$4,[1]Q4_narr_rank!$A$4,IF(AV126=[1]Q4_narr_rank!$B$5,[1]Q4_narr_rank!$A$5,IF(AV126=[1]Q4_narr_rank!$B$6,[1]Q4_narr_rank!$A$6,IF(AV126=[1]Q4_narr_rank!$B$7,[1]Q4_narr_rank!$A$7))))))</f>
        <v>Idealists</v>
      </c>
      <c r="AX126" t="s">
        <v>808</v>
      </c>
      <c r="AY126">
        <v>1</v>
      </c>
      <c r="AZ126">
        <f>LEN(Table1[[#This Row],[narratives_probing]])</f>
        <v>89</v>
      </c>
      <c r="BA126" s="6" t="str">
        <f>IF(Table1[[#This Row],[narratives_rank_1]]=1,"Money",IF(Table1[[#This Row],[narratives_rank_2]]=1,"Mixture",IF(Table1[[#This Row],[narratives_rank_3]]=1,"Sincere")))</f>
        <v>Sincere</v>
      </c>
      <c r="BB126" s="9" t="s">
        <v>369</v>
      </c>
      <c r="BC126" s="1">
        <v>7</v>
      </c>
      <c r="BF126" t="s">
        <v>117</v>
      </c>
      <c r="BG126" t="s">
        <v>94</v>
      </c>
      <c r="BH126" t="s">
        <v>118</v>
      </c>
      <c r="BI126" t="s">
        <v>95</v>
      </c>
      <c r="BJ126" t="s">
        <v>154</v>
      </c>
      <c r="BK126" t="s">
        <v>163</v>
      </c>
      <c r="BL126" t="s">
        <v>135</v>
      </c>
      <c r="BN126">
        <v>35</v>
      </c>
      <c r="BO126" t="s">
        <v>136</v>
      </c>
      <c r="BP126" t="s">
        <v>324</v>
      </c>
      <c r="BQ126" t="s">
        <v>124</v>
      </c>
    </row>
    <row r="127" spans="1:69" x14ac:dyDescent="0.2">
      <c r="A127" t="s">
        <v>809</v>
      </c>
      <c r="B127" t="s">
        <v>809</v>
      </c>
      <c r="C127">
        <v>30.152000000000001</v>
      </c>
      <c r="D127" t="s">
        <v>810</v>
      </c>
      <c r="E127" s="1" t="s">
        <v>127</v>
      </c>
      <c r="F127" s="1">
        <v>3</v>
      </c>
      <c r="G127" s="1" t="s">
        <v>128</v>
      </c>
      <c r="H127" s="1">
        <v>9</v>
      </c>
      <c r="I127" s="1"/>
      <c r="J127" t="s">
        <v>811</v>
      </c>
      <c r="K127" s="1" t="s">
        <v>108</v>
      </c>
      <c r="L127" s="1">
        <v>1</v>
      </c>
      <c r="M127" s="1" t="s">
        <v>109</v>
      </c>
      <c r="N127" s="1">
        <v>1</v>
      </c>
      <c r="O127" s="1" t="s">
        <v>88</v>
      </c>
      <c r="P127" s="1">
        <v>4</v>
      </c>
      <c r="Q127" s="1"/>
      <c r="R127" t="s">
        <v>812</v>
      </c>
      <c r="S127">
        <v>0</v>
      </c>
      <c r="X127">
        <v>0</v>
      </c>
      <c r="Y127" t="str" cm="1">
        <f t="array" ref="Y12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27" cm="1">
        <f t="array" ref="Z12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27" t="str" cm="1">
        <f t="array" ref="AA12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27" t="str" cm="1">
        <f t="array" ref="AB12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27" t="str" cm="1">
        <f t="array" ref="AC12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27" t="str" cm="1">
        <f t="array" ref="AD12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27">
        <f>IF(OR(Table1[[#This Row],[Merged_Coding3numerical1]]=1,Table1[[#This Row],[Merged_Coding3numerical2]]=1,Table1[[#This Row],[Merged_Coding3numerical3]]=1),1,0)</f>
        <v>1</v>
      </c>
      <c r="AF127">
        <f>IF(OR(Table1[[#This Row],[Merged_Coding3numerical1]]=2,Table1[[#This Row],[Merged_Coding3numerical2]]=2,Table1[[#This Row],[Merged_Coding3numerical3]]=2),1,0)</f>
        <v>0</v>
      </c>
      <c r="AG127">
        <f>IF(OR(Table1[[#This Row],[Merged_Coding3numerical1]]=3,Table1[[#This Row],[Merged_Coding3numerical2]]=3,Table1[[#This Row],[Merged_Coding3numerical3]]=3),1,0)</f>
        <v>0</v>
      </c>
      <c r="AH127">
        <f>IF(OR(Table1[[#This Row],[Merged_Coding3numerical1]]=4,Table1[[#This Row],[Merged_Coding3numerical2]]=4,Table1[[#This Row],[Merged_Coding3numerical3]]=4),1,0)</f>
        <v>0</v>
      </c>
      <c r="AI127">
        <f>IF(OR(Table1[[#This Row],[Merged_Coding3numerical1]]=5,Table1[[#This Row],[Merged_Coding3numerical2]]=5,Table1[[#This Row],[Merged_Coding3numerical3]]=5),1,0)</f>
        <v>0</v>
      </c>
      <c r="AJ127">
        <f>LEN(Table1[[#This Row],[narratives_open]])</f>
        <v>115</v>
      </c>
      <c r="AK127" s="1" t="s">
        <v>90</v>
      </c>
      <c r="AL127" s="1">
        <v>2</v>
      </c>
      <c r="AR127">
        <f t="shared" si="1"/>
        <v>1</v>
      </c>
      <c r="AS127">
        <v>1</v>
      </c>
      <c r="AT127">
        <v>2</v>
      </c>
      <c r="AU127">
        <v>3</v>
      </c>
      <c r="AV127">
        <f>IF(Table1[[#This Row],[narratives_rank_1]]=1,IF(Table1[[#This Row],[narratives_rank_2]]=2,123,132),IF(Table1[[#This Row],[narratives_rank_1]]=2,IF(Table1[[#This Row],[narratives_rank_2]]=1,213,231),IF(Table1[[#This Row],[narratives_rank_2]]=1,312,321)))</f>
        <v>123</v>
      </c>
      <c r="AW127" t="str">
        <f>IF(AV127=[1]Q4_narr_rank!$B$2,[1]Q4_narr_rank!$A$2,IF(AV127=[1]Q4_narr_rank!$B$3,[1]Q4_narr_rank!$A$3,IF(AV127=[1]Q4_narr_rank!$B$4,[1]Q4_narr_rank!$A$4,IF(AV127=[1]Q4_narr_rank!$B$5,[1]Q4_narr_rank!$A$5,IF(AV127=[1]Q4_narr_rank!$B$6,[1]Q4_narr_rank!$A$6,IF(AV127=[1]Q4_narr_rank!$B$7,[1]Q4_narr_rank!$A$7))))))</f>
        <v>Cynics</v>
      </c>
      <c r="AX127" t="s">
        <v>813</v>
      </c>
      <c r="AY127">
        <v>1</v>
      </c>
      <c r="AZ127">
        <f>LEN(Table1[[#This Row],[narratives_probing]])</f>
        <v>247</v>
      </c>
      <c r="BA127" s="6" t="str">
        <f>IF(Table1[[#This Row],[narratives_rank_1]]=1,"Money",IF(Table1[[#This Row],[narratives_rank_2]]=1,"Mixture",IF(Table1[[#This Row],[narratives_rank_3]]=1,"Sincere")))</f>
        <v>Money</v>
      </c>
      <c r="BB127" s="7" t="s">
        <v>116</v>
      </c>
      <c r="BC127" s="1">
        <v>10</v>
      </c>
      <c r="BF127" t="s">
        <v>117</v>
      </c>
      <c r="BG127" t="s">
        <v>94</v>
      </c>
      <c r="BH127" t="s">
        <v>188</v>
      </c>
      <c r="BI127" t="s">
        <v>188</v>
      </c>
      <c r="BJ127" t="s">
        <v>134</v>
      </c>
      <c r="BK127" t="s">
        <v>163</v>
      </c>
      <c r="BL127" t="s">
        <v>135</v>
      </c>
      <c r="BN127">
        <v>27</v>
      </c>
      <c r="BO127" t="s">
        <v>136</v>
      </c>
      <c r="BP127" t="s">
        <v>324</v>
      </c>
      <c r="BQ127" t="s">
        <v>124</v>
      </c>
    </row>
    <row r="128" spans="1:69" x14ac:dyDescent="0.2">
      <c r="A128" t="s">
        <v>814</v>
      </c>
      <c r="B128" t="s">
        <v>814</v>
      </c>
      <c r="C128">
        <v>120.61</v>
      </c>
      <c r="D128" t="s">
        <v>815</v>
      </c>
      <c r="E128" s="1" t="s">
        <v>205</v>
      </c>
      <c r="F128" s="1">
        <v>2</v>
      </c>
      <c r="G128" s="1" t="s">
        <v>206</v>
      </c>
      <c r="H128" s="1">
        <v>6</v>
      </c>
      <c r="I128" s="1"/>
      <c r="J128" t="s">
        <v>816</v>
      </c>
      <c r="K128" s="1" t="s">
        <v>192</v>
      </c>
      <c r="L128" s="1">
        <v>3</v>
      </c>
      <c r="M128" s="1" t="s">
        <v>87</v>
      </c>
      <c r="N128" s="1">
        <v>3</v>
      </c>
      <c r="O128" s="1" t="s">
        <v>88</v>
      </c>
      <c r="P128" s="1">
        <v>4</v>
      </c>
      <c r="R128" t="s">
        <v>817</v>
      </c>
      <c r="S128">
        <v>0</v>
      </c>
      <c r="X128">
        <v>0</v>
      </c>
      <c r="Y128" t="str" cm="1">
        <f t="array" ref="Y12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128" cm="1">
        <f t="array" ref="Z12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128" t="str" cm="1">
        <f t="array" ref="AA12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28" t="str" cm="1">
        <f t="array" ref="AB12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28" t="str" cm="1">
        <f t="array" ref="AC12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28" t="str" cm="1">
        <f t="array" ref="AD12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28">
        <f>IF(OR(Table1[[#This Row],[Merged_Coding3numerical1]]=1,Table1[[#This Row],[Merged_Coding3numerical2]]=1,Table1[[#This Row],[Merged_Coding3numerical3]]=1),1,0)</f>
        <v>0</v>
      </c>
      <c r="AF128">
        <f>IF(OR(Table1[[#This Row],[Merged_Coding3numerical1]]=2,Table1[[#This Row],[Merged_Coding3numerical2]]=2,Table1[[#This Row],[Merged_Coding3numerical3]]=2),1,0)</f>
        <v>0</v>
      </c>
      <c r="AG128">
        <f>IF(OR(Table1[[#This Row],[Merged_Coding3numerical1]]=3,Table1[[#This Row],[Merged_Coding3numerical2]]=3,Table1[[#This Row],[Merged_Coding3numerical3]]=3),1,0)</f>
        <v>0</v>
      </c>
      <c r="AH128">
        <f>IF(OR(Table1[[#This Row],[Merged_Coding3numerical1]]=4,Table1[[#This Row],[Merged_Coding3numerical2]]=4,Table1[[#This Row],[Merged_Coding3numerical3]]=4),1,0)</f>
        <v>0</v>
      </c>
      <c r="AI128">
        <f>IF(OR(Table1[[#This Row],[Merged_Coding3numerical1]]=5,Table1[[#This Row],[Merged_Coding3numerical2]]=5,Table1[[#This Row],[Merged_Coding3numerical3]]=5),1,0)</f>
        <v>1</v>
      </c>
      <c r="AJ128">
        <f>LEN(Table1[[#This Row],[narratives_open]])</f>
        <v>267</v>
      </c>
      <c r="AK128" s="1" t="s">
        <v>194</v>
      </c>
      <c r="AL128" s="1">
        <v>9</v>
      </c>
      <c r="AR128">
        <f t="shared" si="1"/>
        <v>1</v>
      </c>
      <c r="AS128">
        <v>2</v>
      </c>
      <c r="AT128">
        <v>3</v>
      </c>
      <c r="AU128">
        <v>1</v>
      </c>
      <c r="AV128">
        <f>IF(Table1[[#This Row],[narratives_rank_1]]=1,IF(Table1[[#This Row],[narratives_rank_2]]=2,123,132),IF(Table1[[#This Row],[narratives_rank_1]]=2,IF(Table1[[#This Row],[narratives_rank_2]]=1,213,231),IF(Table1[[#This Row],[narratives_rank_2]]=1,312,321)))</f>
        <v>231</v>
      </c>
      <c r="AW128" t="str">
        <f>IF(AV128=[1]Q4_narr_rank!$B$2,[1]Q4_narr_rank!$A$2,IF(AV128=[1]Q4_narr_rank!$B$3,[1]Q4_narr_rank!$A$3,IF(AV128=[1]Q4_narr_rank!$B$4,[1]Q4_narr_rank!$A$4,IF(AV128=[1]Q4_narr_rank!$B$5,[1]Q4_narr_rank!$A$5,IF(AV128=[1]Q4_narr_rank!$B$6,[1]Q4_narr_rank!$A$6,IF(AV128=[1]Q4_narr_rank!$B$7,[1]Q4_narr_rank!$A$7))))))</f>
        <v>2 different types of firms, idealists</v>
      </c>
      <c r="AX128" t="s">
        <v>818</v>
      </c>
      <c r="AY128">
        <v>1</v>
      </c>
      <c r="AZ128">
        <f>LEN(Table1[[#This Row],[narratives_probing]])</f>
        <v>234</v>
      </c>
      <c r="BA128" s="6" t="str">
        <f>IF(Table1[[#This Row],[narratives_rank_1]]=1,"Money",IF(Table1[[#This Row],[narratives_rank_2]]=1,"Mixture",IF(Table1[[#This Row],[narratives_rank_3]]=1,"Sincere")))</f>
        <v>Sincere</v>
      </c>
      <c r="BB128" s="9" t="s">
        <v>268</v>
      </c>
      <c r="BC128" s="1">
        <v>6</v>
      </c>
      <c r="BF128" t="s">
        <v>153</v>
      </c>
      <c r="BG128" t="s">
        <v>187</v>
      </c>
      <c r="BH128" t="s">
        <v>188</v>
      </c>
      <c r="BI128" t="s">
        <v>146</v>
      </c>
      <c r="BJ128" t="s">
        <v>134</v>
      </c>
      <c r="BK128" t="s">
        <v>120</v>
      </c>
      <c r="BL128" t="s">
        <v>135</v>
      </c>
      <c r="BN128">
        <v>57</v>
      </c>
      <c r="BO128" t="s">
        <v>155</v>
      </c>
      <c r="BP128" t="s">
        <v>147</v>
      </c>
      <c r="BQ128" t="s">
        <v>124</v>
      </c>
    </row>
    <row r="129" spans="1:69" x14ac:dyDescent="0.2">
      <c r="A129" t="s">
        <v>819</v>
      </c>
      <c r="B129" t="s">
        <v>819</v>
      </c>
      <c r="C129">
        <v>65.614000000000004</v>
      </c>
      <c r="D129" t="s">
        <v>820</v>
      </c>
      <c r="E129" s="1" t="s">
        <v>167</v>
      </c>
      <c r="F129" s="1">
        <v>5</v>
      </c>
      <c r="G129" s="1" t="s">
        <v>167</v>
      </c>
      <c r="H129" s="1">
        <v>19</v>
      </c>
      <c r="I129" s="1"/>
      <c r="J129" t="s">
        <v>821</v>
      </c>
      <c r="K129" s="1" t="s">
        <v>86</v>
      </c>
      <c r="L129" s="1">
        <v>4</v>
      </c>
      <c r="M129" s="1" t="s">
        <v>87</v>
      </c>
      <c r="N129" s="1">
        <v>3</v>
      </c>
      <c r="O129" s="1" t="s">
        <v>88</v>
      </c>
      <c r="P129" s="1">
        <v>4</v>
      </c>
      <c r="R129" t="s">
        <v>822</v>
      </c>
      <c r="S129">
        <v>0</v>
      </c>
      <c r="V129" t="s">
        <v>294</v>
      </c>
      <c r="W129" s="8">
        <f>IF(Table1[[#This Row],[main_reasontext]]=[1]Q3_narr_open!$A$23,1,IF(Table1[[#This Row],[main_reasontext]]=[1]Q3_narr_open!$A$24,2,IF(Table1[[#This Row],[main_reasontext]]=[1]Q3_narr_open!$A$25,3,IF(Table1[[#This Row],[main_reasontext]]=[1]Q3_narr_open!$A$26,4,))))</f>
        <v>3</v>
      </c>
      <c r="X129">
        <v>1</v>
      </c>
      <c r="Y129" t="str" cm="1">
        <f t="array" ref="Y12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29" cm="1">
        <f t="array" ref="Z12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29" t="str" cm="1">
        <f t="array" ref="AA12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29" cm="1">
        <f t="array" ref="AB12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29" t="str" cm="1">
        <f t="array" ref="AC12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129" cm="1">
        <f t="array" ref="AD12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129">
        <f>IF(OR(Table1[[#This Row],[Merged_Coding3numerical1]]=1,Table1[[#This Row],[Merged_Coding3numerical2]]=1,Table1[[#This Row],[Merged_Coding3numerical3]]=1),1,0)</f>
        <v>0</v>
      </c>
      <c r="AF129">
        <f>IF(OR(Table1[[#This Row],[Merged_Coding3numerical1]]=2,Table1[[#This Row],[Merged_Coding3numerical2]]=2,Table1[[#This Row],[Merged_Coding3numerical3]]=2),1,0)</f>
        <v>1</v>
      </c>
      <c r="AG129">
        <f>IF(OR(Table1[[#This Row],[Merged_Coding3numerical1]]=3,Table1[[#This Row],[Merged_Coding3numerical2]]=3,Table1[[#This Row],[Merged_Coding3numerical3]]=3),1,0)</f>
        <v>1</v>
      </c>
      <c r="AH129">
        <f>IF(OR(Table1[[#This Row],[Merged_Coding3numerical1]]=4,Table1[[#This Row],[Merged_Coding3numerical2]]=4,Table1[[#This Row],[Merged_Coding3numerical3]]=4),1,0)</f>
        <v>1</v>
      </c>
      <c r="AI129">
        <f>IF(OR(Table1[[#This Row],[Merged_Coding3numerical1]]=5,Table1[[#This Row],[Merged_Coding3numerical2]]=5,Table1[[#This Row],[Merged_Coding3numerical3]]=5),1,0)</f>
        <v>0</v>
      </c>
      <c r="AJ129">
        <f>LEN(Table1[[#This Row],[narratives_open]])</f>
        <v>943</v>
      </c>
      <c r="AK129" s="1" t="s">
        <v>114</v>
      </c>
      <c r="AL129" s="1">
        <v>6</v>
      </c>
      <c r="AM129" s="1" t="s">
        <v>112</v>
      </c>
      <c r="AN129" s="1">
        <v>3</v>
      </c>
      <c r="AO129" s="1" t="s">
        <v>295</v>
      </c>
      <c r="AP129" s="1">
        <v>4</v>
      </c>
      <c r="AR129">
        <f t="shared" si="1"/>
        <v>0.33333333333333331</v>
      </c>
      <c r="AS129">
        <v>2</v>
      </c>
      <c r="AT129">
        <v>1</v>
      </c>
      <c r="AU129">
        <v>3</v>
      </c>
      <c r="AV129">
        <f>IF(Table1[[#This Row],[narratives_rank_1]]=1,IF(Table1[[#This Row],[narratives_rank_2]]=2,123,132),IF(Table1[[#This Row],[narratives_rank_1]]=2,IF(Table1[[#This Row],[narratives_rank_2]]=1,213,231),IF(Table1[[#This Row],[narratives_rank_2]]=1,312,321)))</f>
        <v>213</v>
      </c>
      <c r="AW129" t="str">
        <f>IF(AV129=[1]Q4_narr_rank!$B$2,[1]Q4_narr_rank!$A$2,IF(AV129=[1]Q4_narr_rank!$B$3,[1]Q4_narr_rank!$A$3,IF(AV129=[1]Q4_narr_rank!$B$4,[1]Q4_narr_rank!$A$4,IF(AV129=[1]Q4_narr_rank!$B$5,[1]Q4_narr_rank!$A$5,IF(AV129=[1]Q4_narr_rank!$B$6,[1]Q4_narr_rank!$A$6,IF(AV129=[1]Q4_narr_rank!$B$7,[1]Q4_narr_rank!$A$7))))))</f>
        <v>Balanced Cynics</v>
      </c>
      <c r="AX129" t="s">
        <v>823</v>
      </c>
      <c r="AY129">
        <v>1</v>
      </c>
      <c r="AZ129">
        <f>LEN(Table1[[#This Row],[narratives_probing]])</f>
        <v>516</v>
      </c>
      <c r="BA129" s="6" t="str">
        <f>IF(Table1[[#This Row],[narratives_rank_1]]=1,"Money",IF(Table1[[#This Row],[narratives_rank_2]]=1,"Mixture",IF(Table1[[#This Row],[narratives_rank_3]]=1,"Sincere")))</f>
        <v>Mixture</v>
      </c>
      <c r="BB129" s="7" t="s">
        <v>116</v>
      </c>
      <c r="BC129" s="1">
        <v>10</v>
      </c>
      <c r="BD129" s="14"/>
      <c r="BE129" s="14"/>
      <c r="BF129" t="s">
        <v>93</v>
      </c>
      <c r="BG129" t="s">
        <v>187</v>
      </c>
      <c r="BH129" t="s">
        <v>118</v>
      </c>
      <c r="BI129" t="s">
        <v>96</v>
      </c>
      <c r="BJ129" t="s">
        <v>97</v>
      </c>
      <c r="BK129" t="s">
        <v>120</v>
      </c>
      <c r="BL129" t="s">
        <v>121</v>
      </c>
      <c r="BN129">
        <v>27</v>
      </c>
      <c r="BO129" t="s">
        <v>136</v>
      </c>
      <c r="BP129" t="s">
        <v>164</v>
      </c>
      <c r="BQ129" t="s">
        <v>124</v>
      </c>
    </row>
    <row r="130" spans="1:69" x14ac:dyDescent="0.2">
      <c r="A130" t="s">
        <v>824</v>
      </c>
      <c r="B130" t="s">
        <v>824</v>
      </c>
      <c r="C130">
        <v>149.858</v>
      </c>
      <c r="D130" t="s">
        <v>825</v>
      </c>
      <c r="E130" s="1" t="s">
        <v>127</v>
      </c>
      <c r="F130" s="1">
        <v>3</v>
      </c>
      <c r="G130" s="1" t="s">
        <v>128</v>
      </c>
      <c r="H130" s="1">
        <v>9</v>
      </c>
      <c r="I130" s="1"/>
      <c r="J130" t="s">
        <v>826</v>
      </c>
      <c r="K130" s="1" t="s">
        <v>108</v>
      </c>
      <c r="L130" s="1">
        <v>1</v>
      </c>
      <c r="M130" s="1" t="s">
        <v>109</v>
      </c>
      <c r="N130" s="1">
        <v>1</v>
      </c>
      <c r="O130" s="1" t="s">
        <v>88</v>
      </c>
      <c r="P130" s="1">
        <v>4</v>
      </c>
      <c r="R130" t="s">
        <v>827</v>
      </c>
      <c r="S130">
        <v>0</v>
      </c>
      <c r="U130">
        <v>1</v>
      </c>
      <c r="V130" t="s">
        <v>90</v>
      </c>
      <c r="W130" s="8">
        <f>IF(Table1[[#This Row],[main_reasontext]]=[1]Q3_narr_open!$A$23,1,IF(Table1[[#This Row],[main_reasontext]]=[1]Q3_narr_open!$A$24,2,IF(Table1[[#This Row],[main_reasontext]]=[1]Q3_narr_open!$A$25,3,IF(Table1[[#This Row],[main_reasontext]]=[1]Q3_narr_open!$A$26,4,))))</f>
        <v>1</v>
      </c>
      <c r="X130">
        <v>1</v>
      </c>
      <c r="Y130" t="str" cm="1">
        <f t="array" ref="Y13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30" cm="1">
        <f t="array" ref="Z13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30" t="str" cm="1">
        <f t="array" ref="AA13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30" cm="1">
        <f t="array" ref="AB13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30" t="str" cm="1">
        <f t="array" ref="AC13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30" t="str" cm="1">
        <f t="array" ref="AD13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30">
        <f>IF(OR(Table1[[#This Row],[Merged_Coding3numerical1]]=1,Table1[[#This Row],[Merged_Coding3numerical2]]=1,Table1[[#This Row],[Merged_Coding3numerical3]]=1),1,0)</f>
        <v>1</v>
      </c>
      <c r="AF130">
        <f>IF(OR(Table1[[#This Row],[Merged_Coding3numerical1]]=2,Table1[[#This Row],[Merged_Coding3numerical2]]=2,Table1[[#This Row],[Merged_Coding3numerical3]]=2),1,0)</f>
        <v>0</v>
      </c>
      <c r="AG130">
        <f>IF(OR(Table1[[#This Row],[Merged_Coding3numerical1]]=3,Table1[[#This Row],[Merged_Coding3numerical2]]=3,Table1[[#This Row],[Merged_Coding3numerical3]]=3),1,0)</f>
        <v>0</v>
      </c>
      <c r="AH130">
        <f>IF(OR(Table1[[#This Row],[Merged_Coding3numerical1]]=4,Table1[[#This Row],[Merged_Coding3numerical2]]=4,Table1[[#This Row],[Merged_Coding3numerical3]]=4),1,0)</f>
        <v>1</v>
      </c>
      <c r="AI130">
        <f>IF(OR(Table1[[#This Row],[Merged_Coding3numerical1]]=5,Table1[[#This Row],[Merged_Coding3numerical2]]=5,Table1[[#This Row],[Merged_Coding3numerical3]]=5),1,0)</f>
        <v>0</v>
      </c>
      <c r="AJ130">
        <f>LEN(Table1[[#This Row],[narratives_open]])</f>
        <v>251</v>
      </c>
      <c r="AK130" s="1" t="s">
        <v>90</v>
      </c>
      <c r="AL130" s="1">
        <v>2</v>
      </c>
      <c r="AM130" s="1" t="s">
        <v>114</v>
      </c>
      <c r="AN130" s="1">
        <v>6</v>
      </c>
      <c r="AR130">
        <f t="shared" si="1"/>
        <v>0.5</v>
      </c>
      <c r="AS130">
        <v>1</v>
      </c>
      <c r="AT130">
        <v>2</v>
      </c>
      <c r="AU130">
        <v>3</v>
      </c>
      <c r="AV130">
        <f>IF(Table1[[#This Row],[narratives_rank_1]]=1,IF(Table1[[#This Row],[narratives_rank_2]]=2,123,132),IF(Table1[[#This Row],[narratives_rank_1]]=2,IF(Table1[[#This Row],[narratives_rank_2]]=1,213,231),IF(Table1[[#This Row],[narratives_rank_2]]=1,312,321)))</f>
        <v>123</v>
      </c>
      <c r="AW130" t="str">
        <f>IF(AV130=[1]Q4_narr_rank!$B$2,[1]Q4_narr_rank!$A$2,IF(AV130=[1]Q4_narr_rank!$B$3,[1]Q4_narr_rank!$A$3,IF(AV130=[1]Q4_narr_rank!$B$4,[1]Q4_narr_rank!$A$4,IF(AV130=[1]Q4_narr_rank!$B$5,[1]Q4_narr_rank!$A$5,IF(AV130=[1]Q4_narr_rank!$B$6,[1]Q4_narr_rank!$A$6,IF(AV130=[1]Q4_narr_rank!$B$7,[1]Q4_narr_rank!$A$7))))))</f>
        <v>Cynics</v>
      </c>
      <c r="AX130" t="s">
        <v>828</v>
      </c>
      <c r="AY130">
        <v>1</v>
      </c>
      <c r="AZ130">
        <f>LEN(Table1[[#This Row],[narratives_probing]])</f>
        <v>228</v>
      </c>
      <c r="BA130" s="6" t="str">
        <f>IF(Table1[[#This Row],[narratives_rank_1]]=1,"Money",IF(Table1[[#This Row],[narratives_rank_2]]=1,"Mixture",IF(Table1[[#This Row],[narratives_rank_3]]=1,"Sincere")))</f>
        <v>Money</v>
      </c>
      <c r="BB130" s="11" t="s">
        <v>116</v>
      </c>
      <c r="BC130" s="1">
        <v>10</v>
      </c>
      <c r="BF130" t="s">
        <v>223</v>
      </c>
      <c r="BG130" t="s">
        <v>187</v>
      </c>
      <c r="BH130" t="s">
        <v>188</v>
      </c>
      <c r="BI130" t="s">
        <v>146</v>
      </c>
      <c r="BJ130" t="s">
        <v>134</v>
      </c>
      <c r="BK130" t="s">
        <v>163</v>
      </c>
      <c r="BL130" t="s">
        <v>121</v>
      </c>
      <c r="BN130">
        <v>23</v>
      </c>
      <c r="BO130" t="s">
        <v>122</v>
      </c>
      <c r="BP130" t="s">
        <v>164</v>
      </c>
      <c r="BQ130" t="s">
        <v>138</v>
      </c>
    </row>
    <row r="131" spans="1:69" x14ac:dyDescent="0.2">
      <c r="A131" t="s">
        <v>829</v>
      </c>
      <c r="B131" s="15" t="s">
        <v>829</v>
      </c>
      <c r="C131">
        <v>32.594999999999999</v>
      </c>
      <c r="D131" t="s">
        <v>830</v>
      </c>
      <c r="E131" s="1" t="s">
        <v>205</v>
      </c>
      <c r="F131" s="1">
        <v>2</v>
      </c>
      <c r="G131" s="1" t="s">
        <v>206</v>
      </c>
      <c r="H131" s="1">
        <v>6</v>
      </c>
      <c r="I131" s="1"/>
      <c r="J131" t="s">
        <v>831</v>
      </c>
      <c r="K131" s="1" t="s">
        <v>108</v>
      </c>
      <c r="L131" s="1">
        <v>1</v>
      </c>
      <c r="M131" s="1" t="s">
        <v>109</v>
      </c>
      <c r="N131" s="1">
        <v>1</v>
      </c>
      <c r="O131" s="1" t="s">
        <v>88</v>
      </c>
      <c r="P131" s="1">
        <v>4</v>
      </c>
      <c r="R131" t="s">
        <v>832</v>
      </c>
      <c r="S131">
        <v>0</v>
      </c>
      <c r="V131" t="s">
        <v>111</v>
      </c>
      <c r="W131" s="8">
        <f>IF(Table1[[#This Row],[main_reasontext]]=[1]Q3_narr_open!$A$23,1,IF(Table1[[#This Row],[main_reasontext]]=[1]Q3_narr_open!$A$24,2,IF(Table1[[#This Row],[main_reasontext]]=[1]Q3_narr_open!$A$25,3,IF(Table1[[#This Row],[main_reasontext]]=[1]Q3_narr_open!$A$26,4,))))</f>
        <v>2</v>
      </c>
      <c r="X131">
        <v>0</v>
      </c>
      <c r="Y131" t="str" cm="1">
        <f t="array" ref="Y13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31" cm="1">
        <f t="array" ref="Z13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31" t="str" cm="1">
        <f t="array" ref="AA13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31" cm="1">
        <f t="array" ref="AB13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31" t="str" cm="1">
        <f t="array" ref="AC13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31" t="str" cm="1">
        <f t="array" ref="AD13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31">
        <f>IF(OR(Table1[[#This Row],[Merged_Coding3numerical1]]=1,Table1[[#This Row],[Merged_Coding3numerical2]]=1,Table1[[#This Row],[Merged_Coding3numerical3]]=1),1,0)</f>
        <v>1</v>
      </c>
      <c r="AF131">
        <f>IF(OR(Table1[[#This Row],[Merged_Coding3numerical1]]=2,Table1[[#This Row],[Merged_Coding3numerical2]]=2,Table1[[#This Row],[Merged_Coding3numerical3]]=2),1,0)</f>
        <v>1</v>
      </c>
      <c r="AG131">
        <f>IF(OR(Table1[[#This Row],[Merged_Coding3numerical1]]=3,Table1[[#This Row],[Merged_Coding3numerical2]]=3,Table1[[#This Row],[Merged_Coding3numerical3]]=3),1,0)</f>
        <v>0</v>
      </c>
      <c r="AH131">
        <f>IF(OR(Table1[[#This Row],[Merged_Coding3numerical1]]=4,Table1[[#This Row],[Merged_Coding3numerical2]]=4,Table1[[#This Row],[Merged_Coding3numerical3]]=4),1,0)</f>
        <v>0</v>
      </c>
      <c r="AI131">
        <f>IF(OR(Table1[[#This Row],[Merged_Coding3numerical1]]=5,Table1[[#This Row],[Merged_Coding3numerical2]]=5,Table1[[#This Row],[Merged_Coding3numerical3]]=5),1,0)</f>
        <v>0</v>
      </c>
      <c r="AJ131">
        <f>LEN(Table1[[#This Row],[narratives_open]])</f>
        <v>41</v>
      </c>
      <c r="AK131" s="1" t="s">
        <v>112</v>
      </c>
      <c r="AL131" s="1">
        <v>3</v>
      </c>
      <c r="AM131" s="1" t="s">
        <v>90</v>
      </c>
      <c r="AN131" s="1">
        <v>2</v>
      </c>
      <c r="AR131">
        <f t="shared" ref="AR131:AR194" si="2">IF(AP131="",IF(AN131="",1,1/2),1/3)</f>
        <v>0.5</v>
      </c>
      <c r="AS131">
        <v>2</v>
      </c>
      <c r="AT131">
        <v>1</v>
      </c>
      <c r="AU131">
        <v>3</v>
      </c>
      <c r="AV131">
        <f>IF(Table1[[#This Row],[narratives_rank_1]]=1,IF(Table1[[#This Row],[narratives_rank_2]]=2,123,132),IF(Table1[[#This Row],[narratives_rank_1]]=2,IF(Table1[[#This Row],[narratives_rank_2]]=1,213,231),IF(Table1[[#This Row],[narratives_rank_2]]=1,312,321)))</f>
        <v>213</v>
      </c>
      <c r="AW131" t="str">
        <f>IF(AV131=[1]Q4_narr_rank!$B$2,[1]Q4_narr_rank!$A$2,IF(AV131=[1]Q4_narr_rank!$B$3,[1]Q4_narr_rank!$A$3,IF(AV131=[1]Q4_narr_rank!$B$4,[1]Q4_narr_rank!$A$4,IF(AV131=[1]Q4_narr_rank!$B$5,[1]Q4_narr_rank!$A$5,IF(AV131=[1]Q4_narr_rank!$B$6,[1]Q4_narr_rank!$A$6,IF(AV131=[1]Q4_narr_rank!$B$7,[1]Q4_narr_rank!$A$7))))))</f>
        <v>Balanced Cynics</v>
      </c>
      <c r="AX131" t="s">
        <v>833</v>
      </c>
      <c r="AY131">
        <v>1</v>
      </c>
      <c r="AZ131">
        <f>LEN(Table1[[#This Row],[narratives_probing]])</f>
        <v>119</v>
      </c>
      <c r="BA131" s="6" t="str">
        <f>IF(Table1[[#This Row],[narratives_rank_1]]=1,"Money",IF(Table1[[#This Row],[narratives_rank_2]]=1,"Mixture",IF(Table1[[#This Row],[narratives_rank_3]]=1,"Sincere")))</f>
        <v>Mixture</v>
      </c>
      <c r="BB131" s="9" t="s">
        <v>132</v>
      </c>
      <c r="BC131" s="1">
        <v>20</v>
      </c>
      <c r="BF131" t="s">
        <v>210</v>
      </c>
      <c r="BG131">
        <v>0.6</v>
      </c>
      <c r="BH131" t="s">
        <v>146</v>
      </c>
      <c r="BI131" t="s">
        <v>118</v>
      </c>
      <c r="BJ131" t="s">
        <v>119</v>
      </c>
      <c r="BK131" t="s">
        <v>120</v>
      </c>
      <c r="BL131" t="s">
        <v>135</v>
      </c>
      <c r="BN131">
        <v>26</v>
      </c>
      <c r="BO131" t="s">
        <v>122</v>
      </c>
      <c r="BP131" t="s">
        <v>216</v>
      </c>
      <c r="BQ131" t="s">
        <v>138</v>
      </c>
    </row>
    <row r="132" spans="1:69" x14ac:dyDescent="0.2">
      <c r="A132" t="s">
        <v>834</v>
      </c>
      <c r="B132" s="15" t="s">
        <v>834</v>
      </c>
      <c r="C132">
        <v>146.58600000000001</v>
      </c>
      <c r="D132" t="s">
        <v>835</v>
      </c>
      <c r="E132" s="1" t="s">
        <v>84</v>
      </c>
      <c r="F132" s="1">
        <v>4</v>
      </c>
      <c r="G132" s="1" t="s">
        <v>84</v>
      </c>
      <c r="H132" s="1">
        <v>1</v>
      </c>
      <c r="I132" s="1"/>
      <c r="J132" t="s">
        <v>836</v>
      </c>
      <c r="K132" s="1" t="s">
        <v>108</v>
      </c>
      <c r="L132" s="1">
        <v>1</v>
      </c>
      <c r="M132" s="1" t="s">
        <v>109</v>
      </c>
      <c r="N132" s="1">
        <v>1</v>
      </c>
      <c r="O132" s="1" t="s">
        <v>88</v>
      </c>
      <c r="P132" s="1">
        <v>4</v>
      </c>
      <c r="R132" t="s">
        <v>837</v>
      </c>
      <c r="S132">
        <v>0</v>
      </c>
      <c r="V132" t="s">
        <v>90</v>
      </c>
      <c r="W132" s="8">
        <f>IF(Table1[[#This Row],[main_reasontext]]=[1]Q3_narr_open!$A$23,1,IF(Table1[[#This Row],[main_reasontext]]=[1]Q3_narr_open!$A$24,2,IF(Table1[[#This Row],[main_reasontext]]=[1]Q3_narr_open!$A$25,3,IF(Table1[[#This Row],[main_reasontext]]=[1]Q3_narr_open!$A$26,4,))))</f>
        <v>1</v>
      </c>
      <c r="X132">
        <v>1</v>
      </c>
      <c r="Y132" t="str" cm="1">
        <f t="array" ref="Y13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32" cm="1">
        <f t="array" ref="Z13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32" t="str" cm="1">
        <f t="array" ref="AA13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32" cm="1">
        <f t="array" ref="AB13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32" t="str" cm="1">
        <f t="array" ref="AC13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132" cm="1">
        <f t="array" ref="AD13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132">
        <f>IF(OR(Table1[[#This Row],[Merged_Coding3numerical1]]=1,Table1[[#This Row],[Merged_Coding3numerical2]]=1,Table1[[#This Row],[Merged_Coding3numerical3]]=1),1,0)</f>
        <v>1</v>
      </c>
      <c r="AF132">
        <f>IF(OR(Table1[[#This Row],[Merged_Coding3numerical1]]=2,Table1[[#This Row],[Merged_Coding3numerical2]]=2,Table1[[#This Row],[Merged_Coding3numerical3]]=2),1,0)</f>
        <v>1</v>
      </c>
      <c r="AG132">
        <f>IF(OR(Table1[[#This Row],[Merged_Coding3numerical1]]=3,Table1[[#This Row],[Merged_Coding3numerical2]]=3,Table1[[#This Row],[Merged_Coding3numerical3]]=3),1,0)</f>
        <v>0</v>
      </c>
      <c r="AH132">
        <f>IF(OR(Table1[[#This Row],[Merged_Coding3numerical1]]=4,Table1[[#This Row],[Merged_Coding3numerical2]]=4,Table1[[#This Row],[Merged_Coding3numerical3]]=4),1,0)</f>
        <v>0</v>
      </c>
      <c r="AI132">
        <f>IF(OR(Table1[[#This Row],[Merged_Coding3numerical1]]=5,Table1[[#This Row],[Merged_Coding3numerical2]]=5,Table1[[#This Row],[Merged_Coding3numerical3]]=5),1,0)</f>
        <v>0</v>
      </c>
      <c r="AJ132">
        <f>LEN(Table1[[#This Row],[narratives_open]])</f>
        <v>405</v>
      </c>
      <c r="AK132" s="1" t="s">
        <v>90</v>
      </c>
      <c r="AL132" s="1">
        <v>2</v>
      </c>
      <c r="AM132" s="1" t="s">
        <v>221</v>
      </c>
      <c r="AN132" s="1">
        <v>5</v>
      </c>
      <c r="AO132" s="1" t="s">
        <v>234</v>
      </c>
      <c r="AP132" s="1">
        <v>12</v>
      </c>
      <c r="AR132">
        <f t="shared" si="2"/>
        <v>0.33333333333333331</v>
      </c>
      <c r="AS132">
        <v>1</v>
      </c>
      <c r="AT132">
        <v>2</v>
      </c>
      <c r="AU132">
        <v>3</v>
      </c>
      <c r="AV132">
        <f>IF(Table1[[#This Row],[narratives_rank_1]]=1,IF(Table1[[#This Row],[narratives_rank_2]]=2,123,132),IF(Table1[[#This Row],[narratives_rank_1]]=2,IF(Table1[[#This Row],[narratives_rank_2]]=1,213,231),IF(Table1[[#This Row],[narratives_rank_2]]=1,312,321)))</f>
        <v>123</v>
      </c>
      <c r="AW132" t="str">
        <f>IF(AV132=[1]Q4_narr_rank!$B$2,[1]Q4_narr_rank!$A$2,IF(AV132=[1]Q4_narr_rank!$B$3,[1]Q4_narr_rank!$A$3,IF(AV132=[1]Q4_narr_rank!$B$4,[1]Q4_narr_rank!$A$4,IF(AV132=[1]Q4_narr_rank!$B$5,[1]Q4_narr_rank!$A$5,IF(AV132=[1]Q4_narr_rank!$B$6,[1]Q4_narr_rank!$A$6,IF(AV132=[1]Q4_narr_rank!$B$7,[1]Q4_narr_rank!$A$7))))))</f>
        <v>Cynics</v>
      </c>
      <c r="AX132" t="s">
        <v>838</v>
      </c>
      <c r="AY132">
        <v>1</v>
      </c>
      <c r="AZ132">
        <f>LEN(Table1[[#This Row],[narratives_probing]])</f>
        <v>439</v>
      </c>
      <c r="BA132" s="6" t="str">
        <f>IF(Table1[[#This Row],[narratives_rank_1]]=1,"Money",IF(Table1[[#This Row],[narratives_rank_2]]=1,"Mixture",IF(Table1[[#This Row],[narratives_rank_3]]=1,"Sincere")))</f>
        <v>Money</v>
      </c>
      <c r="BB132" s="11" t="s">
        <v>116</v>
      </c>
      <c r="BC132" s="1">
        <v>10</v>
      </c>
      <c r="BF132" t="s">
        <v>117</v>
      </c>
      <c r="BG132" t="s">
        <v>94</v>
      </c>
      <c r="BH132" t="s">
        <v>118</v>
      </c>
      <c r="BI132" t="s">
        <v>118</v>
      </c>
      <c r="BJ132" t="s">
        <v>119</v>
      </c>
      <c r="BK132" t="s">
        <v>163</v>
      </c>
      <c r="BL132" t="s">
        <v>135</v>
      </c>
      <c r="BN132">
        <v>30</v>
      </c>
      <c r="BO132" t="s">
        <v>122</v>
      </c>
      <c r="BP132" t="s">
        <v>324</v>
      </c>
      <c r="BQ132" t="s">
        <v>156</v>
      </c>
    </row>
    <row r="133" spans="1:69" x14ac:dyDescent="0.2">
      <c r="A133" t="s">
        <v>839</v>
      </c>
      <c r="B133" t="s">
        <v>839</v>
      </c>
      <c r="C133">
        <v>41.523000000000003</v>
      </c>
      <c r="D133" t="s">
        <v>840</v>
      </c>
      <c r="E133" s="1" t="s">
        <v>167</v>
      </c>
      <c r="F133" s="1">
        <v>5</v>
      </c>
      <c r="G133" s="1" t="s">
        <v>167</v>
      </c>
      <c r="H133" s="1">
        <v>19</v>
      </c>
      <c r="I133" s="1"/>
      <c r="J133" t="s">
        <v>841</v>
      </c>
      <c r="K133" s="1" t="s">
        <v>108</v>
      </c>
      <c r="L133" s="1">
        <v>1</v>
      </c>
      <c r="M133" s="1" t="s">
        <v>109</v>
      </c>
      <c r="N133" s="1">
        <v>1</v>
      </c>
      <c r="O133" s="1" t="s">
        <v>88</v>
      </c>
      <c r="P133" s="1">
        <v>4</v>
      </c>
      <c r="R133" t="s">
        <v>842</v>
      </c>
      <c r="S133">
        <v>0</v>
      </c>
      <c r="X133">
        <v>0</v>
      </c>
      <c r="Y133" t="str" cm="1">
        <f t="array" ref="Y13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33" cm="1">
        <f t="array" ref="Z13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33" t="str" cm="1">
        <f t="array" ref="AA13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33" t="str" cm="1">
        <f t="array" ref="AB13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33" t="str" cm="1">
        <f t="array" ref="AC13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33" t="str" cm="1">
        <f t="array" ref="AD13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33">
        <f>IF(OR(Table1[[#This Row],[Merged_Coding3numerical1]]=1,Table1[[#This Row],[Merged_Coding3numerical2]]=1,Table1[[#This Row],[Merged_Coding3numerical3]]=1),1,0)</f>
        <v>1</v>
      </c>
      <c r="AF133">
        <f>IF(OR(Table1[[#This Row],[Merged_Coding3numerical1]]=2,Table1[[#This Row],[Merged_Coding3numerical2]]=2,Table1[[#This Row],[Merged_Coding3numerical3]]=2),1,0)</f>
        <v>0</v>
      </c>
      <c r="AG133">
        <f>IF(OR(Table1[[#This Row],[Merged_Coding3numerical1]]=3,Table1[[#This Row],[Merged_Coding3numerical2]]=3,Table1[[#This Row],[Merged_Coding3numerical3]]=3),1,0)</f>
        <v>0</v>
      </c>
      <c r="AH133">
        <f>IF(OR(Table1[[#This Row],[Merged_Coding3numerical1]]=4,Table1[[#This Row],[Merged_Coding3numerical2]]=4,Table1[[#This Row],[Merged_Coding3numerical3]]=4),1,0)</f>
        <v>0</v>
      </c>
      <c r="AI133">
        <f>IF(OR(Table1[[#This Row],[Merged_Coding3numerical1]]=5,Table1[[#This Row],[Merged_Coding3numerical2]]=5,Table1[[#This Row],[Merged_Coding3numerical3]]=5),1,0)</f>
        <v>0</v>
      </c>
      <c r="AJ133">
        <f>LEN(Table1[[#This Row],[narratives_open]])</f>
        <v>171</v>
      </c>
      <c r="AK133" s="1" t="s">
        <v>90</v>
      </c>
      <c r="AL133" s="1">
        <v>2</v>
      </c>
      <c r="AR133">
        <f t="shared" si="2"/>
        <v>1</v>
      </c>
      <c r="AS133">
        <v>1</v>
      </c>
      <c r="AT133">
        <v>2</v>
      </c>
      <c r="AU133">
        <v>3</v>
      </c>
      <c r="AV133">
        <f>IF(Table1[[#This Row],[narratives_rank_1]]=1,IF(Table1[[#This Row],[narratives_rank_2]]=2,123,132),IF(Table1[[#This Row],[narratives_rank_1]]=2,IF(Table1[[#This Row],[narratives_rank_2]]=1,213,231),IF(Table1[[#This Row],[narratives_rank_2]]=1,312,321)))</f>
        <v>123</v>
      </c>
      <c r="AW133" t="str">
        <f>IF(AV133=[1]Q4_narr_rank!$B$2,[1]Q4_narr_rank!$A$2,IF(AV133=[1]Q4_narr_rank!$B$3,[1]Q4_narr_rank!$A$3,IF(AV133=[1]Q4_narr_rank!$B$4,[1]Q4_narr_rank!$A$4,IF(AV133=[1]Q4_narr_rank!$B$5,[1]Q4_narr_rank!$A$5,IF(AV133=[1]Q4_narr_rank!$B$6,[1]Q4_narr_rank!$A$6,IF(AV133=[1]Q4_narr_rank!$B$7,[1]Q4_narr_rank!$A$7))))))</f>
        <v>Cynics</v>
      </c>
      <c r="AX133" t="s">
        <v>843</v>
      </c>
      <c r="AY133">
        <v>1</v>
      </c>
      <c r="AZ133">
        <f>LEN(Table1[[#This Row],[narratives_probing]])</f>
        <v>191</v>
      </c>
      <c r="BA133" s="6" t="str">
        <f>IF(Table1[[#This Row],[narratives_rank_1]]=1,"Money",IF(Table1[[#This Row],[narratives_rank_2]]=1,"Mixture",IF(Table1[[#This Row],[narratives_rank_3]]=1,"Sincere")))</f>
        <v>Money</v>
      </c>
      <c r="BB133" s="11" t="s">
        <v>116</v>
      </c>
      <c r="BC133" s="1">
        <v>10</v>
      </c>
      <c r="BF133" t="s">
        <v>117</v>
      </c>
      <c r="BG133" t="s">
        <v>94</v>
      </c>
      <c r="BH133" t="s">
        <v>96</v>
      </c>
      <c r="BI133" t="s">
        <v>96</v>
      </c>
      <c r="BJ133" t="s">
        <v>154</v>
      </c>
      <c r="BK133" t="s">
        <v>163</v>
      </c>
      <c r="BL133" t="s">
        <v>135</v>
      </c>
      <c r="BN133">
        <v>34</v>
      </c>
      <c r="BO133" t="s">
        <v>122</v>
      </c>
      <c r="BP133" t="s">
        <v>164</v>
      </c>
      <c r="BQ133" t="s">
        <v>156</v>
      </c>
    </row>
    <row r="134" spans="1:69" x14ac:dyDescent="0.2">
      <c r="A134" t="s">
        <v>844</v>
      </c>
      <c r="B134" s="15" t="s">
        <v>844</v>
      </c>
      <c r="C134">
        <v>161.833</v>
      </c>
      <c r="D134" t="s">
        <v>845</v>
      </c>
      <c r="E134" s="1" t="s">
        <v>205</v>
      </c>
      <c r="F134" s="1">
        <v>2</v>
      </c>
      <c r="G134" s="1" t="s">
        <v>281</v>
      </c>
      <c r="H134" s="1">
        <v>4</v>
      </c>
      <c r="I134" s="1"/>
      <c r="J134" t="s">
        <v>846</v>
      </c>
      <c r="K134" s="1" t="s">
        <v>176</v>
      </c>
      <c r="L134" s="1">
        <v>2</v>
      </c>
      <c r="M134" s="1" t="s">
        <v>328</v>
      </c>
      <c r="N134" s="1">
        <v>4</v>
      </c>
      <c r="O134" s="1" t="s">
        <v>88</v>
      </c>
      <c r="P134" s="1">
        <v>4</v>
      </c>
      <c r="R134" t="s">
        <v>847</v>
      </c>
      <c r="S134">
        <v>0</v>
      </c>
      <c r="X134">
        <v>0</v>
      </c>
      <c r="Y134" t="str" cm="1">
        <f t="array" ref="Y13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34" cm="1">
        <f t="array" ref="Z13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34" t="str" cm="1">
        <f t="array" ref="AA13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34" t="str" cm="1">
        <f t="array" ref="AB13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34" t="str" cm="1">
        <f t="array" ref="AC13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34" t="str" cm="1">
        <f t="array" ref="AD13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34">
        <f>IF(OR(Table1[[#This Row],[Merged_Coding3numerical1]]=1,Table1[[#This Row],[Merged_Coding3numerical2]]=1,Table1[[#This Row],[Merged_Coding3numerical3]]=1),1,0)</f>
        <v>0</v>
      </c>
      <c r="AF134">
        <f>IF(OR(Table1[[#This Row],[Merged_Coding3numerical1]]=2,Table1[[#This Row],[Merged_Coding3numerical2]]=2,Table1[[#This Row],[Merged_Coding3numerical3]]=2),1,0)</f>
        <v>0</v>
      </c>
      <c r="AG134">
        <f>IF(OR(Table1[[#This Row],[Merged_Coding3numerical1]]=3,Table1[[#This Row],[Merged_Coding3numerical2]]=3,Table1[[#This Row],[Merged_Coding3numerical3]]=3),1,0)</f>
        <v>0</v>
      </c>
      <c r="AH134">
        <f>IF(OR(Table1[[#This Row],[Merged_Coding3numerical1]]=4,Table1[[#This Row],[Merged_Coding3numerical2]]=4,Table1[[#This Row],[Merged_Coding3numerical3]]=4),1,0)</f>
        <v>1</v>
      </c>
      <c r="AI134">
        <f>IF(OR(Table1[[#This Row],[Merged_Coding3numerical1]]=5,Table1[[#This Row],[Merged_Coding3numerical2]]=5,Table1[[#This Row],[Merged_Coding3numerical3]]=5),1,0)</f>
        <v>0</v>
      </c>
      <c r="AJ134">
        <f>LEN(Table1[[#This Row],[narratives_open]])</f>
        <v>394</v>
      </c>
      <c r="AK134" s="1" t="s">
        <v>114</v>
      </c>
      <c r="AL134" s="1">
        <v>6</v>
      </c>
      <c r="AR134">
        <f t="shared" si="2"/>
        <v>1</v>
      </c>
      <c r="AS134">
        <v>3</v>
      </c>
      <c r="AT134">
        <v>2</v>
      </c>
      <c r="AU134">
        <v>1</v>
      </c>
      <c r="AV134">
        <f>IF(Table1[[#This Row],[narratives_rank_1]]=1,IF(Table1[[#This Row],[narratives_rank_2]]=2,123,132),IF(Table1[[#This Row],[narratives_rank_1]]=2,IF(Table1[[#This Row],[narratives_rank_2]]=1,213,231),IF(Table1[[#This Row],[narratives_rank_2]]=1,312,321)))</f>
        <v>321</v>
      </c>
      <c r="AW134" t="str">
        <f>IF(AV134=[1]Q4_narr_rank!$B$2,[1]Q4_narr_rank!$A$2,IF(AV134=[1]Q4_narr_rank!$B$3,[1]Q4_narr_rank!$A$3,IF(AV134=[1]Q4_narr_rank!$B$4,[1]Q4_narr_rank!$A$4,IF(AV134=[1]Q4_narr_rank!$B$5,[1]Q4_narr_rank!$A$5,IF(AV134=[1]Q4_narr_rank!$B$6,[1]Q4_narr_rank!$A$6,IF(AV134=[1]Q4_narr_rank!$B$7,[1]Q4_narr_rank!$A$7))))))</f>
        <v>Idealists</v>
      </c>
      <c r="AX134" t="s">
        <v>848</v>
      </c>
      <c r="AY134">
        <v>1</v>
      </c>
      <c r="AZ134">
        <f>LEN(Table1[[#This Row],[narratives_probing]])</f>
        <v>195</v>
      </c>
      <c r="BA134" s="6" t="str">
        <f>IF(Table1[[#This Row],[narratives_rank_1]]=1,"Money",IF(Table1[[#This Row],[narratives_rank_2]]=1,"Mixture",IF(Table1[[#This Row],[narratives_rank_3]]=1,"Sincere")))</f>
        <v>Sincere</v>
      </c>
      <c r="BB134" s="11" t="s">
        <v>196</v>
      </c>
      <c r="BC134" s="1">
        <v>19</v>
      </c>
      <c r="BF134" t="s">
        <v>202</v>
      </c>
      <c r="BG134">
        <v>0.6</v>
      </c>
      <c r="BH134" t="s">
        <v>96</v>
      </c>
      <c r="BI134" t="s">
        <v>146</v>
      </c>
      <c r="BJ134" t="s">
        <v>119</v>
      </c>
      <c r="BK134" t="s">
        <v>120</v>
      </c>
      <c r="BL134" t="s">
        <v>135</v>
      </c>
      <c r="BN134">
        <v>54</v>
      </c>
      <c r="BO134" t="s">
        <v>136</v>
      </c>
      <c r="BP134" t="s">
        <v>147</v>
      </c>
      <c r="BQ134" t="s">
        <v>156</v>
      </c>
    </row>
    <row r="135" spans="1:69" x14ac:dyDescent="0.2">
      <c r="A135" t="s">
        <v>849</v>
      </c>
      <c r="B135" t="s">
        <v>849</v>
      </c>
      <c r="C135">
        <v>199.66499999999999</v>
      </c>
      <c r="D135" t="s">
        <v>850</v>
      </c>
      <c r="E135" s="1" t="s">
        <v>105</v>
      </c>
      <c r="F135" s="1">
        <v>1</v>
      </c>
      <c r="G135" s="1" t="s">
        <v>106</v>
      </c>
      <c r="H135" s="1">
        <v>2</v>
      </c>
      <c r="I135" s="1"/>
      <c r="J135" t="s">
        <v>851</v>
      </c>
      <c r="K135" s="1" t="s">
        <v>108</v>
      </c>
      <c r="L135" s="1">
        <v>1</v>
      </c>
      <c r="M135" s="1" t="s">
        <v>109</v>
      </c>
      <c r="N135" s="1">
        <v>1</v>
      </c>
      <c r="O135" s="1" t="s">
        <v>88</v>
      </c>
      <c r="P135" s="1">
        <v>4</v>
      </c>
      <c r="R135" t="s">
        <v>852</v>
      </c>
      <c r="S135">
        <v>0</v>
      </c>
      <c r="U135">
        <v>1</v>
      </c>
      <c r="V135" t="s">
        <v>90</v>
      </c>
      <c r="W135" s="8">
        <f>IF(Table1[[#This Row],[main_reasontext]]=[1]Q3_narr_open!$A$23,1,IF(Table1[[#This Row],[main_reasontext]]=[1]Q3_narr_open!$A$24,2,IF(Table1[[#This Row],[main_reasontext]]=[1]Q3_narr_open!$A$25,3,IF(Table1[[#This Row],[main_reasontext]]=[1]Q3_narr_open!$A$26,4,))))</f>
        <v>1</v>
      </c>
      <c r="X135">
        <v>1</v>
      </c>
      <c r="Y135" t="str" cm="1">
        <f t="array" ref="Y13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35" cm="1">
        <f t="array" ref="Z13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35" t="str" cm="1">
        <f t="array" ref="AA13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35" cm="1">
        <f t="array" ref="AB13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35" t="str" cm="1">
        <f t="array" ref="AC13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135" cm="1">
        <f t="array" ref="AD13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135">
        <f>IF(OR(Table1[[#This Row],[Merged_Coding3numerical1]]=1,Table1[[#This Row],[Merged_Coding3numerical2]]=1,Table1[[#This Row],[Merged_Coding3numerical3]]=1),1,0)</f>
        <v>1</v>
      </c>
      <c r="AF135">
        <f>IF(OR(Table1[[#This Row],[Merged_Coding3numerical1]]=2,Table1[[#This Row],[Merged_Coding3numerical2]]=2,Table1[[#This Row],[Merged_Coding3numerical3]]=2),1,0)</f>
        <v>0</v>
      </c>
      <c r="AG135">
        <f>IF(OR(Table1[[#This Row],[Merged_Coding3numerical1]]=3,Table1[[#This Row],[Merged_Coding3numerical2]]=3,Table1[[#This Row],[Merged_Coding3numerical3]]=3),1,0)</f>
        <v>1</v>
      </c>
      <c r="AH135">
        <f>IF(OR(Table1[[#This Row],[Merged_Coding3numerical1]]=4,Table1[[#This Row],[Merged_Coding3numerical2]]=4,Table1[[#This Row],[Merged_Coding3numerical3]]=4),1,0)</f>
        <v>1</v>
      </c>
      <c r="AI135">
        <f>IF(OR(Table1[[#This Row],[Merged_Coding3numerical1]]=5,Table1[[#This Row],[Merged_Coding3numerical2]]=5,Table1[[#This Row],[Merged_Coding3numerical3]]=5),1,0)</f>
        <v>0</v>
      </c>
      <c r="AJ135">
        <f>LEN(Table1[[#This Row],[narratives_open]])</f>
        <v>582</v>
      </c>
      <c r="AK135" s="1" t="s">
        <v>90</v>
      </c>
      <c r="AL135" s="1">
        <v>2</v>
      </c>
      <c r="AM135" s="1" t="s">
        <v>113</v>
      </c>
      <c r="AN135" s="1">
        <v>1</v>
      </c>
      <c r="AO135" s="1" t="s">
        <v>295</v>
      </c>
      <c r="AP135" s="1">
        <v>4</v>
      </c>
      <c r="AR135">
        <f t="shared" si="2"/>
        <v>0.33333333333333331</v>
      </c>
      <c r="AS135">
        <v>1</v>
      </c>
      <c r="AT135">
        <v>2</v>
      </c>
      <c r="AU135">
        <v>3</v>
      </c>
      <c r="AV135">
        <f>IF(Table1[[#This Row],[narratives_rank_1]]=1,IF(Table1[[#This Row],[narratives_rank_2]]=2,123,132),IF(Table1[[#This Row],[narratives_rank_1]]=2,IF(Table1[[#This Row],[narratives_rank_2]]=1,213,231),IF(Table1[[#This Row],[narratives_rank_2]]=1,312,321)))</f>
        <v>123</v>
      </c>
      <c r="AW135" t="str">
        <f>IF(AV135=[1]Q4_narr_rank!$B$2,[1]Q4_narr_rank!$A$2,IF(AV135=[1]Q4_narr_rank!$B$3,[1]Q4_narr_rank!$A$3,IF(AV135=[1]Q4_narr_rank!$B$4,[1]Q4_narr_rank!$A$4,IF(AV135=[1]Q4_narr_rank!$B$5,[1]Q4_narr_rank!$A$5,IF(AV135=[1]Q4_narr_rank!$B$6,[1]Q4_narr_rank!$A$6,IF(AV135=[1]Q4_narr_rank!$B$7,[1]Q4_narr_rank!$A$7))))))</f>
        <v>Cynics</v>
      </c>
      <c r="AX135" t="s">
        <v>853</v>
      </c>
      <c r="AY135">
        <v>1</v>
      </c>
      <c r="AZ135">
        <f>LEN(Table1[[#This Row],[narratives_probing]])</f>
        <v>461</v>
      </c>
      <c r="BA135" s="6" t="str">
        <f>IF(Table1[[#This Row],[narratives_rank_1]]=1,"Money",IF(Table1[[#This Row],[narratives_rank_2]]=1,"Mixture",IF(Table1[[#This Row],[narratives_rank_3]]=1,"Sincere")))</f>
        <v>Money</v>
      </c>
      <c r="BB135" s="7" t="s">
        <v>116</v>
      </c>
      <c r="BC135" s="1">
        <v>10</v>
      </c>
      <c r="BD135" s="14"/>
      <c r="BE135" s="14"/>
      <c r="BF135" t="s">
        <v>117</v>
      </c>
      <c r="BG135" t="s">
        <v>94</v>
      </c>
      <c r="BH135" t="s">
        <v>188</v>
      </c>
      <c r="BI135" t="s">
        <v>188</v>
      </c>
      <c r="BJ135" t="s">
        <v>154</v>
      </c>
      <c r="BK135" t="s">
        <v>163</v>
      </c>
      <c r="BL135" t="s">
        <v>135</v>
      </c>
      <c r="BN135">
        <v>23</v>
      </c>
      <c r="BO135" t="s">
        <v>155</v>
      </c>
      <c r="BP135" t="s">
        <v>147</v>
      </c>
      <c r="BQ135" t="s">
        <v>124</v>
      </c>
    </row>
    <row r="136" spans="1:69" x14ac:dyDescent="0.2">
      <c r="A136" t="s">
        <v>854</v>
      </c>
      <c r="B136" s="15" t="s">
        <v>854</v>
      </c>
      <c r="C136">
        <v>64.486000000000004</v>
      </c>
      <c r="D136" t="s">
        <v>855</v>
      </c>
      <c r="E136" s="1" t="s">
        <v>141</v>
      </c>
      <c r="F136" s="1">
        <v>6</v>
      </c>
      <c r="G136" s="1" t="s">
        <v>856</v>
      </c>
      <c r="H136" s="1">
        <v>17</v>
      </c>
      <c r="I136" s="1"/>
      <c r="J136" t="s">
        <v>857</v>
      </c>
      <c r="K136" s="1" t="s">
        <v>176</v>
      </c>
      <c r="L136" s="1">
        <v>2</v>
      </c>
      <c r="M136" s="1" t="s">
        <v>177</v>
      </c>
      <c r="N136" s="1">
        <v>2</v>
      </c>
      <c r="O136" s="1" t="s">
        <v>88</v>
      </c>
      <c r="P136" s="1">
        <v>4</v>
      </c>
      <c r="R136" t="s">
        <v>858</v>
      </c>
      <c r="S136">
        <v>0</v>
      </c>
      <c r="X136">
        <v>0</v>
      </c>
      <c r="Y136" t="str" cm="1">
        <f t="array" ref="Y13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136" cm="1">
        <f t="array" ref="Z13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136" t="str" cm="1">
        <f t="array" ref="AA13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36" t="str" cm="1">
        <f t="array" ref="AB13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36" t="str" cm="1">
        <f t="array" ref="AC13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36" t="str" cm="1">
        <f t="array" ref="AD13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36">
        <f>IF(OR(Table1[[#This Row],[Merged_Coding3numerical1]]=1,Table1[[#This Row],[Merged_Coding3numerical2]]=1,Table1[[#This Row],[Merged_Coding3numerical3]]=1),1,0)</f>
        <v>0</v>
      </c>
      <c r="AF136">
        <f>IF(OR(Table1[[#This Row],[Merged_Coding3numerical1]]=2,Table1[[#This Row],[Merged_Coding3numerical2]]=2,Table1[[#This Row],[Merged_Coding3numerical3]]=2),1,0)</f>
        <v>0</v>
      </c>
      <c r="AG136">
        <f>IF(OR(Table1[[#This Row],[Merged_Coding3numerical1]]=3,Table1[[#This Row],[Merged_Coding3numerical2]]=3,Table1[[#This Row],[Merged_Coding3numerical3]]=3),1,0)</f>
        <v>0</v>
      </c>
      <c r="AH136">
        <f>IF(OR(Table1[[#This Row],[Merged_Coding3numerical1]]=4,Table1[[#This Row],[Merged_Coding3numerical2]]=4,Table1[[#This Row],[Merged_Coding3numerical3]]=4),1,0)</f>
        <v>0</v>
      </c>
      <c r="AI136">
        <f>IF(OR(Table1[[#This Row],[Merged_Coding3numerical1]]=5,Table1[[#This Row],[Merged_Coding3numerical2]]=5,Table1[[#This Row],[Merged_Coding3numerical3]]=5),1,0)</f>
        <v>1</v>
      </c>
      <c r="AJ136">
        <f>LEN(Table1[[#This Row],[narratives_open]])</f>
        <v>200</v>
      </c>
      <c r="AK136" s="1" t="s">
        <v>194</v>
      </c>
      <c r="AL136" s="1">
        <v>9</v>
      </c>
      <c r="AR136">
        <f t="shared" si="2"/>
        <v>1</v>
      </c>
      <c r="AS136">
        <v>3</v>
      </c>
      <c r="AT136">
        <v>2</v>
      </c>
      <c r="AU136">
        <v>1</v>
      </c>
      <c r="AV136">
        <f>IF(Table1[[#This Row],[narratives_rank_1]]=1,IF(Table1[[#This Row],[narratives_rank_2]]=2,123,132),IF(Table1[[#This Row],[narratives_rank_1]]=2,IF(Table1[[#This Row],[narratives_rank_2]]=1,213,231),IF(Table1[[#This Row],[narratives_rank_2]]=1,312,321)))</f>
        <v>321</v>
      </c>
      <c r="AW136" t="str">
        <f>IF(AV136=[1]Q4_narr_rank!$B$2,[1]Q4_narr_rank!$A$2,IF(AV136=[1]Q4_narr_rank!$B$3,[1]Q4_narr_rank!$A$3,IF(AV136=[1]Q4_narr_rank!$B$4,[1]Q4_narr_rank!$A$4,IF(AV136=[1]Q4_narr_rank!$B$5,[1]Q4_narr_rank!$A$5,IF(AV136=[1]Q4_narr_rank!$B$6,[1]Q4_narr_rank!$A$6,IF(AV136=[1]Q4_narr_rank!$B$7,[1]Q4_narr_rank!$A$7))))))</f>
        <v>Idealists</v>
      </c>
      <c r="AX136" t="s">
        <v>859</v>
      </c>
      <c r="AY136">
        <v>1</v>
      </c>
      <c r="AZ136">
        <f>LEN(Table1[[#This Row],[narratives_probing]])</f>
        <v>267</v>
      </c>
      <c r="BA136" s="6" t="str">
        <f>IF(Table1[[#This Row],[narratives_rank_1]]=1,"Money",IF(Table1[[#This Row],[narratives_rank_2]]=1,"Mixture",IF(Table1[[#This Row],[narratives_rank_3]]=1,"Sincere")))</f>
        <v>Sincere</v>
      </c>
      <c r="BB136" s="7" t="s">
        <v>196</v>
      </c>
      <c r="BC136" s="1">
        <v>19</v>
      </c>
      <c r="BF136" t="s">
        <v>223</v>
      </c>
      <c r="BG136">
        <v>0.4</v>
      </c>
      <c r="BH136" t="s">
        <v>118</v>
      </c>
      <c r="BI136" t="s">
        <v>118</v>
      </c>
      <c r="BJ136" t="s">
        <v>154</v>
      </c>
      <c r="BK136" t="s">
        <v>163</v>
      </c>
      <c r="BL136" t="s">
        <v>448</v>
      </c>
      <c r="BN136">
        <v>46</v>
      </c>
      <c r="BO136" t="s">
        <v>122</v>
      </c>
      <c r="BP136" t="s">
        <v>164</v>
      </c>
      <c r="BQ136" t="s">
        <v>124</v>
      </c>
    </row>
    <row r="137" spans="1:69" x14ac:dyDescent="0.2">
      <c r="A137" t="s">
        <v>860</v>
      </c>
      <c r="B137" t="s">
        <v>860</v>
      </c>
      <c r="C137">
        <v>90.42</v>
      </c>
      <c r="D137" t="s">
        <v>861</v>
      </c>
      <c r="E137" s="1" t="s">
        <v>167</v>
      </c>
      <c r="F137" s="1">
        <v>5</v>
      </c>
      <c r="G137" s="1" t="s">
        <v>167</v>
      </c>
      <c r="H137" s="1">
        <v>19</v>
      </c>
      <c r="I137" s="1"/>
      <c r="J137" t="s">
        <v>862</v>
      </c>
      <c r="K137" s="1" t="s">
        <v>108</v>
      </c>
      <c r="L137" s="1">
        <v>1</v>
      </c>
      <c r="M137" s="1" t="s">
        <v>109</v>
      </c>
      <c r="N137" s="1">
        <v>1</v>
      </c>
      <c r="O137" s="1" t="s">
        <v>88</v>
      </c>
      <c r="P137" s="1">
        <v>4</v>
      </c>
      <c r="R137" t="s">
        <v>863</v>
      </c>
      <c r="S137">
        <v>0</v>
      </c>
      <c r="U137">
        <v>1</v>
      </c>
      <c r="V137" t="s">
        <v>185</v>
      </c>
      <c r="W137" s="8">
        <f>IF(Table1[[#This Row],[main_reasontext]]=[1]Q3_narr_open!$A$23,1,IF(Table1[[#This Row],[main_reasontext]]=[1]Q3_narr_open!$A$24,2,IF(Table1[[#This Row],[main_reasontext]]=[1]Q3_narr_open!$A$25,3,IF(Table1[[#This Row],[main_reasontext]]=[1]Q3_narr_open!$A$26,4,))))</f>
        <v>4</v>
      </c>
      <c r="X137">
        <v>0</v>
      </c>
      <c r="Y137" t="str" cm="1">
        <f t="array" ref="Y13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37" cm="1">
        <f t="array" ref="Z13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37" t="str" cm="1">
        <f t="array" ref="AA13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37" cm="1">
        <f t="array" ref="AB13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37" t="str" cm="1">
        <f t="array" ref="AC13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37" t="str" cm="1">
        <f t="array" ref="AD13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37">
        <f>IF(OR(Table1[[#This Row],[Merged_Coding3numerical1]]=1,Table1[[#This Row],[Merged_Coding3numerical2]]=1,Table1[[#This Row],[Merged_Coding3numerical3]]=1),1,0)</f>
        <v>1</v>
      </c>
      <c r="AF137">
        <f>IF(OR(Table1[[#This Row],[Merged_Coding3numerical1]]=2,Table1[[#This Row],[Merged_Coding3numerical2]]=2,Table1[[#This Row],[Merged_Coding3numerical3]]=2),1,0)</f>
        <v>0</v>
      </c>
      <c r="AG137">
        <f>IF(OR(Table1[[#This Row],[Merged_Coding3numerical1]]=3,Table1[[#This Row],[Merged_Coding3numerical2]]=3,Table1[[#This Row],[Merged_Coding3numerical3]]=3),1,0)</f>
        <v>0</v>
      </c>
      <c r="AH137">
        <f>IF(OR(Table1[[#This Row],[Merged_Coding3numerical1]]=4,Table1[[#This Row],[Merged_Coding3numerical2]]=4,Table1[[#This Row],[Merged_Coding3numerical3]]=4),1,0)</f>
        <v>1</v>
      </c>
      <c r="AI137">
        <f>IF(OR(Table1[[#This Row],[Merged_Coding3numerical1]]=5,Table1[[#This Row],[Merged_Coding3numerical2]]=5,Table1[[#This Row],[Merged_Coding3numerical3]]=5),1,0)</f>
        <v>0</v>
      </c>
      <c r="AJ137">
        <f>LEN(Table1[[#This Row],[narratives_open]])</f>
        <v>74</v>
      </c>
      <c r="AK137" s="1" t="s">
        <v>113</v>
      </c>
      <c r="AL137" s="1">
        <v>1</v>
      </c>
      <c r="AM137" s="1" t="s">
        <v>90</v>
      </c>
      <c r="AN137" s="1">
        <v>2</v>
      </c>
      <c r="AR137">
        <f t="shared" si="2"/>
        <v>0.5</v>
      </c>
      <c r="AS137">
        <v>2</v>
      </c>
      <c r="AT137">
        <v>1</v>
      </c>
      <c r="AU137">
        <v>3</v>
      </c>
      <c r="AV137">
        <f>IF(Table1[[#This Row],[narratives_rank_1]]=1,IF(Table1[[#This Row],[narratives_rank_2]]=2,123,132),IF(Table1[[#This Row],[narratives_rank_1]]=2,IF(Table1[[#This Row],[narratives_rank_2]]=1,213,231),IF(Table1[[#This Row],[narratives_rank_2]]=1,312,321)))</f>
        <v>213</v>
      </c>
      <c r="AW137" t="str">
        <f>IF(AV137=[1]Q4_narr_rank!$B$2,[1]Q4_narr_rank!$A$2,IF(AV137=[1]Q4_narr_rank!$B$3,[1]Q4_narr_rank!$A$3,IF(AV137=[1]Q4_narr_rank!$B$4,[1]Q4_narr_rank!$A$4,IF(AV137=[1]Q4_narr_rank!$B$5,[1]Q4_narr_rank!$A$5,IF(AV137=[1]Q4_narr_rank!$B$6,[1]Q4_narr_rank!$A$6,IF(AV137=[1]Q4_narr_rank!$B$7,[1]Q4_narr_rank!$A$7))))))</f>
        <v>Balanced Cynics</v>
      </c>
      <c r="AX137" t="s">
        <v>864</v>
      </c>
      <c r="AY137">
        <v>1</v>
      </c>
      <c r="AZ137">
        <f>LEN(Table1[[#This Row],[narratives_probing]])</f>
        <v>114</v>
      </c>
      <c r="BA137" s="6" t="str">
        <f>IF(Table1[[#This Row],[narratives_rank_1]]=1,"Money",IF(Table1[[#This Row],[narratives_rank_2]]=1,"Mixture",IF(Table1[[#This Row],[narratives_rank_3]]=1,"Sincere")))</f>
        <v>Mixture</v>
      </c>
      <c r="BB137" s="11" t="s">
        <v>116</v>
      </c>
      <c r="BC137" s="1">
        <v>10</v>
      </c>
      <c r="BF137" t="s">
        <v>93</v>
      </c>
      <c r="BG137" t="s">
        <v>187</v>
      </c>
      <c r="BH137" t="s">
        <v>118</v>
      </c>
      <c r="BI137" t="s">
        <v>118</v>
      </c>
      <c r="BJ137" t="s">
        <v>154</v>
      </c>
      <c r="BK137" t="s">
        <v>163</v>
      </c>
      <c r="BL137" t="s">
        <v>135</v>
      </c>
      <c r="BN137">
        <v>72</v>
      </c>
      <c r="BO137" t="s">
        <v>122</v>
      </c>
      <c r="BP137" t="s">
        <v>324</v>
      </c>
      <c r="BQ137" t="s">
        <v>138</v>
      </c>
    </row>
    <row r="138" spans="1:69" x14ac:dyDescent="0.2">
      <c r="A138" t="s">
        <v>865</v>
      </c>
      <c r="B138" t="s">
        <v>865</v>
      </c>
      <c r="C138">
        <v>31.402000000000001</v>
      </c>
      <c r="D138" t="s">
        <v>866</v>
      </c>
      <c r="E138" s="1" t="s">
        <v>205</v>
      </c>
      <c r="F138" s="1">
        <v>2</v>
      </c>
      <c r="G138" s="1" t="s">
        <v>206</v>
      </c>
      <c r="H138" s="1">
        <v>6</v>
      </c>
      <c r="I138" s="1"/>
      <c r="J138" t="s">
        <v>867</v>
      </c>
      <c r="K138" s="1" t="s">
        <v>604</v>
      </c>
      <c r="L138" s="1">
        <v>5</v>
      </c>
      <c r="M138" s="1" t="s">
        <v>87</v>
      </c>
      <c r="N138" s="1">
        <v>3</v>
      </c>
      <c r="O138" s="1" t="s">
        <v>88</v>
      </c>
      <c r="P138" s="1">
        <v>4</v>
      </c>
      <c r="R138" t="s">
        <v>868</v>
      </c>
      <c r="S138">
        <v>0</v>
      </c>
      <c r="X138">
        <v>0</v>
      </c>
      <c r="Y138" t="str" cm="1">
        <f t="array" ref="Y13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38" cm="1">
        <f t="array" ref="Z13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38" t="str" cm="1">
        <f t="array" ref="AA13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38" t="str" cm="1">
        <f t="array" ref="AB13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38" t="str" cm="1">
        <f t="array" ref="AC13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38" t="str" cm="1">
        <f t="array" ref="AD13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38">
        <f>IF(OR(Table1[[#This Row],[Merged_Coding3numerical1]]=1,Table1[[#This Row],[Merged_Coding3numerical2]]=1,Table1[[#This Row],[Merged_Coding3numerical3]]=1),1,0)</f>
        <v>0</v>
      </c>
      <c r="AF138">
        <f>IF(OR(Table1[[#This Row],[Merged_Coding3numerical1]]=2,Table1[[#This Row],[Merged_Coding3numerical2]]=2,Table1[[#This Row],[Merged_Coding3numerical3]]=2),1,0)</f>
        <v>0</v>
      </c>
      <c r="AG138">
        <f>IF(OR(Table1[[#This Row],[Merged_Coding3numerical1]]=3,Table1[[#This Row],[Merged_Coding3numerical2]]=3,Table1[[#This Row],[Merged_Coding3numerical3]]=3),1,0)</f>
        <v>0</v>
      </c>
      <c r="AH138">
        <f>IF(OR(Table1[[#This Row],[Merged_Coding3numerical1]]=4,Table1[[#This Row],[Merged_Coding3numerical2]]=4,Table1[[#This Row],[Merged_Coding3numerical3]]=4),1,0)</f>
        <v>1</v>
      </c>
      <c r="AI138">
        <f>IF(OR(Table1[[#This Row],[Merged_Coding3numerical1]]=5,Table1[[#This Row],[Merged_Coding3numerical2]]=5,Table1[[#This Row],[Merged_Coding3numerical3]]=5),1,0)</f>
        <v>0</v>
      </c>
      <c r="AJ138">
        <f>LEN(Table1[[#This Row],[narratives_open]])</f>
        <v>20</v>
      </c>
      <c r="AK138" s="1" t="s">
        <v>113</v>
      </c>
      <c r="AL138" s="1">
        <v>1</v>
      </c>
      <c r="AR138">
        <f t="shared" si="2"/>
        <v>1</v>
      </c>
      <c r="AS138">
        <v>2</v>
      </c>
      <c r="AT138">
        <v>1</v>
      </c>
      <c r="AU138">
        <v>3</v>
      </c>
      <c r="AV138">
        <f>IF(Table1[[#This Row],[narratives_rank_1]]=1,IF(Table1[[#This Row],[narratives_rank_2]]=2,123,132),IF(Table1[[#This Row],[narratives_rank_1]]=2,IF(Table1[[#This Row],[narratives_rank_2]]=1,213,231),IF(Table1[[#This Row],[narratives_rank_2]]=1,312,321)))</f>
        <v>213</v>
      </c>
      <c r="AW138" t="str">
        <f>IF(AV138=[1]Q4_narr_rank!$B$2,[1]Q4_narr_rank!$A$2,IF(AV138=[1]Q4_narr_rank!$B$3,[1]Q4_narr_rank!$A$3,IF(AV138=[1]Q4_narr_rank!$B$4,[1]Q4_narr_rank!$A$4,IF(AV138=[1]Q4_narr_rank!$B$5,[1]Q4_narr_rank!$A$5,IF(AV138=[1]Q4_narr_rank!$B$6,[1]Q4_narr_rank!$A$6,IF(AV138=[1]Q4_narr_rank!$B$7,[1]Q4_narr_rank!$A$7))))))</f>
        <v>Balanced Cynics</v>
      </c>
      <c r="AX138" t="s">
        <v>869</v>
      </c>
      <c r="AY138">
        <v>1</v>
      </c>
      <c r="AZ138">
        <f>LEN(Table1[[#This Row],[narratives_probing]])</f>
        <v>21</v>
      </c>
      <c r="BA138" s="6" t="str">
        <f>IF(Table1[[#This Row],[narratives_rank_1]]=1,"Money",IF(Table1[[#This Row],[narratives_rank_2]]=1,"Mixture",IF(Table1[[#This Row],[narratives_rank_3]]=1,"Sincere")))</f>
        <v>Mixture</v>
      </c>
      <c r="BB138" s="10" t="s">
        <v>604</v>
      </c>
      <c r="BC138" s="1">
        <v>13</v>
      </c>
      <c r="BF138" t="s">
        <v>117</v>
      </c>
      <c r="BG138">
        <v>0.6</v>
      </c>
      <c r="BH138" t="s">
        <v>146</v>
      </c>
      <c r="BI138" t="s">
        <v>146</v>
      </c>
      <c r="BJ138" t="s">
        <v>97</v>
      </c>
      <c r="BK138" t="s">
        <v>120</v>
      </c>
      <c r="BL138" t="s">
        <v>630</v>
      </c>
      <c r="BN138">
        <v>62</v>
      </c>
      <c r="BO138" t="s">
        <v>100</v>
      </c>
      <c r="BP138" t="s">
        <v>164</v>
      </c>
      <c r="BQ138" t="s">
        <v>124</v>
      </c>
    </row>
    <row r="139" spans="1:69" x14ac:dyDescent="0.2">
      <c r="A139" t="s">
        <v>870</v>
      </c>
      <c r="B139" t="s">
        <v>870</v>
      </c>
      <c r="C139">
        <v>32.206000000000003</v>
      </c>
      <c r="D139" t="s">
        <v>871</v>
      </c>
      <c r="E139" s="1" t="s">
        <v>205</v>
      </c>
      <c r="F139" s="1">
        <v>2</v>
      </c>
      <c r="G139" s="1" t="s">
        <v>206</v>
      </c>
      <c r="H139" s="1">
        <v>6</v>
      </c>
      <c r="I139" s="1"/>
      <c r="J139" t="s">
        <v>872</v>
      </c>
      <c r="K139" s="1" t="s">
        <v>86</v>
      </c>
      <c r="L139" s="1">
        <v>4</v>
      </c>
      <c r="M139" s="1" t="s">
        <v>87</v>
      </c>
      <c r="N139" s="1">
        <v>3</v>
      </c>
      <c r="O139" s="1" t="s">
        <v>88</v>
      </c>
      <c r="P139" s="1">
        <v>4</v>
      </c>
      <c r="Q139" s="1"/>
      <c r="R139" t="s">
        <v>873</v>
      </c>
      <c r="S139">
        <v>0</v>
      </c>
      <c r="X139">
        <v>0</v>
      </c>
      <c r="Y139" t="str" cm="1">
        <f t="array" ref="Y13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39" cm="1">
        <f t="array" ref="Z13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39" t="str" cm="1">
        <f t="array" ref="AA13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39" t="str" cm="1">
        <f t="array" ref="AB13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39" t="str" cm="1">
        <f t="array" ref="AC13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39" t="str" cm="1">
        <f t="array" ref="AD13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39">
        <f>IF(OR(Table1[[#This Row],[Merged_Coding3numerical1]]=1,Table1[[#This Row],[Merged_Coding3numerical2]]=1,Table1[[#This Row],[Merged_Coding3numerical3]]=1),1,0)</f>
        <v>1</v>
      </c>
      <c r="AF139">
        <f>IF(OR(Table1[[#This Row],[Merged_Coding3numerical1]]=2,Table1[[#This Row],[Merged_Coding3numerical2]]=2,Table1[[#This Row],[Merged_Coding3numerical3]]=2),1,0)</f>
        <v>0</v>
      </c>
      <c r="AG139">
        <f>IF(OR(Table1[[#This Row],[Merged_Coding3numerical1]]=3,Table1[[#This Row],[Merged_Coding3numerical2]]=3,Table1[[#This Row],[Merged_Coding3numerical3]]=3),1,0)</f>
        <v>0</v>
      </c>
      <c r="AH139">
        <f>IF(OR(Table1[[#This Row],[Merged_Coding3numerical1]]=4,Table1[[#This Row],[Merged_Coding3numerical2]]=4,Table1[[#This Row],[Merged_Coding3numerical3]]=4),1,0)</f>
        <v>0</v>
      </c>
      <c r="AI139">
        <f>IF(OR(Table1[[#This Row],[Merged_Coding3numerical1]]=5,Table1[[#This Row],[Merged_Coding3numerical2]]=5,Table1[[#This Row],[Merged_Coding3numerical3]]=5),1,0)</f>
        <v>0</v>
      </c>
      <c r="AJ139">
        <f>LEN(Table1[[#This Row],[narratives_open]])</f>
        <v>157</v>
      </c>
      <c r="AK139" s="1" t="s">
        <v>90</v>
      </c>
      <c r="AL139" s="1">
        <v>2</v>
      </c>
      <c r="AR139">
        <f t="shared" si="2"/>
        <v>1</v>
      </c>
      <c r="AS139">
        <v>3</v>
      </c>
      <c r="AT139">
        <v>1</v>
      </c>
      <c r="AU139">
        <v>2</v>
      </c>
      <c r="AV139">
        <f>IF(Table1[[#This Row],[narratives_rank_1]]=1,IF(Table1[[#This Row],[narratives_rank_2]]=2,123,132),IF(Table1[[#This Row],[narratives_rank_1]]=2,IF(Table1[[#This Row],[narratives_rank_2]]=1,213,231),IF(Table1[[#This Row],[narratives_rank_2]]=1,312,321)))</f>
        <v>312</v>
      </c>
      <c r="AW139" t="str">
        <f>IF(AV139=[1]Q4_narr_rank!$B$2,[1]Q4_narr_rank!$A$2,IF(AV139=[1]Q4_narr_rank!$B$3,[1]Q4_narr_rank!$A$3,IF(AV139=[1]Q4_narr_rank!$B$4,[1]Q4_narr_rank!$A$4,IF(AV139=[1]Q4_narr_rank!$B$5,[1]Q4_narr_rank!$A$5,IF(AV139=[1]Q4_narr_rank!$B$6,[1]Q4_narr_rank!$A$6,IF(AV139=[1]Q4_narr_rank!$B$7,[1]Q4_narr_rank!$A$7))))))</f>
        <v>Balanced Idealists</v>
      </c>
      <c r="AX139" t="s">
        <v>874</v>
      </c>
      <c r="AY139">
        <v>1</v>
      </c>
      <c r="AZ139">
        <f>LEN(Table1[[#This Row],[narratives_probing]])</f>
        <v>197</v>
      </c>
      <c r="BA139" s="6" t="str">
        <f>IF(Table1[[#This Row],[narratives_rank_1]]=1,"Money",IF(Table1[[#This Row],[narratives_rank_2]]=1,"Mixture",IF(Table1[[#This Row],[narratives_rank_3]]=1,"Sincere")))</f>
        <v>Mixture</v>
      </c>
      <c r="BB139" s="9" t="s">
        <v>369</v>
      </c>
      <c r="BC139" s="1">
        <v>7</v>
      </c>
      <c r="BF139" t="s">
        <v>93</v>
      </c>
      <c r="BG139">
        <v>0.4</v>
      </c>
      <c r="BH139" t="s">
        <v>498</v>
      </c>
      <c r="BI139" t="s">
        <v>118</v>
      </c>
      <c r="BJ139" t="s">
        <v>134</v>
      </c>
      <c r="BK139" t="s">
        <v>120</v>
      </c>
      <c r="BL139" t="s">
        <v>121</v>
      </c>
      <c r="BN139">
        <v>36</v>
      </c>
      <c r="BO139" t="s">
        <v>136</v>
      </c>
      <c r="BP139" t="s">
        <v>123</v>
      </c>
      <c r="BQ139" t="s">
        <v>138</v>
      </c>
    </row>
    <row r="140" spans="1:69" x14ac:dyDescent="0.2">
      <c r="A140" t="s">
        <v>875</v>
      </c>
      <c r="B140" t="s">
        <v>875</v>
      </c>
      <c r="C140">
        <v>115.268</v>
      </c>
      <c r="D140" t="s">
        <v>876</v>
      </c>
      <c r="E140" s="1" t="s">
        <v>141</v>
      </c>
      <c r="F140" s="1">
        <v>6</v>
      </c>
      <c r="G140" s="1" t="s">
        <v>142</v>
      </c>
      <c r="H140" s="1">
        <v>21</v>
      </c>
      <c r="I140" s="1"/>
      <c r="J140" t="s">
        <v>877</v>
      </c>
      <c r="K140" s="1" t="s">
        <v>86</v>
      </c>
      <c r="L140" s="1">
        <v>4</v>
      </c>
      <c r="M140" s="1" t="s">
        <v>87</v>
      </c>
      <c r="N140" s="1">
        <v>3</v>
      </c>
      <c r="O140" s="1" t="s">
        <v>88</v>
      </c>
      <c r="P140" s="1">
        <v>4</v>
      </c>
      <c r="R140" t="s">
        <v>878</v>
      </c>
      <c r="S140">
        <v>0</v>
      </c>
      <c r="X140">
        <v>0</v>
      </c>
      <c r="Y140" t="str" cm="1">
        <f t="array" ref="Y14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40" cm="1">
        <f t="array" ref="Z14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40" t="str" cm="1">
        <f t="array" ref="AA14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40" t="str" cm="1">
        <f t="array" ref="AB14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40" t="str" cm="1">
        <f t="array" ref="AC14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40" t="str" cm="1">
        <f t="array" ref="AD14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40">
        <f>IF(OR(Table1[[#This Row],[Merged_Coding3numerical1]]=1,Table1[[#This Row],[Merged_Coding3numerical2]]=1,Table1[[#This Row],[Merged_Coding3numerical3]]=1),1,0)</f>
        <v>0</v>
      </c>
      <c r="AF140">
        <f>IF(OR(Table1[[#This Row],[Merged_Coding3numerical1]]=2,Table1[[#This Row],[Merged_Coding3numerical2]]=2,Table1[[#This Row],[Merged_Coding3numerical3]]=2),1,0)</f>
        <v>0</v>
      </c>
      <c r="AG140">
        <f>IF(OR(Table1[[#This Row],[Merged_Coding3numerical1]]=3,Table1[[#This Row],[Merged_Coding3numerical2]]=3,Table1[[#This Row],[Merged_Coding3numerical3]]=3),1,0)</f>
        <v>0</v>
      </c>
      <c r="AH140">
        <f>IF(OR(Table1[[#This Row],[Merged_Coding3numerical1]]=4,Table1[[#This Row],[Merged_Coding3numerical2]]=4,Table1[[#This Row],[Merged_Coding3numerical3]]=4),1,0)</f>
        <v>1</v>
      </c>
      <c r="AI140">
        <f>IF(OR(Table1[[#This Row],[Merged_Coding3numerical1]]=5,Table1[[#This Row],[Merged_Coding3numerical2]]=5,Table1[[#This Row],[Merged_Coding3numerical3]]=5),1,0)</f>
        <v>0</v>
      </c>
      <c r="AJ140">
        <f>LEN(Table1[[#This Row],[narratives_open]])</f>
        <v>295</v>
      </c>
      <c r="AK140" s="1" t="s">
        <v>113</v>
      </c>
      <c r="AL140" s="1">
        <v>1</v>
      </c>
      <c r="AR140">
        <f t="shared" si="2"/>
        <v>1</v>
      </c>
      <c r="AS140">
        <v>3</v>
      </c>
      <c r="AT140">
        <v>1</v>
      </c>
      <c r="AU140">
        <v>2</v>
      </c>
      <c r="AV140">
        <f>IF(Table1[[#This Row],[narratives_rank_1]]=1,IF(Table1[[#This Row],[narratives_rank_2]]=2,123,132),IF(Table1[[#This Row],[narratives_rank_1]]=2,IF(Table1[[#This Row],[narratives_rank_2]]=1,213,231),IF(Table1[[#This Row],[narratives_rank_2]]=1,312,321)))</f>
        <v>312</v>
      </c>
      <c r="AW140" t="str">
        <f>IF(AV140=[1]Q4_narr_rank!$B$2,[1]Q4_narr_rank!$A$2,IF(AV140=[1]Q4_narr_rank!$B$3,[1]Q4_narr_rank!$A$3,IF(AV140=[1]Q4_narr_rank!$B$4,[1]Q4_narr_rank!$A$4,IF(AV140=[1]Q4_narr_rank!$B$5,[1]Q4_narr_rank!$A$5,IF(AV140=[1]Q4_narr_rank!$B$6,[1]Q4_narr_rank!$A$6,IF(AV140=[1]Q4_narr_rank!$B$7,[1]Q4_narr_rank!$A$7))))))</f>
        <v>Balanced Idealists</v>
      </c>
      <c r="AX140" t="s">
        <v>879</v>
      </c>
      <c r="AY140">
        <v>1</v>
      </c>
      <c r="AZ140">
        <f>LEN(Table1[[#This Row],[narratives_probing]])</f>
        <v>212</v>
      </c>
      <c r="BA140" s="6" t="str">
        <f>IF(Table1[[#This Row],[narratives_rank_1]]=1,"Money",IF(Table1[[#This Row],[narratives_rank_2]]=1,"Mixture",IF(Table1[[#This Row],[narratives_rank_3]]=1,"Sincere")))</f>
        <v>Mixture</v>
      </c>
      <c r="BB140" s="9" t="s">
        <v>369</v>
      </c>
      <c r="BC140" s="1">
        <v>7</v>
      </c>
      <c r="BF140" t="s">
        <v>210</v>
      </c>
      <c r="BG140" t="s">
        <v>187</v>
      </c>
      <c r="BH140" t="s">
        <v>96</v>
      </c>
      <c r="BI140" t="s">
        <v>118</v>
      </c>
      <c r="BJ140" t="s">
        <v>119</v>
      </c>
      <c r="BK140" t="s">
        <v>120</v>
      </c>
      <c r="BL140" t="s">
        <v>135</v>
      </c>
      <c r="BN140">
        <v>41</v>
      </c>
      <c r="BO140" t="s">
        <v>136</v>
      </c>
      <c r="BP140" t="s">
        <v>147</v>
      </c>
      <c r="BQ140" t="s">
        <v>541</v>
      </c>
    </row>
    <row r="141" spans="1:69" x14ac:dyDescent="0.2">
      <c r="A141" t="s">
        <v>880</v>
      </c>
      <c r="B141" t="s">
        <v>880</v>
      </c>
      <c r="C141">
        <v>181.65600000000001</v>
      </c>
      <c r="D141" t="s">
        <v>881</v>
      </c>
      <c r="E141" s="1" t="s">
        <v>105</v>
      </c>
      <c r="F141" s="1">
        <v>1</v>
      </c>
      <c r="G141" s="1" t="s">
        <v>182</v>
      </c>
      <c r="H141" s="1">
        <v>3</v>
      </c>
      <c r="I141" s="1"/>
      <c r="J141" t="s">
        <v>882</v>
      </c>
      <c r="K141" s="1" t="s">
        <v>108</v>
      </c>
      <c r="L141" s="1">
        <v>1</v>
      </c>
      <c r="M141" s="1" t="s">
        <v>109</v>
      </c>
      <c r="N141" s="1">
        <v>1</v>
      </c>
      <c r="O141" s="1" t="s">
        <v>88</v>
      </c>
      <c r="P141" s="1">
        <v>4</v>
      </c>
      <c r="R141" t="s">
        <v>883</v>
      </c>
      <c r="S141">
        <v>0</v>
      </c>
      <c r="X141">
        <v>0</v>
      </c>
      <c r="Y141" t="str" cm="1">
        <f t="array" ref="Y14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41" cm="1">
        <f t="array" ref="Z14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41" t="str" cm="1">
        <f t="array" ref="AA14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41" t="str" cm="1">
        <f t="array" ref="AB14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41" t="str" cm="1">
        <f t="array" ref="AC14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41" t="str" cm="1">
        <f t="array" ref="AD14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41">
        <f>IF(OR(Table1[[#This Row],[Merged_Coding3numerical1]]=1,Table1[[#This Row],[Merged_Coding3numerical2]]=1,Table1[[#This Row],[Merged_Coding3numerical3]]=1),1,0)</f>
        <v>0</v>
      </c>
      <c r="AF141">
        <f>IF(OR(Table1[[#This Row],[Merged_Coding3numerical1]]=2,Table1[[#This Row],[Merged_Coding3numerical2]]=2,Table1[[#This Row],[Merged_Coding3numerical3]]=2),1,0)</f>
        <v>0</v>
      </c>
      <c r="AG141">
        <f>IF(OR(Table1[[#This Row],[Merged_Coding3numerical1]]=3,Table1[[#This Row],[Merged_Coding3numerical2]]=3,Table1[[#This Row],[Merged_Coding3numerical3]]=3),1,0)</f>
        <v>0</v>
      </c>
      <c r="AH141">
        <f>IF(OR(Table1[[#This Row],[Merged_Coding3numerical1]]=4,Table1[[#This Row],[Merged_Coding3numerical2]]=4,Table1[[#This Row],[Merged_Coding3numerical3]]=4),1,0)</f>
        <v>1</v>
      </c>
      <c r="AI141">
        <f>IF(OR(Table1[[#This Row],[Merged_Coding3numerical1]]=5,Table1[[#This Row],[Merged_Coding3numerical2]]=5,Table1[[#This Row],[Merged_Coding3numerical3]]=5),1,0)</f>
        <v>0</v>
      </c>
      <c r="AJ141">
        <f>LEN(Table1[[#This Row],[narratives_open]])</f>
        <v>96</v>
      </c>
      <c r="AK141" s="1" t="s">
        <v>113</v>
      </c>
      <c r="AL141" s="1">
        <v>1</v>
      </c>
      <c r="AR141">
        <f t="shared" si="2"/>
        <v>1</v>
      </c>
      <c r="AS141">
        <v>3</v>
      </c>
      <c r="AT141">
        <v>2</v>
      </c>
      <c r="AU141">
        <v>1</v>
      </c>
      <c r="AV141">
        <f>IF(Table1[[#This Row],[narratives_rank_1]]=1,IF(Table1[[#This Row],[narratives_rank_2]]=2,123,132),IF(Table1[[#This Row],[narratives_rank_1]]=2,IF(Table1[[#This Row],[narratives_rank_2]]=1,213,231),IF(Table1[[#This Row],[narratives_rank_2]]=1,312,321)))</f>
        <v>321</v>
      </c>
      <c r="AW141" t="str">
        <f>IF(AV141=[1]Q4_narr_rank!$B$2,[1]Q4_narr_rank!$A$2,IF(AV141=[1]Q4_narr_rank!$B$3,[1]Q4_narr_rank!$A$3,IF(AV141=[1]Q4_narr_rank!$B$4,[1]Q4_narr_rank!$A$4,IF(AV141=[1]Q4_narr_rank!$B$5,[1]Q4_narr_rank!$A$5,IF(AV141=[1]Q4_narr_rank!$B$6,[1]Q4_narr_rank!$A$6,IF(AV141=[1]Q4_narr_rank!$B$7,[1]Q4_narr_rank!$A$7))))))</f>
        <v>Idealists</v>
      </c>
      <c r="AX141" t="s">
        <v>884</v>
      </c>
      <c r="AY141">
        <v>1</v>
      </c>
      <c r="AZ141">
        <f>LEN(Table1[[#This Row],[narratives_probing]])</f>
        <v>356</v>
      </c>
      <c r="BA141" s="6" t="str">
        <f>IF(Table1[[#This Row],[narratives_rank_1]]=1,"Money",IF(Table1[[#This Row],[narratives_rank_2]]=1,"Mixture",IF(Table1[[#This Row],[narratives_rank_3]]=1,"Sincere")))</f>
        <v>Sincere</v>
      </c>
      <c r="BB141" s="9" t="s">
        <v>268</v>
      </c>
      <c r="BC141" s="1">
        <v>6</v>
      </c>
      <c r="BF141" t="s">
        <v>133</v>
      </c>
      <c r="BG141" t="s">
        <v>187</v>
      </c>
      <c r="BH141" t="s">
        <v>146</v>
      </c>
      <c r="BI141" t="s">
        <v>188</v>
      </c>
      <c r="BJ141" t="s">
        <v>119</v>
      </c>
      <c r="BK141" t="s">
        <v>120</v>
      </c>
      <c r="BL141" t="s">
        <v>135</v>
      </c>
      <c r="BN141">
        <v>76</v>
      </c>
      <c r="BO141" t="s">
        <v>100</v>
      </c>
      <c r="BP141" t="s">
        <v>147</v>
      </c>
      <c r="BQ141" t="s">
        <v>138</v>
      </c>
    </row>
    <row r="142" spans="1:69" x14ac:dyDescent="0.2">
      <c r="A142" t="s">
        <v>885</v>
      </c>
      <c r="B142" t="s">
        <v>885</v>
      </c>
      <c r="C142">
        <v>43.08</v>
      </c>
      <c r="D142" t="s">
        <v>886</v>
      </c>
      <c r="E142" s="1" t="s">
        <v>84</v>
      </c>
      <c r="F142" s="1">
        <v>4</v>
      </c>
      <c r="G142" s="1" t="s">
        <v>84</v>
      </c>
      <c r="H142" s="1">
        <v>1</v>
      </c>
      <c r="I142" s="1"/>
      <c r="J142" t="s">
        <v>887</v>
      </c>
      <c r="K142" s="1" t="s">
        <v>108</v>
      </c>
      <c r="L142" s="1">
        <v>1</v>
      </c>
      <c r="M142" s="1" t="s">
        <v>109</v>
      </c>
      <c r="N142" s="1">
        <v>1</v>
      </c>
      <c r="O142" s="1" t="s">
        <v>88</v>
      </c>
      <c r="P142" s="1">
        <v>4</v>
      </c>
      <c r="R142" t="s">
        <v>888</v>
      </c>
      <c r="S142">
        <v>0</v>
      </c>
      <c r="X142">
        <v>0</v>
      </c>
      <c r="Y142" t="str" cm="1">
        <f t="array" ref="Y14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42" cm="1">
        <f t="array" ref="Z14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42" t="str" cm="1">
        <f t="array" ref="AA14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42" t="str" cm="1">
        <f t="array" ref="AB14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42" t="str" cm="1">
        <f t="array" ref="AC14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42" t="str" cm="1">
        <f t="array" ref="AD14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42">
        <f>IF(OR(Table1[[#This Row],[Merged_Coding3numerical1]]=1,Table1[[#This Row],[Merged_Coding3numerical2]]=1,Table1[[#This Row],[Merged_Coding3numerical3]]=1),1,0)</f>
        <v>0</v>
      </c>
      <c r="AF142">
        <f>IF(OR(Table1[[#This Row],[Merged_Coding3numerical1]]=2,Table1[[#This Row],[Merged_Coding3numerical2]]=2,Table1[[#This Row],[Merged_Coding3numerical3]]=2),1,0)</f>
        <v>0</v>
      </c>
      <c r="AG142">
        <f>IF(OR(Table1[[#This Row],[Merged_Coding3numerical1]]=3,Table1[[#This Row],[Merged_Coding3numerical2]]=3,Table1[[#This Row],[Merged_Coding3numerical3]]=3),1,0)</f>
        <v>0</v>
      </c>
      <c r="AH142">
        <f>IF(OR(Table1[[#This Row],[Merged_Coding3numerical1]]=4,Table1[[#This Row],[Merged_Coding3numerical2]]=4,Table1[[#This Row],[Merged_Coding3numerical3]]=4),1,0)</f>
        <v>1</v>
      </c>
      <c r="AI142">
        <f>IF(OR(Table1[[#This Row],[Merged_Coding3numerical1]]=5,Table1[[#This Row],[Merged_Coding3numerical2]]=5,Table1[[#This Row],[Merged_Coding3numerical3]]=5),1,0)</f>
        <v>0</v>
      </c>
      <c r="AJ142">
        <f>LEN(Table1[[#This Row],[narratives_open]])</f>
        <v>80</v>
      </c>
      <c r="AK142" s="1" t="s">
        <v>113</v>
      </c>
      <c r="AL142" s="1">
        <v>1</v>
      </c>
      <c r="AR142">
        <f t="shared" si="2"/>
        <v>1</v>
      </c>
      <c r="AS142">
        <v>3</v>
      </c>
      <c r="AT142">
        <v>2</v>
      </c>
      <c r="AU142">
        <v>1</v>
      </c>
      <c r="AV142">
        <f>IF(Table1[[#This Row],[narratives_rank_1]]=1,IF(Table1[[#This Row],[narratives_rank_2]]=2,123,132),IF(Table1[[#This Row],[narratives_rank_1]]=2,IF(Table1[[#This Row],[narratives_rank_2]]=1,213,231),IF(Table1[[#This Row],[narratives_rank_2]]=1,312,321)))</f>
        <v>321</v>
      </c>
      <c r="AW142" t="str">
        <f>IF(AV142=[1]Q4_narr_rank!$B$2,[1]Q4_narr_rank!$A$2,IF(AV142=[1]Q4_narr_rank!$B$3,[1]Q4_narr_rank!$A$3,IF(AV142=[1]Q4_narr_rank!$B$4,[1]Q4_narr_rank!$A$4,IF(AV142=[1]Q4_narr_rank!$B$5,[1]Q4_narr_rank!$A$5,IF(AV142=[1]Q4_narr_rank!$B$6,[1]Q4_narr_rank!$A$6,IF(AV142=[1]Q4_narr_rank!$B$7,[1]Q4_narr_rank!$A$7))))))</f>
        <v>Idealists</v>
      </c>
      <c r="AX142" t="s">
        <v>889</v>
      </c>
      <c r="AY142">
        <v>1</v>
      </c>
      <c r="AZ142">
        <f>LEN(Table1[[#This Row],[narratives_probing]])</f>
        <v>31</v>
      </c>
      <c r="BA142" s="6" t="str">
        <f>IF(Table1[[#This Row],[narratives_rank_1]]=1,"Money",IF(Table1[[#This Row],[narratives_rank_2]]=1,"Mixture",IF(Table1[[#This Row],[narratives_rank_3]]=1,"Sincere")))</f>
        <v>Sincere</v>
      </c>
      <c r="BB142" s="9" t="s">
        <v>369</v>
      </c>
      <c r="BC142" s="1">
        <v>7</v>
      </c>
      <c r="BF142" t="s">
        <v>223</v>
      </c>
      <c r="BG142">
        <v>0.4</v>
      </c>
      <c r="BH142" t="s">
        <v>95</v>
      </c>
      <c r="BI142" t="s">
        <v>146</v>
      </c>
      <c r="BJ142" t="s">
        <v>154</v>
      </c>
      <c r="BK142" t="s">
        <v>163</v>
      </c>
      <c r="BL142" t="s">
        <v>630</v>
      </c>
      <c r="BN142">
        <v>66</v>
      </c>
      <c r="BO142" t="s">
        <v>100</v>
      </c>
      <c r="BP142" t="s">
        <v>216</v>
      </c>
      <c r="BQ142" t="s">
        <v>138</v>
      </c>
    </row>
    <row r="143" spans="1:69" x14ac:dyDescent="0.2">
      <c r="A143" t="s">
        <v>890</v>
      </c>
      <c r="B143" t="s">
        <v>890</v>
      </c>
      <c r="C143">
        <v>182.05600000000001</v>
      </c>
      <c r="D143" t="s">
        <v>891</v>
      </c>
      <c r="E143" s="1" t="s">
        <v>105</v>
      </c>
      <c r="F143" s="1">
        <v>1</v>
      </c>
      <c r="G143" s="1" t="s">
        <v>106</v>
      </c>
      <c r="H143" s="1">
        <v>2</v>
      </c>
      <c r="I143" s="1"/>
      <c r="J143" t="s">
        <v>892</v>
      </c>
      <c r="K143" s="1" t="s">
        <v>108</v>
      </c>
      <c r="L143" s="1">
        <v>1</v>
      </c>
      <c r="M143" s="1" t="s">
        <v>109</v>
      </c>
      <c r="N143" s="1">
        <v>1</v>
      </c>
      <c r="O143" s="1" t="s">
        <v>227</v>
      </c>
      <c r="P143" s="1">
        <v>2</v>
      </c>
      <c r="R143" t="s">
        <v>893</v>
      </c>
      <c r="S143">
        <v>1</v>
      </c>
      <c r="T143" t="s">
        <v>170</v>
      </c>
      <c r="X143">
        <v>0</v>
      </c>
      <c r="Y143" t="str" cm="1">
        <f t="array" ref="Y14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43" cm="1">
        <f t="array" ref="Z14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43" t="str" cm="1">
        <f t="array" ref="AA14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43" t="str" cm="1">
        <f t="array" ref="AB14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43" t="str" cm="1">
        <f t="array" ref="AC14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43" t="str" cm="1">
        <f t="array" ref="AD14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43">
        <f>IF(OR(Table1[[#This Row],[Merged_Coding3numerical1]]=1,Table1[[#This Row],[Merged_Coding3numerical2]]=1,Table1[[#This Row],[Merged_Coding3numerical3]]=1),1,0)</f>
        <v>1</v>
      </c>
      <c r="AF143">
        <f>IF(OR(Table1[[#This Row],[Merged_Coding3numerical1]]=2,Table1[[#This Row],[Merged_Coding3numerical2]]=2,Table1[[#This Row],[Merged_Coding3numerical3]]=2),1,0)</f>
        <v>0</v>
      </c>
      <c r="AG143">
        <f>IF(OR(Table1[[#This Row],[Merged_Coding3numerical1]]=3,Table1[[#This Row],[Merged_Coding3numerical2]]=3,Table1[[#This Row],[Merged_Coding3numerical3]]=3),1,0)</f>
        <v>0</v>
      </c>
      <c r="AH143">
        <f>IF(OR(Table1[[#This Row],[Merged_Coding3numerical1]]=4,Table1[[#This Row],[Merged_Coding3numerical2]]=4,Table1[[#This Row],[Merged_Coding3numerical3]]=4),1,0)</f>
        <v>0</v>
      </c>
      <c r="AI143">
        <f>IF(OR(Table1[[#This Row],[Merged_Coding3numerical1]]=5,Table1[[#This Row],[Merged_Coding3numerical2]]=5,Table1[[#This Row],[Merged_Coding3numerical3]]=5),1,0)</f>
        <v>0</v>
      </c>
      <c r="AJ143">
        <f>LEN(Table1[[#This Row],[narratives_open]])</f>
        <v>416</v>
      </c>
      <c r="AK143" s="1" t="s">
        <v>90</v>
      </c>
      <c r="AL143" s="1">
        <v>2</v>
      </c>
      <c r="AR143">
        <f t="shared" si="2"/>
        <v>1</v>
      </c>
      <c r="AS143">
        <v>1</v>
      </c>
      <c r="AT143">
        <v>2</v>
      </c>
      <c r="AU143">
        <v>3</v>
      </c>
      <c r="AV143">
        <f>IF(Table1[[#This Row],[narratives_rank_1]]=1,IF(Table1[[#This Row],[narratives_rank_2]]=2,123,132),IF(Table1[[#This Row],[narratives_rank_1]]=2,IF(Table1[[#This Row],[narratives_rank_2]]=1,213,231),IF(Table1[[#This Row],[narratives_rank_2]]=1,312,321)))</f>
        <v>123</v>
      </c>
      <c r="AW143" t="str">
        <f>IF(AV143=[1]Q4_narr_rank!$B$2,[1]Q4_narr_rank!$A$2,IF(AV143=[1]Q4_narr_rank!$B$3,[1]Q4_narr_rank!$A$3,IF(AV143=[1]Q4_narr_rank!$B$4,[1]Q4_narr_rank!$A$4,IF(AV143=[1]Q4_narr_rank!$B$5,[1]Q4_narr_rank!$A$5,IF(AV143=[1]Q4_narr_rank!$B$6,[1]Q4_narr_rank!$A$6,IF(AV143=[1]Q4_narr_rank!$B$7,[1]Q4_narr_rank!$A$7))))))</f>
        <v>Cynics</v>
      </c>
      <c r="AX143" t="s">
        <v>894</v>
      </c>
      <c r="AY143">
        <v>1</v>
      </c>
      <c r="AZ143">
        <f>LEN(Table1[[#This Row],[narratives_probing]])</f>
        <v>298</v>
      </c>
      <c r="BA143" s="6" t="str">
        <f>IF(Table1[[#This Row],[narratives_rank_1]]=1,"Money",IF(Table1[[#This Row],[narratives_rank_2]]=1,"Mixture",IF(Table1[[#This Row],[narratives_rank_3]]=1,"Sincere")))</f>
        <v>Money</v>
      </c>
      <c r="BB143" s="7" t="s">
        <v>116</v>
      </c>
      <c r="BC143" s="1">
        <v>10</v>
      </c>
      <c r="BF143" t="s">
        <v>133</v>
      </c>
      <c r="BG143" t="s">
        <v>94</v>
      </c>
      <c r="BH143" t="s">
        <v>118</v>
      </c>
      <c r="BI143" t="s">
        <v>146</v>
      </c>
      <c r="BJ143" t="s">
        <v>119</v>
      </c>
      <c r="BK143" t="s">
        <v>163</v>
      </c>
      <c r="BL143" t="s">
        <v>135</v>
      </c>
      <c r="BN143">
        <v>31</v>
      </c>
      <c r="BO143" t="s">
        <v>122</v>
      </c>
      <c r="BP143" t="s">
        <v>358</v>
      </c>
      <c r="BQ143" t="s">
        <v>138</v>
      </c>
    </row>
    <row r="144" spans="1:69" x14ac:dyDescent="0.2">
      <c r="A144" t="s">
        <v>895</v>
      </c>
      <c r="B144" t="s">
        <v>895</v>
      </c>
      <c r="C144">
        <v>75.558000000000007</v>
      </c>
      <c r="D144" t="s">
        <v>896</v>
      </c>
      <c r="E144" s="1" t="s">
        <v>105</v>
      </c>
      <c r="F144" s="1">
        <v>1</v>
      </c>
      <c r="G144" s="1" t="s">
        <v>106</v>
      </c>
      <c r="H144" s="1">
        <v>2</v>
      </c>
      <c r="I144" s="1"/>
      <c r="J144" t="s">
        <v>897</v>
      </c>
      <c r="K144" s="1" t="s">
        <v>86</v>
      </c>
      <c r="L144" s="1">
        <v>4</v>
      </c>
      <c r="M144" s="1" t="s">
        <v>87</v>
      </c>
      <c r="N144" s="1">
        <v>3</v>
      </c>
      <c r="O144" s="1" t="s">
        <v>88</v>
      </c>
      <c r="P144" s="1">
        <v>4</v>
      </c>
      <c r="Q144" s="1"/>
      <c r="R144" t="s">
        <v>898</v>
      </c>
      <c r="S144">
        <v>0</v>
      </c>
      <c r="X144">
        <v>0</v>
      </c>
      <c r="Y144" t="str" cm="1">
        <f t="array" ref="Y14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44" cm="1">
        <f t="array" ref="Z14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44" t="str" cm="1">
        <f t="array" ref="AA14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44" t="str" cm="1">
        <f t="array" ref="AB14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44" t="str" cm="1">
        <f t="array" ref="AC14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44" t="str" cm="1">
        <f t="array" ref="AD14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44">
        <f>IF(OR(Table1[[#This Row],[Merged_Coding3numerical1]]=1,Table1[[#This Row],[Merged_Coding3numerical2]]=1,Table1[[#This Row],[Merged_Coding3numerical3]]=1),1,0)</f>
        <v>1</v>
      </c>
      <c r="AF144">
        <f>IF(OR(Table1[[#This Row],[Merged_Coding3numerical1]]=2,Table1[[#This Row],[Merged_Coding3numerical2]]=2,Table1[[#This Row],[Merged_Coding3numerical3]]=2),1,0)</f>
        <v>0</v>
      </c>
      <c r="AG144">
        <f>IF(OR(Table1[[#This Row],[Merged_Coding3numerical1]]=3,Table1[[#This Row],[Merged_Coding3numerical2]]=3,Table1[[#This Row],[Merged_Coding3numerical3]]=3),1,0)</f>
        <v>0</v>
      </c>
      <c r="AH144">
        <f>IF(OR(Table1[[#This Row],[Merged_Coding3numerical1]]=4,Table1[[#This Row],[Merged_Coding3numerical2]]=4,Table1[[#This Row],[Merged_Coding3numerical3]]=4),1,0)</f>
        <v>0</v>
      </c>
      <c r="AI144">
        <f>IF(OR(Table1[[#This Row],[Merged_Coding3numerical1]]=5,Table1[[#This Row],[Merged_Coding3numerical2]]=5,Table1[[#This Row],[Merged_Coding3numerical3]]=5),1,0)</f>
        <v>0</v>
      </c>
      <c r="AJ144">
        <f>LEN(Table1[[#This Row],[narratives_open]])</f>
        <v>296</v>
      </c>
      <c r="AK144" s="1" t="s">
        <v>90</v>
      </c>
      <c r="AL144" s="1">
        <v>2</v>
      </c>
      <c r="AR144">
        <f t="shared" si="2"/>
        <v>1</v>
      </c>
      <c r="AS144">
        <v>1</v>
      </c>
      <c r="AT144">
        <v>2</v>
      </c>
      <c r="AU144">
        <v>3</v>
      </c>
      <c r="AV144">
        <f>IF(Table1[[#This Row],[narratives_rank_1]]=1,IF(Table1[[#This Row],[narratives_rank_2]]=2,123,132),IF(Table1[[#This Row],[narratives_rank_1]]=2,IF(Table1[[#This Row],[narratives_rank_2]]=1,213,231),IF(Table1[[#This Row],[narratives_rank_2]]=1,312,321)))</f>
        <v>123</v>
      </c>
      <c r="AW144" t="str">
        <f>IF(AV144=[1]Q4_narr_rank!$B$2,[1]Q4_narr_rank!$A$2,IF(AV144=[1]Q4_narr_rank!$B$3,[1]Q4_narr_rank!$A$3,IF(AV144=[1]Q4_narr_rank!$B$4,[1]Q4_narr_rank!$A$4,IF(AV144=[1]Q4_narr_rank!$B$5,[1]Q4_narr_rank!$A$5,IF(AV144=[1]Q4_narr_rank!$B$6,[1]Q4_narr_rank!$A$6,IF(AV144=[1]Q4_narr_rank!$B$7,[1]Q4_narr_rank!$A$7))))))</f>
        <v>Cynics</v>
      </c>
      <c r="AX144" t="s">
        <v>899</v>
      </c>
      <c r="AY144">
        <v>1</v>
      </c>
      <c r="AZ144">
        <f>LEN(Table1[[#This Row],[narratives_probing]])</f>
        <v>323</v>
      </c>
      <c r="BA144" s="6" t="str">
        <f>IF(Table1[[#This Row],[narratives_rank_1]]=1,"Money",IF(Table1[[#This Row],[narratives_rank_2]]=1,"Mixture",IF(Table1[[#This Row],[narratives_rank_3]]=1,"Sincere")))</f>
        <v>Money</v>
      </c>
      <c r="BB144" s="9" t="s">
        <v>336</v>
      </c>
      <c r="BC144" s="1">
        <v>3</v>
      </c>
      <c r="BF144" t="s">
        <v>93</v>
      </c>
      <c r="BG144" t="s">
        <v>187</v>
      </c>
      <c r="BH144" t="s">
        <v>188</v>
      </c>
      <c r="BI144" t="s">
        <v>118</v>
      </c>
      <c r="BJ144" t="s">
        <v>119</v>
      </c>
      <c r="BK144" t="s">
        <v>120</v>
      </c>
      <c r="BL144" t="s">
        <v>630</v>
      </c>
      <c r="BN144">
        <v>37</v>
      </c>
      <c r="BO144" t="s">
        <v>100</v>
      </c>
      <c r="BP144" t="s">
        <v>123</v>
      </c>
      <c r="BQ144" t="s">
        <v>124</v>
      </c>
    </row>
    <row r="145" spans="1:69" x14ac:dyDescent="0.2">
      <c r="A145" t="s">
        <v>900</v>
      </c>
      <c r="B145" t="s">
        <v>900</v>
      </c>
      <c r="C145">
        <v>37.006999999999998</v>
      </c>
      <c r="D145" t="s">
        <v>901</v>
      </c>
      <c r="E145" s="1" t="s">
        <v>167</v>
      </c>
      <c r="F145" s="1">
        <v>5</v>
      </c>
      <c r="G145" s="1" t="s">
        <v>167</v>
      </c>
      <c r="H145" s="1">
        <v>19</v>
      </c>
      <c r="I145" s="1"/>
      <c r="J145" t="s">
        <v>902</v>
      </c>
      <c r="K145" s="1" t="s">
        <v>604</v>
      </c>
      <c r="L145" s="1">
        <v>5</v>
      </c>
      <c r="M145" s="1" t="s">
        <v>87</v>
      </c>
      <c r="N145" s="1">
        <v>3</v>
      </c>
      <c r="O145" s="1" t="s">
        <v>88</v>
      </c>
      <c r="P145" s="1">
        <v>4</v>
      </c>
      <c r="R145" t="s">
        <v>903</v>
      </c>
      <c r="S145">
        <v>0</v>
      </c>
      <c r="U145">
        <v>1</v>
      </c>
      <c r="V145" t="s">
        <v>111</v>
      </c>
      <c r="W145" s="8">
        <f>IF(Table1[[#This Row],[main_reasontext]]=[1]Q3_narr_open!$A$23,1,IF(Table1[[#This Row],[main_reasontext]]=[1]Q3_narr_open!$A$24,2,IF(Table1[[#This Row],[main_reasontext]]=[1]Q3_narr_open!$A$25,3,IF(Table1[[#This Row],[main_reasontext]]=[1]Q3_narr_open!$A$26,4,))))</f>
        <v>2</v>
      </c>
      <c r="X145">
        <v>1</v>
      </c>
      <c r="Y145" t="str" cm="1">
        <f t="array" ref="Y14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45" cm="1">
        <f t="array" ref="Z14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45" t="str" cm="1">
        <f t="array" ref="AA14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45" cm="1">
        <f t="array" ref="AB14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45" t="str" cm="1">
        <f t="array" ref="AC14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145" cm="1">
        <f t="array" ref="AD14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145">
        <f>IF(OR(Table1[[#This Row],[Merged_Coding3numerical1]]=1,Table1[[#This Row],[Merged_Coding3numerical2]]=1,Table1[[#This Row],[Merged_Coding3numerical3]]=1),1,0)</f>
        <v>1</v>
      </c>
      <c r="AF145">
        <f>IF(OR(Table1[[#This Row],[Merged_Coding3numerical1]]=2,Table1[[#This Row],[Merged_Coding3numerical2]]=2,Table1[[#This Row],[Merged_Coding3numerical3]]=2),1,0)</f>
        <v>1</v>
      </c>
      <c r="AG145">
        <f>IF(OR(Table1[[#This Row],[Merged_Coding3numerical1]]=3,Table1[[#This Row],[Merged_Coding3numerical2]]=3,Table1[[#This Row],[Merged_Coding3numerical3]]=3),1,0)</f>
        <v>0</v>
      </c>
      <c r="AH145">
        <f>IF(OR(Table1[[#This Row],[Merged_Coding3numerical1]]=4,Table1[[#This Row],[Merged_Coding3numerical2]]=4,Table1[[#This Row],[Merged_Coding3numerical3]]=4),1,0)</f>
        <v>1</v>
      </c>
      <c r="AI145">
        <f>IF(OR(Table1[[#This Row],[Merged_Coding3numerical1]]=5,Table1[[#This Row],[Merged_Coding3numerical2]]=5,Table1[[#This Row],[Merged_Coding3numerical3]]=5),1,0)</f>
        <v>0</v>
      </c>
      <c r="AJ145">
        <f>LEN(Table1[[#This Row],[narratives_open]])</f>
        <v>317</v>
      </c>
      <c r="AK145" s="1" t="s">
        <v>113</v>
      </c>
      <c r="AL145" s="1">
        <v>1</v>
      </c>
      <c r="AM145" s="1" t="s">
        <v>90</v>
      </c>
      <c r="AN145" s="1">
        <v>2</v>
      </c>
      <c r="AO145" s="1" t="s">
        <v>221</v>
      </c>
      <c r="AP145" s="1">
        <v>5</v>
      </c>
      <c r="AR145">
        <f t="shared" si="2"/>
        <v>0.33333333333333331</v>
      </c>
      <c r="AS145">
        <v>1</v>
      </c>
      <c r="AT145">
        <v>2</v>
      </c>
      <c r="AU145">
        <v>3</v>
      </c>
      <c r="AV145">
        <f>IF(Table1[[#This Row],[narratives_rank_1]]=1,IF(Table1[[#This Row],[narratives_rank_2]]=2,123,132),IF(Table1[[#This Row],[narratives_rank_1]]=2,IF(Table1[[#This Row],[narratives_rank_2]]=1,213,231),IF(Table1[[#This Row],[narratives_rank_2]]=1,312,321)))</f>
        <v>123</v>
      </c>
      <c r="AW145" t="str">
        <f>IF(AV145=[1]Q4_narr_rank!$B$2,[1]Q4_narr_rank!$A$2,IF(AV145=[1]Q4_narr_rank!$B$3,[1]Q4_narr_rank!$A$3,IF(AV145=[1]Q4_narr_rank!$B$4,[1]Q4_narr_rank!$A$4,IF(AV145=[1]Q4_narr_rank!$B$5,[1]Q4_narr_rank!$A$5,IF(AV145=[1]Q4_narr_rank!$B$6,[1]Q4_narr_rank!$A$6,IF(AV145=[1]Q4_narr_rank!$B$7,[1]Q4_narr_rank!$A$7))))))</f>
        <v>Cynics</v>
      </c>
      <c r="AX145" t="s">
        <v>904</v>
      </c>
      <c r="AY145">
        <v>1</v>
      </c>
      <c r="AZ145">
        <f>LEN(Table1[[#This Row],[narratives_probing]])</f>
        <v>335</v>
      </c>
      <c r="BA145" s="6" t="str">
        <f>IF(Table1[[#This Row],[narratives_rank_1]]=1,"Money",IF(Table1[[#This Row],[narratives_rank_2]]=1,"Mixture",IF(Table1[[#This Row],[narratives_rank_3]]=1,"Sincere")))</f>
        <v>Money</v>
      </c>
      <c r="BB145" s="7" t="s">
        <v>116</v>
      </c>
      <c r="BC145" s="1">
        <v>10</v>
      </c>
      <c r="BF145" t="s">
        <v>237</v>
      </c>
      <c r="BG145" t="s">
        <v>187</v>
      </c>
      <c r="BH145" t="s">
        <v>146</v>
      </c>
      <c r="BI145" t="s">
        <v>146</v>
      </c>
      <c r="BJ145" t="s">
        <v>154</v>
      </c>
      <c r="BK145" t="s">
        <v>163</v>
      </c>
      <c r="BL145" t="s">
        <v>99</v>
      </c>
      <c r="BN145">
        <v>61</v>
      </c>
      <c r="BO145" t="s">
        <v>136</v>
      </c>
      <c r="BP145" t="s">
        <v>216</v>
      </c>
      <c r="BQ145" t="s">
        <v>138</v>
      </c>
    </row>
    <row r="146" spans="1:69" x14ac:dyDescent="0.2">
      <c r="A146" t="s">
        <v>905</v>
      </c>
      <c r="B146" t="s">
        <v>905</v>
      </c>
      <c r="C146">
        <v>80.876999999999995</v>
      </c>
      <c r="D146" t="s">
        <v>906</v>
      </c>
      <c r="E146" s="1" t="s">
        <v>205</v>
      </c>
      <c r="F146" s="1">
        <v>2</v>
      </c>
      <c r="G146" s="1" t="s">
        <v>206</v>
      </c>
      <c r="H146" s="1">
        <v>6</v>
      </c>
      <c r="I146" s="1"/>
      <c r="J146" t="s">
        <v>907</v>
      </c>
      <c r="K146" s="1" t="s">
        <v>176</v>
      </c>
      <c r="L146" s="1">
        <v>2</v>
      </c>
      <c r="M146" s="1" t="s">
        <v>328</v>
      </c>
      <c r="N146" s="1">
        <v>4</v>
      </c>
      <c r="O146" s="1" t="s">
        <v>88</v>
      </c>
      <c r="P146" s="1">
        <v>4</v>
      </c>
      <c r="R146" t="s">
        <v>908</v>
      </c>
      <c r="S146">
        <v>0</v>
      </c>
      <c r="X146">
        <v>0</v>
      </c>
      <c r="Y146" t="str" cm="1">
        <f t="array" ref="Y14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46" cm="1">
        <f t="array" ref="Z14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46" t="str" cm="1">
        <f t="array" ref="AA14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46" t="str" cm="1">
        <f t="array" ref="AB14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46" t="str" cm="1">
        <f t="array" ref="AC14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46" t="str" cm="1">
        <f t="array" ref="AD14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46">
        <f>IF(OR(Table1[[#This Row],[Merged_Coding3numerical1]]=1,Table1[[#This Row],[Merged_Coding3numerical2]]=1,Table1[[#This Row],[Merged_Coding3numerical3]]=1),1,0)</f>
        <v>1</v>
      </c>
      <c r="AF146">
        <f>IF(OR(Table1[[#This Row],[Merged_Coding3numerical1]]=2,Table1[[#This Row],[Merged_Coding3numerical2]]=2,Table1[[#This Row],[Merged_Coding3numerical3]]=2),1,0)</f>
        <v>0</v>
      </c>
      <c r="AG146">
        <f>IF(OR(Table1[[#This Row],[Merged_Coding3numerical1]]=3,Table1[[#This Row],[Merged_Coding3numerical2]]=3,Table1[[#This Row],[Merged_Coding3numerical3]]=3),1,0)</f>
        <v>0</v>
      </c>
      <c r="AH146">
        <f>IF(OR(Table1[[#This Row],[Merged_Coding3numerical1]]=4,Table1[[#This Row],[Merged_Coding3numerical2]]=4,Table1[[#This Row],[Merged_Coding3numerical3]]=4),1,0)</f>
        <v>0</v>
      </c>
      <c r="AI146">
        <f>IF(OR(Table1[[#This Row],[Merged_Coding3numerical1]]=5,Table1[[#This Row],[Merged_Coding3numerical2]]=5,Table1[[#This Row],[Merged_Coding3numerical3]]=5),1,0)</f>
        <v>0</v>
      </c>
      <c r="AJ146">
        <f>LEN(Table1[[#This Row],[narratives_open]])</f>
        <v>87</v>
      </c>
      <c r="AK146" s="1" t="s">
        <v>90</v>
      </c>
      <c r="AL146" s="1">
        <v>2</v>
      </c>
      <c r="AR146">
        <f t="shared" si="2"/>
        <v>1</v>
      </c>
      <c r="AS146">
        <v>1</v>
      </c>
      <c r="AT146">
        <v>2</v>
      </c>
      <c r="AU146">
        <v>3</v>
      </c>
      <c r="AV146">
        <f>IF(Table1[[#This Row],[narratives_rank_1]]=1,IF(Table1[[#This Row],[narratives_rank_2]]=2,123,132),IF(Table1[[#This Row],[narratives_rank_1]]=2,IF(Table1[[#This Row],[narratives_rank_2]]=1,213,231),IF(Table1[[#This Row],[narratives_rank_2]]=1,312,321)))</f>
        <v>123</v>
      </c>
      <c r="AW146" t="str">
        <f>IF(AV146=[1]Q4_narr_rank!$B$2,[1]Q4_narr_rank!$A$2,IF(AV146=[1]Q4_narr_rank!$B$3,[1]Q4_narr_rank!$A$3,IF(AV146=[1]Q4_narr_rank!$B$4,[1]Q4_narr_rank!$A$4,IF(AV146=[1]Q4_narr_rank!$B$5,[1]Q4_narr_rank!$A$5,IF(AV146=[1]Q4_narr_rank!$B$6,[1]Q4_narr_rank!$A$6,IF(AV146=[1]Q4_narr_rank!$B$7,[1]Q4_narr_rank!$A$7))))))</f>
        <v>Cynics</v>
      </c>
      <c r="AX146" t="s">
        <v>909</v>
      </c>
      <c r="AY146">
        <v>1</v>
      </c>
      <c r="AZ146">
        <f>LEN(Table1[[#This Row],[narratives_probing]])</f>
        <v>177</v>
      </c>
      <c r="BA146" s="6" t="str">
        <f>IF(Table1[[#This Row],[narratives_rank_1]]=1,"Money",IF(Table1[[#This Row],[narratives_rank_2]]=1,"Mixture",IF(Table1[[#This Row],[narratives_rank_3]]=1,"Sincere")))</f>
        <v>Money</v>
      </c>
      <c r="BB146" s="11" t="s">
        <v>116</v>
      </c>
      <c r="BC146" s="1">
        <v>10</v>
      </c>
      <c r="BF146" t="s">
        <v>223</v>
      </c>
      <c r="BG146" t="s">
        <v>187</v>
      </c>
      <c r="BH146" t="s">
        <v>118</v>
      </c>
      <c r="BI146" t="s">
        <v>118</v>
      </c>
      <c r="BJ146" t="s">
        <v>119</v>
      </c>
      <c r="BK146" t="s">
        <v>120</v>
      </c>
      <c r="BL146" t="s">
        <v>121</v>
      </c>
      <c r="BN146">
        <v>22</v>
      </c>
      <c r="BO146" t="s">
        <v>122</v>
      </c>
      <c r="BP146" t="s">
        <v>147</v>
      </c>
      <c r="BQ146" t="s">
        <v>138</v>
      </c>
    </row>
    <row r="147" spans="1:69" x14ac:dyDescent="0.2">
      <c r="A147" t="s">
        <v>910</v>
      </c>
      <c r="B147" t="s">
        <v>910</v>
      </c>
      <c r="C147">
        <v>27.78</v>
      </c>
      <c r="D147" t="s">
        <v>911</v>
      </c>
      <c r="E147" s="1" t="s">
        <v>84</v>
      </c>
      <c r="F147" s="1">
        <v>4</v>
      </c>
      <c r="G147" s="1" t="s">
        <v>84</v>
      </c>
      <c r="H147" s="1">
        <v>1</v>
      </c>
      <c r="I147" s="1"/>
      <c r="J147" t="s">
        <v>912</v>
      </c>
      <c r="K147" s="1" t="s">
        <v>108</v>
      </c>
      <c r="L147" s="1">
        <v>1</v>
      </c>
      <c r="M147" s="1" t="s">
        <v>109</v>
      </c>
      <c r="N147" s="1">
        <v>1</v>
      </c>
      <c r="O147" s="1" t="s">
        <v>88</v>
      </c>
      <c r="P147" s="1">
        <v>4</v>
      </c>
      <c r="R147" t="s">
        <v>913</v>
      </c>
      <c r="S147">
        <v>0</v>
      </c>
      <c r="V147" t="s">
        <v>90</v>
      </c>
      <c r="W147" s="8">
        <f>IF(Table1[[#This Row],[main_reasontext]]=[1]Q3_narr_open!$A$23,1,IF(Table1[[#This Row],[main_reasontext]]=[1]Q3_narr_open!$A$24,2,IF(Table1[[#This Row],[main_reasontext]]=[1]Q3_narr_open!$A$25,3,IF(Table1[[#This Row],[main_reasontext]]=[1]Q3_narr_open!$A$26,4,))))</f>
        <v>1</v>
      </c>
      <c r="X147">
        <v>0</v>
      </c>
      <c r="Y147" t="str" cm="1">
        <f t="array" ref="Y14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47" cm="1">
        <f t="array" ref="Z14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47" t="str" cm="1">
        <f t="array" ref="AA14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47" cm="1">
        <f t="array" ref="AB14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47" t="str" cm="1">
        <f t="array" ref="AC14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147" cm="1">
        <f t="array" ref="AD14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147">
        <f>IF(OR(Table1[[#This Row],[Merged_Coding3numerical1]]=1,Table1[[#This Row],[Merged_Coding3numerical2]]=1,Table1[[#This Row],[Merged_Coding3numerical3]]=1),1,0)</f>
        <v>1</v>
      </c>
      <c r="AF147">
        <f>IF(OR(Table1[[#This Row],[Merged_Coding3numerical1]]=2,Table1[[#This Row],[Merged_Coding3numerical2]]=2,Table1[[#This Row],[Merged_Coding3numerical3]]=2),1,0)</f>
        <v>1</v>
      </c>
      <c r="AG147">
        <f>IF(OR(Table1[[#This Row],[Merged_Coding3numerical1]]=3,Table1[[#This Row],[Merged_Coding3numerical2]]=3,Table1[[#This Row],[Merged_Coding3numerical3]]=3),1,0)</f>
        <v>0</v>
      </c>
      <c r="AH147">
        <f>IF(OR(Table1[[#This Row],[Merged_Coding3numerical1]]=4,Table1[[#This Row],[Merged_Coding3numerical2]]=4,Table1[[#This Row],[Merged_Coding3numerical3]]=4),1,0)</f>
        <v>1</v>
      </c>
      <c r="AI147">
        <f>IF(OR(Table1[[#This Row],[Merged_Coding3numerical1]]=5,Table1[[#This Row],[Merged_Coding3numerical2]]=5,Table1[[#This Row],[Merged_Coding3numerical3]]=5),1,0)</f>
        <v>0</v>
      </c>
      <c r="AJ147">
        <f>LEN(Table1[[#This Row],[narratives_open]])</f>
        <v>219</v>
      </c>
      <c r="AK147" s="1" t="s">
        <v>90</v>
      </c>
      <c r="AL147" s="1">
        <v>2</v>
      </c>
      <c r="AM147" s="1" t="s">
        <v>114</v>
      </c>
      <c r="AN147" s="1">
        <v>6</v>
      </c>
      <c r="AO147" s="1" t="s">
        <v>112</v>
      </c>
      <c r="AP147" s="1">
        <v>3</v>
      </c>
      <c r="AR147">
        <f t="shared" si="2"/>
        <v>0.33333333333333331</v>
      </c>
      <c r="AS147">
        <v>1</v>
      </c>
      <c r="AT147">
        <v>2</v>
      </c>
      <c r="AU147">
        <v>3</v>
      </c>
      <c r="AV147">
        <f>IF(Table1[[#This Row],[narratives_rank_1]]=1,IF(Table1[[#This Row],[narratives_rank_2]]=2,123,132),IF(Table1[[#This Row],[narratives_rank_1]]=2,IF(Table1[[#This Row],[narratives_rank_2]]=1,213,231),IF(Table1[[#This Row],[narratives_rank_2]]=1,312,321)))</f>
        <v>123</v>
      </c>
      <c r="AW147" t="str">
        <f>IF(AV147=[1]Q4_narr_rank!$B$2,[1]Q4_narr_rank!$A$2,IF(AV147=[1]Q4_narr_rank!$B$3,[1]Q4_narr_rank!$A$3,IF(AV147=[1]Q4_narr_rank!$B$4,[1]Q4_narr_rank!$A$4,IF(AV147=[1]Q4_narr_rank!$B$5,[1]Q4_narr_rank!$A$5,IF(AV147=[1]Q4_narr_rank!$B$6,[1]Q4_narr_rank!$A$6,IF(AV147=[1]Q4_narr_rank!$B$7,[1]Q4_narr_rank!$A$7))))))</f>
        <v>Cynics</v>
      </c>
      <c r="AX147" t="s">
        <v>914</v>
      </c>
      <c r="AY147">
        <v>1</v>
      </c>
      <c r="AZ147">
        <f>LEN(Table1[[#This Row],[narratives_probing]])</f>
        <v>102</v>
      </c>
      <c r="BA147" s="6" t="str">
        <f>IF(Table1[[#This Row],[narratives_rank_1]]=1,"Money",IF(Table1[[#This Row],[narratives_rank_2]]=1,"Mixture",IF(Table1[[#This Row],[narratives_rank_3]]=1,"Sincere")))</f>
        <v>Money</v>
      </c>
      <c r="BB147" s="11" t="s">
        <v>92</v>
      </c>
      <c r="BC147" s="1">
        <v>9</v>
      </c>
      <c r="BF147" t="s">
        <v>93</v>
      </c>
      <c r="BG147" t="s">
        <v>94</v>
      </c>
      <c r="BH147" t="s">
        <v>146</v>
      </c>
      <c r="BI147" t="s">
        <v>188</v>
      </c>
      <c r="BJ147" t="s">
        <v>154</v>
      </c>
      <c r="BK147" t="s">
        <v>120</v>
      </c>
      <c r="BL147" t="s">
        <v>630</v>
      </c>
      <c r="BN147">
        <v>27</v>
      </c>
      <c r="BO147" t="s">
        <v>122</v>
      </c>
      <c r="BP147" t="s">
        <v>216</v>
      </c>
      <c r="BQ147" t="s">
        <v>138</v>
      </c>
    </row>
    <row r="148" spans="1:69" x14ac:dyDescent="0.2">
      <c r="A148" t="s">
        <v>915</v>
      </c>
      <c r="B148" t="s">
        <v>915</v>
      </c>
      <c r="C148">
        <v>84.876999999999995</v>
      </c>
      <c r="D148" t="s">
        <v>916</v>
      </c>
      <c r="E148" s="1" t="s">
        <v>205</v>
      </c>
      <c r="F148" s="1">
        <v>2</v>
      </c>
      <c r="G148" s="1" t="s">
        <v>281</v>
      </c>
      <c r="H148" s="1">
        <v>4</v>
      </c>
      <c r="I148" s="1"/>
      <c r="J148" t="s">
        <v>917</v>
      </c>
      <c r="K148" s="1" t="s">
        <v>108</v>
      </c>
      <c r="L148" s="1">
        <v>1</v>
      </c>
      <c r="M148" s="1" t="s">
        <v>109</v>
      </c>
      <c r="N148" s="1">
        <v>1</v>
      </c>
      <c r="O148" s="1" t="s">
        <v>88</v>
      </c>
      <c r="P148" s="1">
        <v>4</v>
      </c>
      <c r="R148" t="s">
        <v>918</v>
      </c>
      <c r="S148">
        <v>0</v>
      </c>
      <c r="X148">
        <v>0</v>
      </c>
      <c r="Y148" t="str" cm="1">
        <f t="array" ref="Y14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48" cm="1">
        <f t="array" ref="Z14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48" t="str" cm="1">
        <f t="array" ref="AA14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48" t="str" cm="1">
        <f t="array" ref="AB14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48" t="str" cm="1">
        <f t="array" ref="AC14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48" t="str" cm="1">
        <f t="array" ref="AD14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48">
        <f>IF(OR(Table1[[#This Row],[Merged_Coding3numerical1]]=1,Table1[[#This Row],[Merged_Coding3numerical2]]=1,Table1[[#This Row],[Merged_Coding3numerical3]]=1),1,0)</f>
        <v>1</v>
      </c>
      <c r="AF148">
        <f>IF(OR(Table1[[#This Row],[Merged_Coding3numerical1]]=2,Table1[[#This Row],[Merged_Coding3numerical2]]=2,Table1[[#This Row],[Merged_Coding3numerical3]]=2),1,0)</f>
        <v>0</v>
      </c>
      <c r="AG148">
        <f>IF(OR(Table1[[#This Row],[Merged_Coding3numerical1]]=3,Table1[[#This Row],[Merged_Coding3numerical2]]=3,Table1[[#This Row],[Merged_Coding3numerical3]]=3),1,0)</f>
        <v>0</v>
      </c>
      <c r="AH148">
        <f>IF(OR(Table1[[#This Row],[Merged_Coding3numerical1]]=4,Table1[[#This Row],[Merged_Coding3numerical2]]=4,Table1[[#This Row],[Merged_Coding3numerical3]]=4),1,0)</f>
        <v>0</v>
      </c>
      <c r="AI148">
        <f>IF(OR(Table1[[#This Row],[Merged_Coding3numerical1]]=5,Table1[[#This Row],[Merged_Coding3numerical2]]=5,Table1[[#This Row],[Merged_Coding3numerical3]]=5),1,0)</f>
        <v>0</v>
      </c>
      <c r="AJ148">
        <f>LEN(Table1[[#This Row],[narratives_open]])</f>
        <v>155</v>
      </c>
      <c r="AK148" s="1" t="s">
        <v>90</v>
      </c>
      <c r="AL148" s="1">
        <v>2</v>
      </c>
      <c r="AR148">
        <f t="shared" si="2"/>
        <v>1</v>
      </c>
      <c r="AS148">
        <v>1</v>
      </c>
      <c r="AT148">
        <v>2</v>
      </c>
      <c r="AU148">
        <v>3</v>
      </c>
      <c r="AV148">
        <f>IF(Table1[[#This Row],[narratives_rank_1]]=1,IF(Table1[[#This Row],[narratives_rank_2]]=2,123,132),IF(Table1[[#This Row],[narratives_rank_1]]=2,IF(Table1[[#This Row],[narratives_rank_2]]=1,213,231),IF(Table1[[#This Row],[narratives_rank_2]]=1,312,321)))</f>
        <v>123</v>
      </c>
      <c r="AW148" t="str">
        <f>IF(AV148=[1]Q4_narr_rank!$B$2,[1]Q4_narr_rank!$A$2,IF(AV148=[1]Q4_narr_rank!$B$3,[1]Q4_narr_rank!$A$3,IF(AV148=[1]Q4_narr_rank!$B$4,[1]Q4_narr_rank!$A$4,IF(AV148=[1]Q4_narr_rank!$B$5,[1]Q4_narr_rank!$A$5,IF(AV148=[1]Q4_narr_rank!$B$6,[1]Q4_narr_rank!$A$6,IF(AV148=[1]Q4_narr_rank!$B$7,[1]Q4_narr_rank!$A$7))))))</f>
        <v>Cynics</v>
      </c>
      <c r="AX148" t="s">
        <v>919</v>
      </c>
      <c r="AY148">
        <v>1</v>
      </c>
      <c r="AZ148">
        <f>LEN(Table1[[#This Row],[narratives_probing]])</f>
        <v>178</v>
      </c>
      <c r="BA148" s="6" t="str">
        <f>IF(Table1[[#This Row],[narratives_rank_1]]=1,"Money",IF(Table1[[#This Row],[narratives_rank_2]]=1,"Mixture",IF(Table1[[#This Row],[narratives_rank_3]]=1,"Sincere")))</f>
        <v>Money</v>
      </c>
      <c r="BB148" s="1" t="s">
        <v>116</v>
      </c>
      <c r="BC148" s="1">
        <v>10</v>
      </c>
      <c r="BF148" t="s">
        <v>202</v>
      </c>
      <c r="BG148" t="s">
        <v>187</v>
      </c>
      <c r="BH148" t="s">
        <v>498</v>
      </c>
      <c r="BI148" t="s">
        <v>118</v>
      </c>
      <c r="BJ148" t="s">
        <v>154</v>
      </c>
      <c r="BK148" t="s">
        <v>163</v>
      </c>
      <c r="BL148" t="s">
        <v>121</v>
      </c>
      <c r="BN148">
        <v>23</v>
      </c>
      <c r="BO148" t="s">
        <v>136</v>
      </c>
      <c r="BP148" t="s">
        <v>137</v>
      </c>
      <c r="BQ148" t="s">
        <v>156</v>
      </c>
    </row>
    <row r="149" spans="1:69" x14ac:dyDescent="0.2">
      <c r="A149" t="s">
        <v>920</v>
      </c>
      <c r="B149" t="s">
        <v>920</v>
      </c>
      <c r="C149">
        <v>57.826000000000001</v>
      </c>
      <c r="D149" t="s">
        <v>921</v>
      </c>
      <c r="E149" s="1" t="s">
        <v>105</v>
      </c>
      <c r="F149" s="1">
        <v>1</v>
      </c>
      <c r="G149" s="1" t="s">
        <v>182</v>
      </c>
      <c r="H149" s="1">
        <v>3</v>
      </c>
      <c r="I149" s="1"/>
      <c r="J149" t="s">
        <v>922</v>
      </c>
      <c r="K149" s="1" t="s">
        <v>108</v>
      </c>
      <c r="L149" s="1">
        <v>1</v>
      </c>
      <c r="M149" s="1" t="s">
        <v>109</v>
      </c>
      <c r="N149" s="1">
        <v>1</v>
      </c>
      <c r="O149" s="1" t="s">
        <v>88</v>
      </c>
      <c r="P149" s="1">
        <v>4</v>
      </c>
      <c r="R149" t="s">
        <v>923</v>
      </c>
      <c r="S149">
        <v>0</v>
      </c>
      <c r="X149">
        <v>0</v>
      </c>
      <c r="Y149" t="str" cm="1">
        <f t="array" ref="Y14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49" cm="1">
        <f t="array" ref="Z14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49" t="str" cm="1">
        <f t="array" ref="AA14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49" t="str" cm="1">
        <f t="array" ref="AB14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49" t="str" cm="1">
        <f t="array" ref="AC14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49" t="str" cm="1">
        <f t="array" ref="AD14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49">
        <f>IF(OR(Table1[[#This Row],[Merged_Coding3numerical1]]=1,Table1[[#This Row],[Merged_Coding3numerical2]]=1,Table1[[#This Row],[Merged_Coding3numerical3]]=1),1,0)</f>
        <v>1</v>
      </c>
      <c r="AF149">
        <f>IF(OR(Table1[[#This Row],[Merged_Coding3numerical1]]=2,Table1[[#This Row],[Merged_Coding3numerical2]]=2,Table1[[#This Row],[Merged_Coding3numerical3]]=2),1,0)</f>
        <v>0</v>
      </c>
      <c r="AG149">
        <f>IF(OR(Table1[[#This Row],[Merged_Coding3numerical1]]=3,Table1[[#This Row],[Merged_Coding3numerical2]]=3,Table1[[#This Row],[Merged_Coding3numerical3]]=3),1,0)</f>
        <v>0</v>
      </c>
      <c r="AH149">
        <f>IF(OR(Table1[[#This Row],[Merged_Coding3numerical1]]=4,Table1[[#This Row],[Merged_Coding3numerical2]]=4,Table1[[#This Row],[Merged_Coding3numerical3]]=4),1,0)</f>
        <v>0</v>
      </c>
      <c r="AI149">
        <f>IF(OR(Table1[[#This Row],[Merged_Coding3numerical1]]=5,Table1[[#This Row],[Merged_Coding3numerical2]]=5,Table1[[#This Row],[Merged_Coding3numerical3]]=5),1,0)</f>
        <v>0</v>
      </c>
      <c r="AJ149">
        <f>LEN(Table1[[#This Row],[narratives_open]])</f>
        <v>378</v>
      </c>
      <c r="AK149" s="1" t="s">
        <v>90</v>
      </c>
      <c r="AL149" s="1">
        <v>2</v>
      </c>
      <c r="AR149">
        <f t="shared" si="2"/>
        <v>1</v>
      </c>
      <c r="AS149">
        <v>1</v>
      </c>
      <c r="AT149">
        <v>2</v>
      </c>
      <c r="AU149">
        <v>3</v>
      </c>
      <c r="AV149">
        <f>IF(Table1[[#This Row],[narratives_rank_1]]=1,IF(Table1[[#This Row],[narratives_rank_2]]=2,123,132),IF(Table1[[#This Row],[narratives_rank_1]]=2,IF(Table1[[#This Row],[narratives_rank_2]]=1,213,231),IF(Table1[[#This Row],[narratives_rank_2]]=1,312,321)))</f>
        <v>123</v>
      </c>
      <c r="AW149" t="str">
        <f>IF(AV149=[1]Q4_narr_rank!$B$2,[1]Q4_narr_rank!$A$2,IF(AV149=[1]Q4_narr_rank!$B$3,[1]Q4_narr_rank!$A$3,IF(AV149=[1]Q4_narr_rank!$B$4,[1]Q4_narr_rank!$A$4,IF(AV149=[1]Q4_narr_rank!$B$5,[1]Q4_narr_rank!$A$5,IF(AV149=[1]Q4_narr_rank!$B$6,[1]Q4_narr_rank!$A$6,IF(AV149=[1]Q4_narr_rank!$B$7,[1]Q4_narr_rank!$A$7))))))</f>
        <v>Cynics</v>
      </c>
      <c r="AX149" t="s">
        <v>924</v>
      </c>
      <c r="AY149">
        <v>1</v>
      </c>
      <c r="AZ149">
        <f>LEN(Table1[[#This Row],[narratives_probing]])</f>
        <v>195</v>
      </c>
      <c r="BA149" s="6" t="str">
        <f>IF(Table1[[#This Row],[narratives_rank_1]]=1,"Money",IF(Table1[[#This Row],[narratives_rank_2]]=1,"Mixture",IF(Table1[[#This Row],[narratives_rank_3]]=1,"Sincere")))</f>
        <v>Money</v>
      </c>
      <c r="BB149" s="7" t="s">
        <v>116</v>
      </c>
      <c r="BC149" s="1">
        <v>10</v>
      </c>
      <c r="BF149" t="s">
        <v>153</v>
      </c>
      <c r="BG149" t="s">
        <v>94</v>
      </c>
      <c r="BH149" t="s">
        <v>118</v>
      </c>
      <c r="BI149" t="s">
        <v>95</v>
      </c>
      <c r="BJ149" t="s">
        <v>119</v>
      </c>
      <c r="BK149" t="s">
        <v>163</v>
      </c>
      <c r="BL149" t="s">
        <v>135</v>
      </c>
      <c r="BN149">
        <v>34</v>
      </c>
      <c r="BO149" t="s">
        <v>155</v>
      </c>
      <c r="BP149" t="s">
        <v>137</v>
      </c>
      <c r="BQ149" t="s">
        <v>156</v>
      </c>
    </row>
    <row r="150" spans="1:69" x14ac:dyDescent="0.2">
      <c r="A150" t="s">
        <v>925</v>
      </c>
      <c r="B150" t="s">
        <v>925</v>
      </c>
      <c r="C150">
        <v>151.19</v>
      </c>
      <c r="D150" t="s">
        <v>926</v>
      </c>
      <c r="E150" s="1" t="s">
        <v>84</v>
      </c>
      <c r="F150" s="1">
        <v>4</v>
      </c>
      <c r="G150" s="1" t="s">
        <v>84</v>
      </c>
      <c r="H150" s="1">
        <v>1</v>
      </c>
      <c r="I150" s="1"/>
      <c r="J150" t="s">
        <v>927</v>
      </c>
      <c r="K150" s="1" t="s">
        <v>108</v>
      </c>
      <c r="L150" s="1">
        <v>1</v>
      </c>
      <c r="M150" s="1" t="s">
        <v>109</v>
      </c>
      <c r="N150" s="1">
        <v>1</v>
      </c>
      <c r="O150" s="1" t="s">
        <v>88</v>
      </c>
      <c r="P150" s="1">
        <v>4</v>
      </c>
      <c r="R150" t="s">
        <v>928</v>
      </c>
      <c r="S150">
        <v>0</v>
      </c>
      <c r="X150">
        <v>0</v>
      </c>
      <c r="Y150" t="str" cm="1">
        <f t="array" ref="Y15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50" cm="1">
        <f t="array" ref="Z15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50" t="str" cm="1">
        <f t="array" ref="AA15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50" t="str" cm="1">
        <f t="array" ref="AB15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50" t="str" cm="1">
        <f t="array" ref="AC15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50" t="str" cm="1">
        <f t="array" ref="AD15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50">
        <f>IF(OR(Table1[[#This Row],[Merged_Coding3numerical1]]=1,Table1[[#This Row],[Merged_Coding3numerical2]]=1,Table1[[#This Row],[Merged_Coding3numerical3]]=1),1,0)</f>
        <v>0</v>
      </c>
      <c r="AF150">
        <f>IF(OR(Table1[[#This Row],[Merged_Coding3numerical1]]=2,Table1[[#This Row],[Merged_Coding3numerical2]]=2,Table1[[#This Row],[Merged_Coding3numerical3]]=2),1,0)</f>
        <v>0</v>
      </c>
      <c r="AG150">
        <f>IF(OR(Table1[[#This Row],[Merged_Coding3numerical1]]=3,Table1[[#This Row],[Merged_Coding3numerical2]]=3,Table1[[#This Row],[Merged_Coding3numerical3]]=3),1,0)</f>
        <v>0</v>
      </c>
      <c r="AH150">
        <f>IF(OR(Table1[[#This Row],[Merged_Coding3numerical1]]=4,Table1[[#This Row],[Merged_Coding3numerical2]]=4,Table1[[#This Row],[Merged_Coding3numerical3]]=4),1,0)</f>
        <v>1</v>
      </c>
      <c r="AI150">
        <f>IF(OR(Table1[[#This Row],[Merged_Coding3numerical1]]=5,Table1[[#This Row],[Merged_Coding3numerical2]]=5,Table1[[#This Row],[Merged_Coding3numerical3]]=5),1,0)</f>
        <v>0</v>
      </c>
      <c r="AJ150">
        <f>LEN(Table1[[#This Row],[narratives_open]])</f>
        <v>148</v>
      </c>
      <c r="AK150" s="1" t="s">
        <v>113</v>
      </c>
      <c r="AL150" s="1">
        <v>1</v>
      </c>
      <c r="AR150">
        <f t="shared" si="2"/>
        <v>1</v>
      </c>
      <c r="AS150">
        <v>3</v>
      </c>
      <c r="AT150">
        <v>2</v>
      </c>
      <c r="AU150">
        <v>1</v>
      </c>
      <c r="AV150">
        <f>IF(Table1[[#This Row],[narratives_rank_1]]=1,IF(Table1[[#This Row],[narratives_rank_2]]=2,123,132),IF(Table1[[#This Row],[narratives_rank_1]]=2,IF(Table1[[#This Row],[narratives_rank_2]]=1,213,231),IF(Table1[[#This Row],[narratives_rank_2]]=1,312,321)))</f>
        <v>321</v>
      </c>
      <c r="AW150" t="str">
        <f>IF(AV150=[1]Q4_narr_rank!$B$2,[1]Q4_narr_rank!$A$2,IF(AV150=[1]Q4_narr_rank!$B$3,[1]Q4_narr_rank!$A$3,IF(AV150=[1]Q4_narr_rank!$B$4,[1]Q4_narr_rank!$A$4,IF(AV150=[1]Q4_narr_rank!$B$5,[1]Q4_narr_rank!$A$5,IF(AV150=[1]Q4_narr_rank!$B$6,[1]Q4_narr_rank!$A$6,IF(AV150=[1]Q4_narr_rank!$B$7,[1]Q4_narr_rank!$A$7))))))</f>
        <v>Idealists</v>
      </c>
      <c r="AX150" t="s">
        <v>929</v>
      </c>
      <c r="AY150">
        <v>1</v>
      </c>
      <c r="AZ150">
        <f>LEN(Table1[[#This Row],[narratives_probing]])</f>
        <v>119</v>
      </c>
      <c r="BA150" s="6" t="str">
        <f>IF(Table1[[#This Row],[narratives_rank_1]]=1,"Money",IF(Table1[[#This Row],[narratives_rank_2]]=1,"Mixture",IF(Table1[[#This Row],[narratives_rank_3]]=1,"Sincere")))</f>
        <v>Sincere</v>
      </c>
      <c r="BB150" s="9" t="s">
        <v>369</v>
      </c>
      <c r="BC150" s="1">
        <v>7</v>
      </c>
      <c r="BF150" t="s">
        <v>237</v>
      </c>
      <c r="BG150" t="s">
        <v>94</v>
      </c>
      <c r="BH150" t="s">
        <v>188</v>
      </c>
      <c r="BI150" t="s">
        <v>146</v>
      </c>
      <c r="BJ150" t="s">
        <v>162</v>
      </c>
      <c r="BK150" t="s">
        <v>120</v>
      </c>
      <c r="BL150" t="s">
        <v>135</v>
      </c>
      <c r="BN150">
        <v>71</v>
      </c>
      <c r="BO150" t="s">
        <v>136</v>
      </c>
      <c r="BP150" t="s">
        <v>147</v>
      </c>
      <c r="BQ150" t="s">
        <v>156</v>
      </c>
    </row>
    <row r="151" spans="1:69" x14ac:dyDescent="0.2">
      <c r="A151" t="s">
        <v>930</v>
      </c>
      <c r="B151" t="s">
        <v>930</v>
      </c>
      <c r="C151">
        <v>35.28</v>
      </c>
      <c r="D151" t="s">
        <v>931</v>
      </c>
      <c r="E151" s="1" t="s">
        <v>105</v>
      </c>
      <c r="F151" s="1">
        <v>1</v>
      </c>
      <c r="G151" s="1" t="s">
        <v>106</v>
      </c>
      <c r="H151" s="1">
        <v>2</v>
      </c>
      <c r="I151" s="1"/>
      <c r="J151" t="s">
        <v>932</v>
      </c>
      <c r="K151" s="1" t="s">
        <v>176</v>
      </c>
      <c r="L151" s="1">
        <v>2</v>
      </c>
      <c r="M151" s="1" t="s">
        <v>328</v>
      </c>
      <c r="N151" s="1">
        <v>4</v>
      </c>
      <c r="O151" s="1" t="s">
        <v>88</v>
      </c>
      <c r="P151" s="1">
        <v>4</v>
      </c>
      <c r="R151" t="s">
        <v>933</v>
      </c>
      <c r="S151">
        <v>0</v>
      </c>
      <c r="X151">
        <v>0</v>
      </c>
      <c r="Y151" t="str" cm="1">
        <f t="array" ref="Y15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51" cm="1">
        <f t="array" ref="Z15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51" t="str" cm="1">
        <f t="array" ref="AA15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51" t="str" cm="1">
        <f t="array" ref="AB15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51" t="str" cm="1">
        <f t="array" ref="AC15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51" t="str" cm="1">
        <f t="array" ref="AD15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51">
        <f>IF(OR(Table1[[#This Row],[Merged_Coding3numerical1]]=1,Table1[[#This Row],[Merged_Coding3numerical2]]=1,Table1[[#This Row],[Merged_Coding3numerical3]]=1),1,0)</f>
        <v>0</v>
      </c>
      <c r="AF151">
        <f>IF(OR(Table1[[#This Row],[Merged_Coding3numerical1]]=2,Table1[[#This Row],[Merged_Coding3numerical2]]=2,Table1[[#This Row],[Merged_Coding3numerical3]]=2),1,0)</f>
        <v>1</v>
      </c>
      <c r="AG151">
        <f>IF(OR(Table1[[#This Row],[Merged_Coding3numerical1]]=3,Table1[[#This Row],[Merged_Coding3numerical2]]=3,Table1[[#This Row],[Merged_Coding3numerical3]]=3),1,0)</f>
        <v>0</v>
      </c>
      <c r="AH151">
        <f>IF(OR(Table1[[#This Row],[Merged_Coding3numerical1]]=4,Table1[[#This Row],[Merged_Coding3numerical2]]=4,Table1[[#This Row],[Merged_Coding3numerical3]]=4),1,0)</f>
        <v>0</v>
      </c>
      <c r="AI151">
        <f>IF(OR(Table1[[#This Row],[Merged_Coding3numerical1]]=5,Table1[[#This Row],[Merged_Coding3numerical2]]=5,Table1[[#This Row],[Merged_Coding3numerical3]]=5),1,0)</f>
        <v>0</v>
      </c>
      <c r="AJ151">
        <f>LEN(Table1[[#This Row],[narratives_open]])</f>
        <v>53</v>
      </c>
      <c r="AK151" s="1" t="s">
        <v>112</v>
      </c>
      <c r="AL151" s="1">
        <v>3</v>
      </c>
      <c r="AR151">
        <f t="shared" si="2"/>
        <v>1</v>
      </c>
      <c r="AS151">
        <v>3</v>
      </c>
      <c r="AT151">
        <v>1</v>
      </c>
      <c r="AU151">
        <v>2</v>
      </c>
      <c r="AV151">
        <f>IF(Table1[[#This Row],[narratives_rank_1]]=1,IF(Table1[[#This Row],[narratives_rank_2]]=2,123,132),IF(Table1[[#This Row],[narratives_rank_1]]=2,IF(Table1[[#This Row],[narratives_rank_2]]=1,213,231),IF(Table1[[#This Row],[narratives_rank_2]]=1,312,321)))</f>
        <v>312</v>
      </c>
      <c r="AW151" t="str">
        <f>IF(AV151=[1]Q4_narr_rank!$B$2,[1]Q4_narr_rank!$A$2,IF(AV151=[1]Q4_narr_rank!$B$3,[1]Q4_narr_rank!$A$3,IF(AV151=[1]Q4_narr_rank!$B$4,[1]Q4_narr_rank!$A$4,IF(AV151=[1]Q4_narr_rank!$B$5,[1]Q4_narr_rank!$A$5,IF(AV151=[1]Q4_narr_rank!$B$6,[1]Q4_narr_rank!$A$6,IF(AV151=[1]Q4_narr_rank!$B$7,[1]Q4_narr_rank!$A$7))))))</f>
        <v>Balanced Idealists</v>
      </c>
      <c r="AX151" t="s">
        <v>934</v>
      </c>
      <c r="AY151">
        <v>1</v>
      </c>
      <c r="AZ151">
        <f>LEN(Table1[[#This Row],[narratives_probing]])</f>
        <v>65</v>
      </c>
      <c r="BA151" s="6" t="str">
        <f>IF(Table1[[#This Row],[narratives_rank_1]]=1,"Money",IF(Table1[[#This Row],[narratives_rank_2]]=1,"Mixture",IF(Table1[[#This Row],[narratives_rank_3]]=1,"Sincere")))</f>
        <v>Mixture</v>
      </c>
      <c r="BB151" s="9" t="s">
        <v>132</v>
      </c>
      <c r="BC151" s="1">
        <v>20</v>
      </c>
      <c r="BF151" t="s">
        <v>117</v>
      </c>
      <c r="BG151">
        <v>0.2</v>
      </c>
      <c r="BH151" t="s">
        <v>146</v>
      </c>
      <c r="BI151" t="s">
        <v>146</v>
      </c>
      <c r="BJ151" t="s">
        <v>134</v>
      </c>
      <c r="BK151" t="s">
        <v>163</v>
      </c>
      <c r="BL151" t="s">
        <v>135</v>
      </c>
      <c r="BN151">
        <v>46</v>
      </c>
      <c r="BO151" t="s">
        <v>122</v>
      </c>
      <c r="BP151" t="s">
        <v>123</v>
      </c>
      <c r="BQ151" t="s">
        <v>124</v>
      </c>
    </row>
    <row r="152" spans="1:69" x14ac:dyDescent="0.2">
      <c r="A152" t="s">
        <v>935</v>
      </c>
      <c r="B152" t="s">
        <v>935</v>
      </c>
      <c r="C152">
        <v>84.369</v>
      </c>
      <c r="D152" t="s">
        <v>936</v>
      </c>
      <c r="E152" s="1" t="s">
        <v>105</v>
      </c>
      <c r="F152" s="1">
        <v>1</v>
      </c>
      <c r="G152" s="1" t="s">
        <v>182</v>
      </c>
      <c r="H152" s="1">
        <v>3</v>
      </c>
      <c r="I152" s="1"/>
      <c r="J152" t="s">
        <v>937</v>
      </c>
      <c r="K152" s="1" t="s">
        <v>108</v>
      </c>
      <c r="L152" s="1">
        <v>1</v>
      </c>
      <c r="M152" s="1" t="s">
        <v>109</v>
      </c>
      <c r="N152" s="1">
        <v>1</v>
      </c>
      <c r="O152" s="1" t="s">
        <v>88</v>
      </c>
      <c r="P152" s="1">
        <v>4</v>
      </c>
      <c r="R152" t="s">
        <v>938</v>
      </c>
      <c r="S152">
        <v>0</v>
      </c>
      <c r="V152" t="s">
        <v>90</v>
      </c>
      <c r="W152" s="8">
        <f>IF(Table1[[#This Row],[main_reasontext]]=[1]Q3_narr_open!$A$23,1,IF(Table1[[#This Row],[main_reasontext]]=[1]Q3_narr_open!$A$24,2,IF(Table1[[#This Row],[main_reasontext]]=[1]Q3_narr_open!$A$25,3,IF(Table1[[#This Row],[main_reasontext]]=[1]Q3_narr_open!$A$26,4,))))</f>
        <v>1</v>
      </c>
      <c r="X152">
        <v>1</v>
      </c>
      <c r="Y152" t="str" cm="1">
        <f t="array" ref="Y15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52" cm="1">
        <f t="array" ref="Z15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52" t="str" cm="1">
        <f t="array" ref="AA15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52" cm="1">
        <f t="array" ref="AB15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52" t="str" cm="1">
        <f t="array" ref="AC15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52" t="str" cm="1">
        <f t="array" ref="AD15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52">
        <f>IF(OR(Table1[[#This Row],[Merged_Coding3numerical1]]=1,Table1[[#This Row],[Merged_Coding3numerical2]]=1,Table1[[#This Row],[Merged_Coding3numerical3]]=1),1,0)</f>
        <v>1</v>
      </c>
      <c r="AF152">
        <f>IF(OR(Table1[[#This Row],[Merged_Coding3numerical1]]=2,Table1[[#This Row],[Merged_Coding3numerical2]]=2,Table1[[#This Row],[Merged_Coding3numerical3]]=2),1,0)</f>
        <v>0</v>
      </c>
      <c r="AG152">
        <f>IF(OR(Table1[[#This Row],[Merged_Coding3numerical1]]=3,Table1[[#This Row],[Merged_Coding3numerical2]]=3,Table1[[#This Row],[Merged_Coding3numerical3]]=3),1,0)</f>
        <v>0</v>
      </c>
      <c r="AH152">
        <f>IF(OR(Table1[[#This Row],[Merged_Coding3numerical1]]=4,Table1[[#This Row],[Merged_Coding3numerical2]]=4,Table1[[#This Row],[Merged_Coding3numerical3]]=4),1,0)</f>
        <v>0</v>
      </c>
      <c r="AI152">
        <f>IF(OR(Table1[[#This Row],[Merged_Coding3numerical1]]=5,Table1[[#This Row],[Merged_Coding3numerical2]]=5,Table1[[#This Row],[Merged_Coding3numerical3]]=5),1,0)</f>
        <v>0</v>
      </c>
      <c r="AJ152">
        <f>LEN(Table1[[#This Row],[narratives_open]])</f>
        <v>164</v>
      </c>
      <c r="AK152" s="1" t="s">
        <v>939</v>
      </c>
      <c r="AL152" s="1">
        <v>15</v>
      </c>
      <c r="AM152" s="1" t="s">
        <v>90</v>
      </c>
      <c r="AN152" s="1">
        <v>2</v>
      </c>
      <c r="AR152">
        <f t="shared" si="2"/>
        <v>0.5</v>
      </c>
      <c r="AS152">
        <v>2</v>
      </c>
      <c r="AT152">
        <v>3</v>
      </c>
      <c r="AU152">
        <v>1</v>
      </c>
      <c r="AV152">
        <f>IF(Table1[[#This Row],[narratives_rank_1]]=1,IF(Table1[[#This Row],[narratives_rank_2]]=2,123,132),IF(Table1[[#This Row],[narratives_rank_1]]=2,IF(Table1[[#This Row],[narratives_rank_2]]=1,213,231),IF(Table1[[#This Row],[narratives_rank_2]]=1,312,321)))</f>
        <v>231</v>
      </c>
      <c r="AW152" t="str">
        <f>IF(AV152=[1]Q4_narr_rank!$B$2,[1]Q4_narr_rank!$A$2,IF(AV152=[1]Q4_narr_rank!$B$3,[1]Q4_narr_rank!$A$3,IF(AV152=[1]Q4_narr_rank!$B$4,[1]Q4_narr_rank!$A$4,IF(AV152=[1]Q4_narr_rank!$B$5,[1]Q4_narr_rank!$A$5,IF(AV152=[1]Q4_narr_rank!$B$6,[1]Q4_narr_rank!$A$6,IF(AV152=[1]Q4_narr_rank!$B$7,[1]Q4_narr_rank!$A$7))))))</f>
        <v>2 different types of firms, idealists</v>
      </c>
      <c r="AX152" t="s">
        <v>940</v>
      </c>
      <c r="AY152">
        <v>1</v>
      </c>
      <c r="AZ152">
        <f>LEN(Table1[[#This Row],[narratives_probing]])</f>
        <v>201</v>
      </c>
      <c r="BA152" s="6" t="str">
        <f>IF(Table1[[#This Row],[narratives_rank_1]]=1,"Money",IF(Table1[[#This Row],[narratives_rank_2]]=1,"Mixture",IF(Table1[[#This Row],[narratives_rank_3]]=1,"Sincere")))</f>
        <v>Sincere</v>
      </c>
      <c r="BB152" s="10" t="s">
        <v>236</v>
      </c>
      <c r="BC152" s="1">
        <v>17</v>
      </c>
      <c r="BF152" t="s">
        <v>93</v>
      </c>
      <c r="BG152" t="s">
        <v>187</v>
      </c>
      <c r="BH152" t="s">
        <v>146</v>
      </c>
      <c r="BI152" t="s">
        <v>146</v>
      </c>
      <c r="BJ152" t="s">
        <v>162</v>
      </c>
      <c r="BK152" t="s">
        <v>163</v>
      </c>
      <c r="BL152" t="s">
        <v>135</v>
      </c>
      <c r="BN152">
        <v>75</v>
      </c>
      <c r="BO152" t="s">
        <v>122</v>
      </c>
      <c r="BP152" t="s">
        <v>324</v>
      </c>
      <c r="BQ152" t="s">
        <v>138</v>
      </c>
    </row>
    <row r="153" spans="1:69" x14ac:dyDescent="0.2">
      <c r="A153" t="s">
        <v>941</v>
      </c>
      <c r="B153" t="s">
        <v>941</v>
      </c>
      <c r="C153">
        <v>178.751</v>
      </c>
      <c r="D153" t="s">
        <v>942</v>
      </c>
      <c r="E153" s="1" t="s">
        <v>105</v>
      </c>
      <c r="F153" s="1">
        <v>1</v>
      </c>
      <c r="G153" s="1" t="s">
        <v>182</v>
      </c>
      <c r="H153" s="1">
        <v>3</v>
      </c>
      <c r="I153" s="1"/>
      <c r="J153" t="s">
        <v>943</v>
      </c>
      <c r="K153" s="1" t="s">
        <v>108</v>
      </c>
      <c r="L153" s="1">
        <v>1</v>
      </c>
      <c r="M153" s="1" t="s">
        <v>109</v>
      </c>
      <c r="N153" s="1">
        <v>1</v>
      </c>
      <c r="O153" s="1" t="s">
        <v>227</v>
      </c>
      <c r="P153" s="1">
        <v>2</v>
      </c>
      <c r="R153" t="s">
        <v>944</v>
      </c>
      <c r="S153">
        <v>0</v>
      </c>
      <c r="V153" t="s">
        <v>185</v>
      </c>
      <c r="W153" s="8">
        <f>IF(Table1[[#This Row],[main_reasontext]]=[1]Q3_narr_open!$A$23,1,IF(Table1[[#This Row],[main_reasontext]]=[1]Q3_narr_open!$A$24,2,IF(Table1[[#This Row],[main_reasontext]]=[1]Q3_narr_open!$A$25,3,IF(Table1[[#This Row],[main_reasontext]]=[1]Q3_narr_open!$A$26,4,))))</f>
        <v>4</v>
      </c>
      <c r="X153">
        <v>0</v>
      </c>
      <c r="Y153" t="str" cm="1">
        <f t="array" ref="Y15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53" cm="1">
        <f t="array" ref="Z15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53" t="str" cm="1">
        <f t="array" ref="AA15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153" cm="1">
        <f t="array" ref="AB15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153" t="str" cm="1">
        <f t="array" ref="AC15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53" t="str" cm="1">
        <f t="array" ref="AD15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53">
        <f>IF(OR(Table1[[#This Row],[Merged_Coding3numerical1]]=1,Table1[[#This Row],[Merged_Coding3numerical2]]=1,Table1[[#This Row],[Merged_Coding3numerical3]]=1),1,0)</f>
        <v>0</v>
      </c>
      <c r="AF153">
        <f>IF(OR(Table1[[#This Row],[Merged_Coding3numerical1]]=2,Table1[[#This Row],[Merged_Coding3numerical2]]=2,Table1[[#This Row],[Merged_Coding3numerical3]]=2),1,0)</f>
        <v>0</v>
      </c>
      <c r="AG153">
        <f>IF(OR(Table1[[#This Row],[Merged_Coding3numerical1]]=3,Table1[[#This Row],[Merged_Coding3numerical2]]=3,Table1[[#This Row],[Merged_Coding3numerical3]]=3),1,0)</f>
        <v>1</v>
      </c>
      <c r="AH153">
        <f>IF(OR(Table1[[#This Row],[Merged_Coding3numerical1]]=4,Table1[[#This Row],[Merged_Coding3numerical2]]=4,Table1[[#This Row],[Merged_Coding3numerical3]]=4),1,0)</f>
        <v>1</v>
      </c>
      <c r="AI153">
        <f>IF(OR(Table1[[#This Row],[Merged_Coding3numerical1]]=5,Table1[[#This Row],[Merged_Coding3numerical2]]=5,Table1[[#This Row],[Merged_Coding3numerical3]]=5),1,0)</f>
        <v>0</v>
      </c>
      <c r="AJ153">
        <f>LEN(Table1[[#This Row],[narratives_open]])</f>
        <v>413</v>
      </c>
      <c r="AK153" s="1" t="s">
        <v>114</v>
      </c>
      <c r="AL153" s="1">
        <v>6</v>
      </c>
      <c r="AM153" s="1" t="s">
        <v>295</v>
      </c>
      <c r="AN153" s="1">
        <v>4</v>
      </c>
      <c r="AR153">
        <f t="shared" si="2"/>
        <v>0.5</v>
      </c>
      <c r="AS153">
        <v>3</v>
      </c>
      <c r="AT153">
        <v>2</v>
      </c>
      <c r="AU153">
        <v>1</v>
      </c>
      <c r="AV153">
        <f>IF(Table1[[#This Row],[narratives_rank_1]]=1,IF(Table1[[#This Row],[narratives_rank_2]]=2,123,132),IF(Table1[[#This Row],[narratives_rank_1]]=2,IF(Table1[[#This Row],[narratives_rank_2]]=1,213,231),IF(Table1[[#This Row],[narratives_rank_2]]=1,312,321)))</f>
        <v>321</v>
      </c>
      <c r="AW153" t="str">
        <f>IF(AV153=[1]Q4_narr_rank!$B$2,[1]Q4_narr_rank!$A$2,IF(AV153=[1]Q4_narr_rank!$B$3,[1]Q4_narr_rank!$A$3,IF(AV153=[1]Q4_narr_rank!$B$4,[1]Q4_narr_rank!$A$4,IF(AV153=[1]Q4_narr_rank!$B$5,[1]Q4_narr_rank!$A$5,IF(AV153=[1]Q4_narr_rank!$B$6,[1]Q4_narr_rank!$A$6,IF(AV153=[1]Q4_narr_rank!$B$7,[1]Q4_narr_rank!$A$7))))))</f>
        <v>Idealists</v>
      </c>
      <c r="AX153" t="s">
        <v>945</v>
      </c>
      <c r="AY153">
        <v>1</v>
      </c>
      <c r="AZ153">
        <f>LEN(Table1[[#This Row],[narratives_probing]])</f>
        <v>348</v>
      </c>
      <c r="BA153" s="6" t="str">
        <f>IF(Table1[[#This Row],[narratives_rank_1]]=1,"Money",IF(Table1[[#This Row],[narratives_rank_2]]=1,"Mixture",IF(Table1[[#This Row],[narratives_rank_3]]=1,"Sincere")))</f>
        <v>Sincere</v>
      </c>
      <c r="BB153" s="9" t="s">
        <v>268</v>
      </c>
      <c r="BC153" s="1">
        <v>6</v>
      </c>
      <c r="BF153" t="s">
        <v>223</v>
      </c>
      <c r="BG153" t="s">
        <v>187</v>
      </c>
      <c r="BH153" t="s">
        <v>146</v>
      </c>
      <c r="BI153" t="s">
        <v>146</v>
      </c>
      <c r="BJ153" t="s">
        <v>119</v>
      </c>
      <c r="BK153" t="s">
        <v>163</v>
      </c>
      <c r="BL153" t="s">
        <v>135</v>
      </c>
      <c r="BN153">
        <v>60</v>
      </c>
      <c r="BO153" t="s">
        <v>136</v>
      </c>
      <c r="BP153" t="s">
        <v>147</v>
      </c>
      <c r="BQ153" t="s">
        <v>124</v>
      </c>
    </row>
    <row r="154" spans="1:69" x14ac:dyDescent="0.2">
      <c r="A154" t="s">
        <v>946</v>
      </c>
      <c r="B154" t="s">
        <v>946</v>
      </c>
      <c r="C154">
        <v>400.88400000000001</v>
      </c>
      <c r="D154" t="s">
        <v>947</v>
      </c>
      <c r="E154" s="1" t="s">
        <v>205</v>
      </c>
      <c r="F154" s="1">
        <v>2</v>
      </c>
      <c r="G154" s="1" t="s">
        <v>281</v>
      </c>
      <c r="H154" s="1">
        <v>4</v>
      </c>
      <c r="I154" s="1"/>
      <c r="J154" t="s">
        <v>948</v>
      </c>
      <c r="K154" s="1" t="s">
        <v>108</v>
      </c>
      <c r="L154" s="1">
        <v>1</v>
      </c>
      <c r="M154" s="1" t="s">
        <v>109</v>
      </c>
      <c r="N154" s="1">
        <v>1</v>
      </c>
      <c r="O154" s="1" t="s">
        <v>88</v>
      </c>
      <c r="P154" s="1">
        <v>4</v>
      </c>
      <c r="R154" t="s">
        <v>949</v>
      </c>
      <c r="S154">
        <v>0</v>
      </c>
      <c r="V154" t="s">
        <v>90</v>
      </c>
      <c r="W154" s="8">
        <f>IF(Table1[[#This Row],[main_reasontext]]=[1]Q3_narr_open!$A$23,1,IF(Table1[[#This Row],[main_reasontext]]=[1]Q3_narr_open!$A$24,2,IF(Table1[[#This Row],[main_reasontext]]=[1]Q3_narr_open!$A$25,3,IF(Table1[[#This Row],[main_reasontext]]=[1]Q3_narr_open!$A$26,4,))))</f>
        <v>1</v>
      </c>
      <c r="X154">
        <v>1</v>
      </c>
      <c r="Y154" t="str" cm="1">
        <f t="array" ref="Y15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54" cm="1">
        <f t="array" ref="Z15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54" t="str" cm="1">
        <f t="array" ref="AA15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54" cm="1">
        <f t="array" ref="AB15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54" t="str" cm="1">
        <f t="array" ref="AC15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54" t="str" cm="1">
        <f t="array" ref="AD15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54">
        <f>IF(OR(Table1[[#This Row],[Merged_Coding3numerical1]]=1,Table1[[#This Row],[Merged_Coding3numerical2]]=1,Table1[[#This Row],[Merged_Coding3numerical3]]=1),1,0)</f>
        <v>1</v>
      </c>
      <c r="AF154">
        <f>IF(OR(Table1[[#This Row],[Merged_Coding3numerical1]]=2,Table1[[#This Row],[Merged_Coding3numerical2]]=2,Table1[[#This Row],[Merged_Coding3numerical3]]=2),1,0)</f>
        <v>1</v>
      </c>
      <c r="AG154">
        <f>IF(OR(Table1[[#This Row],[Merged_Coding3numerical1]]=3,Table1[[#This Row],[Merged_Coding3numerical2]]=3,Table1[[#This Row],[Merged_Coding3numerical3]]=3),1,0)</f>
        <v>0</v>
      </c>
      <c r="AH154">
        <f>IF(OR(Table1[[#This Row],[Merged_Coding3numerical1]]=4,Table1[[#This Row],[Merged_Coding3numerical2]]=4,Table1[[#This Row],[Merged_Coding3numerical3]]=4),1,0)</f>
        <v>0</v>
      </c>
      <c r="AI154">
        <f>IF(OR(Table1[[#This Row],[Merged_Coding3numerical1]]=5,Table1[[#This Row],[Merged_Coding3numerical2]]=5,Table1[[#This Row],[Merged_Coding3numerical3]]=5),1,0)</f>
        <v>0</v>
      </c>
      <c r="AJ154">
        <f>LEN(Table1[[#This Row],[narratives_open]])</f>
        <v>754</v>
      </c>
      <c r="AK154" s="1" t="s">
        <v>112</v>
      </c>
      <c r="AL154" s="1">
        <v>3</v>
      </c>
      <c r="AM154" s="1" t="s">
        <v>90</v>
      </c>
      <c r="AN154" s="1">
        <v>2</v>
      </c>
      <c r="AR154">
        <f t="shared" si="2"/>
        <v>0.5</v>
      </c>
      <c r="AS154">
        <v>1</v>
      </c>
      <c r="AT154">
        <v>2</v>
      </c>
      <c r="AU154">
        <v>3</v>
      </c>
      <c r="AV154">
        <f>IF(Table1[[#This Row],[narratives_rank_1]]=1,IF(Table1[[#This Row],[narratives_rank_2]]=2,123,132),IF(Table1[[#This Row],[narratives_rank_1]]=2,IF(Table1[[#This Row],[narratives_rank_2]]=1,213,231),IF(Table1[[#This Row],[narratives_rank_2]]=1,312,321)))</f>
        <v>123</v>
      </c>
      <c r="AW154" t="str">
        <f>IF(AV154=[1]Q4_narr_rank!$B$2,[1]Q4_narr_rank!$A$2,IF(AV154=[1]Q4_narr_rank!$B$3,[1]Q4_narr_rank!$A$3,IF(AV154=[1]Q4_narr_rank!$B$4,[1]Q4_narr_rank!$A$4,IF(AV154=[1]Q4_narr_rank!$B$5,[1]Q4_narr_rank!$A$5,IF(AV154=[1]Q4_narr_rank!$B$6,[1]Q4_narr_rank!$A$6,IF(AV154=[1]Q4_narr_rank!$B$7,[1]Q4_narr_rank!$A$7))))))</f>
        <v>Cynics</v>
      </c>
      <c r="AX154" t="s">
        <v>950</v>
      </c>
      <c r="AY154">
        <v>1</v>
      </c>
      <c r="AZ154">
        <f>LEN(Table1[[#This Row],[narratives_probing]])</f>
        <v>753</v>
      </c>
      <c r="BA154" s="6" t="str">
        <f>IF(Table1[[#This Row],[narratives_rank_1]]=1,"Money",IF(Table1[[#This Row],[narratives_rank_2]]=1,"Mixture",IF(Table1[[#This Row],[narratives_rank_3]]=1,"Sincere")))</f>
        <v>Money</v>
      </c>
      <c r="BB154" s="7" t="s">
        <v>116</v>
      </c>
      <c r="BC154" s="1">
        <v>10</v>
      </c>
      <c r="BF154" t="s">
        <v>117</v>
      </c>
      <c r="BG154" t="s">
        <v>187</v>
      </c>
      <c r="BH154" t="s">
        <v>118</v>
      </c>
      <c r="BI154" t="s">
        <v>146</v>
      </c>
      <c r="BJ154" t="s">
        <v>154</v>
      </c>
      <c r="BK154" t="s">
        <v>163</v>
      </c>
      <c r="BL154" t="s">
        <v>121</v>
      </c>
      <c r="BN154">
        <v>22</v>
      </c>
      <c r="BO154" t="s">
        <v>136</v>
      </c>
      <c r="BP154" t="s">
        <v>324</v>
      </c>
      <c r="BQ154" t="s">
        <v>124</v>
      </c>
    </row>
    <row r="155" spans="1:69" x14ac:dyDescent="0.2">
      <c r="A155" t="s">
        <v>951</v>
      </c>
      <c r="B155" t="s">
        <v>951</v>
      </c>
      <c r="C155">
        <v>186.786</v>
      </c>
      <c r="D155" t="s">
        <v>952</v>
      </c>
      <c r="E155" s="1" t="s">
        <v>84</v>
      </c>
      <c r="F155" s="1">
        <v>4</v>
      </c>
      <c r="G155" s="1" t="s">
        <v>84</v>
      </c>
      <c r="H155" s="1">
        <v>1</v>
      </c>
      <c r="I155" s="1"/>
      <c r="J155" t="s">
        <v>953</v>
      </c>
      <c r="K155" s="1" t="s">
        <v>108</v>
      </c>
      <c r="L155" s="1">
        <v>1</v>
      </c>
      <c r="M155" s="1" t="s">
        <v>109</v>
      </c>
      <c r="N155" s="1">
        <v>1</v>
      </c>
      <c r="O155" s="1" t="s">
        <v>88</v>
      </c>
      <c r="P155" s="1">
        <v>4</v>
      </c>
      <c r="R155" t="s">
        <v>954</v>
      </c>
      <c r="S155">
        <v>0</v>
      </c>
      <c r="U155">
        <v>1</v>
      </c>
      <c r="V155" t="s">
        <v>111</v>
      </c>
      <c r="W155" s="8">
        <f>IF(Table1[[#This Row],[main_reasontext]]=[1]Q3_narr_open!$A$23,1,IF(Table1[[#This Row],[main_reasontext]]=[1]Q3_narr_open!$A$24,2,IF(Table1[[#This Row],[main_reasontext]]=[1]Q3_narr_open!$A$25,3,IF(Table1[[#This Row],[main_reasontext]]=[1]Q3_narr_open!$A$26,4,))))</f>
        <v>2</v>
      </c>
      <c r="X155">
        <v>1</v>
      </c>
      <c r="Y155" t="str" cm="1">
        <f t="array" ref="Y15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55" cm="1">
        <f t="array" ref="Z15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55" t="str" cm="1">
        <f t="array" ref="AA15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55" cm="1">
        <f t="array" ref="AB15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55" t="str" cm="1">
        <f t="array" ref="AC15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155" cm="1">
        <f t="array" ref="AD15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155">
        <f>IF(OR(Table1[[#This Row],[Merged_Coding3numerical1]]=1,Table1[[#This Row],[Merged_Coding3numerical2]]=1,Table1[[#This Row],[Merged_Coding3numerical3]]=1),1,0)</f>
        <v>1</v>
      </c>
      <c r="AF155">
        <f>IF(OR(Table1[[#This Row],[Merged_Coding3numerical1]]=2,Table1[[#This Row],[Merged_Coding3numerical2]]=2,Table1[[#This Row],[Merged_Coding3numerical3]]=2),1,0)</f>
        <v>1</v>
      </c>
      <c r="AG155">
        <f>IF(OR(Table1[[#This Row],[Merged_Coding3numerical1]]=3,Table1[[#This Row],[Merged_Coding3numerical2]]=3,Table1[[#This Row],[Merged_Coding3numerical3]]=3),1,0)</f>
        <v>0</v>
      </c>
      <c r="AH155">
        <f>IF(OR(Table1[[#This Row],[Merged_Coding3numerical1]]=4,Table1[[#This Row],[Merged_Coding3numerical2]]=4,Table1[[#This Row],[Merged_Coding3numerical3]]=4),1,0)</f>
        <v>1</v>
      </c>
      <c r="AI155">
        <f>IF(OR(Table1[[#This Row],[Merged_Coding3numerical1]]=5,Table1[[#This Row],[Merged_Coding3numerical2]]=5,Table1[[#This Row],[Merged_Coding3numerical3]]=5),1,0)</f>
        <v>0</v>
      </c>
      <c r="AJ155">
        <f>LEN(Table1[[#This Row],[narratives_open]])</f>
        <v>311</v>
      </c>
      <c r="AK155" s="1" t="s">
        <v>112</v>
      </c>
      <c r="AL155" s="1">
        <v>3</v>
      </c>
      <c r="AM155" s="1" t="s">
        <v>90</v>
      </c>
      <c r="AN155" s="1">
        <v>2</v>
      </c>
      <c r="AO155" s="1" t="s">
        <v>113</v>
      </c>
      <c r="AP155" s="1">
        <v>1</v>
      </c>
      <c r="AR155">
        <f t="shared" si="2"/>
        <v>0.33333333333333331</v>
      </c>
      <c r="AS155">
        <v>1</v>
      </c>
      <c r="AT155">
        <v>2</v>
      </c>
      <c r="AU155">
        <v>3</v>
      </c>
      <c r="AV155">
        <f>IF(Table1[[#This Row],[narratives_rank_1]]=1,IF(Table1[[#This Row],[narratives_rank_2]]=2,123,132),IF(Table1[[#This Row],[narratives_rank_1]]=2,IF(Table1[[#This Row],[narratives_rank_2]]=1,213,231),IF(Table1[[#This Row],[narratives_rank_2]]=1,312,321)))</f>
        <v>123</v>
      </c>
      <c r="AW155" t="str">
        <f>IF(AV155=[1]Q4_narr_rank!$B$2,[1]Q4_narr_rank!$A$2,IF(AV155=[1]Q4_narr_rank!$B$3,[1]Q4_narr_rank!$A$3,IF(AV155=[1]Q4_narr_rank!$B$4,[1]Q4_narr_rank!$A$4,IF(AV155=[1]Q4_narr_rank!$B$5,[1]Q4_narr_rank!$A$5,IF(AV155=[1]Q4_narr_rank!$B$6,[1]Q4_narr_rank!$A$6,IF(AV155=[1]Q4_narr_rank!$B$7,[1]Q4_narr_rank!$A$7))))))</f>
        <v>Cynics</v>
      </c>
      <c r="AX155" t="s">
        <v>955</v>
      </c>
      <c r="AY155">
        <v>1</v>
      </c>
      <c r="AZ155">
        <f>LEN(Table1[[#This Row],[narratives_probing]])</f>
        <v>183</v>
      </c>
      <c r="BA155" s="6" t="str">
        <f>IF(Table1[[#This Row],[narratives_rank_1]]=1,"Money",IF(Table1[[#This Row],[narratives_rank_2]]=1,"Mixture",IF(Table1[[#This Row],[narratives_rank_3]]=1,"Sincere")))</f>
        <v>Money</v>
      </c>
      <c r="BB155" s="1" t="s">
        <v>116</v>
      </c>
      <c r="BC155" s="1">
        <v>10</v>
      </c>
      <c r="BF155" t="s">
        <v>93</v>
      </c>
      <c r="BG155">
        <v>0.4</v>
      </c>
      <c r="BH155" t="s">
        <v>96</v>
      </c>
      <c r="BI155" t="s">
        <v>96</v>
      </c>
      <c r="BJ155" t="s">
        <v>119</v>
      </c>
      <c r="BK155" t="s">
        <v>120</v>
      </c>
      <c r="BL155" t="s">
        <v>448</v>
      </c>
      <c r="BM155" t="s">
        <v>956</v>
      </c>
      <c r="BN155">
        <v>55</v>
      </c>
      <c r="BO155" t="s">
        <v>136</v>
      </c>
      <c r="BP155" t="s">
        <v>137</v>
      </c>
      <c r="BQ155" t="s">
        <v>138</v>
      </c>
    </row>
    <row r="156" spans="1:69" x14ac:dyDescent="0.2">
      <c r="A156" t="s">
        <v>957</v>
      </c>
      <c r="B156" t="s">
        <v>957</v>
      </c>
      <c r="C156">
        <v>85.242999999999995</v>
      </c>
      <c r="D156" t="s">
        <v>958</v>
      </c>
      <c r="E156" s="1" t="s">
        <v>127</v>
      </c>
      <c r="F156" s="1">
        <v>3</v>
      </c>
      <c r="G156" s="1" t="s">
        <v>128</v>
      </c>
      <c r="H156" s="1">
        <v>9</v>
      </c>
      <c r="I156" s="1"/>
      <c r="J156" t="s">
        <v>959</v>
      </c>
      <c r="K156" s="1" t="s">
        <v>176</v>
      </c>
      <c r="L156" s="1">
        <v>2</v>
      </c>
      <c r="M156" s="1" t="s">
        <v>328</v>
      </c>
      <c r="N156" s="1">
        <v>4</v>
      </c>
      <c r="O156" s="1" t="s">
        <v>88</v>
      </c>
      <c r="P156" s="1">
        <v>4</v>
      </c>
      <c r="R156" t="s">
        <v>960</v>
      </c>
      <c r="S156">
        <v>0</v>
      </c>
      <c r="X156">
        <v>0</v>
      </c>
      <c r="Y156" t="str" cm="1">
        <f t="array" ref="Y15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156" cm="1">
        <f t="array" ref="Z15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156" t="str" cm="1">
        <f t="array" ref="AA15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56" t="str" cm="1">
        <f t="array" ref="AB15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56" t="str" cm="1">
        <f t="array" ref="AC15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56" t="str" cm="1">
        <f t="array" ref="AD15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56">
        <f>IF(OR(Table1[[#This Row],[Merged_Coding3numerical1]]=1,Table1[[#This Row],[Merged_Coding3numerical2]]=1,Table1[[#This Row],[Merged_Coding3numerical3]]=1),1,0)</f>
        <v>0</v>
      </c>
      <c r="AF156">
        <f>IF(OR(Table1[[#This Row],[Merged_Coding3numerical1]]=2,Table1[[#This Row],[Merged_Coding3numerical2]]=2,Table1[[#This Row],[Merged_Coding3numerical3]]=2),1,0)</f>
        <v>0</v>
      </c>
      <c r="AG156">
        <f>IF(OR(Table1[[#This Row],[Merged_Coding3numerical1]]=3,Table1[[#This Row],[Merged_Coding3numerical2]]=3,Table1[[#This Row],[Merged_Coding3numerical3]]=3),1,0)</f>
        <v>0</v>
      </c>
      <c r="AH156">
        <f>IF(OR(Table1[[#This Row],[Merged_Coding3numerical1]]=4,Table1[[#This Row],[Merged_Coding3numerical2]]=4,Table1[[#This Row],[Merged_Coding3numerical3]]=4),1,0)</f>
        <v>0</v>
      </c>
      <c r="AI156">
        <f>IF(OR(Table1[[#This Row],[Merged_Coding3numerical1]]=5,Table1[[#This Row],[Merged_Coding3numerical2]]=5,Table1[[#This Row],[Merged_Coding3numerical3]]=5),1,0)</f>
        <v>1</v>
      </c>
      <c r="AJ156">
        <f>LEN(Table1[[#This Row],[narratives_open]])</f>
        <v>131</v>
      </c>
      <c r="AK156" s="1" t="s">
        <v>479</v>
      </c>
      <c r="AL156" s="1">
        <v>7</v>
      </c>
      <c r="AR156">
        <f t="shared" si="2"/>
        <v>1</v>
      </c>
      <c r="AS156">
        <v>1</v>
      </c>
      <c r="AT156">
        <v>2</v>
      </c>
      <c r="AU156">
        <v>3</v>
      </c>
      <c r="AV156">
        <f>IF(Table1[[#This Row],[narratives_rank_1]]=1,IF(Table1[[#This Row],[narratives_rank_2]]=2,123,132),IF(Table1[[#This Row],[narratives_rank_1]]=2,IF(Table1[[#This Row],[narratives_rank_2]]=1,213,231),IF(Table1[[#This Row],[narratives_rank_2]]=1,312,321)))</f>
        <v>123</v>
      </c>
      <c r="AW156" t="str">
        <f>IF(AV156=[1]Q4_narr_rank!$B$2,[1]Q4_narr_rank!$A$2,IF(AV156=[1]Q4_narr_rank!$B$3,[1]Q4_narr_rank!$A$3,IF(AV156=[1]Q4_narr_rank!$B$4,[1]Q4_narr_rank!$A$4,IF(AV156=[1]Q4_narr_rank!$B$5,[1]Q4_narr_rank!$A$5,IF(AV156=[1]Q4_narr_rank!$B$6,[1]Q4_narr_rank!$A$6,IF(AV156=[1]Q4_narr_rank!$B$7,[1]Q4_narr_rank!$A$7))))))</f>
        <v>Cynics</v>
      </c>
      <c r="AX156" t="s">
        <v>961</v>
      </c>
      <c r="AY156">
        <v>1</v>
      </c>
      <c r="AZ156">
        <f>LEN(Table1[[#This Row],[narratives_probing]])</f>
        <v>64</v>
      </c>
      <c r="BA156" s="6" t="str">
        <f>IF(Table1[[#This Row],[narratives_rank_1]]=1,"Money",IF(Table1[[#This Row],[narratives_rank_2]]=1,"Mixture",IF(Table1[[#This Row],[narratives_rank_3]]=1,"Sincere")))</f>
        <v>Money</v>
      </c>
      <c r="BB156" s="7" t="s">
        <v>116</v>
      </c>
      <c r="BC156" s="1">
        <v>10</v>
      </c>
      <c r="BF156" t="s">
        <v>117</v>
      </c>
      <c r="BG156" t="s">
        <v>94</v>
      </c>
      <c r="BH156" t="s">
        <v>96</v>
      </c>
      <c r="BI156" t="s">
        <v>96</v>
      </c>
      <c r="BJ156" t="s">
        <v>119</v>
      </c>
      <c r="BK156" t="s">
        <v>163</v>
      </c>
      <c r="BL156" t="s">
        <v>135</v>
      </c>
      <c r="BN156">
        <v>37</v>
      </c>
      <c r="BO156" t="s">
        <v>100</v>
      </c>
      <c r="BP156" t="s">
        <v>324</v>
      </c>
      <c r="BQ156" t="s">
        <v>124</v>
      </c>
    </row>
    <row r="157" spans="1:69" x14ac:dyDescent="0.2">
      <c r="A157" t="s">
        <v>962</v>
      </c>
      <c r="B157" t="s">
        <v>962</v>
      </c>
      <c r="C157">
        <v>112.334</v>
      </c>
      <c r="D157" t="s">
        <v>963</v>
      </c>
      <c r="E157" s="1" t="s">
        <v>167</v>
      </c>
      <c r="F157" s="1">
        <v>5</v>
      </c>
      <c r="G157" s="1" t="s">
        <v>167</v>
      </c>
      <c r="H157" s="1">
        <v>19</v>
      </c>
      <c r="I157" s="1"/>
      <c r="J157" t="s">
        <v>964</v>
      </c>
      <c r="K157" s="1" t="s">
        <v>108</v>
      </c>
      <c r="L157" s="1">
        <v>1</v>
      </c>
      <c r="M157" s="1" t="s">
        <v>109</v>
      </c>
      <c r="N157" s="1">
        <v>1</v>
      </c>
      <c r="O157" s="1" t="s">
        <v>88</v>
      </c>
      <c r="P157" s="1">
        <v>4</v>
      </c>
      <c r="R157" t="s">
        <v>965</v>
      </c>
      <c r="S157">
        <v>0</v>
      </c>
      <c r="X157">
        <v>0</v>
      </c>
      <c r="Y157" t="str" cm="1">
        <f t="array" ref="Y15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57" cm="1">
        <f t="array" ref="Z15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57" t="str" cm="1">
        <f t="array" ref="AA15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57" t="str" cm="1">
        <f t="array" ref="AB15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57" t="str" cm="1">
        <f t="array" ref="AC15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57" t="str" cm="1">
        <f t="array" ref="AD15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57">
        <f>IF(OR(Table1[[#This Row],[Merged_Coding3numerical1]]=1,Table1[[#This Row],[Merged_Coding3numerical2]]=1,Table1[[#This Row],[Merged_Coding3numerical3]]=1),1,0)</f>
        <v>1</v>
      </c>
      <c r="AF157">
        <f>IF(OR(Table1[[#This Row],[Merged_Coding3numerical1]]=2,Table1[[#This Row],[Merged_Coding3numerical2]]=2,Table1[[#This Row],[Merged_Coding3numerical3]]=2),1,0)</f>
        <v>0</v>
      </c>
      <c r="AG157">
        <f>IF(OR(Table1[[#This Row],[Merged_Coding3numerical1]]=3,Table1[[#This Row],[Merged_Coding3numerical2]]=3,Table1[[#This Row],[Merged_Coding3numerical3]]=3),1,0)</f>
        <v>0</v>
      </c>
      <c r="AH157">
        <f>IF(OR(Table1[[#This Row],[Merged_Coding3numerical1]]=4,Table1[[#This Row],[Merged_Coding3numerical2]]=4,Table1[[#This Row],[Merged_Coding3numerical3]]=4),1,0)</f>
        <v>0</v>
      </c>
      <c r="AI157">
        <f>IF(OR(Table1[[#This Row],[Merged_Coding3numerical1]]=5,Table1[[#This Row],[Merged_Coding3numerical2]]=5,Table1[[#This Row],[Merged_Coding3numerical3]]=5),1,0)</f>
        <v>0</v>
      </c>
      <c r="AJ157">
        <f>LEN(Table1[[#This Row],[narratives_open]])</f>
        <v>271</v>
      </c>
      <c r="AK157" s="1" t="s">
        <v>90</v>
      </c>
      <c r="AL157" s="1">
        <v>2</v>
      </c>
      <c r="AR157">
        <f t="shared" si="2"/>
        <v>1</v>
      </c>
      <c r="AS157">
        <v>3</v>
      </c>
      <c r="AT157">
        <v>1</v>
      </c>
      <c r="AU157">
        <v>2</v>
      </c>
      <c r="AV157">
        <f>IF(Table1[[#This Row],[narratives_rank_1]]=1,IF(Table1[[#This Row],[narratives_rank_2]]=2,123,132),IF(Table1[[#This Row],[narratives_rank_1]]=2,IF(Table1[[#This Row],[narratives_rank_2]]=1,213,231),IF(Table1[[#This Row],[narratives_rank_2]]=1,312,321)))</f>
        <v>312</v>
      </c>
      <c r="AW157" t="str">
        <f>IF(AV157=[1]Q4_narr_rank!$B$2,[1]Q4_narr_rank!$A$2,IF(AV157=[1]Q4_narr_rank!$B$3,[1]Q4_narr_rank!$A$3,IF(AV157=[1]Q4_narr_rank!$B$4,[1]Q4_narr_rank!$A$4,IF(AV157=[1]Q4_narr_rank!$B$5,[1]Q4_narr_rank!$A$5,IF(AV157=[1]Q4_narr_rank!$B$6,[1]Q4_narr_rank!$A$6,IF(AV157=[1]Q4_narr_rank!$B$7,[1]Q4_narr_rank!$A$7))))))</f>
        <v>Balanced Idealists</v>
      </c>
      <c r="AX157" t="s">
        <v>966</v>
      </c>
      <c r="AY157">
        <v>1</v>
      </c>
      <c r="AZ157">
        <f>LEN(Table1[[#This Row],[narratives_probing]])</f>
        <v>138</v>
      </c>
      <c r="BA157" s="6" t="str">
        <f>IF(Table1[[#This Row],[narratives_rank_1]]=1,"Money",IF(Table1[[#This Row],[narratives_rank_2]]=1,"Mixture",IF(Table1[[#This Row],[narratives_rank_3]]=1,"Sincere")))</f>
        <v>Mixture</v>
      </c>
      <c r="BB157" s="9" t="s">
        <v>268</v>
      </c>
      <c r="BC157" s="1">
        <v>6</v>
      </c>
      <c r="BF157" t="s">
        <v>202</v>
      </c>
      <c r="BG157" t="s">
        <v>187</v>
      </c>
      <c r="BH157" t="s">
        <v>146</v>
      </c>
      <c r="BI157" t="s">
        <v>188</v>
      </c>
      <c r="BJ157" t="s">
        <v>154</v>
      </c>
      <c r="BK157" t="s">
        <v>120</v>
      </c>
      <c r="BL157" t="s">
        <v>135</v>
      </c>
      <c r="BN157">
        <v>54</v>
      </c>
      <c r="BO157" t="s">
        <v>100</v>
      </c>
      <c r="BP157" t="s">
        <v>137</v>
      </c>
      <c r="BQ157" t="s">
        <v>156</v>
      </c>
    </row>
    <row r="158" spans="1:69" x14ac:dyDescent="0.2">
      <c r="A158" t="s">
        <v>967</v>
      </c>
      <c r="B158" t="s">
        <v>967</v>
      </c>
      <c r="C158">
        <v>30.901</v>
      </c>
      <c r="D158" t="s">
        <v>968</v>
      </c>
      <c r="E158" s="1" t="s">
        <v>167</v>
      </c>
      <c r="F158" s="1">
        <v>5</v>
      </c>
      <c r="G158" s="1" t="s">
        <v>167</v>
      </c>
      <c r="H158" s="1">
        <v>19</v>
      </c>
      <c r="I158" s="1"/>
      <c r="J158" t="s">
        <v>969</v>
      </c>
      <c r="K158" s="1" t="s">
        <v>108</v>
      </c>
      <c r="L158" s="1">
        <v>1</v>
      </c>
      <c r="M158" s="1" t="s">
        <v>109</v>
      </c>
      <c r="N158" s="1">
        <v>1</v>
      </c>
      <c r="O158" s="1" t="s">
        <v>88</v>
      </c>
      <c r="P158" s="1">
        <v>4</v>
      </c>
      <c r="R158" t="s">
        <v>970</v>
      </c>
      <c r="S158">
        <v>0</v>
      </c>
      <c r="X158">
        <v>0</v>
      </c>
      <c r="Y158" t="s">
        <v>111</v>
      </c>
      <c r="Z158">
        <v>2</v>
      </c>
      <c r="AA158" t="str" cm="1">
        <f t="array" ref="AA15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58" t="str" cm="1">
        <f t="array" ref="AB15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58" t="str" cm="1">
        <f t="array" ref="AC15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58" t="str" cm="1">
        <f t="array" ref="AD15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58">
        <f>IF(OR(Table1[[#This Row],[Merged_Coding3numerical1]]=1,Table1[[#This Row],[Merged_Coding3numerical2]]=1,Table1[[#This Row],[Merged_Coding3numerical3]]=1),1,0)</f>
        <v>0</v>
      </c>
      <c r="AF158">
        <f>IF(OR(Table1[[#This Row],[Merged_Coding3numerical1]]=2,Table1[[#This Row],[Merged_Coding3numerical2]]=2,Table1[[#This Row],[Merged_Coding3numerical3]]=2),1,0)</f>
        <v>1</v>
      </c>
      <c r="AG158">
        <f>IF(OR(Table1[[#This Row],[Merged_Coding3numerical1]]=3,Table1[[#This Row],[Merged_Coding3numerical2]]=3,Table1[[#This Row],[Merged_Coding3numerical3]]=3),1,0)</f>
        <v>0</v>
      </c>
      <c r="AH158">
        <f>IF(OR(Table1[[#This Row],[Merged_Coding3numerical1]]=4,Table1[[#This Row],[Merged_Coding3numerical2]]=4,Table1[[#This Row],[Merged_Coding3numerical3]]=4),1,0)</f>
        <v>0</v>
      </c>
      <c r="AI158">
        <f>IF(OR(Table1[[#This Row],[Merged_Coding3numerical1]]=5,Table1[[#This Row],[Merged_Coding3numerical2]]=5,Table1[[#This Row],[Merged_Coding3numerical3]]=5),1,0)</f>
        <v>0</v>
      </c>
      <c r="AJ158">
        <f>LEN(Table1[[#This Row],[narratives_open]])</f>
        <v>91</v>
      </c>
      <c r="AK158" s="1" t="s">
        <v>567</v>
      </c>
      <c r="AL158" s="1">
        <v>13</v>
      </c>
      <c r="AR158">
        <f t="shared" si="2"/>
        <v>1</v>
      </c>
      <c r="AS158">
        <v>1</v>
      </c>
      <c r="AT158">
        <v>2</v>
      </c>
      <c r="AU158">
        <v>3</v>
      </c>
      <c r="AV158">
        <f>IF(Table1[[#This Row],[narratives_rank_1]]=1,IF(Table1[[#This Row],[narratives_rank_2]]=2,123,132),IF(Table1[[#This Row],[narratives_rank_1]]=2,IF(Table1[[#This Row],[narratives_rank_2]]=1,213,231),IF(Table1[[#This Row],[narratives_rank_2]]=1,312,321)))</f>
        <v>123</v>
      </c>
      <c r="AW158" t="str">
        <f>IF(AV158=[1]Q4_narr_rank!$B$2,[1]Q4_narr_rank!$A$2,IF(AV158=[1]Q4_narr_rank!$B$3,[1]Q4_narr_rank!$A$3,IF(AV158=[1]Q4_narr_rank!$B$4,[1]Q4_narr_rank!$A$4,IF(AV158=[1]Q4_narr_rank!$B$5,[1]Q4_narr_rank!$A$5,IF(AV158=[1]Q4_narr_rank!$B$6,[1]Q4_narr_rank!$A$6,IF(AV158=[1]Q4_narr_rank!$B$7,[1]Q4_narr_rank!$A$7))))))</f>
        <v>Cynics</v>
      </c>
      <c r="AX158" t="s">
        <v>971</v>
      </c>
      <c r="AY158">
        <v>1</v>
      </c>
      <c r="AZ158">
        <f>LEN(Table1[[#This Row],[narratives_probing]])</f>
        <v>242</v>
      </c>
      <c r="BA158" s="6" t="str">
        <f>IF(Table1[[#This Row],[narratives_rank_1]]=1,"Money",IF(Table1[[#This Row],[narratives_rank_2]]=1,"Mixture",IF(Table1[[#This Row],[narratives_rank_3]]=1,"Sincere")))</f>
        <v>Money</v>
      </c>
      <c r="BB158" s="7" t="s">
        <v>116</v>
      </c>
      <c r="BC158" s="1">
        <v>10</v>
      </c>
      <c r="BF158" t="s">
        <v>223</v>
      </c>
      <c r="BG158">
        <v>0.2</v>
      </c>
      <c r="BH158" t="s">
        <v>118</v>
      </c>
      <c r="BI158" t="s">
        <v>146</v>
      </c>
      <c r="BJ158" t="s">
        <v>97</v>
      </c>
      <c r="BK158" t="s">
        <v>120</v>
      </c>
      <c r="BL158" t="s">
        <v>99</v>
      </c>
      <c r="BN158">
        <v>37</v>
      </c>
      <c r="BO158" t="s">
        <v>122</v>
      </c>
      <c r="BP158" t="s">
        <v>147</v>
      </c>
      <c r="BQ158" t="s">
        <v>124</v>
      </c>
    </row>
    <row r="159" spans="1:69" x14ac:dyDescent="0.2">
      <c r="A159" t="s">
        <v>972</v>
      </c>
      <c r="B159" t="s">
        <v>972</v>
      </c>
      <c r="C159">
        <v>89.129000000000005</v>
      </c>
      <c r="D159" t="s">
        <v>973</v>
      </c>
      <c r="E159" s="1" t="s">
        <v>205</v>
      </c>
      <c r="F159" s="1">
        <v>2</v>
      </c>
      <c r="G159" s="1" t="s">
        <v>206</v>
      </c>
      <c r="H159" s="1">
        <v>6</v>
      </c>
      <c r="I159" s="1"/>
      <c r="J159" t="s">
        <v>974</v>
      </c>
      <c r="K159" s="1" t="s">
        <v>108</v>
      </c>
      <c r="L159" s="1">
        <v>1</v>
      </c>
      <c r="M159" s="1" t="s">
        <v>109</v>
      </c>
      <c r="N159" s="1">
        <v>1</v>
      </c>
      <c r="O159" s="1" t="s">
        <v>88</v>
      </c>
      <c r="P159" s="1">
        <v>4</v>
      </c>
      <c r="R159" t="s">
        <v>975</v>
      </c>
      <c r="S159">
        <v>0</v>
      </c>
      <c r="X159">
        <v>0</v>
      </c>
      <c r="Y159" t="str" cm="1">
        <f t="array" ref="Y15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59" cm="1">
        <f t="array" ref="Z15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59" t="str" cm="1">
        <f t="array" ref="AA15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59" t="str" cm="1">
        <f t="array" ref="AB15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59" t="str" cm="1">
        <f t="array" ref="AC15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59" t="str" cm="1">
        <f t="array" ref="AD15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59">
        <f>IF(OR(Table1[[#This Row],[Merged_Coding3numerical1]]=1,Table1[[#This Row],[Merged_Coding3numerical2]]=1,Table1[[#This Row],[Merged_Coding3numerical3]]=1),1,0)</f>
        <v>1</v>
      </c>
      <c r="AF159">
        <f>IF(OR(Table1[[#This Row],[Merged_Coding3numerical1]]=2,Table1[[#This Row],[Merged_Coding3numerical2]]=2,Table1[[#This Row],[Merged_Coding3numerical3]]=2),1,0)</f>
        <v>0</v>
      </c>
      <c r="AG159">
        <f>IF(OR(Table1[[#This Row],[Merged_Coding3numerical1]]=3,Table1[[#This Row],[Merged_Coding3numerical2]]=3,Table1[[#This Row],[Merged_Coding3numerical3]]=3),1,0)</f>
        <v>0</v>
      </c>
      <c r="AH159">
        <f>IF(OR(Table1[[#This Row],[Merged_Coding3numerical1]]=4,Table1[[#This Row],[Merged_Coding3numerical2]]=4,Table1[[#This Row],[Merged_Coding3numerical3]]=4),1,0)</f>
        <v>0</v>
      </c>
      <c r="AI159">
        <f>IF(OR(Table1[[#This Row],[Merged_Coding3numerical1]]=5,Table1[[#This Row],[Merged_Coding3numerical2]]=5,Table1[[#This Row],[Merged_Coding3numerical3]]=5),1,0)</f>
        <v>0</v>
      </c>
      <c r="AJ159">
        <f>LEN(Table1[[#This Row],[narratives_open]])</f>
        <v>250</v>
      </c>
      <c r="AK159" s="1" t="s">
        <v>90</v>
      </c>
      <c r="AL159" s="1">
        <v>2</v>
      </c>
      <c r="AR159">
        <f t="shared" si="2"/>
        <v>1</v>
      </c>
      <c r="AS159">
        <v>1</v>
      </c>
      <c r="AT159">
        <v>2</v>
      </c>
      <c r="AU159">
        <v>3</v>
      </c>
      <c r="AV159">
        <f>IF(Table1[[#This Row],[narratives_rank_1]]=1,IF(Table1[[#This Row],[narratives_rank_2]]=2,123,132),IF(Table1[[#This Row],[narratives_rank_1]]=2,IF(Table1[[#This Row],[narratives_rank_2]]=1,213,231),IF(Table1[[#This Row],[narratives_rank_2]]=1,312,321)))</f>
        <v>123</v>
      </c>
      <c r="AW159" t="str">
        <f>IF(AV159=[1]Q4_narr_rank!$B$2,[1]Q4_narr_rank!$A$2,IF(AV159=[1]Q4_narr_rank!$B$3,[1]Q4_narr_rank!$A$3,IF(AV159=[1]Q4_narr_rank!$B$4,[1]Q4_narr_rank!$A$4,IF(AV159=[1]Q4_narr_rank!$B$5,[1]Q4_narr_rank!$A$5,IF(AV159=[1]Q4_narr_rank!$B$6,[1]Q4_narr_rank!$A$6,IF(AV159=[1]Q4_narr_rank!$B$7,[1]Q4_narr_rank!$A$7))))))</f>
        <v>Cynics</v>
      </c>
      <c r="AX159" t="s">
        <v>976</v>
      </c>
      <c r="AY159">
        <v>1</v>
      </c>
      <c r="AZ159">
        <f>LEN(Table1[[#This Row],[narratives_probing]])</f>
        <v>158</v>
      </c>
      <c r="BA159" s="6" t="str">
        <f>IF(Table1[[#This Row],[narratives_rank_1]]=1,"Money",IF(Table1[[#This Row],[narratives_rank_2]]=1,"Mixture",IF(Table1[[#This Row],[narratives_rank_3]]=1,"Sincere")))</f>
        <v>Money</v>
      </c>
      <c r="BB159" s="11" t="s">
        <v>116</v>
      </c>
      <c r="BC159" s="1">
        <v>10</v>
      </c>
      <c r="BF159" t="s">
        <v>202</v>
      </c>
      <c r="BG159" t="s">
        <v>94</v>
      </c>
      <c r="BH159" t="s">
        <v>146</v>
      </c>
      <c r="BI159" t="s">
        <v>95</v>
      </c>
      <c r="BJ159" t="s">
        <v>97</v>
      </c>
      <c r="BK159" t="s">
        <v>163</v>
      </c>
      <c r="BL159" t="s">
        <v>135</v>
      </c>
      <c r="BN159">
        <v>24</v>
      </c>
      <c r="BO159" t="s">
        <v>136</v>
      </c>
      <c r="BP159" t="s">
        <v>123</v>
      </c>
      <c r="BQ159" t="s">
        <v>156</v>
      </c>
    </row>
    <row r="160" spans="1:69" x14ac:dyDescent="0.2">
      <c r="A160" t="s">
        <v>977</v>
      </c>
      <c r="B160" t="s">
        <v>977</v>
      </c>
      <c r="C160">
        <v>65.893000000000001</v>
      </c>
      <c r="D160" t="s">
        <v>978</v>
      </c>
      <c r="E160" s="1" t="s">
        <v>105</v>
      </c>
      <c r="F160" s="1">
        <v>1</v>
      </c>
      <c r="G160" s="1" t="s">
        <v>182</v>
      </c>
      <c r="H160" s="1">
        <v>3</v>
      </c>
      <c r="I160" s="1"/>
      <c r="J160" t="s">
        <v>979</v>
      </c>
      <c r="K160" s="1" t="s">
        <v>108</v>
      </c>
      <c r="L160" s="1">
        <v>1</v>
      </c>
      <c r="M160" s="1" t="s">
        <v>109</v>
      </c>
      <c r="N160" s="1">
        <v>1</v>
      </c>
      <c r="O160" s="1" t="s">
        <v>88</v>
      </c>
      <c r="P160" s="1">
        <v>4</v>
      </c>
      <c r="R160" t="s">
        <v>980</v>
      </c>
      <c r="S160">
        <v>0</v>
      </c>
      <c r="X160">
        <v>0</v>
      </c>
      <c r="Y160" t="str" cm="1">
        <f t="array" ref="Y16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60" cm="1">
        <f t="array" ref="Z16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60" t="str" cm="1">
        <f t="array" ref="AA16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60" t="str" cm="1">
        <f t="array" ref="AB16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60" t="str" cm="1">
        <f t="array" ref="AC16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60" t="str" cm="1">
        <f t="array" ref="AD16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60">
        <f>IF(OR(Table1[[#This Row],[Merged_Coding3numerical1]]=1,Table1[[#This Row],[Merged_Coding3numerical2]]=1,Table1[[#This Row],[Merged_Coding3numerical3]]=1),1,0)</f>
        <v>0</v>
      </c>
      <c r="AF160">
        <f>IF(OR(Table1[[#This Row],[Merged_Coding3numerical1]]=2,Table1[[#This Row],[Merged_Coding3numerical2]]=2,Table1[[#This Row],[Merged_Coding3numerical3]]=2),1,0)</f>
        <v>0</v>
      </c>
      <c r="AG160">
        <f>IF(OR(Table1[[#This Row],[Merged_Coding3numerical1]]=3,Table1[[#This Row],[Merged_Coding3numerical2]]=3,Table1[[#This Row],[Merged_Coding3numerical3]]=3),1,0)</f>
        <v>0</v>
      </c>
      <c r="AH160">
        <f>IF(OR(Table1[[#This Row],[Merged_Coding3numerical1]]=4,Table1[[#This Row],[Merged_Coding3numerical2]]=4,Table1[[#This Row],[Merged_Coding3numerical3]]=4),1,0)</f>
        <v>1</v>
      </c>
      <c r="AI160">
        <f>IF(OR(Table1[[#This Row],[Merged_Coding3numerical1]]=5,Table1[[#This Row],[Merged_Coding3numerical2]]=5,Table1[[#This Row],[Merged_Coding3numerical3]]=5),1,0)</f>
        <v>0</v>
      </c>
      <c r="AJ160">
        <f>LEN(Table1[[#This Row],[narratives_open]])</f>
        <v>95</v>
      </c>
      <c r="AK160" s="1" t="s">
        <v>114</v>
      </c>
      <c r="AL160" s="1">
        <v>6</v>
      </c>
      <c r="AR160">
        <f t="shared" si="2"/>
        <v>1</v>
      </c>
      <c r="AS160">
        <v>3</v>
      </c>
      <c r="AT160">
        <v>1</v>
      </c>
      <c r="AU160">
        <v>2</v>
      </c>
      <c r="AV160">
        <f>IF(Table1[[#This Row],[narratives_rank_1]]=1,IF(Table1[[#This Row],[narratives_rank_2]]=2,123,132),IF(Table1[[#This Row],[narratives_rank_1]]=2,IF(Table1[[#This Row],[narratives_rank_2]]=1,213,231),IF(Table1[[#This Row],[narratives_rank_2]]=1,312,321)))</f>
        <v>312</v>
      </c>
      <c r="AW160" t="str">
        <f>IF(AV160=[1]Q4_narr_rank!$B$2,[1]Q4_narr_rank!$A$2,IF(AV160=[1]Q4_narr_rank!$B$3,[1]Q4_narr_rank!$A$3,IF(AV160=[1]Q4_narr_rank!$B$4,[1]Q4_narr_rank!$A$4,IF(AV160=[1]Q4_narr_rank!$B$5,[1]Q4_narr_rank!$A$5,IF(AV160=[1]Q4_narr_rank!$B$6,[1]Q4_narr_rank!$A$6,IF(AV160=[1]Q4_narr_rank!$B$7,[1]Q4_narr_rank!$A$7))))))</f>
        <v>Balanced Idealists</v>
      </c>
      <c r="AX160" t="s">
        <v>981</v>
      </c>
      <c r="AY160">
        <v>1</v>
      </c>
      <c r="AZ160">
        <f>LEN(Table1[[#This Row],[narratives_probing]])</f>
        <v>148</v>
      </c>
      <c r="BA160" s="6" t="str">
        <f>IF(Table1[[#This Row],[narratives_rank_1]]=1,"Money",IF(Table1[[#This Row],[narratives_rank_2]]=1,"Mixture",IF(Table1[[#This Row],[narratives_rank_3]]=1,"Sincere")))</f>
        <v>Mixture</v>
      </c>
      <c r="BB160" s="9" t="s">
        <v>268</v>
      </c>
      <c r="BC160" s="1">
        <v>6</v>
      </c>
      <c r="BF160" t="s">
        <v>237</v>
      </c>
      <c r="BG160" t="s">
        <v>94</v>
      </c>
      <c r="BH160" t="s">
        <v>498</v>
      </c>
      <c r="BI160" t="s">
        <v>188</v>
      </c>
      <c r="BJ160" t="s">
        <v>154</v>
      </c>
      <c r="BK160" t="s">
        <v>120</v>
      </c>
      <c r="BL160" t="s">
        <v>448</v>
      </c>
      <c r="BM160" t="s">
        <v>982</v>
      </c>
      <c r="BN160">
        <v>36</v>
      </c>
      <c r="BO160" t="s">
        <v>122</v>
      </c>
      <c r="BP160" t="s">
        <v>147</v>
      </c>
      <c r="BQ160" t="s">
        <v>156</v>
      </c>
    </row>
    <row r="161" spans="1:69" x14ac:dyDescent="0.2">
      <c r="A161" t="s">
        <v>983</v>
      </c>
      <c r="B161" t="s">
        <v>983</v>
      </c>
      <c r="C161">
        <v>10.569000000000001</v>
      </c>
      <c r="D161" t="s">
        <v>984</v>
      </c>
      <c r="E161" s="1" t="s">
        <v>141</v>
      </c>
      <c r="F161" s="1">
        <v>6</v>
      </c>
      <c r="G161" s="1" t="s">
        <v>142</v>
      </c>
      <c r="H161" s="1">
        <v>21</v>
      </c>
      <c r="I161" s="1"/>
      <c r="J161" t="s">
        <v>985</v>
      </c>
      <c r="K161" s="1" t="s">
        <v>108</v>
      </c>
      <c r="L161" s="1">
        <v>1</v>
      </c>
      <c r="M161" s="1" t="s">
        <v>109</v>
      </c>
      <c r="N161" s="1">
        <v>1</v>
      </c>
      <c r="O161" s="1" t="s">
        <v>88</v>
      </c>
      <c r="P161" s="1">
        <v>4</v>
      </c>
      <c r="Q161" s="1"/>
      <c r="R161" t="s">
        <v>986</v>
      </c>
      <c r="S161">
        <v>0</v>
      </c>
      <c r="X161">
        <v>0</v>
      </c>
      <c r="Y161" t="str" cm="1">
        <f t="array" ref="Y16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61" cm="1">
        <f t="array" ref="Z16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61" t="str" cm="1">
        <f t="array" ref="AA16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61" t="str" cm="1">
        <f t="array" ref="AB16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61" t="str" cm="1">
        <f t="array" ref="AC16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61" t="str" cm="1">
        <f t="array" ref="AD16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61">
        <f>IF(OR(Table1[[#This Row],[Merged_Coding3numerical1]]=1,Table1[[#This Row],[Merged_Coding3numerical2]]=1,Table1[[#This Row],[Merged_Coding3numerical3]]=1),1,0)</f>
        <v>0</v>
      </c>
      <c r="AF161">
        <f>IF(OR(Table1[[#This Row],[Merged_Coding3numerical1]]=2,Table1[[#This Row],[Merged_Coding3numerical2]]=2,Table1[[#This Row],[Merged_Coding3numerical3]]=2),1,0)</f>
        <v>1</v>
      </c>
      <c r="AG161">
        <f>IF(OR(Table1[[#This Row],[Merged_Coding3numerical1]]=3,Table1[[#This Row],[Merged_Coding3numerical2]]=3,Table1[[#This Row],[Merged_Coding3numerical3]]=3),1,0)</f>
        <v>0</v>
      </c>
      <c r="AH161">
        <f>IF(OR(Table1[[#This Row],[Merged_Coding3numerical1]]=4,Table1[[#This Row],[Merged_Coding3numerical2]]=4,Table1[[#This Row],[Merged_Coding3numerical3]]=4),1,0)</f>
        <v>0</v>
      </c>
      <c r="AI161">
        <f>IF(OR(Table1[[#This Row],[Merged_Coding3numerical1]]=5,Table1[[#This Row],[Merged_Coding3numerical2]]=5,Table1[[#This Row],[Merged_Coding3numerical3]]=5),1,0)</f>
        <v>0</v>
      </c>
      <c r="AJ161">
        <f>LEN(Table1[[#This Row],[narratives_open]])</f>
        <v>122</v>
      </c>
      <c r="AK161" s="1" t="s">
        <v>112</v>
      </c>
      <c r="AL161" s="1">
        <v>3</v>
      </c>
      <c r="AR161">
        <f t="shared" si="2"/>
        <v>1</v>
      </c>
      <c r="AS161">
        <v>2</v>
      </c>
      <c r="AT161">
        <v>1</v>
      </c>
      <c r="AU161">
        <v>3</v>
      </c>
      <c r="AV161">
        <f>IF(Table1[[#This Row],[narratives_rank_1]]=1,IF(Table1[[#This Row],[narratives_rank_2]]=2,123,132),IF(Table1[[#This Row],[narratives_rank_1]]=2,IF(Table1[[#This Row],[narratives_rank_2]]=1,213,231),IF(Table1[[#This Row],[narratives_rank_2]]=1,312,321)))</f>
        <v>213</v>
      </c>
      <c r="AW161" t="str">
        <f>IF(AV161=[1]Q4_narr_rank!$B$2,[1]Q4_narr_rank!$A$2,IF(AV161=[1]Q4_narr_rank!$B$3,[1]Q4_narr_rank!$A$3,IF(AV161=[1]Q4_narr_rank!$B$4,[1]Q4_narr_rank!$A$4,IF(AV161=[1]Q4_narr_rank!$B$5,[1]Q4_narr_rank!$A$5,IF(AV161=[1]Q4_narr_rank!$B$6,[1]Q4_narr_rank!$A$6,IF(AV161=[1]Q4_narr_rank!$B$7,[1]Q4_narr_rank!$A$7))))))</f>
        <v>Balanced Cynics</v>
      </c>
      <c r="AX161" t="s">
        <v>987</v>
      </c>
      <c r="AY161">
        <v>1</v>
      </c>
      <c r="AZ161">
        <f>LEN(Table1[[#This Row],[narratives_probing]])</f>
        <v>238</v>
      </c>
      <c r="BA161" s="6" t="str">
        <f>IF(Table1[[#This Row],[narratives_rank_1]]=1,"Money",IF(Table1[[#This Row],[narratives_rank_2]]=1,"Mixture",IF(Table1[[#This Row],[narratives_rank_3]]=1,"Sincere")))</f>
        <v>Mixture</v>
      </c>
      <c r="BB161" s="12" t="s">
        <v>236</v>
      </c>
      <c r="BC161" s="1">
        <v>17</v>
      </c>
      <c r="BF161" t="s">
        <v>153</v>
      </c>
      <c r="BG161" t="s">
        <v>94</v>
      </c>
      <c r="BH161" t="s">
        <v>118</v>
      </c>
      <c r="BI161" t="s">
        <v>118</v>
      </c>
      <c r="BJ161" t="s">
        <v>119</v>
      </c>
      <c r="BK161" t="s">
        <v>120</v>
      </c>
      <c r="BL161" t="s">
        <v>135</v>
      </c>
      <c r="BN161">
        <v>37</v>
      </c>
      <c r="BO161" t="s">
        <v>122</v>
      </c>
      <c r="BP161" t="s">
        <v>324</v>
      </c>
      <c r="BQ161" t="s">
        <v>156</v>
      </c>
    </row>
    <row r="162" spans="1:69" x14ac:dyDescent="0.2">
      <c r="A162" t="s">
        <v>988</v>
      </c>
      <c r="B162" t="s">
        <v>988</v>
      </c>
      <c r="C162">
        <v>22.327000000000002</v>
      </c>
      <c r="D162" t="s">
        <v>989</v>
      </c>
      <c r="E162" s="1" t="s">
        <v>84</v>
      </c>
      <c r="F162" s="1">
        <v>4</v>
      </c>
      <c r="G162" s="1" t="s">
        <v>84</v>
      </c>
      <c r="H162" s="1">
        <v>1</v>
      </c>
      <c r="I162" s="1"/>
      <c r="J162" t="s">
        <v>990</v>
      </c>
      <c r="K162" s="1" t="s">
        <v>192</v>
      </c>
      <c r="L162" s="1">
        <v>3</v>
      </c>
      <c r="M162" s="1" t="s">
        <v>87</v>
      </c>
      <c r="N162" s="1">
        <v>3</v>
      </c>
      <c r="O162" s="1" t="s">
        <v>88</v>
      </c>
      <c r="P162" s="1">
        <v>4</v>
      </c>
      <c r="R162" t="s">
        <v>991</v>
      </c>
      <c r="S162">
        <v>0</v>
      </c>
      <c r="U162">
        <v>1</v>
      </c>
      <c r="V162" t="s">
        <v>90</v>
      </c>
      <c r="W162" s="8">
        <f>IF(Table1[[#This Row],[main_reasontext]]=[1]Q3_narr_open!$A$23,1,IF(Table1[[#This Row],[main_reasontext]]=[1]Q3_narr_open!$A$24,2,IF(Table1[[#This Row],[main_reasontext]]=[1]Q3_narr_open!$A$25,3,IF(Table1[[#This Row],[main_reasontext]]=[1]Q3_narr_open!$A$26,4,))))</f>
        <v>1</v>
      </c>
      <c r="X162">
        <v>1</v>
      </c>
      <c r="Y162" t="str" cm="1">
        <f t="array" ref="Y16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62" cm="1">
        <f t="array" ref="Z16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62" t="str" cm="1">
        <f t="array" ref="AA16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62" cm="1">
        <f t="array" ref="AB16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62" t="str" cm="1">
        <f t="array" ref="AC16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62" t="str" cm="1">
        <f t="array" ref="AD16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62">
        <f>IF(OR(Table1[[#This Row],[Merged_Coding3numerical1]]=1,Table1[[#This Row],[Merged_Coding3numerical2]]=1,Table1[[#This Row],[Merged_Coding3numerical3]]=1),1,0)</f>
        <v>1</v>
      </c>
      <c r="AF162">
        <f>IF(OR(Table1[[#This Row],[Merged_Coding3numerical1]]=2,Table1[[#This Row],[Merged_Coding3numerical2]]=2,Table1[[#This Row],[Merged_Coding3numerical3]]=2),1,0)</f>
        <v>0</v>
      </c>
      <c r="AG162">
        <f>IF(OR(Table1[[#This Row],[Merged_Coding3numerical1]]=3,Table1[[#This Row],[Merged_Coding3numerical2]]=3,Table1[[#This Row],[Merged_Coding3numerical3]]=3),1,0)</f>
        <v>0</v>
      </c>
      <c r="AH162">
        <f>IF(OR(Table1[[#This Row],[Merged_Coding3numerical1]]=4,Table1[[#This Row],[Merged_Coding3numerical2]]=4,Table1[[#This Row],[Merged_Coding3numerical3]]=4),1,0)</f>
        <v>1</v>
      </c>
      <c r="AI162">
        <f>IF(OR(Table1[[#This Row],[Merged_Coding3numerical1]]=5,Table1[[#This Row],[Merged_Coding3numerical2]]=5,Table1[[#This Row],[Merged_Coding3numerical3]]=5),1,0)</f>
        <v>0</v>
      </c>
      <c r="AJ162">
        <f>LEN(Table1[[#This Row],[narratives_open]])</f>
        <v>241</v>
      </c>
      <c r="AK162" s="1" t="s">
        <v>90</v>
      </c>
      <c r="AL162" s="1">
        <v>2</v>
      </c>
      <c r="AM162" s="1" t="s">
        <v>114</v>
      </c>
      <c r="AN162" s="1">
        <v>6</v>
      </c>
      <c r="AR162">
        <f t="shared" si="2"/>
        <v>0.5</v>
      </c>
      <c r="AS162">
        <v>1</v>
      </c>
      <c r="AT162">
        <v>3</v>
      </c>
      <c r="AU162">
        <v>2</v>
      </c>
      <c r="AV162">
        <f>IF(Table1[[#This Row],[narratives_rank_1]]=1,IF(Table1[[#This Row],[narratives_rank_2]]=2,123,132),IF(Table1[[#This Row],[narratives_rank_1]]=2,IF(Table1[[#This Row],[narratives_rank_2]]=1,213,231),IF(Table1[[#This Row],[narratives_rank_2]]=1,312,321)))</f>
        <v>132</v>
      </c>
      <c r="AW162" t="str">
        <f>IF(AV162=[1]Q4_narr_rank!$B$2,[1]Q4_narr_rank!$A$2,IF(AV162=[1]Q4_narr_rank!$B$3,[1]Q4_narr_rank!$A$3,IF(AV162=[1]Q4_narr_rank!$B$4,[1]Q4_narr_rank!$A$4,IF(AV162=[1]Q4_narr_rank!$B$5,[1]Q4_narr_rank!$A$5,IF(AV162=[1]Q4_narr_rank!$B$6,[1]Q4_narr_rank!$A$6,IF(AV162=[1]Q4_narr_rank!$B$7,[1]Q4_narr_rank!$A$7))))))</f>
        <v>2 different types of firms, cynics</v>
      </c>
      <c r="AX162" t="s">
        <v>992</v>
      </c>
      <c r="AY162">
        <v>1</v>
      </c>
      <c r="AZ162">
        <f>LEN(Table1[[#This Row],[narratives_probing]])</f>
        <v>206</v>
      </c>
      <c r="BA162" s="6" t="str">
        <f>IF(Table1[[#This Row],[narratives_rank_1]]=1,"Money",IF(Table1[[#This Row],[narratives_rank_2]]=1,"Mixture",IF(Table1[[#This Row],[narratives_rank_3]]=1,"Sincere")))</f>
        <v>Money</v>
      </c>
      <c r="BB162" s="7" t="s">
        <v>116</v>
      </c>
      <c r="BC162" s="1">
        <v>10</v>
      </c>
      <c r="BF162" t="s">
        <v>93</v>
      </c>
      <c r="BG162" t="s">
        <v>94</v>
      </c>
      <c r="BH162" t="s">
        <v>498</v>
      </c>
      <c r="BI162" t="s">
        <v>498</v>
      </c>
      <c r="BJ162" t="s">
        <v>134</v>
      </c>
      <c r="BK162" t="s">
        <v>163</v>
      </c>
      <c r="BL162" t="s">
        <v>135</v>
      </c>
      <c r="BN162">
        <v>46</v>
      </c>
      <c r="BO162" t="s">
        <v>122</v>
      </c>
      <c r="BP162" t="s">
        <v>324</v>
      </c>
      <c r="BQ162" t="s">
        <v>138</v>
      </c>
    </row>
    <row r="163" spans="1:69" x14ac:dyDescent="0.2">
      <c r="A163" t="s">
        <v>993</v>
      </c>
      <c r="B163" t="s">
        <v>993</v>
      </c>
      <c r="C163">
        <v>74.144000000000005</v>
      </c>
      <c r="D163" t="s">
        <v>994</v>
      </c>
      <c r="E163" s="1" t="s">
        <v>105</v>
      </c>
      <c r="F163" s="1">
        <v>1</v>
      </c>
      <c r="G163" s="1" t="s">
        <v>106</v>
      </c>
      <c r="H163" s="1">
        <v>2</v>
      </c>
      <c r="I163" s="1"/>
      <c r="J163" t="s">
        <v>995</v>
      </c>
      <c r="K163" s="1" t="s">
        <v>108</v>
      </c>
      <c r="L163" s="1">
        <v>1</v>
      </c>
      <c r="M163" s="1" t="s">
        <v>109</v>
      </c>
      <c r="N163" s="1">
        <v>1</v>
      </c>
      <c r="O163" s="1" t="s">
        <v>88</v>
      </c>
      <c r="P163" s="1">
        <v>4</v>
      </c>
      <c r="Q163" s="1"/>
      <c r="R163" t="s">
        <v>996</v>
      </c>
      <c r="S163">
        <v>0</v>
      </c>
      <c r="T163" t="s">
        <v>170</v>
      </c>
      <c r="V163" t="s">
        <v>90</v>
      </c>
      <c r="W163" s="8">
        <f>IF(Table1[[#This Row],[main_reasontext]]=[1]Q3_narr_open!$A$23,1,IF(Table1[[#This Row],[main_reasontext]]=[1]Q3_narr_open!$A$24,2,IF(Table1[[#This Row],[main_reasontext]]=[1]Q3_narr_open!$A$25,3,IF(Table1[[#This Row],[main_reasontext]]=[1]Q3_narr_open!$A$26,4,))))</f>
        <v>1</v>
      </c>
      <c r="X163">
        <v>0</v>
      </c>
      <c r="Y163" t="str" cm="1">
        <f t="array" ref="Y16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63" cm="1">
        <f t="array" ref="Z16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63" t="str" cm="1">
        <f t="array" ref="AA16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63" cm="1">
        <f t="array" ref="AB16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63" t="str" cm="1">
        <f t="array" ref="AC16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63" t="str" cm="1">
        <f t="array" ref="AD16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63">
        <f>IF(OR(Table1[[#This Row],[Merged_Coding3numerical1]]=1,Table1[[#This Row],[Merged_Coding3numerical2]]=1,Table1[[#This Row],[Merged_Coding3numerical3]]=1),1,0)</f>
        <v>1</v>
      </c>
      <c r="AF163">
        <f>IF(OR(Table1[[#This Row],[Merged_Coding3numerical1]]=2,Table1[[#This Row],[Merged_Coding3numerical2]]=2,Table1[[#This Row],[Merged_Coding3numerical3]]=2),1,0)</f>
        <v>0</v>
      </c>
      <c r="AG163">
        <f>IF(OR(Table1[[#This Row],[Merged_Coding3numerical1]]=3,Table1[[#This Row],[Merged_Coding3numerical2]]=3,Table1[[#This Row],[Merged_Coding3numerical3]]=3),1,0)</f>
        <v>0</v>
      </c>
      <c r="AH163">
        <f>IF(OR(Table1[[#This Row],[Merged_Coding3numerical1]]=4,Table1[[#This Row],[Merged_Coding3numerical2]]=4,Table1[[#This Row],[Merged_Coding3numerical3]]=4),1,0)</f>
        <v>1</v>
      </c>
      <c r="AI163">
        <f>IF(OR(Table1[[#This Row],[Merged_Coding3numerical1]]=5,Table1[[#This Row],[Merged_Coding3numerical2]]=5,Table1[[#This Row],[Merged_Coding3numerical3]]=5),1,0)</f>
        <v>0</v>
      </c>
      <c r="AJ163">
        <f>LEN(Table1[[#This Row],[narratives_open]])</f>
        <v>392</v>
      </c>
      <c r="AK163" s="1" t="s">
        <v>90</v>
      </c>
      <c r="AL163" s="1">
        <v>2</v>
      </c>
      <c r="AM163" s="1" t="s">
        <v>113</v>
      </c>
      <c r="AN163" s="1">
        <v>1</v>
      </c>
      <c r="AR163">
        <f t="shared" si="2"/>
        <v>0.5</v>
      </c>
      <c r="AS163">
        <v>2</v>
      </c>
      <c r="AT163">
        <v>1</v>
      </c>
      <c r="AU163">
        <v>3</v>
      </c>
      <c r="AV163">
        <f>IF(Table1[[#This Row],[narratives_rank_1]]=1,IF(Table1[[#This Row],[narratives_rank_2]]=2,123,132),IF(Table1[[#This Row],[narratives_rank_1]]=2,IF(Table1[[#This Row],[narratives_rank_2]]=1,213,231),IF(Table1[[#This Row],[narratives_rank_2]]=1,312,321)))</f>
        <v>213</v>
      </c>
      <c r="AW163" t="str">
        <f>IF(AV163=[1]Q4_narr_rank!$B$2,[1]Q4_narr_rank!$A$2,IF(AV163=[1]Q4_narr_rank!$B$3,[1]Q4_narr_rank!$A$3,IF(AV163=[1]Q4_narr_rank!$B$4,[1]Q4_narr_rank!$A$4,IF(AV163=[1]Q4_narr_rank!$B$5,[1]Q4_narr_rank!$A$5,IF(AV163=[1]Q4_narr_rank!$B$6,[1]Q4_narr_rank!$A$6,IF(AV163=[1]Q4_narr_rank!$B$7,[1]Q4_narr_rank!$A$7))))))</f>
        <v>Balanced Cynics</v>
      </c>
      <c r="AX163" t="s">
        <v>997</v>
      </c>
      <c r="AY163">
        <v>1</v>
      </c>
      <c r="AZ163">
        <f>LEN(Table1[[#This Row],[narratives_probing]])</f>
        <v>79</v>
      </c>
      <c r="BA163" s="6" t="str">
        <f>IF(Table1[[#This Row],[narratives_rank_1]]=1,"Money",IF(Table1[[#This Row],[narratives_rank_2]]=1,"Mixture",IF(Table1[[#This Row],[narratives_rank_3]]=1,"Sincere")))</f>
        <v>Mixture</v>
      </c>
      <c r="BB163" s="9" t="s">
        <v>132</v>
      </c>
      <c r="BC163" s="1">
        <v>20</v>
      </c>
      <c r="BF163" t="s">
        <v>93</v>
      </c>
      <c r="BG163">
        <v>0.4</v>
      </c>
      <c r="BH163" t="s">
        <v>188</v>
      </c>
      <c r="BI163" t="s">
        <v>188</v>
      </c>
      <c r="BJ163" t="s">
        <v>154</v>
      </c>
      <c r="BK163" t="s">
        <v>163</v>
      </c>
      <c r="BL163" t="s">
        <v>135</v>
      </c>
      <c r="BN163">
        <v>55</v>
      </c>
      <c r="BO163" t="s">
        <v>122</v>
      </c>
      <c r="BP163" t="s">
        <v>164</v>
      </c>
      <c r="BQ163" t="s">
        <v>124</v>
      </c>
    </row>
    <row r="164" spans="1:69" x14ac:dyDescent="0.2">
      <c r="A164" t="s">
        <v>998</v>
      </c>
      <c r="B164" t="s">
        <v>998</v>
      </c>
      <c r="C164">
        <v>40.517000000000003</v>
      </c>
      <c r="D164" t="s">
        <v>999</v>
      </c>
      <c r="E164" s="1" t="s">
        <v>105</v>
      </c>
      <c r="F164" s="1">
        <v>1</v>
      </c>
      <c r="G164" s="1" t="s">
        <v>182</v>
      </c>
      <c r="H164" s="1">
        <v>3</v>
      </c>
      <c r="I164" s="1"/>
      <c r="J164" t="s">
        <v>1000</v>
      </c>
      <c r="K164" s="1" t="s">
        <v>176</v>
      </c>
      <c r="L164" s="1">
        <v>2</v>
      </c>
      <c r="M164" s="1" t="s">
        <v>328</v>
      </c>
      <c r="N164" s="1">
        <v>4</v>
      </c>
      <c r="O164" s="1" t="s">
        <v>88</v>
      </c>
      <c r="P164" s="1">
        <v>4</v>
      </c>
      <c r="Q164" s="1"/>
      <c r="R164" t="s">
        <v>1001</v>
      </c>
      <c r="S164">
        <v>0</v>
      </c>
      <c r="V164" t="s">
        <v>90</v>
      </c>
      <c r="W164" s="8">
        <f>IF(Table1[[#This Row],[main_reasontext]]=[1]Q3_narr_open!$A$23,1,IF(Table1[[#This Row],[main_reasontext]]=[1]Q3_narr_open!$A$24,2,IF(Table1[[#This Row],[main_reasontext]]=[1]Q3_narr_open!$A$25,3,IF(Table1[[#This Row],[main_reasontext]]=[1]Q3_narr_open!$A$26,4,))))</f>
        <v>1</v>
      </c>
      <c r="X164">
        <v>1</v>
      </c>
      <c r="Y164" t="str" cm="1">
        <f t="array" ref="Y16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64" cm="1">
        <f t="array" ref="Z16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64" t="str" cm="1">
        <f t="array" ref="AA16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64" cm="1">
        <f t="array" ref="AB16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64" t="str" cm="1">
        <f t="array" ref="AC16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64" t="str" cm="1">
        <f t="array" ref="AD16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64">
        <f>IF(OR(Table1[[#This Row],[Merged_Coding3numerical1]]=1,Table1[[#This Row],[Merged_Coding3numerical2]]=1,Table1[[#This Row],[Merged_Coding3numerical3]]=1),1,0)</f>
        <v>1</v>
      </c>
      <c r="AF164">
        <f>IF(OR(Table1[[#This Row],[Merged_Coding3numerical1]]=2,Table1[[#This Row],[Merged_Coding3numerical2]]=2,Table1[[#This Row],[Merged_Coding3numerical3]]=2),1,0)</f>
        <v>0</v>
      </c>
      <c r="AG164">
        <f>IF(OR(Table1[[#This Row],[Merged_Coding3numerical1]]=3,Table1[[#This Row],[Merged_Coding3numerical2]]=3,Table1[[#This Row],[Merged_Coding3numerical3]]=3),1,0)</f>
        <v>0</v>
      </c>
      <c r="AH164">
        <f>IF(OR(Table1[[#This Row],[Merged_Coding3numerical1]]=4,Table1[[#This Row],[Merged_Coding3numerical2]]=4,Table1[[#This Row],[Merged_Coding3numerical3]]=4),1,0)</f>
        <v>1</v>
      </c>
      <c r="AI164">
        <f>IF(OR(Table1[[#This Row],[Merged_Coding3numerical1]]=5,Table1[[#This Row],[Merged_Coding3numerical2]]=5,Table1[[#This Row],[Merged_Coding3numerical3]]=5),1,0)</f>
        <v>0</v>
      </c>
      <c r="AJ164">
        <f>LEN(Table1[[#This Row],[narratives_open]])</f>
        <v>51</v>
      </c>
      <c r="AK164" s="1" t="s">
        <v>90</v>
      </c>
      <c r="AL164" s="1">
        <v>2</v>
      </c>
      <c r="AM164" s="1" t="s">
        <v>113</v>
      </c>
      <c r="AN164" s="1">
        <v>1</v>
      </c>
      <c r="AR164">
        <f t="shared" si="2"/>
        <v>0.5</v>
      </c>
      <c r="AS164">
        <v>1</v>
      </c>
      <c r="AT164">
        <v>2</v>
      </c>
      <c r="AU164">
        <v>3</v>
      </c>
      <c r="AV164">
        <f>IF(Table1[[#This Row],[narratives_rank_1]]=1,IF(Table1[[#This Row],[narratives_rank_2]]=2,123,132),IF(Table1[[#This Row],[narratives_rank_1]]=2,IF(Table1[[#This Row],[narratives_rank_2]]=1,213,231),IF(Table1[[#This Row],[narratives_rank_2]]=1,312,321)))</f>
        <v>123</v>
      </c>
      <c r="AW164" t="str">
        <f>IF(AV164=[1]Q4_narr_rank!$B$2,[1]Q4_narr_rank!$A$2,IF(AV164=[1]Q4_narr_rank!$B$3,[1]Q4_narr_rank!$A$3,IF(AV164=[1]Q4_narr_rank!$B$4,[1]Q4_narr_rank!$A$4,IF(AV164=[1]Q4_narr_rank!$B$5,[1]Q4_narr_rank!$A$5,IF(AV164=[1]Q4_narr_rank!$B$6,[1]Q4_narr_rank!$A$6,IF(AV164=[1]Q4_narr_rank!$B$7,[1]Q4_narr_rank!$A$7))))))</f>
        <v>Cynics</v>
      </c>
      <c r="AX164" t="s">
        <v>1002</v>
      </c>
      <c r="AY164">
        <v>1</v>
      </c>
      <c r="AZ164">
        <f>LEN(Table1[[#This Row],[narratives_probing]])</f>
        <v>129</v>
      </c>
      <c r="BA164" s="6" t="str">
        <f>IF(Table1[[#This Row],[narratives_rank_1]]=1,"Money",IF(Table1[[#This Row],[narratives_rank_2]]=1,"Mixture",IF(Table1[[#This Row],[narratives_rank_3]]=1,"Sincere")))</f>
        <v>Money</v>
      </c>
      <c r="BB164" s="11" t="s">
        <v>92</v>
      </c>
      <c r="BC164" s="1">
        <v>9</v>
      </c>
      <c r="BF164" t="s">
        <v>223</v>
      </c>
      <c r="BG164" t="s">
        <v>94</v>
      </c>
      <c r="BH164" t="s">
        <v>118</v>
      </c>
      <c r="BI164" t="s">
        <v>95</v>
      </c>
      <c r="BJ164" t="s">
        <v>119</v>
      </c>
      <c r="BK164" t="s">
        <v>163</v>
      </c>
      <c r="BL164" t="s">
        <v>121</v>
      </c>
      <c r="BN164">
        <v>35</v>
      </c>
      <c r="BO164" t="s">
        <v>136</v>
      </c>
      <c r="BP164" t="s">
        <v>147</v>
      </c>
      <c r="BQ164" t="s">
        <v>156</v>
      </c>
    </row>
    <row r="165" spans="1:69" x14ac:dyDescent="0.2">
      <c r="A165" t="s">
        <v>1003</v>
      </c>
      <c r="B165" t="s">
        <v>1003</v>
      </c>
      <c r="C165">
        <v>60.918999999999997</v>
      </c>
      <c r="D165" t="s">
        <v>1004</v>
      </c>
      <c r="E165" s="1" t="s">
        <v>127</v>
      </c>
      <c r="F165" s="1">
        <v>3</v>
      </c>
      <c r="G165" s="1" t="s">
        <v>128</v>
      </c>
      <c r="H165" s="1">
        <v>9</v>
      </c>
      <c r="I165" s="1"/>
      <c r="J165" t="s">
        <v>1005</v>
      </c>
      <c r="K165" s="1" t="s">
        <v>108</v>
      </c>
      <c r="L165" s="1">
        <v>1</v>
      </c>
      <c r="M165" s="1" t="s">
        <v>109</v>
      </c>
      <c r="N165" s="1">
        <v>1</v>
      </c>
      <c r="O165" s="1" t="s">
        <v>88</v>
      </c>
      <c r="P165" s="1">
        <v>4</v>
      </c>
      <c r="R165" t="s">
        <v>1006</v>
      </c>
      <c r="S165">
        <v>1</v>
      </c>
      <c r="V165" t="s">
        <v>185</v>
      </c>
      <c r="W165" s="8">
        <f>IF(Table1[[#This Row],[main_reasontext]]=[1]Q3_narr_open!$A$23,1,IF(Table1[[#This Row],[main_reasontext]]=[1]Q3_narr_open!$A$24,2,IF(Table1[[#This Row],[main_reasontext]]=[1]Q3_narr_open!$A$25,3,IF(Table1[[#This Row],[main_reasontext]]=[1]Q3_narr_open!$A$26,4,))))</f>
        <v>4</v>
      </c>
      <c r="X165">
        <v>0</v>
      </c>
      <c r="Y165" t="str" cm="1">
        <f t="array" ref="Y16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65" cm="1">
        <f t="array" ref="Z16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65" t="str" cm="1">
        <f t="array" ref="AA16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65" cm="1">
        <f t="array" ref="AB16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65" t="str" cm="1">
        <f t="array" ref="AC16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165" cm="1">
        <f t="array" ref="AD16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165">
        <f>IF(OR(Table1[[#This Row],[Merged_Coding3numerical1]]=1,Table1[[#This Row],[Merged_Coding3numerical2]]=1,Table1[[#This Row],[Merged_Coding3numerical3]]=1),1,0)</f>
        <v>1</v>
      </c>
      <c r="AF165">
        <f>IF(OR(Table1[[#This Row],[Merged_Coding3numerical1]]=2,Table1[[#This Row],[Merged_Coding3numerical2]]=2,Table1[[#This Row],[Merged_Coding3numerical3]]=2),1,0)</f>
        <v>1</v>
      </c>
      <c r="AG165">
        <f>IF(OR(Table1[[#This Row],[Merged_Coding3numerical1]]=3,Table1[[#This Row],[Merged_Coding3numerical2]]=3,Table1[[#This Row],[Merged_Coding3numerical3]]=3),1,0)</f>
        <v>0</v>
      </c>
      <c r="AH165">
        <f>IF(OR(Table1[[#This Row],[Merged_Coding3numerical1]]=4,Table1[[#This Row],[Merged_Coding3numerical2]]=4,Table1[[#This Row],[Merged_Coding3numerical3]]=4),1,0)</f>
        <v>1</v>
      </c>
      <c r="AI165">
        <f>IF(OR(Table1[[#This Row],[Merged_Coding3numerical1]]=5,Table1[[#This Row],[Merged_Coding3numerical2]]=5,Table1[[#This Row],[Merged_Coding3numerical3]]=5),1,0)</f>
        <v>0</v>
      </c>
      <c r="AJ165">
        <f>LEN(Table1[[#This Row],[narratives_open]])</f>
        <v>242</v>
      </c>
      <c r="AK165" s="1" t="s">
        <v>113</v>
      </c>
      <c r="AL165" s="1">
        <v>1</v>
      </c>
      <c r="AM165" s="1" t="s">
        <v>90</v>
      </c>
      <c r="AN165" s="1">
        <v>2</v>
      </c>
      <c r="AO165" s="1" t="s">
        <v>112</v>
      </c>
      <c r="AP165" s="1">
        <v>3</v>
      </c>
      <c r="AR165">
        <f t="shared" si="2"/>
        <v>0.33333333333333331</v>
      </c>
      <c r="AS165">
        <v>2</v>
      </c>
      <c r="AT165">
        <v>1</v>
      </c>
      <c r="AU165">
        <v>3</v>
      </c>
      <c r="AV165">
        <f>IF(Table1[[#This Row],[narratives_rank_1]]=1,IF(Table1[[#This Row],[narratives_rank_2]]=2,123,132),IF(Table1[[#This Row],[narratives_rank_1]]=2,IF(Table1[[#This Row],[narratives_rank_2]]=1,213,231),IF(Table1[[#This Row],[narratives_rank_2]]=1,312,321)))</f>
        <v>213</v>
      </c>
      <c r="AW165" t="str">
        <f>IF(AV165=[1]Q4_narr_rank!$B$2,[1]Q4_narr_rank!$A$2,IF(AV165=[1]Q4_narr_rank!$B$3,[1]Q4_narr_rank!$A$3,IF(AV165=[1]Q4_narr_rank!$B$4,[1]Q4_narr_rank!$A$4,IF(AV165=[1]Q4_narr_rank!$B$5,[1]Q4_narr_rank!$A$5,IF(AV165=[1]Q4_narr_rank!$B$6,[1]Q4_narr_rank!$A$6,IF(AV165=[1]Q4_narr_rank!$B$7,[1]Q4_narr_rank!$A$7))))))</f>
        <v>Balanced Cynics</v>
      </c>
      <c r="AX165" t="s">
        <v>1007</v>
      </c>
      <c r="AY165">
        <v>1</v>
      </c>
      <c r="AZ165">
        <f>LEN(Table1[[#This Row],[narratives_probing]])</f>
        <v>242</v>
      </c>
      <c r="BA165" s="6" t="str">
        <f>IF(Table1[[#This Row],[narratives_rank_1]]=1,"Money",IF(Table1[[#This Row],[narratives_rank_2]]=1,"Mixture",IF(Table1[[#This Row],[narratives_rank_3]]=1,"Sincere")))</f>
        <v>Mixture</v>
      </c>
      <c r="BB165" s="9" t="s">
        <v>132</v>
      </c>
      <c r="BC165" s="1">
        <v>20</v>
      </c>
      <c r="BF165" t="s">
        <v>223</v>
      </c>
      <c r="BG165" t="s">
        <v>187</v>
      </c>
      <c r="BH165" t="s">
        <v>95</v>
      </c>
      <c r="BI165" t="s">
        <v>95</v>
      </c>
      <c r="BJ165" t="s">
        <v>162</v>
      </c>
      <c r="BK165" t="s">
        <v>120</v>
      </c>
      <c r="BL165" t="s">
        <v>99</v>
      </c>
      <c r="BN165">
        <v>59</v>
      </c>
      <c r="BO165" t="s">
        <v>100</v>
      </c>
      <c r="BP165" t="s">
        <v>147</v>
      </c>
      <c r="BQ165" t="s">
        <v>124</v>
      </c>
    </row>
    <row r="166" spans="1:69" x14ac:dyDescent="0.2">
      <c r="A166" t="s">
        <v>1008</v>
      </c>
      <c r="B166" t="s">
        <v>1008</v>
      </c>
      <c r="C166">
        <v>147.239</v>
      </c>
      <c r="D166" t="s">
        <v>1009</v>
      </c>
      <c r="E166" s="1" t="s">
        <v>127</v>
      </c>
      <c r="F166" s="1">
        <v>3</v>
      </c>
      <c r="G166" s="1" t="s">
        <v>128</v>
      </c>
      <c r="H166" s="1">
        <v>9</v>
      </c>
      <c r="I166" s="1"/>
      <c r="J166" t="s">
        <v>1010</v>
      </c>
      <c r="K166" s="1" t="s">
        <v>176</v>
      </c>
      <c r="L166" s="1">
        <v>2</v>
      </c>
      <c r="M166" s="1" t="s">
        <v>328</v>
      </c>
      <c r="N166" s="1">
        <v>4</v>
      </c>
      <c r="O166" s="1" t="s">
        <v>88</v>
      </c>
      <c r="P166" s="1">
        <v>4</v>
      </c>
      <c r="R166" t="s">
        <v>1011</v>
      </c>
      <c r="S166">
        <v>0</v>
      </c>
      <c r="V166" t="s">
        <v>90</v>
      </c>
      <c r="W166" s="8">
        <f>IF(Table1[[#This Row],[main_reasontext]]=[1]Q3_narr_open!$A$23,1,IF(Table1[[#This Row],[main_reasontext]]=[1]Q3_narr_open!$A$24,2,IF(Table1[[#This Row],[main_reasontext]]=[1]Q3_narr_open!$A$25,3,IF(Table1[[#This Row],[main_reasontext]]=[1]Q3_narr_open!$A$26,4,))))</f>
        <v>1</v>
      </c>
      <c r="X166">
        <v>0</v>
      </c>
      <c r="Y166" t="str" cm="1">
        <f t="array" ref="Y16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66" cm="1">
        <f t="array" ref="Z16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66" t="str" cm="1">
        <f t="array" ref="AA16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66" cm="1">
        <f t="array" ref="AB16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66" t="str" cm="1">
        <f t="array" ref="AC16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66" t="str" cm="1">
        <f t="array" ref="AD16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66">
        <f>IF(OR(Table1[[#This Row],[Merged_Coding3numerical1]]=1,Table1[[#This Row],[Merged_Coding3numerical2]]=1,Table1[[#This Row],[Merged_Coding3numerical3]]=1),1,0)</f>
        <v>1</v>
      </c>
      <c r="AF166">
        <f>IF(OR(Table1[[#This Row],[Merged_Coding3numerical1]]=2,Table1[[#This Row],[Merged_Coding3numerical2]]=2,Table1[[#This Row],[Merged_Coding3numerical3]]=2),1,0)</f>
        <v>1</v>
      </c>
      <c r="AG166">
        <f>IF(OR(Table1[[#This Row],[Merged_Coding3numerical1]]=3,Table1[[#This Row],[Merged_Coding3numerical2]]=3,Table1[[#This Row],[Merged_Coding3numerical3]]=3),1,0)</f>
        <v>0</v>
      </c>
      <c r="AH166">
        <f>IF(OR(Table1[[#This Row],[Merged_Coding3numerical1]]=4,Table1[[#This Row],[Merged_Coding3numerical2]]=4,Table1[[#This Row],[Merged_Coding3numerical3]]=4),1,0)</f>
        <v>0</v>
      </c>
      <c r="AI166">
        <f>IF(OR(Table1[[#This Row],[Merged_Coding3numerical1]]=5,Table1[[#This Row],[Merged_Coding3numerical2]]=5,Table1[[#This Row],[Merged_Coding3numerical3]]=5),1,0)</f>
        <v>0</v>
      </c>
      <c r="AJ166">
        <f>LEN(Table1[[#This Row],[narratives_open]])</f>
        <v>105</v>
      </c>
      <c r="AK166" s="1" t="s">
        <v>90</v>
      </c>
      <c r="AL166" s="1">
        <v>2</v>
      </c>
      <c r="AM166" s="1" t="s">
        <v>112</v>
      </c>
      <c r="AN166" s="1">
        <v>3</v>
      </c>
      <c r="AR166">
        <f t="shared" si="2"/>
        <v>0.5</v>
      </c>
      <c r="AS166">
        <v>3</v>
      </c>
      <c r="AT166">
        <v>2</v>
      </c>
      <c r="AU166">
        <v>1</v>
      </c>
      <c r="AV166">
        <f>IF(Table1[[#This Row],[narratives_rank_1]]=1,IF(Table1[[#This Row],[narratives_rank_2]]=2,123,132),IF(Table1[[#This Row],[narratives_rank_1]]=2,IF(Table1[[#This Row],[narratives_rank_2]]=1,213,231),IF(Table1[[#This Row],[narratives_rank_2]]=1,312,321)))</f>
        <v>321</v>
      </c>
      <c r="AW166" t="str">
        <f>IF(AV166=[1]Q4_narr_rank!$B$2,[1]Q4_narr_rank!$A$2,IF(AV166=[1]Q4_narr_rank!$B$3,[1]Q4_narr_rank!$A$3,IF(AV166=[1]Q4_narr_rank!$B$4,[1]Q4_narr_rank!$A$4,IF(AV166=[1]Q4_narr_rank!$B$5,[1]Q4_narr_rank!$A$5,IF(AV166=[1]Q4_narr_rank!$B$6,[1]Q4_narr_rank!$A$6,IF(AV166=[1]Q4_narr_rank!$B$7,[1]Q4_narr_rank!$A$7))))))</f>
        <v>Idealists</v>
      </c>
      <c r="AX166" t="s">
        <v>1012</v>
      </c>
      <c r="AY166">
        <v>1</v>
      </c>
      <c r="AZ166">
        <f>LEN(Table1[[#This Row],[narratives_probing]])</f>
        <v>110</v>
      </c>
      <c r="BA166" s="6" t="str">
        <f>IF(Table1[[#This Row],[narratives_rank_1]]=1,"Money",IF(Table1[[#This Row],[narratives_rank_2]]=1,"Mixture",IF(Table1[[#This Row],[narratives_rank_3]]=1,"Sincere")))</f>
        <v>Sincere</v>
      </c>
      <c r="BB166" s="9" t="s">
        <v>369</v>
      </c>
      <c r="BC166" s="1">
        <v>7</v>
      </c>
      <c r="BF166" t="s">
        <v>133</v>
      </c>
      <c r="BG166" t="s">
        <v>94</v>
      </c>
      <c r="BH166" t="s">
        <v>96</v>
      </c>
      <c r="BI166" t="s">
        <v>96</v>
      </c>
      <c r="BJ166" t="s">
        <v>134</v>
      </c>
      <c r="BK166" t="s">
        <v>120</v>
      </c>
      <c r="BL166" t="s">
        <v>99</v>
      </c>
      <c r="BN166">
        <v>66</v>
      </c>
      <c r="BO166" t="s">
        <v>136</v>
      </c>
      <c r="BP166" t="s">
        <v>101</v>
      </c>
      <c r="BQ166" t="s">
        <v>138</v>
      </c>
    </row>
    <row r="167" spans="1:69" x14ac:dyDescent="0.2">
      <c r="A167" t="s">
        <v>1013</v>
      </c>
      <c r="B167" t="s">
        <v>1013</v>
      </c>
      <c r="C167">
        <v>99.501000000000005</v>
      </c>
      <c r="D167" t="s">
        <v>1014</v>
      </c>
      <c r="E167" s="1" t="s">
        <v>167</v>
      </c>
      <c r="F167" s="1">
        <v>5</v>
      </c>
      <c r="G167" s="1" t="s">
        <v>167</v>
      </c>
      <c r="H167" s="1">
        <v>19</v>
      </c>
      <c r="I167" s="1"/>
      <c r="J167" t="s">
        <v>1015</v>
      </c>
      <c r="K167" s="1" t="s">
        <v>108</v>
      </c>
      <c r="L167" s="1">
        <v>1</v>
      </c>
      <c r="M167" s="1" t="s">
        <v>109</v>
      </c>
      <c r="N167" s="1">
        <v>1</v>
      </c>
      <c r="O167" s="1" t="s">
        <v>88</v>
      </c>
      <c r="P167" s="1">
        <v>4</v>
      </c>
      <c r="R167" t="s">
        <v>1016</v>
      </c>
      <c r="S167">
        <v>0</v>
      </c>
      <c r="V167" t="s">
        <v>90</v>
      </c>
      <c r="W167" s="8">
        <f>IF(Table1[[#This Row],[main_reasontext]]=[1]Q3_narr_open!$A$23,1,IF(Table1[[#This Row],[main_reasontext]]=[1]Q3_narr_open!$A$24,2,IF(Table1[[#This Row],[main_reasontext]]=[1]Q3_narr_open!$A$25,3,IF(Table1[[#This Row],[main_reasontext]]=[1]Q3_narr_open!$A$26,4,))))</f>
        <v>1</v>
      </c>
      <c r="X167">
        <v>1</v>
      </c>
      <c r="Y167" t="str" cm="1">
        <f t="array" ref="Y16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67" cm="1">
        <f t="array" ref="Z16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67" t="str" cm="1">
        <f t="array" ref="AA16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67" cm="1">
        <f t="array" ref="AB16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67" t="str" cm="1">
        <f t="array" ref="AC16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67" t="str" cm="1">
        <f t="array" ref="AD16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67">
        <f>IF(OR(Table1[[#This Row],[Merged_Coding3numerical1]]=1,Table1[[#This Row],[Merged_Coding3numerical2]]=1,Table1[[#This Row],[Merged_Coding3numerical3]]=1),1,0)</f>
        <v>1</v>
      </c>
      <c r="AF167">
        <f>IF(OR(Table1[[#This Row],[Merged_Coding3numerical1]]=2,Table1[[#This Row],[Merged_Coding3numerical2]]=2,Table1[[#This Row],[Merged_Coding3numerical3]]=2),1,0)</f>
        <v>1</v>
      </c>
      <c r="AG167">
        <f>IF(OR(Table1[[#This Row],[Merged_Coding3numerical1]]=3,Table1[[#This Row],[Merged_Coding3numerical2]]=3,Table1[[#This Row],[Merged_Coding3numerical3]]=3),1,0)</f>
        <v>0</v>
      </c>
      <c r="AH167">
        <f>IF(OR(Table1[[#This Row],[Merged_Coding3numerical1]]=4,Table1[[#This Row],[Merged_Coding3numerical2]]=4,Table1[[#This Row],[Merged_Coding3numerical3]]=4),1,0)</f>
        <v>0</v>
      </c>
      <c r="AI167">
        <f>IF(OR(Table1[[#This Row],[Merged_Coding3numerical1]]=5,Table1[[#This Row],[Merged_Coding3numerical2]]=5,Table1[[#This Row],[Merged_Coding3numerical3]]=5),1,0)</f>
        <v>0</v>
      </c>
      <c r="AJ167">
        <f>LEN(Table1[[#This Row],[narratives_open]])</f>
        <v>236</v>
      </c>
      <c r="AK167" s="1" t="s">
        <v>90</v>
      </c>
      <c r="AL167" s="1">
        <v>2</v>
      </c>
      <c r="AM167" s="1" t="s">
        <v>221</v>
      </c>
      <c r="AN167" s="1">
        <v>5</v>
      </c>
      <c r="AR167">
        <f t="shared" si="2"/>
        <v>0.5</v>
      </c>
      <c r="AS167">
        <v>1</v>
      </c>
      <c r="AT167">
        <v>2</v>
      </c>
      <c r="AU167">
        <v>3</v>
      </c>
      <c r="AV167">
        <f>IF(Table1[[#This Row],[narratives_rank_1]]=1,IF(Table1[[#This Row],[narratives_rank_2]]=2,123,132),IF(Table1[[#This Row],[narratives_rank_1]]=2,IF(Table1[[#This Row],[narratives_rank_2]]=1,213,231),IF(Table1[[#This Row],[narratives_rank_2]]=1,312,321)))</f>
        <v>123</v>
      </c>
      <c r="AW167" t="str">
        <f>IF(AV167=[1]Q4_narr_rank!$B$2,[1]Q4_narr_rank!$A$2,IF(AV167=[1]Q4_narr_rank!$B$3,[1]Q4_narr_rank!$A$3,IF(AV167=[1]Q4_narr_rank!$B$4,[1]Q4_narr_rank!$A$4,IF(AV167=[1]Q4_narr_rank!$B$5,[1]Q4_narr_rank!$A$5,IF(AV167=[1]Q4_narr_rank!$B$6,[1]Q4_narr_rank!$A$6,IF(AV167=[1]Q4_narr_rank!$B$7,[1]Q4_narr_rank!$A$7))))))</f>
        <v>Cynics</v>
      </c>
      <c r="AX167" t="s">
        <v>1017</v>
      </c>
      <c r="AY167">
        <v>1</v>
      </c>
      <c r="AZ167">
        <f>LEN(Table1[[#This Row],[narratives_probing]])</f>
        <v>227</v>
      </c>
      <c r="BA167" s="6" t="str">
        <f>IF(Table1[[#This Row],[narratives_rank_1]]=1,"Money",IF(Table1[[#This Row],[narratives_rank_2]]=1,"Mixture",IF(Table1[[#This Row],[narratives_rank_3]]=1,"Sincere")))</f>
        <v>Money</v>
      </c>
      <c r="BB167" s="7" t="s">
        <v>116</v>
      </c>
      <c r="BC167" s="1">
        <v>10</v>
      </c>
      <c r="BF167" t="s">
        <v>117</v>
      </c>
      <c r="BG167" t="s">
        <v>94</v>
      </c>
      <c r="BH167" t="s">
        <v>118</v>
      </c>
      <c r="BI167" t="s">
        <v>96</v>
      </c>
      <c r="BJ167" t="s">
        <v>162</v>
      </c>
      <c r="BK167" t="s">
        <v>120</v>
      </c>
      <c r="BL167" t="s">
        <v>135</v>
      </c>
      <c r="BN167">
        <v>46</v>
      </c>
      <c r="BO167" t="s">
        <v>155</v>
      </c>
      <c r="BP167" t="s">
        <v>137</v>
      </c>
      <c r="BQ167" t="s">
        <v>124</v>
      </c>
    </row>
    <row r="168" spans="1:69" x14ac:dyDescent="0.2">
      <c r="A168" t="s">
        <v>1018</v>
      </c>
      <c r="B168" t="s">
        <v>1018</v>
      </c>
      <c r="C168">
        <v>76.212000000000003</v>
      </c>
      <c r="D168" t="s">
        <v>1019</v>
      </c>
      <c r="E168" s="1" t="s">
        <v>84</v>
      </c>
      <c r="F168" s="1">
        <v>4</v>
      </c>
      <c r="G168" s="1" t="s">
        <v>84</v>
      </c>
      <c r="H168" s="1">
        <v>1</v>
      </c>
      <c r="I168" s="1"/>
      <c r="J168" t="s">
        <v>1020</v>
      </c>
      <c r="K168" s="1" t="s">
        <v>108</v>
      </c>
      <c r="L168" s="1">
        <v>1</v>
      </c>
      <c r="M168" s="1" t="s">
        <v>109</v>
      </c>
      <c r="N168" s="1">
        <v>1</v>
      </c>
      <c r="O168" s="1" t="s">
        <v>88</v>
      </c>
      <c r="P168" s="1">
        <v>4</v>
      </c>
      <c r="R168" t="s">
        <v>1021</v>
      </c>
      <c r="S168">
        <v>1</v>
      </c>
      <c r="T168" t="s">
        <v>170</v>
      </c>
      <c r="V168" t="s">
        <v>90</v>
      </c>
      <c r="W168" s="8">
        <f>IF(Table1[[#This Row],[main_reasontext]]=[1]Q3_narr_open!$A$23,1,IF(Table1[[#This Row],[main_reasontext]]=[1]Q3_narr_open!$A$24,2,IF(Table1[[#This Row],[main_reasontext]]=[1]Q3_narr_open!$A$25,3,IF(Table1[[#This Row],[main_reasontext]]=[1]Q3_narr_open!$A$26,4,))))</f>
        <v>1</v>
      </c>
      <c r="X168">
        <v>1</v>
      </c>
      <c r="Y168" t="str" cm="1">
        <f t="array" ref="Y16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68" cm="1">
        <f t="array" ref="Z16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68" t="str" cm="1">
        <f t="array" ref="AA16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68" cm="1">
        <f t="array" ref="AB16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68" t="str" cm="1">
        <f t="array" ref="AC16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68" t="str" cm="1">
        <f t="array" ref="AD16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68">
        <f>IF(OR(Table1[[#This Row],[Merged_Coding3numerical1]]=1,Table1[[#This Row],[Merged_Coding3numerical2]]=1,Table1[[#This Row],[Merged_Coding3numerical3]]=1),1,0)</f>
        <v>1</v>
      </c>
      <c r="AF168">
        <f>IF(OR(Table1[[#This Row],[Merged_Coding3numerical1]]=2,Table1[[#This Row],[Merged_Coding3numerical2]]=2,Table1[[#This Row],[Merged_Coding3numerical3]]=2),1,0)</f>
        <v>0</v>
      </c>
      <c r="AG168">
        <f>IF(OR(Table1[[#This Row],[Merged_Coding3numerical1]]=3,Table1[[#This Row],[Merged_Coding3numerical2]]=3,Table1[[#This Row],[Merged_Coding3numerical3]]=3),1,0)</f>
        <v>0</v>
      </c>
      <c r="AH168">
        <f>IF(OR(Table1[[#This Row],[Merged_Coding3numerical1]]=4,Table1[[#This Row],[Merged_Coding3numerical2]]=4,Table1[[#This Row],[Merged_Coding3numerical3]]=4),1,0)</f>
        <v>1</v>
      </c>
      <c r="AI168">
        <f>IF(OR(Table1[[#This Row],[Merged_Coding3numerical1]]=5,Table1[[#This Row],[Merged_Coding3numerical2]]=5,Table1[[#This Row],[Merged_Coding3numerical3]]=5),1,0)</f>
        <v>0</v>
      </c>
      <c r="AJ168">
        <f>LEN(Table1[[#This Row],[narratives_open]])</f>
        <v>60</v>
      </c>
      <c r="AK168" s="1" t="s">
        <v>113</v>
      </c>
      <c r="AL168" s="1">
        <v>1</v>
      </c>
      <c r="AM168" s="1" t="s">
        <v>90</v>
      </c>
      <c r="AN168" s="1">
        <v>2</v>
      </c>
      <c r="AR168">
        <f t="shared" si="2"/>
        <v>0.5</v>
      </c>
      <c r="AS168">
        <v>2</v>
      </c>
      <c r="AT168">
        <v>1</v>
      </c>
      <c r="AU168">
        <v>3</v>
      </c>
      <c r="AV168">
        <f>IF(Table1[[#This Row],[narratives_rank_1]]=1,IF(Table1[[#This Row],[narratives_rank_2]]=2,123,132),IF(Table1[[#This Row],[narratives_rank_1]]=2,IF(Table1[[#This Row],[narratives_rank_2]]=1,213,231),IF(Table1[[#This Row],[narratives_rank_2]]=1,312,321)))</f>
        <v>213</v>
      </c>
      <c r="AW168" t="str">
        <f>IF(AV168=[1]Q4_narr_rank!$B$2,[1]Q4_narr_rank!$A$2,IF(AV168=[1]Q4_narr_rank!$B$3,[1]Q4_narr_rank!$A$3,IF(AV168=[1]Q4_narr_rank!$B$4,[1]Q4_narr_rank!$A$4,IF(AV168=[1]Q4_narr_rank!$B$5,[1]Q4_narr_rank!$A$5,IF(AV168=[1]Q4_narr_rank!$B$6,[1]Q4_narr_rank!$A$6,IF(AV168=[1]Q4_narr_rank!$B$7,[1]Q4_narr_rank!$A$7))))))</f>
        <v>Balanced Cynics</v>
      </c>
      <c r="AX168" t="s">
        <v>1022</v>
      </c>
      <c r="AY168">
        <v>1</v>
      </c>
      <c r="AZ168">
        <f>LEN(Table1[[#This Row],[narratives_probing]])</f>
        <v>103</v>
      </c>
      <c r="BA168" s="6" t="str">
        <f>IF(Table1[[#This Row],[narratives_rank_1]]=1,"Money",IF(Table1[[#This Row],[narratives_rank_2]]=1,"Mixture",IF(Table1[[#This Row],[narratives_rank_3]]=1,"Sincere")))</f>
        <v>Mixture</v>
      </c>
      <c r="BB168" s="7" t="s">
        <v>116</v>
      </c>
      <c r="BC168" s="1">
        <v>10</v>
      </c>
      <c r="BF168" t="s">
        <v>93</v>
      </c>
      <c r="BG168">
        <v>0.2</v>
      </c>
      <c r="BH168" t="s">
        <v>118</v>
      </c>
      <c r="BI168" t="s">
        <v>146</v>
      </c>
      <c r="BJ168" t="s">
        <v>119</v>
      </c>
      <c r="BK168" t="s">
        <v>120</v>
      </c>
      <c r="BL168" t="s">
        <v>135</v>
      </c>
      <c r="BN168">
        <v>57</v>
      </c>
      <c r="BO168" t="s">
        <v>122</v>
      </c>
      <c r="BP168" t="s">
        <v>216</v>
      </c>
      <c r="BQ168" t="s">
        <v>138</v>
      </c>
    </row>
    <row r="169" spans="1:69" x14ac:dyDescent="0.2">
      <c r="A169" t="s">
        <v>1023</v>
      </c>
      <c r="B169" t="s">
        <v>1023</v>
      </c>
      <c r="C169">
        <v>115.154</v>
      </c>
      <c r="D169" t="s">
        <v>1024</v>
      </c>
      <c r="E169" s="1" t="s">
        <v>205</v>
      </c>
      <c r="F169" s="1">
        <v>2</v>
      </c>
      <c r="G169" s="1" t="s">
        <v>206</v>
      </c>
      <c r="H169" s="1">
        <v>6</v>
      </c>
      <c r="I169" s="1"/>
      <c r="J169" t="s">
        <v>1025</v>
      </c>
      <c r="K169" s="1" t="s">
        <v>176</v>
      </c>
      <c r="L169" s="1">
        <v>2</v>
      </c>
      <c r="M169" s="1" t="s">
        <v>328</v>
      </c>
      <c r="N169" s="1">
        <v>4</v>
      </c>
      <c r="O169" s="1" t="s">
        <v>88</v>
      </c>
      <c r="P169" s="1">
        <v>4</v>
      </c>
      <c r="R169" t="s">
        <v>1026</v>
      </c>
      <c r="S169">
        <v>0</v>
      </c>
      <c r="V169" t="s">
        <v>90</v>
      </c>
      <c r="W169" s="8">
        <f>IF(Table1[[#This Row],[main_reasontext]]=[1]Q3_narr_open!$A$23,1,IF(Table1[[#This Row],[main_reasontext]]=[1]Q3_narr_open!$A$24,2,IF(Table1[[#This Row],[main_reasontext]]=[1]Q3_narr_open!$A$25,3,IF(Table1[[#This Row],[main_reasontext]]=[1]Q3_narr_open!$A$26,4,))))</f>
        <v>1</v>
      </c>
      <c r="X169">
        <v>0</v>
      </c>
      <c r="Y169" t="str" cm="1">
        <f t="array" ref="Y16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69" cm="1">
        <f t="array" ref="Z16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69" t="str" cm="1">
        <f t="array" ref="AA16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69" cm="1">
        <f t="array" ref="AB16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69" t="str" cm="1">
        <f t="array" ref="AC16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69" t="str" cm="1">
        <f t="array" ref="AD16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69">
        <f>IF(OR(Table1[[#This Row],[Merged_Coding3numerical1]]=1,Table1[[#This Row],[Merged_Coding3numerical2]]=1,Table1[[#This Row],[Merged_Coding3numerical3]]=1),1,0)</f>
        <v>1</v>
      </c>
      <c r="AF169">
        <f>IF(OR(Table1[[#This Row],[Merged_Coding3numerical1]]=2,Table1[[#This Row],[Merged_Coding3numerical2]]=2,Table1[[#This Row],[Merged_Coding3numerical3]]=2),1,0)</f>
        <v>0</v>
      </c>
      <c r="AG169">
        <f>IF(OR(Table1[[#This Row],[Merged_Coding3numerical1]]=3,Table1[[#This Row],[Merged_Coding3numerical2]]=3,Table1[[#This Row],[Merged_Coding3numerical3]]=3),1,0)</f>
        <v>0</v>
      </c>
      <c r="AH169">
        <f>IF(OR(Table1[[#This Row],[Merged_Coding3numerical1]]=4,Table1[[#This Row],[Merged_Coding3numerical2]]=4,Table1[[#This Row],[Merged_Coding3numerical3]]=4),1,0)</f>
        <v>1</v>
      </c>
      <c r="AI169">
        <f>IF(OR(Table1[[#This Row],[Merged_Coding3numerical1]]=5,Table1[[#This Row],[Merged_Coding3numerical2]]=5,Table1[[#This Row],[Merged_Coding3numerical3]]=5),1,0)</f>
        <v>0</v>
      </c>
      <c r="AJ169">
        <f>LEN(Table1[[#This Row],[narratives_open]])</f>
        <v>188</v>
      </c>
      <c r="AK169" s="1" t="s">
        <v>90</v>
      </c>
      <c r="AL169" s="1">
        <v>2</v>
      </c>
      <c r="AM169" s="1" t="s">
        <v>114</v>
      </c>
      <c r="AN169" s="1">
        <v>6</v>
      </c>
      <c r="AR169">
        <f t="shared" si="2"/>
        <v>0.5</v>
      </c>
      <c r="AS169">
        <v>2</v>
      </c>
      <c r="AT169">
        <v>1</v>
      </c>
      <c r="AU169">
        <v>3</v>
      </c>
      <c r="AV169">
        <f>IF(Table1[[#This Row],[narratives_rank_1]]=1,IF(Table1[[#This Row],[narratives_rank_2]]=2,123,132),IF(Table1[[#This Row],[narratives_rank_1]]=2,IF(Table1[[#This Row],[narratives_rank_2]]=1,213,231),IF(Table1[[#This Row],[narratives_rank_2]]=1,312,321)))</f>
        <v>213</v>
      </c>
      <c r="AW169" t="str">
        <f>IF(AV169=[1]Q4_narr_rank!$B$2,[1]Q4_narr_rank!$A$2,IF(AV169=[1]Q4_narr_rank!$B$3,[1]Q4_narr_rank!$A$3,IF(AV169=[1]Q4_narr_rank!$B$4,[1]Q4_narr_rank!$A$4,IF(AV169=[1]Q4_narr_rank!$B$5,[1]Q4_narr_rank!$A$5,IF(AV169=[1]Q4_narr_rank!$B$6,[1]Q4_narr_rank!$A$6,IF(AV169=[1]Q4_narr_rank!$B$7,[1]Q4_narr_rank!$A$7))))))</f>
        <v>Balanced Cynics</v>
      </c>
      <c r="AX169" t="s">
        <v>1027</v>
      </c>
      <c r="AY169">
        <v>1</v>
      </c>
      <c r="AZ169">
        <f>LEN(Table1[[#This Row],[narratives_probing]])</f>
        <v>160</v>
      </c>
      <c r="BA169" s="6" t="str">
        <f>IF(Table1[[#This Row],[narratives_rank_1]]=1,"Money",IF(Table1[[#This Row],[narratives_rank_2]]=1,"Mixture",IF(Table1[[#This Row],[narratives_rank_3]]=1,"Sincere")))</f>
        <v>Mixture</v>
      </c>
      <c r="BB169" s="9" t="s">
        <v>132</v>
      </c>
      <c r="BC169" s="1">
        <v>20</v>
      </c>
      <c r="BF169" t="s">
        <v>237</v>
      </c>
      <c r="BG169" t="s">
        <v>187</v>
      </c>
      <c r="BH169" t="s">
        <v>96</v>
      </c>
      <c r="BI169" t="s">
        <v>146</v>
      </c>
      <c r="BJ169" t="s">
        <v>119</v>
      </c>
      <c r="BK169" t="s">
        <v>120</v>
      </c>
      <c r="BL169" t="s">
        <v>135</v>
      </c>
      <c r="BN169">
        <v>32</v>
      </c>
      <c r="BO169" t="s">
        <v>136</v>
      </c>
      <c r="BP169" t="s">
        <v>137</v>
      </c>
      <c r="BQ169" t="s">
        <v>156</v>
      </c>
    </row>
    <row r="170" spans="1:69" x14ac:dyDescent="0.2">
      <c r="A170" t="s">
        <v>1028</v>
      </c>
      <c r="B170" t="s">
        <v>1028</v>
      </c>
      <c r="C170">
        <v>189.81399999999999</v>
      </c>
      <c r="D170" t="s">
        <v>1029</v>
      </c>
      <c r="E170" s="1" t="s">
        <v>205</v>
      </c>
      <c r="F170" s="1">
        <v>2</v>
      </c>
      <c r="G170" s="1" t="s">
        <v>281</v>
      </c>
      <c r="H170" s="1">
        <v>4</v>
      </c>
      <c r="I170" s="1"/>
      <c r="J170" t="s">
        <v>1030</v>
      </c>
      <c r="K170" s="1" t="s">
        <v>108</v>
      </c>
      <c r="L170" s="1">
        <v>1</v>
      </c>
      <c r="M170" s="1" t="s">
        <v>109</v>
      </c>
      <c r="N170" s="1">
        <v>1</v>
      </c>
      <c r="O170" s="1" t="s">
        <v>88</v>
      </c>
      <c r="P170" s="1">
        <v>4</v>
      </c>
      <c r="R170" t="s">
        <v>1031</v>
      </c>
      <c r="S170">
        <v>1</v>
      </c>
      <c r="T170" t="s">
        <v>170</v>
      </c>
      <c r="U170">
        <v>1</v>
      </c>
      <c r="V170" t="s">
        <v>185</v>
      </c>
      <c r="W170" s="8">
        <f>IF(Table1[[#This Row],[main_reasontext]]=[1]Q3_narr_open!$A$23,1,IF(Table1[[#This Row],[main_reasontext]]=[1]Q3_narr_open!$A$24,2,IF(Table1[[#This Row],[main_reasontext]]=[1]Q3_narr_open!$A$25,3,IF(Table1[[#This Row],[main_reasontext]]=[1]Q3_narr_open!$A$26,4,))))</f>
        <v>4</v>
      </c>
      <c r="X170">
        <v>0</v>
      </c>
      <c r="Y170" t="str" cm="1">
        <f t="array" ref="Y17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70" cm="1">
        <f t="array" ref="Z17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70" t="str" cm="1">
        <f t="array" ref="AA17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70" cm="1">
        <f t="array" ref="AB17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70" t="str" cm="1">
        <f t="array" ref="AC17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70" t="str" cm="1">
        <f t="array" ref="AD17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70">
        <f>IF(OR(Table1[[#This Row],[Merged_Coding3numerical1]]=1,Table1[[#This Row],[Merged_Coding3numerical2]]=1,Table1[[#This Row],[Merged_Coding3numerical3]]=1),1,0)</f>
        <v>0</v>
      </c>
      <c r="AF170">
        <f>IF(OR(Table1[[#This Row],[Merged_Coding3numerical1]]=2,Table1[[#This Row],[Merged_Coding3numerical2]]=2,Table1[[#This Row],[Merged_Coding3numerical3]]=2),1,0)</f>
        <v>1</v>
      </c>
      <c r="AG170">
        <f>IF(OR(Table1[[#This Row],[Merged_Coding3numerical1]]=3,Table1[[#This Row],[Merged_Coding3numerical2]]=3,Table1[[#This Row],[Merged_Coding3numerical3]]=3),1,0)</f>
        <v>0</v>
      </c>
      <c r="AH170">
        <f>IF(OR(Table1[[#This Row],[Merged_Coding3numerical1]]=4,Table1[[#This Row],[Merged_Coding3numerical2]]=4,Table1[[#This Row],[Merged_Coding3numerical3]]=4),1,0)</f>
        <v>1</v>
      </c>
      <c r="AI170">
        <f>IF(OR(Table1[[#This Row],[Merged_Coding3numerical1]]=5,Table1[[#This Row],[Merged_Coding3numerical2]]=5,Table1[[#This Row],[Merged_Coding3numerical3]]=5),1,0)</f>
        <v>0</v>
      </c>
      <c r="AJ170">
        <f>LEN(Table1[[#This Row],[narratives_open]])</f>
        <v>287</v>
      </c>
      <c r="AK170" s="1" t="s">
        <v>113</v>
      </c>
      <c r="AL170" s="1">
        <v>1</v>
      </c>
      <c r="AM170" s="1" t="s">
        <v>112</v>
      </c>
      <c r="AN170" s="1">
        <v>3</v>
      </c>
      <c r="AR170">
        <f t="shared" si="2"/>
        <v>0.5</v>
      </c>
      <c r="AS170">
        <v>1</v>
      </c>
      <c r="AT170">
        <v>2</v>
      </c>
      <c r="AU170">
        <v>3</v>
      </c>
      <c r="AV170">
        <f>IF(Table1[[#This Row],[narratives_rank_1]]=1,IF(Table1[[#This Row],[narratives_rank_2]]=2,123,132),IF(Table1[[#This Row],[narratives_rank_1]]=2,IF(Table1[[#This Row],[narratives_rank_2]]=1,213,231),IF(Table1[[#This Row],[narratives_rank_2]]=1,312,321)))</f>
        <v>123</v>
      </c>
      <c r="AW170" t="str">
        <f>IF(AV170=[1]Q4_narr_rank!$B$2,[1]Q4_narr_rank!$A$2,IF(AV170=[1]Q4_narr_rank!$B$3,[1]Q4_narr_rank!$A$3,IF(AV170=[1]Q4_narr_rank!$B$4,[1]Q4_narr_rank!$A$4,IF(AV170=[1]Q4_narr_rank!$B$5,[1]Q4_narr_rank!$A$5,IF(AV170=[1]Q4_narr_rank!$B$6,[1]Q4_narr_rank!$A$6,IF(AV170=[1]Q4_narr_rank!$B$7,[1]Q4_narr_rank!$A$7))))))</f>
        <v>Cynics</v>
      </c>
      <c r="AX170" t="s">
        <v>1032</v>
      </c>
      <c r="AY170">
        <v>1</v>
      </c>
      <c r="AZ170">
        <f>LEN(Table1[[#This Row],[narratives_probing]])</f>
        <v>204</v>
      </c>
      <c r="BA170" s="6" t="str">
        <f>IF(Table1[[#This Row],[narratives_rank_1]]=1,"Money",IF(Table1[[#This Row],[narratives_rank_2]]=1,"Mixture",IF(Table1[[#This Row],[narratives_rank_3]]=1,"Sincere")))</f>
        <v>Money</v>
      </c>
      <c r="BB170" s="13" t="s">
        <v>92</v>
      </c>
      <c r="BC170" s="1">
        <v>9</v>
      </c>
      <c r="BF170" t="s">
        <v>223</v>
      </c>
      <c r="BG170">
        <v>0.4</v>
      </c>
      <c r="BH170" t="s">
        <v>146</v>
      </c>
      <c r="BI170" t="s">
        <v>146</v>
      </c>
      <c r="BJ170" t="s">
        <v>134</v>
      </c>
      <c r="BK170" t="s">
        <v>163</v>
      </c>
      <c r="BL170" t="s">
        <v>630</v>
      </c>
      <c r="BN170">
        <v>39</v>
      </c>
      <c r="BO170" t="s">
        <v>122</v>
      </c>
      <c r="BP170" t="s">
        <v>147</v>
      </c>
      <c r="BQ170" t="s">
        <v>124</v>
      </c>
    </row>
    <row r="171" spans="1:69" x14ac:dyDescent="0.2">
      <c r="A171" t="s">
        <v>1033</v>
      </c>
      <c r="B171" t="s">
        <v>1033</v>
      </c>
      <c r="C171">
        <v>104.196</v>
      </c>
      <c r="D171" t="s">
        <v>1034</v>
      </c>
      <c r="E171" s="1" t="s">
        <v>127</v>
      </c>
      <c r="F171" s="1">
        <v>3</v>
      </c>
      <c r="G171" s="1" t="s">
        <v>1035</v>
      </c>
      <c r="H171" s="1">
        <v>24</v>
      </c>
      <c r="I171" s="1"/>
      <c r="J171" t="s">
        <v>1036</v>
      </c>
      <c r="K171" s="1" t="s">
        <v>176</v>
      </c>
      <c r="L171" s="1">
        <v>2</v>
      </c>
      <c r="M171" s="1" t="s">
        <v>328</v>
      </c>
      <c r="N171" s="1">
        <v>4</v>
      </c>
      <c r="O171" s="1" t="s">
        <v>88</v>
      </c>
      <c r="P171" s="1">
        <v>4</v>
      </c>
      <c r="R171" t="s">
        <v>1037</v>
      </c>
      <c r="S171">
        <v>0</v>
      </c>
      <c r="X171">
        <v>0</v>
      </c>
      <c r="Y171" t="str" cm="1">
        <f t="array" ref="Y17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171" cm="1">
        <f t="array" ref="Z17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171" t="str" cm="1">
        <f t="array" ref="AA17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71" t="str" cm="1">
        <f t="array" ref="AB17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71" t="str" cm="1">
        <f t="array" ref="AC17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71" t="str" cm="1">
        <f t="array" ref="AD17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71">
        <f>IF(OR(Table1[[#This Row],[Merged_Coding3numerical1]]=1,Table1[[#This Row],[Merged_Coding3numerical2]]=1,Table1[[#This Row],[Merged_Coding3numerical3]]=1),1,0)</f>
        <v>0</v>
      </c>
      <c r="AF171">
        <f>IF(OR(Table1[[#This Row],[Merged_Coding3numerical1]]=2,Table1[[#This Row],[Merged_Coding3numerical2]]=2,Table1[[#This Row],[Merged_Coding3numerical3]]=2),1,0)</f>
        <v>0</v>
      </c>
      <c r="AG171">
        <f>IF(OR(Table1[[#This Row],[Merged_Coding3numerical1]]=3,Table1[[#This Row],[Merged_Coding3numerical2]]=3,Table1[[#This Row],[Merged_Coding3numerical3]]=3),1,0)</f>
        <v>0</v>
      </c>
      <c r="AH171">
        <f>IF(OR(Table1[[#This Row],[Merged_Coding3numerical1]]=4,Table1[[#This Row],[Merged_Coding3numerical2]]=4,Table1[[#This Row],[Merged_Coding3numerical3]]=4),1,0)</f>
        <v>0</v>
      </c>
      <c r="AI171">
        <f>IF(OR(Table1[[#This Row],[Merged_Coding3numerical1]]=5,Table1[[#This Row],[Merged_Coding3numerical2]]=5,Table1[[#This Row],[Merged_Coding3numerical3]]=5),1,0)</f>
        <v>1</v>
      </c>
      <c r="AJ171">
        <f>LEN(Table1[[#This Row],[narratives_open]])</f>
        <v>193</v>
      </c>
      <c r="AK171" s="1" t="s">
        <v>194</v>
      </c>
      <c r="AL171" s="1">
        <v>9</v>
      </c>
      <c r="AR171">
        <f t="shared" si="2"/>
        <v>1</v>
      </c>
      <c r="AS171">
        <v>2</v>
      </c>
      <c r="AT171">
        <v>3</v>
      </c>
      <c r="AU171">
        <v>1</v>
      </c>
      <c r="AV171">
        <f>IF(Table1[[#This Row],[narratives_rank_1]]=1,IF(Table1[[#This Row],[narratives_rank_2]]=2,123,132),IF(Table1[[#This Row],[narratives_rank_1]]=2,IF(Table1[[#This Row],[narratives_rank_2]]=1,213,231),IF(Table1[[#This Row],[narratives_rank_2]]=1,312,321)))</f>
        <v>231</v>
      </c>
      <c r="AW171" t="str">
        <f>IF(AV171=[1]Q4_narr_rank!$B$2,[1]Q4_narr_rank!$A$2,IF(AV171=[1]Q4_narr_rank!$B$3,[1]Q4_narr_rank!$A$3,IF(AV171=[1]Q4_narr_rank!$B$4,[1]Q4_narr_rank!$A$4,IF(AV171=[1]Q4_narr_rank!$B$5,[1]Q4_narr_rank!$A$5,IF(AV171=[1]Q4_narr_rank!$B$6,[1]Q4_narr_rank!$A$6,IF(AV171=[1]Q4_narr_rank!$B$7,[1]Q4_narr_rank!$A$7))))))</f>
        <v>2 different types of firms, idealists</v>
      </c>
      <c r="AX171" t="s">
        <v>1038</v>
      </c>
      <c r="AY171">
        <v>1</v>
      </c>
      <c r="AZ171">
        <f>LEN(Table1[[#This Row],[narratives_probing]])</f>
        <v>104</v>
      </c>
      <c r="BA171" s="6" t="str">
        <f>IF(Table1[[#This Row],[narratives_rank_1]]=1,"Money",IF(Table1[[#This Row],[narratives_rank_2]]=1,"Mixture",IF(Table1[[#This Row],[narratives_rank_3]]=1,"Sincere")))</f>
        <v>Sincere</v>
      </c>
      <c r="BB171" s="9" t="s">
        <v>369</v>
      </c>
      <c r="BC171" s="1">
        <v>7</v>
      </c>
      <c r="BF171" t="s">
        <v>117</v>
      </c>
      <c r="BG171" t="s">
        <v>94</v>
      </c>
      <c r="BH171" t="s">
        <v>146</v>
      </c>
      <c r="BI171" t="s">
        <v>118</v>
      </c>
      <c r="BJ171" t="s">
        <v>134</v>
      </c>
      <c r="BK171" t="s">
        <v>163</v>
      </c>
      <c r="BL171" t="s">
        <v>135</v>
      </c>
      <c r="BN171">
        <v>79</v>
      </c>
      <c r="BO171" t="s">
        <v>122</v>
      </c>
      <c r="BP171" t="s">
        <v>164</v>
      </c>
      <c r="BQ171" t="s">
        <v>124</v>
      </c>
    </row>
    <row r="172" spans="1:69" x14ac:dyDescent="0.2">
      <c r="A172" t="s">
        <v>1039</v>
      </c>
      <c r="B172" t="s">
        <v>1039</v>
      </c>
      <c r="C172">
        <v>257.61700000000002</v>
      </c>
      <c r="D172" t="s">
        <v>1040</v>
      </c>
      <c r="E172" s="1" t="s">
        <v>84</v>
      </c>
      <c r="F172" s="1">
        <v>4</v>
      </c>
      <c r="G172" s="1" t="s">
        <v>84</v>
      </c>
      <c r="H172" s="1">
        <v>1</v>
      </c>
      <c r="I172" s="1"/>
      <c r="J172" t="s">
        <v>1041</v>
      </c>
      <c r="K172" s="1" t="s">
        <v>176</v>
      </c>
      <c r="L172" s="1">
        <v>2</v>
      </c>
      <c r="M172" s="1" t="s">
        <v>328</v>
      </c>
      <c r="N172" s="1">
        <v>4</v>
      </c>
      <c r="O172" s="1" t="s">
        <v>88</v>
      </c>
      <c r="P172" s="1">
        <v>4</v>
      </c>
      <c r="R172" t="s">
        <v>1042</v>
      </c>
      <c r="S172">
        <v>0</v>
      </c>
      <c r="X172">
        <v>0</v>
      </c>
      <c r="Y172" t="str" cm="1">
        <f t="array" ref="Y17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72" cm="1">
        <f t="array" ref="Z17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72" t="str" cm="1">
        <f t="array" ref="AA17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72" t="str" cm="1">
        <f t="array" ref="AB17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72" t="str" cm="1">
        <f t="array" ref="AC17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72" t="str" cm="1">
        <f t="array" ref="AD17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72">
        <f>IF(OR(Table1[[#This Row],[Merged_Coding3numerical1]]=1,Table1[[#This Row],[Merged_Coding3numerical2]]=1,Table1[[#This Row],[Merged_Coding3numerical3]]=1),1,0)</f>
        <v>1</v>
      </c>
      <c r="AF172">
        <f>IF(OR(Table1[[#This Row],[Merged_Coding3numerical1]]=2,Table1[[#This Row],[Merged_Coding3numerical2]]=2,Table1[[#This Row],[Merged_Coding3numerical3]]=2),1,0)</f>
        <v>0</v>
      </c>
      <c r="AG172">
        <f>IF(OR(Table1[[#This Row],[Merged_Coding3numerical1]]=3,Table1[[#This Row],[Merged_Coding3numerical2]]=3,Table1[[#This Row],[Merged_Coding3numerical3]]=3),1,0)</f>
        <v>0</v>
      </c>
      <c r="AH172">
        <f>IF(OR(Table1[[#This Row],[Merged_Coding3numerical1]]=4,Table1[[#This Row],[Merged_Coding3numerical2]]=4,Table1[[#This Row],[Merged_Coding3numerical3]]=4),1,0)</f>
        <v>0</v>
      </c>
      <c r="AI172">
        <f>IF(OR(Table1[[#This Row],[Merged_Coding3numerical1]]=5,Table1[[#This Row],[Merged_Coding3numerical2]]=5,Table1[[#This Row],[Merged_Coding3numerical3]]=5),1,0)</f>
        <v>0</v>
      </c>
      <c r="AJ172">
        <f>LEN(Table1[[#This Row],[narratives_open]])</f>
        <v>533</v>
      </c>
      <c r="AK172" s="1" t="s">
        <v>90</v>
      </c>
      <c r="AL172" s="1">
        <v>2</v>
      </c>
      <c r="AR172">
        <f t="shared" si="2"/>
        <v>1</v>
      </c>
      <c r="AS172">
        <v>1</v>
      </c>
      <c r="AT172">
        <v>2</v>
      </c>
      <c r="AU172">
        <v>3</v>
      </c>
      <c r="AV172">
        <f>IF(Table1[[#This Row],[narratives_rank_1]]=1,IF(Table1[[#This Row],[narratives_rank_2]]=2,123,132),IF(Table1[[#This Row],[narratives_rank_1]]=2,IF(Table1[[#This Row],[narratives_rank_2]]=1,213,231),IF(Table1[[#This Row],[narratives_rank_2]]=1,312,321)))</f>
        <v>123</v>
      </c>
      <c r="AW172" t="str">
        <f>IF(AV172=[1]Q4_narr_rank!$B$2,[1]Q4_narr_rank!$A$2,IF(AV172=[1]Q4_narr_rank!$B$3,[1]Q4_narr_rank!$A$3,IF(AV172=[1]Q4_narr_rank!$B$4,[1]Q4_narr_rank!$A$4,IF(AV172=[1]Q4_narr_rank!$B$5,[1]Q4_narr_rank!$A$5,IF(AV172=[1]Q4_narr_rank!$B$6,[1]Q4_narr_rank!$A$6,IF(AV172=[1]Q4_narr_rank!$B$7,[1]Q4_narr_rank!$A$7))))))</f>
        <v>Cynics</v>
      </c>
      <c r="AX172" t="s">
        <v>1043</v>
      </c>
      <c r="AY172">
        <v>1</v>
      </c>
      <c r="AZ172">
        <f>LEN(Table1[[#This Row],[narratives_probing]])</f>
        <v>389</v>
      </c>
      <c r="BA172" s="6" t="str">
        <f>IF(Table1[[#This Row],[narratives_rank_1]]=1,"Money",IF(Table1[[#This Row],[narratives_rank_2]]=1,"Mixture",IF(Table1[[#This Row],[narratives_rank_3]]=1,"Sincere")))</f>
        <v>Money</v>
      </c>
      <c r="BB172" s="7" t="s">
        <v>116</v>
      </c>
      <c r="BC172" s="1">
        <v>10</v>
      </c>
      <c r="BF172" t="s">
        <v>93</v>
      </c>
      <c r="BG172" t="s">
        <v>187</v>
      </c>
      <c r="BH172" t="s">
        <v>118</v>
      </c>
      <c r="BI172" t="s">
        <v>96</v>
      </c>
      <c r="BJ172" t="s">
        <v>97</v>
      </c>
      <c r="BK172" t="s">
        <v>98</v>
      </c>
      <c r="BL172" t="s">
        <v>121</v>
      </c>
      <c r="BN172">
        <v>29</v>
      </c>
      <c r="BO172" t="s">
        <v>136</v>
      </c>
      <c r="BP172" t="s">
        <v>137</v>
      </c>
      <c r="BQ172" t="s">
        <v>138</v>
      </c>
    </row>
    <row r="173" spans="1:69" x14ac:dyDescent="0.2">
      <c r="A173" t="s">
        <v>1044</v>
      </c>
      <c r="B173" t="s">
        <v>1044</v>
      </c>
      <c r="C173">
        <v>354.7</v>
      </c>
      <c r="D173" t="s">
        <v>1045</v>
      </c>
      <c r="E173" s="1" t="s">
        <v>84</v>
      </c>
      <c r="F173" s="1">
        <v>4</v>
      </c>
      <c r="G173" s="1" t="s">
        <v>84</v>
      </c>
      <c r="H173" s="1">
        <v>1</v>
      </c>
      <c r="I173" s="1"/>
      <c r="J173" t="s">
        <v>1046</v>
      </c>
      <c r="K173" s="1" t="s">
        <v>108</v>
      </c>
      <c r="L173" s="1">
        <v>1</v>
      </c>
      <c r="M173" s="1" t="s">
        <v>109</v>
      </c>
      <c r="N173" s="1">
        <v>1</v>
      </c>
      <c r="O173" s="1" t="s">
        <v>88</v>
      </c>
      <c r="P173" s="1">
        <v>4</v>
      </c>
      <c r="R173" t="s">
        <v>1047</v>
      </c>
      <c r="S173">
        <v>0</v>
      </c>
      <c r="X173">
        <v>0</v>
      </c>
      <c r="Y173" t="str" cm="1">
        <f t="array" ref="Y17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73" cm="1">
        <f t="array" ref="Z17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73" t="str" cm="1">
        <f t="array" ref="AA17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73" t="str" cm="1">
        <f t="array" ref="AB17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73" t="str" cm="1">
        <f t="array" ref="AC17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73" t="str" cm="1">
        <f t="array" ref="AD17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73">
        <f>IF(OR(Table1[[#This Row],[Merged_Coding3numerical1]]=1,Table1[[#This Row],[Merged_Coding3numerical2]]=1,Table1[[#This Row],[Merged_Coding3numerical3]]=1),1,0)</f>
        <v>1</v>
      </c>
      <c r="AF173">
        <f>IF(OR(Table1[[#This Row],[Merged_Coding3numerical1]]=2,Table1[[#This Row],[Merged_Coding3numerical2]]=2,Table1[[#This Row],[Merged_Coding3numerical3]]=2),1,0)</f>
        <v>0</v>
      </c>
      <c r="AG173">
        <f>IF(OR(Table1[[#This Row],[Merged_Coding3numerical1]]=3,Table1[[#This Row],[Merged_Coding3numerical2]]=3,Table1[[#This Row],[Merged_Coding3numerical3]]=3),1,0)</f>
        <v>0</v>
      </c>
      <c r="AH173">
        <f>IF(OR(Table1[[#This Row],[Merged_Coding3numerical1]]=4,Table1[[#This Row],[Merged_Coding3numerical2]]=4,Table1[[#This Row],[Merged_Coding3numerical3]]=4),1,0)</f>
        <v>0</v>
      </c>
      <c r="AI173">
        <f>IF(OR(Table1[[#This Row],[Merged_Coding3numerical1]]=5,Table1[[#This Row],[Merged_Coding3numerical2]]=5,Table1[[#This Row],[Merged_Coding3numerical3]]=5),1,0)</f>
        <v>0</v>
      </c>
      <c r="AJ173">
        <f>LEN(Table1[[#This Row],[narratives_open]])</f>
        <v>285</v>
      </c>
      <c r="AK173" s="1" t="s">
        <v>90</v>
      </c>
      <c r="AL173" s="1">
        <v>2</v>
      </c>
      <c r="AR173">
        <f t="shared" si="2"/>
        <v>1</v>
      </c>
      <c r="AS173">
        <v>1</v>
      </c>
      <c r="AT173">
        <v>2</v>
      </c>
      <c r="AU173">
        <v>3</v>
      </c>
      <c r="AV173">
        <f>IF(Table1[[#This Row],[narratives_rank_1]]=1,IF(Table1[[#This Row],[narratives_rank_2]]=2,123,132),IF(Table1[[#This Row],[narratives_rank_1]]=2,IF(Table1[[#This Row],[narratives_rank_2]]=1,213,231),IF(Table1[[#This Row],[narratives_rank_2]]=1,312,321)))</f>
        <v>123</v>
      </c>
      <c r="AW173" t="str">
        <f>IF(AV173=[1]Q4_narr_rank!$B$2,[1]Q4_narr_rank!$A$2,IF(AV173=[1]Q4_narr_rank!$B$3,[1]Q4_narr_rank!$A$3,IF(AV173=[1]Q4_narr_rank!$B$4,[1]Q4_narr_rank!$A$4,IF(AV173=[1]Q4_narr_rank!$B$5,[1]Q4_narr_rank!$A$5,IF(AV173=[1]Q4_narr_rank!$B$6,[1]Q4_narr_rank!$A$6,IF(AV173=[1]Q4_narr_rank!$B$7,[1]Q4_narr_rank!$A$7))))))</f>
        <v>Cynics</v>
      </c>
      <c r="AX173" t="s">
        <v>1048</v>
      </c>
      <c r="AY173">
        <v>1</v>
      </c>
      <c r="AZ173">
        <f>LEN(Table1[[#This Row],[narratives_probing]])</f>
        <v>115</v>
      </c>
      <c r="BA173" s="6" t="str">
        <f>IF(Table1[[#This Row],[narratives_rank_1]]=1,"Money",IF(Table1[[#This Row],[narratives_rank_2]]=1,"Mixture",IF(Table1[[#This Row],[narratives_rank_3]]=1,"Sincere")))</f>
        <v>Money</v>
      </c>
      <c r="BB173" s="11" t="s">
        <v>116</v>
      </c>
      <c r="BC173" s="1">
        <v>10</v>
      </c>
      <c r="BF173" t="s">
        <v>153</v>
      </c>
      <c r="BG173" t="s">
        <v>94</v>
      </c>
      <c r="BH173" t="s">
        <v>146</v>
      </c>
      <c r="BI173" t="s">
        <v>96</v>
      </c>
      <c r="BJ173" t="s">
        <v>154</v>
      </c>
      <c r="BK173" t="s">
        <v>163</v>
      </c>
      <c r="BL173" t="s">
        <v>135</v>
      </c>
      <c r="BN173">
        <v>46</v>
      </c>
      <c r="BO173" t="s">
        <v>122</v>
      </c>
      <c r="BP173" t="s">
        <v>147</v>
      </c>
      <c r="BQ173" t="s">
        <v>124</v>
      </c>
    </row>
    <row r="174" spans="1:69" x14ac:dyDescent="0.2">
      <c r="A174" t="s">
        <v>1049</v>
      </c>
      <c r="B174" t="s">
        <v>1049</v>
      </c>
      <c r="C174">
        <v>26.123000000000001</v>
      </c>
      <c r="D174" t="s">
        <v>1050</v>
      </c>
      <c r="E174" s="1" t="s">
        <v>127</v>
      </c>
      <c r="F174" s="1">
        <v>3</v>
      </c>
      <c r="G174" s="1" t="s">
        <v>128</v>
      </c>
      <c r="H174" s="1">
        <v>9</v>
      </c>
      <c r="I174" s="1"/>
      <c r="J174" t="s">
        <v>1051</v>
      </c>
      <c r="K174" s="1" t="s">
        <v>176</v>
      </c>
      <c r="L174" s="1">
        <v>2</v>
      </c>
      <c r="M174" s="1" t="s">
        <v>328</v>
      </c>
      <c r="N174" s="1">
        <v>4</v>
      </c>
      <c r="O174" s="1" t="s">
        <v>88</v>
      </c>
      <c r="P174" s="1">
        <v>4</v>
      </c>
      <c r="R174" t="s">
        <v>1052</v>
      </c>
      <c r="S174">
        <v>0</v>
      </c>
      <c r="X174">
        <v>0</v>
      </c>
      <c r="Y174" t="str" cm="1">
        <f t="array" ref="Y17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74" cm="1">
        <f t="array" ref="Z17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74" t="str" cm="1">
        <f t="array" ref="AA17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74" t="str" cm="1">
        <f t="array" ref="AB17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74" t="str" cm="1">
        <f t="array" ref="AC17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74" t="str" cm="1">
        <f t="array" ref="AD17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74">
        <f>IF(OR(Table1[[#This Row],[Merged_Coding3numerical1]]=1,Table1[[#This Row],[Merged_Coding3numerical2]]=1,Table1[[#This Row],[Merged_Coding3numerical3]]=1),1,0)</f>
        <v>1</v>
      </c>
      <c r="AF174">
        <f>IF(OR(Table1[[#This Row],[Merged_Coding3numerical1]]=2,Table1[[#This Row],[Merged_Coding3numerical2]]=2,Table1[[#This Row],[Merged_Coding3numerical3]]=2),1,0)</f>
        <v>0</v>
      </c>
      <c r="AG174">
        <f>IF(OR(Table1[[#This Row],[Merged_Coding3numerical1]]=3,Table1[[#This Row],[Merged_Coding3numerical2]]=3,Table1[[#This Row],[Merged_Coding3numerical3]]=3),1,0)</f>
        <v>0</v>
      </c>
      <c r="AH174">
        <f>IF(OR(Table1[[#This Row],[Merged_Coding3numerical1]]=4,Table1[[#This Row],[Merged_Coding3numerical2]]=4,Table1[[#This Row],[Merged_Coding3numerical3]]=4),1,0)</f>
        <v>0</v>
      </c>
      <c r="AI174">
        <f>IF(OR(Table1[[#This Row],[Merged_Coding3numerical1]]=5,Table1[[#This Row],[Merged_Coding3numerical2]]=5,Table1[[#This Row],[Merged_Coding3numerical3]]=5),1,0)</f>
        <v>0</v>
      </c>
      <c r="AJ174">
        <f>LEN(Table1[[#This Row],[narratives_open]])</f>
        <v>146</v>
      </c>
      <c r="AK174" s="1" t="s">
        <v>90</v>
      </c>
      <c r="AL174" s="1">
        <v>2</v>
      </c>
      <c r="AR174">
        <f t="shared" si="2"/>
        <v>1</v>
      </c>
      <c r="AS174">
        <v>1</v>
      </c>
      <c r="AT174">
        <v>2</v>
      </c>
      <c r="AU174">
        <v>3</v>
      </c>
      <c r="AV174">
        <f>IF(Table1[[#This Row],[narratives_rank_1]]=1,IF(Table1[[#This Row],[narratives_rank_2]]=2,123,132),IF(Table1[[#This Row],[narratives_rank_1]]=2,IF(Table1[[#This Row],[narratives_rank_2]]=1,213,231),IF(Table1[[#This Row],[narratives_rank_2]]=1,312,321)))</f>
        <v>123</v>
      </c>
      <c r="AW174" t="str">
        <f>IF(AV174=[1]Q4_narr_rank!$B$2,[1]Q4_narr_rank!$A$2,IF(AV174=[1]Q4_narr_rank!$B$3,[1]Q4_narr_rank!$A$3,IF(AV174=[1]Q4_narr_rank!$B$4,[1]Q4_narr_rank!$A$4,IF(AV174=[1]Q4_narr_rank!$B$5,[1]Q4_narr_rank!$A$5,IF(AV174=[1]Q4_narr_rank!$B$6,[1]Q4_narr_rank!$A$6,IF(AV174=[1]Q4_narr_rank!$B$7,[1]Q4_narr_rank!$A$7))))))</f>
        <v>Cynics</v>
      </c>
      <c r="AX174" t="s">
        <v>1053</v>
      </c>
      <c r="AY174">
        <v>1</v>
      </c>
      <c r="AZ174">
        <f>LEN(Table1[[#This Row],[narratives_probing]])</f>
        <v>70</v>
      </c>
      <c r="BA174" s="6" t="str">
        <f>IF(Table1[[#This Row],[narratives_rank_1]]=1,"Money",IF(Table1[[#This Row],[narratives_rank_2]]=1,"Mixture",IF(Table1[[#This Row],[narratives_rank_3]]=1,"Sincere")))</f>
        <v>Money</v>
      </c>
      <c r="BB174" s="7" t="s">
        <v>172</v>
      </c>
      <c r="BC174" s="1">
        <v>12</v>
      </c>
      <c r="BF174" t="s">
        <v>133</v>
      </c>
      <c r="BG174" t="s">
        <v>94</v>
      </c>
      <c r="BH174" t="s">
        <v>96</v>
      </c>
      <c r="BI174" t="s">
        <v>96</v>
      </c>
      <c r="BJ174" t="s">
        <v>154</v>
      </c>
      <c r="BK174" t="s">
        <v>163</v>
      </c>
      <c r="BL174" t="s">
        <v>135</v>
      </c>
      <c r="BN174">
        <v>22</v>
      </c>
      <c r="BO174" t="s">
        <v>155</v>
      </c>
      <c r="BP174" t="s">
        <v>137</v>
      </c>
      <c r="BQ174" t="s">
        <v>124</v>
      </c>
    </row>
    <row r="175" spans="1:69" x14ac:dyDescent="0.2">
      <c r="A175" t="s">
        <v>1054</v>
      </c>
      <c r="B175" t="s">
        <v>1054</v>
      </c>
      <c r="C175">
        <v>24.597999999999999</v>
      </c>
      <c r="D175" t="s">
        <v>1055</v>
      </c>
      <c r="E175" s="1" t="s">
        <v>105</v>
      </c>
      <c r="F175" s="1">
        <v>1</v>
      </c>
      <c r="G175" s="1" t="s">
        <v>182</v>
      </c>
      <c r="H175" s="1">
        <v>3</v>
      </c>
      <c r="I175" s="1"/>
      <c r="J175" t="s">
        <v>1056</v>
      </c>
      <c r="K175" s="1" t="s">
        <v>108</v>
      </c>
      <c r="L175" s="1">
        <v>1</v>
      </c>
      <c r="M175" s="1" t="s">
        <v>109</v>
      </c>
      <c r="N175" s="1">
        <v>1</v>
      </c>
      <c r="O175" s="1" t="s">
        <v>88</v>
      </c>
      <c r="P175" s="1">
        <v>4</v>
      </c>
      <c r="R175" t="s">
        <v>1057</v>
      </c>
      <c r="S175">
        <v>0</v>
      </c>
      <c r="U175">
        <v>1</v>
      </c>
      <c r="V175" t="s">
        <v>185</v>
      </c>
      <c r="W175" s="8">
        <f>IF(Table1[[#This Row],[main_reasontext]]=[1]Q3_narr_open!$A$23,1,IF(Table1[[#This Row],[main_reasontext]]=[1]Q3_narr_open!$A$24,2,IF(Table1[[#This Row],[main_reasontext]]=[1]Q3_narr_open!$A$25,3,IF(Table1[[#This Row],[main_reasontext]]=[1]Q3_narr_open!$A$26,4,))))</f>
        <v>4</v>
      </c>
      <c r="X175">
        <v>0</v>
      </c>
      <c r="Y175" t="str" cm="1">
        <f t="array" ref="Y17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75" cm="1">
        <f t="array" ref="Z17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75" t="str" cm="1">
        <f t="array" ref="AA17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75" cm="1">
        <f t="array" ref="AB17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75" t="str" cm="1">
        <f t="array" ref="AC17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75" t="str" cm="1">
        <f t="array" ref="AD17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75">
        <f>IF(OR(Table1[[#This Row],[Merged_Coding3numerical1]]=1,Table1[[#This Row],[Merged_Coding3numerical2]]=1,Table1[[#This Row],[Merged_Coding3numerical3]]=1),1,0)</f>
        <v>1</v>
      </c>
      <c r="AF175">
        <f>IF(OR(Table1[[#This Row],[Merged_Coding3numerical1]]=2,Table1[[#This Row],[Merged_Coding3numerical2]]=2,Table1[[#This Row],[Merged_Coding3numerical3]]=2),1,0)</f>
        <v>0</v>
      </c>
      <c r="AG175">
        <f>IF(OR(Table1[[#This Row],[Merged_Coding3numerical1]]=3,Table1[[#This Row],[Merged_Coding3numerical2]]=3,Table1[[#This Row],[Merged_Coding3numerical3]]=3),1,0)</f>
        <v>0</v>
      </c>
      <c r="AH175">
        <f>IF(OR(Table1[[#This Row],[Merged_Coding3numerical1]]=4,Table1[[#This Row],[Merged_Coding3numerical2]]=4,Table1[[#This Row],[Merged_Coding3numerical3]]=4),1,0)</f>
        <v>1</v>
      </c>
      <c r="AI175">
        <f>IF(OR(Table1[[#This Row],[Merged_Coding3numerical1]]=5,Table1[[#This Row],[Merged_Coding3numerical2]]=5,Table1[[#This Row],[Merged_Coding3numerical3]]=5),1,0)</f>
        <v>0</v>
      </c>
      <c r="AJ175">
        <f>LEN(Table1[[#This Row],[narratives_open]])</f>
        <v>82</v>
      </c>
      <c r="AK175" s="1" t="s">
        <v>113</v>
      </c>
      <c r="AL175" s="1">
        <v>1</v>
      </c>
      <c r="AM175" s="1" t="s">
        <v>90</v>
      </c>
      <c r="AN175" s="1">
        <v>2</v>
      </c>
      <c r="AR175">
        <f t="shared" si="2"/>
        <v>0.5</v>
      </c>
      <c r="AS175">
        <v>2</v>
      </c>
      <c r="AT175">
        <v>1</v>
      </c>
      <c r="AU175">
        <v>3</v>
      </c>
      <c r="AV175">
        <f>IF(Table1[[#This Row],[narratives_rank_1]]=1,IF(Table1[[#This Row],[narratives_rank_2]]=2,123,132),IF(Table1[[#This Row],[narratives_rank_1]]=2,IF(Table1[[#This Row],[narratives_rank_2]]=1,213,231),IF(Table1[[#This Row],[narratives_rank_2]]=1,312,321)))</f>
        <v>213</v>
      </c>
      <c r="AW175" t="str">
        <f>IF(AV175=[1]Q4_narr_rank!$B$2,[1]Q4_narr_rank!$A$2,IF(AV175=[1]Q4_narr_rank!$B$3,[1]Q4_narr_rank!$A$3,IF(AV175=[1]Q4_narr_rank!$B$4,[1]Q4_narr_rank!$A$4,IF(AV175=[1]Q4_narr_rank!$B$5,[1]Q4_narr_rank!$A$5,IF(AV175=[1]Q4_narr_rank!$B$6,[1]Q4_narr_rank!$A$6,IF(AV175=[1]Q4_narr_rank!$B$7,[1]Q4_narr_rank!$A$7))))))</f>
        <v>Balanced Cynics</v>
      </c>
      <c r="AX175" t="s">
        <v>1058</v>
      </c>
      <c r="AY175">
        <v>1</v>
      </c>
      <c r="AZ175">
        <f>LEN(Table1[[#This Row],[narratives_probing]])</f>
        <v>59</v>
      </c>
      <c r="BA175" s="6" t="str">
        <f>IF(Table1[[#This Row],[narratives_rank_1]]=1,"Money",IF(Table1[[#This Row],[narratives_rank_2]]=1,"Mixture",IF(Table1[[#This Row],[narratives_rank_3]]=1,"Sincere")))</f>
        <v>Mixture</v>
      </c>
      <c r="BB175" s="9" t="s">
        <v>132</v>
      </c>
      <c r="BC175" s="1">
        <v>20</v>
      </c>
      <c r="BF175" t="s">
        <v>223</v>
      </c>
      <c r="BG175">
        <v>0.4</v>
      </c>
      <c r="BH175" t="s">
        <v>146</v>
      </c>
      <c r="BI175" t="s">
        <v>146</v>
      </c>
      <c r="BJ175" t="s">
        <v>119</v>
      </c>
      <c r="BK175" t="s">
        <v>163</v>
      </c>
      <c r="BL175" t="s">
        <v>121</v>
      </c>
      <c r="BN175">
        <v>46</v>
      </c>
      <c r="BO175" t="s">
        <v>122</v>
      </c>
      <c r="BP175" t="s">
        <v>147</v>
      </c>
      <c r="BQ175" t="s">
        <v>124</v>
      </c>
    </row>
    <row r="176" spans="1:69" x14ac:dyDescent="0.2">
      <c r="A176" t="s">
        <v>1059</v>
      </c>
      <c r="B176" t="s">
        <v>1059</v>
      </c>
      <c r="C176">
        <v>40.51</v>
      </c>
      <c r="D176" t="s">
        <v>1060</v>
      </c>
      <c r="E176" s="1" t="s">
        <v>167</v>
      </c>
      <c r="F176" s="1">
        <v>5</v>
      </c>
      <c r="G176" s="1" t="s">
        <v>167</v>
      </c>
      <c r="H176" s="1">
        <v>19</v>
      </c>
      <c r="I176" s="1"/>
      <c r="J176" t="s">
        <v>1061</v>
      </c>
      <c r="K176" s="1" t="s">
        <v>108</v>
      </c>
      <c r="L176" s="1">
        <v>1</v>
      </c>
      <c r="M176" s="1" t="s">
        <v>109</v>
      </c>
      <c r="N176" s="1">
        <v>1</v>
      </c>
      <c r="O176" s="1" t="s">
        <v>88</v>
      </c>
      <c r="P176" s="1">
        <v>4</v>
      </c>
      <c r="Q176" s="1"/>
      <c r="R176" t="s">
        <v>1062</v>
      </c>
      <c r="S176">
        <v>0</v>
      </c>
      <c r="V176" t="s">
        <v>294</v>
      </c>
      <c r="W176" s="8">
        <f>IF(Table1[[#This Row],[main_reasontext]]=[1]Q3_narr_open!$A$23,1,IF(Table1[[#This Row],[main_reasontext]]=[1]Q3_narr_open!$A$24,2,IF(Table1[[#This Row],[main_reasontext]]=[1]Q3_narr_open!$A$25,3,IF(Table1[[#This Row],[main_reasontext]]=[1]Q3_narr_open!$A$26,4,))))</f>
        <v>3</v>
      </c>
      <c r="X176">
        <v>0</v>
      </c>
      <c r="Y176" t="str" cm="1">
        <f t="array" ref="Y17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176" cm="1">
        <f t="array" ref="Z17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176" t="str" cm="1">
        <f t="array" ref="AA17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76" cm="1">
        <f t="array" ref="AB17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76" t="str" cm="1">
        <f t="array" ref="AC17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76" t="str" cm="1">
        <f t="array" ref="AD17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76">
        <f>IF(OR(Table1[[#This Row],[Merged_Coding3numerical1]]=1,Table1[[#This Row],[Merged_Coding3numerical2]]=1,Table1[[#This Row],[Merged_Coding3numerical3]]=1),1,0)</f>
        <v>1</v>
      </c>
      <c r="AF176">
        <f>IF(OR(Table1[[#This Row],[Merged_Coding3numerical1]]=2,Table1[[#This Row],[Merged_Coding3numerical2]]=2,Table1[[#This Row],[Merged_Coding3numerical3]]=2),1,0)</f>
        <v>0</v>
      </c>
      <c r="AG176">
        <f>IF(OR(Table1[[#This Row],[Merged_Coding3numerical1]]=3,Table1[[#This Row],[Merged_Coding3numerical2]]=3,Table1[[#This Row],[Merged_Coding3numerical3]]=3),1,0)</f>
        <v>1</v>
      </c>
      <c r="AH176">
        <f>IF(OR(Table1[[#This Row],[Merged_Coding3numerical1]]=4,Table1[[#This Row],[Merged_Coding3numerical2]]=4,Table1[[#This Row],[Merged_Coding3numerical3]]=4),1,0)</f>
        <v>0</v>
      </c>
      <c r="AI176">
        <f>IF(OR(Table1[[#This Row],[Merged_Coding3numerical1]]=5,Table1[[#This Row],[Merged_Coding3numerical2]]=5,Table1[[#This Row],[Merged_Coding3numerical3]]=5),1,0)</f>
        <v>0</v>
      </c>
      <c r="AJ176">
        <f>LEN(Table1[[#This Row],[narratives_open]])</f>
        <v>359</v>
      </c>
      <c r="AK176" s="1" t="s">
        <v>295</v>
      </c>
      <c r="AL176" s="1">
        <v>4</v>
      </c>
      <c r="AM176" s="1" t="s">
        <v>90</v>
      </c>
      <c r="AN176" s="1">
        <v>2</v>
      </c>
      <c r="AR176">
        <f t="shared" si="2"/>
        <v>0.5</v>
      </c>
      <c r="AS176">
        <v>1</v>
      </c>
      <c r="AT176">
        <v>2</v>
      </c>
      <c r="AU176">
        <v>3</v>
      </c>
      <c r="AV176">
        <f>IF(Table1[[#This Row],[narratives_rank_1]]=1,IF(Table1[[#This Row],[narratives_rank_2]]=2,123,132),IF(Table1[[#This Row],[narratives_rank_1]]=2,IF(Table1[[#This Row],[narratives_rank_2]]=1,213,231),IF(Table1[[#This Row],[narratives_rank_2]]=1,312,321)))</f>
        <v>123</v>
      </c>
      <c r="AW176" t="str">
        <f>IF(AV176=[1]Q4_narr_rank!$B$2,[1]Q4_narr_rank!$A$2,IF(AV176=[1]Q4_narr_rank!$B$3,[1]Q4_narr_rank!$A$3,IF(AV176=[1]Q4_narr_rank!$B$4,[1]Q4_narr_rank!$A$4,IF(AV176=[1]Q4_narr_rank!$B$5,[1]Q4_narr_rank!$A$5,IF(AV176=[1]Q4_narr_rank!$B$6,[1]Q4_narr_rank!$A$6,IF(AV176=[1]Q4_narr_rank!$B$7,[1]Q4_narr_rank!$A$7))))))</f>
        <v>Cynics</v>
      </c>
      <c r="AX176" t="s">
        <v>1063</v>
      </c>
      <c r="AY176">
        <v>1</v>
      </c>
      <c r="AZ176">
        <f>LEN(Table1[[#This Row],[narratives_probing]])</f>
        <v>177</v>
      </c>
      <c r="BA176" s="6" t="str">
        <f>IF(Table1[[#This Row],[narratives_rank_1]]=1,"Money",IF(Table1[[#This Row],[narratives_rank_2]]=1,"Mixture",IF(Table1[[#This Row],[narratives_rank_3]]=1,"Sincere")))</f>
        <v>Money</v>
      </c>
      <c r="BB176" s="1" t="s">
        <v>116</v>
      </c>
      <c r="BC176" s="1">
        <v>10</v>
      </c>
      <c r="BF176" t="s">
        <v>153</v>
      </c>
      <c r="BG176">
        <v>0.4</v>
      </c>
      <c r="BH176" t="s">
        <v>118</v>
      </c>
      <c r="BI176" t="s">
        <v>118</v>
      </c>
      <c r="BJ176" t="s">
        <v>154</v>
      </c>
      <c r="BK176" t="s">
        <v>163</v>
      </c>
      <c r="BL176" t="s">
        <v>135</v>
      </c>
      <c r="BN176">
        <v>63</v>
      </c>
      <c r="BO176" t="s">
        <v>122</v>
      </c>
      <c r="BP176" t="s">
        <v>324</v>
      </c>
      <c r="BQ176" t="s">
        <v>156</v>
      </c>
    </row>
    <row r="177" spans="1:69" x14ac:dyDescent="0.2">
      <c r="A177" t="s">
        <v>1064</v>
      </c>
      <c r="B177" t="s">
        <v>1064</v>
      </c>
      <c r="C177">
        <v>58.003</v>
      </c>
      <c r="D177" t="s">
        <v>1065</v>
      </c>
      <c r="E177" s="1" t="s">
        <v>127</v>
      </c>
      <c r="F177" s="1">
        <v>3</v>
      </c>
      <c r="G177" s="1" t="s">
        <v>128</v>
      </c>
      <c r="H177" s="1">
        <v>9</v>
      </c>
      <c r="I177" s="1"/>
      <c r="J177" t="s">
        <v>1066</v>
      </c>
      <c r="K177" s="1" t="s">
        <v>604</v>
      </c>
      <c r="L177" s="1">
        <v>5</v>
      </c>
      <c r="M177" s="1" t="s">
        <v>87</v>
      </c>
      <c r="N177" s="1">
        <v>3</v>
      </c>
      <c r="O177" s="1" t="s">
        <v>88</v>
      </c>
      <c r="P177" s="1">
        <v>4</v>
      </c>
      <c r="R177" t="s">
        <v>1067</v>
      </c>
      <c r="S177">
        <v>0</v>
      </c>
      <c r="X177">
        <v>0</v>
      </c>
      <c r="Y177" t="str" cm="1">
        <f t="array" ref="Y17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77" cm="1">
        <f t="array" ref="Z17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77" t="str" cm="1">
        <f t="array" ref="AA17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77" t="str" cm="1">
        <f t="array" ref="AB17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77" t="str" cm="1">
        <f t="array" ref="AC17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77" t="str" cm="1">
        <f t="array" ref="AD17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77">
        <f>IF(OR(Table1[[#This Row],[Merged_Coding3numerical1]]=1,Table1[[#This Row],[Merged_Coding3numerical2]]=1,Table1[[#This Row],[Merged_Coding3numerical3]]=1),1,0)</f>
        <v>0</v>
      </c>
      <c r="AF177">
        <f>IF(OR(Table1[[#This Row],[Merged_Coding3numerical1]]=2,Table1[[#This Row],[Merged_Coding3numerical2]]=2,Table1[[#This Row],[Merged_Coding3numerical3]]=2),1,0)</f>
        <v>1</v>
      </c>
      <c r="AG177">
        <f>IF(OR(Table1[[#This Row],[Merged_Coding3numerical1]]=3,Table1[[#This Row],[Merged_Coding3numerical2]]=3,Table1[[#This Row],[Merged_Coding3numerical3]]=3),1,0)</f>
        <v>0</v>
      </c>
      <c r="AH177">
        <f>IF(OR(Table1[[#This Row],[Merged_Coding3numerical1]]=4,Table1[[#This Row],[Merged_Coding3numerical2]]=4,Table1[[#This Row],[Merged_Coding3numerical3]]=4),1,0)</f>
        <v>0</v>
      </c>
      <c r="AI177">
        <f>IF(OR(Table1[[#This Row],[Merged_Coding3numerical1]]=5,Table1[[#This Row],[Merged_Coding3numerical2]]=5,Table1[[#This Row],[Merged_Coding3numerical3]]=5),1,0)</f>
        <v>0</v>
      </c>
      <c r="AJ177">
        <f>LEN(Table1[[#This Row],[narratives_open]])</f>
        <v>172</v>
      </c>
      <c r="AK177" s="1" t="s">
        <v>221</v>
      </c>
      <c r="AL177" s="1">
        <v>5</v>
      </c>
      <c r="AR177">
        <f t="shared" si="2"/>
        <v>1</v>
      </c>
      <c r="AS177">
        <v>1</v>
      </c>
      <c r="AT177">
        <v>2</v>
      </c>
      <c r="AU177">
        <v>3</v>
      </c>
      <c r="AV177">
        <f>IF(Table1[[#This Row],[narratives_rank_1]]=1,IF(Table1[[#This Row],[narratives_rank_2]]=2,123,132),IF(Table1[[#This Row],[narratives_rank_1]]=2,IF(Table1[[#This Row],[narratives_rank_2]]=1,213,231),IF(Table1[[#This Row],[narratives_rank_2]]=1,312,321)))</f>
        <v>123</v>
      </c>
      <c r="AW177" t="str">
        <f>IF(AV177=[1]Q4_narr_rank!$B$2,[1]Q4_narr_rank!$A$2,IF(AV177=[1]Q4_narr_rank!$B$3,[1]Q4_narr_rank!$A$3,IF(AV177=[1]Q4_narr_rank!$B$4,[1]Q4_narr_rank!$A$4,IF(AV177=[1]Q4_narr_rank!$B$5,[1]Q4_narr_rank!$A$5,IF(AV177=[1]Q4_narr_rank!$B$6,[1]Q4_narr_rank!$A$6,IF(AV177=[1]Q4_narr_rank!$B$7,[1]Q4_narr_rank!$A$7))))))</f>
        <v>Cynics</v>
      </c>
      <c r="AX177" t="s">
        <v>1068</v>
      </c>
      <c r="AY177">
        <v>1</v>
      </c>
      <c r="AZ177">
        <f>LEN(Table1[[#This Row],[narratives_probing]])</f>
        <v>242</v>
      </c>
      <c r="BA177" s="6" t="str">
        <f>IF(Table1[[#This Row],[narratives_rank_1]]=1,"Money",IF(Table1[[#This Row],[narratives_rank_2]]=1,"Mixture",IF(Table1[[#This Row],[narratives_rank_3]]=1,"Sincere")))</f>
        <v>Money</v>
      </c>
      <c r="BB177" s="7" t="s">
        <v>116</v>
      </c>
      <c r="BC177" s="1">
        <v>10</v>
      </c>
      <c r="BF177" t="s">
        <v>210</v>
      </c>
      <c r="BG177" t="s">
        <v>94</v>
      </c>
      <c r="BH177" t="s">
        <v>118</v>
      </c>
      <c r="BI177" t="s">
        <v>146</v>
      </c>
      <c r="BJ177" t="s">
        <v>154</v>
      </c>
      <c r="BK177" t="s">
        <v>163</v>
      </c>
      <c r="BL177" t="s">
        <v>99</v>
      </c>
      <c r="BN177">
        <v>31</v>
      </c>
      <c r="BO177" t="s">
        <v>100</v>
      </c>
      <c r="BP177" t="s">
        <v>147</v>
      </c>
      <c r="BQ177" t="s">
        <v>156</v>
      </c>
    </row>
    <row r="178" spans="1:69" x14ac:dyDescent="0.2">
      <c r="A178" t="s">
        <v>1069</v>
      </c>
      <c r="B178" t="s">
        <v>1069</v>
      </c>
      <c r="C178">
        <v>24.206</v>
      </c>
      <c r="D178" t="s">
        <v>1070</v>
      </c>
      <c r="E178" s="1" t="s">
        <v>167</v>
      </c>
      <c r="F178" s="1">
        <v>5</v>
      </c>
      <c r="G178" s="1" t="s">
        <v>167</v>
      </c>
      <c r="H178" s="1">
        <v>19</v>
      </c>
      <c r="I178" s="1"/>
      <c r="J178" t="s">
        <v>1071</v>
      </c>
      <c r="K178" s="1" t="s">
        <v>86</v>
      </c>
      <c r="L178" s="1">
        <v>4</v>
      </c>
      <c r="M178" s="1" t="s">
        <v>87</v>
      </c>
      <c r="N178" s="1">
        <v>3</v>
      </c>
      <c r="O178" s="1" t="s">
        <v>88</v>
      </c>
      <c r="P178" s="1">
        <v>4</v>
      </c>
      <c r="R178" t="s">
        <v>1072</v>
      </c>
      <c r="S178">
        <v>0</v>
      </c>
      <c r="V178" t="s">
        <v>111</v>
      </c>
      <c r="W178" s="8">
        <f>IF(Table1[[#This Row],[main_reasontext]]=[1]Q3_narr_open!$A$23,1,IF(Table1[[#This Row],[main_reasontext]]=[1]Q3_narr_open!$A$24,2,IF(Table1[[#This Row],[main_reasontext]]=[1]Q3_narr_open!$A$25,3,IF(Table1[[#This Row],[main_reasontext]]=[1]Q3_narr_open!$A$26,4,))))</f>
        <v>2</v>
      </c>
      <c r="X178">
        <v>0</v>
      </c>
      <c r="Y178" t="str" cm="1">
        <f t="array" ref="Y17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78" cm="1">
        <f t="array" ref="Z17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78" t="str" cm="1">
        <f t="array" ref="AA17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78" cm="1">
        <f t="array" ref="AB17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78" t="str" cm="1">
        <f t="array" ref="AC17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78" t="str" cm="1">
        <f t="array" ref="AD17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78">
        <f>IF(OR(Table1[[#This Row],[Merged_Coding3numerical1]]=1,Table1[[#This Row],[Merged_Coding3numerical2]]=1,Table1[[#This Row],[Merged_Coding3numerical3]]=1),1,0)</f>
        <v>1</v>
      </c>
      <c r="AF178">
        <f>IF(OR(Table1[[#This Row],[Merged_Coding3numerical1]]=2,Table1[[#This Row],[Merged_Coding3numerical2]]=2,Table1[[#This Row],[Merged_Coding3numerical3]]=2),1,0)</f>
        <v>1</v>
      </c>
      <c r="AG178">
        <f>IF(OR(Table1[[#This Row],[Merged_Coding3numerical1]]=3,Table1[[#This Row],[Merged_Coding3numerical2]]=3,Table1[[#This Row],[Merged_Coding3numerical3]]=3),1,0)</f>
        <v>0</v>
      </c>
      <c r="AH178">
        <f>IF(OR(Table1[[#This Row],[Merged_Coding3numerical1]]=4,Table1[[#This Row],[Merged_Coding3numerical2]]=4,Table1[[#This Row],[Merged_Coding3numerical3]]=4),1,0)</f>
        <v>0</v>
      </c>
      <c r="AI178">
        <f>IF(OR(Table1[[#This Row],[Merged_Coding3numerical1]]=5,Table1[[#This Row],[Merged_Coding3numerical2]]=5,Table1[[#This Row],[Merged_Coding3numerical3]]=5),1,0)</f>
        <v>0</v>
      </c>
      <c r="AJ178">
        <f>LEN(Table1[[#This Row],[narratives_open]])</f>
        <v>79</v>
      </c>
      <c r="AK178" s="1" t="s">
        <v>90</v>
      </c>
      <c r="AL178" s="1">
        <v>2</v>
      </c>
      <c r="AM178" s="1" t="s">
        <v>221</v>
      </c>
      <c r="AN178" s="1">
        <v>5</v>
      </c>
      <c r="AR178">
        <f t="shared" si="2"/>
        <v>0.5</v>
      </c>
      <c r="AS178">
        <v>1</v>
      </c>
      <c r="AT178">
        <v>3</v>
      </c>
      <c r="AU178">
        <v>2</v>
      </c>
      <c r="AV178">
        <f>IF(Table1[[#This Row],[narratives_rank_1]]=1,IF(Table1[[#This Row],[narratives_rank_2]]=2,123,132),IF(Table1[[#This Row],[narratives_rank_1]]=2,IF(Table1[[#This Row],[narratives_rank_2]]=1,213,231),IF(Table1[[#This Row],[narratives_rank_2]]=1,312,321)))</f>
        <v>132</v>
      </c>
      <c r="AW178" t="str">
        <f>IF(AV178=[1]Q4_narr_rank!$B$2,[1]Q4_narr_rank!$A$2,IF(AV178=[1]Q4_narr_rank!$B$3,[1]Q4_narr_rank!$A$3,IF(AV178=[1]Q4_narr_rank!$B$4,[1]Q4_narr_rank!$A$4,IF(AV178=[1]Q4_narr_rank!$B$5,[1]Q4_narr_rank!$A$5,IF(AV178=[1]Q4_narr_rank!$B$6,[1]Q4_narr_rank!$A$6,IF(AV178=[1]Q4_narr_rank!$B$7,[1]Q4_narr_rank!$A$7))))))</f>
        <v>2 different types of firms, cynics</v>
      </c>
      <c r="AX178" t="s">
        <v>1073</v>
      </c>
      <c r="AY178">
        <v>1</v>
      </c>
      <c r="AZ178">
        <f>LEN(Table1[[#This Row],[narratives_probing]])</f>
        <v>175</v>
      </c>
      <c r="BA178" s="6" t="str">
        <f>IF(Table1[[#This Row],[narratives_rank_1]]=1,"Money",IF(Table1[[#This Row],[narratives_rank_2]]=1,"Mixture",IF(Table1[[#This Row],[narratives_rank_3]]=1,"Sincere")))</f>
        <v>Money</v>
      </c>
      <c r="BB178" s="7" t="s">
        <v>92</v>
      </c>
      <c r="BC178" s="1">
        <v>9</v>
      </c>
      <c r="BF178" t="s">
        <v>93</v>
      </c>
      <c r="BG178" t="s">
        <v>94</v>
      </c>
      <c r="BH178" t="s">
        <v>96</v>
      </c>
      <c r="BI178" t="s">
        <v>118</v>
      </c>
      <c r="BJ178" t="s">
        <v>97</v>
      </c>
      <c r="BK178" t="s">
        <v>163</v>
      </c>
      <c r="BL178" t="s">
        <v>99</v>
      </c>
      <c r="BN178">
        <v>26</v>
      </c>
      <c r="BO178" t="s">
        <v>122</v>
      </c>
      <c r="BP178" t="s">
        <v>324</v>
      </c>
      <c r="BQ178" t="s">
        <v>124</v>
      </c>
    </row>
    <row r="179" spans="1:69" x14ac:dyDescent="0.2">
      <c r="A179" t="s">
        <v>1074</v>
      </c>
      <c r="B179" t="s">
        <v>1074</v>
      </c>
      <c r="C179">
        <v>210.07</v>
      </c>
      <c r="D179" t="s">
        <v>1075</v>
      </c>
      <c r="E179" s="1" t="s">
        <v>127</v>
      </c>
      <c r="F179" s="1">
        <v>3</v>
      </c>
      <c r="G179" s="1" t="s">
        <v>128</v>
      </c>
      <c r="H179" s="1">
        <v>9</v>
      </c>
      <c r="I179" s="1"/>
      <c r="J179" t="s">
        <v>1076</v>
      </c>
      <c r="K179" s="1" t="s">
        <v>108</v>
      </c>
      <c r="L179" s="1">
        <v>1</v>
      </c>
      <c r="M179" s="1" t="s">
        <v>109</v>
      </c>
      <c r="N179" s="1">
        <v>1</v>
      </c>
      <c r="O179" s="1" t="s">
        <v>88</v>
      </c>
      <c r="P179" s="1">
        <v>4</v>
      </c>
      <c r="R179" t="s">
        <v>1077</v>
      </c>
      <c r="S179">
        <v>0</v>
      </c>
      <c r="X179">
        <v>0</v>
      </c>
      <c r="Y179" t="str" cm="1">
        <f t="array" ref="Y17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79" cm="1">
        <f t="array" ref="Z17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79" t="str" cm="1">
        <f t="array" ref="AA17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79" t="str" cm="1">
        <f t="array" ref="AB17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79" t="str" cm="1">
        <f t="array" ref="AC17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79" t="str" cm="1">
        <f t="array" ref="AD17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79">
        <f>IF(OR(Table1[[#This Row],[Merged_Coding3numerical1]]=1,Table1[[#This Row],[Merged_Coding3numerical2]]=1,Table1[[#This Row],[Merged_Coding3numerical3]]=1),1,0)</f>
        <v>1</v>
      </c>
      <c r="AF179">
        <f>IF(OR(Table1[[#This Row],[Merged_Coding3numerical1]]=2,Table1[[#This Row],[Merged_Coding3numerical2]]=2,Table1[[#This Row],[Merged_Coding3numerical3]]=2),1,0)</f>
        <v>0</v>
      </c>
      <c r="AG179">
        <f>IF(OR(Table1[[#This Row],[Merged_Coding3numerical1]]=3,Table1[[#This Row],[Merged_Coding3numerical2]]=3,Table1[[#This Row],[Merged_Coding3numerical3]]=3),1,0)</f>
        <v>0</v>
      </c>
      <c r="AH179">
        <f>IF(OR(Table1[[#This Row],[Merged_Coding3numerical1]]=4,Table1[[#This Row],[Merged_Coding3numerical2]]=4,Table1[[#This Row],[Merged_Coding3numerical3]]=4),1,0)</f>
        <v>0</v>
      </c>
      <c r="AI179">
        <f>IF(OR(Table1[[#This Row],[Merged_Coding3numerical1]]=5,Table1[[#This Row],[Merged_Coding3numerical2]]=5,Table1[[#This Row],[Merged_Coding3numerical3]]=5),1,0)</f>
        <v>0</v>
      </c>
      <c r="AJ179">
        <f>LEN(Table1[[#This Row],[narratives_open]])</f>
        <v>162</v>
      </c>
      <c r="AK179" s="1" t="s">
        <v>90</v>
      </c>
      <c r="AL179" s="1">
        <v>2</v>
      </c>
      <c r="AR179">
        <f t="shared" si="2"/>
        <v>1</v>
      </c>
      <c r="AS179">
        <v>1</v>
      </c>
      <c r="AT179">
        <v>3</v>
      </c>
      <c r="AU179">
        <v>2</v>
      </c>
      <c r="AV179">
        <f>IF(Table1[[#This Row],[narratives_rank_1]]=1,IF(Table1[[#This Row],[narratives_rank_2]]=2,123,132),IF(Table1[[#This Row],[narratives_rank_1]]=2,IF(Table1[[#This Row],[narratives_rank_2]]=1,213,231),IF(Table1[[#This Row],[narratives_rank_2]]=1,312,321)))</f>
        <v>132</v>
      </c>
      <c r="AW179" t="str">
        <f>IF(AV179=[1]Q4_narr_rank!$B$2,[1]Q4_narr_rank!$A$2,IF(AV179=[1]Q4_narr_rank!$B$3,[1]Q4_narr_rank!$A$3,IF(AV179=[1]Q4_narr_rank!$B$4,[1]Q4_narr_rank!$A$4,IF(AV179=[1]Q4_narr_rank!$B$5,[1]Q4_narr_rank!$A$5,IF(AV179=[1]Q4_narr_rank!$B$6,[1]Q4_narr_rank!$A$6,IF(AV179=[1]Q4_narr_rank!$B$7,[1]Q4_narr_rank!$A$7))))))</f>
        <v>2 different types of firms, cynics</v>
      </c>
      <c r="AX179" t="s">
        <v>1078</v>
      </c>
      <c r="AY179">
        <v>1</v>
      </c>
      <c r="AZ179">
        <f>LEN(Table1[[#This Row],[narratives_probing]])</f>
        <v>170</v>
      </c>
      <c r="BA179" s="6" t="str">
        <f>IF(Table1[[#This Row],[narratives_rank_1]]=1,"Money",IF(Table1[[#This Row],[narratives_rank_2]]=1,"Mixture",IF(Table1[[#This Row],[narratives_rank_3]]=1,"Sincere")))</f>
        <v>Money</v>
      </c>
      <c r="BB179" s="7" t="s">
        <v>92</v>
      </c>
      <c r="BC179" s="1">
        <v>9</v>
      </c>
      <c r="BF179" t="s">
        <v>223</v>
      </c>
      <c r="BG179" t="s">
        <v>187</v>
      </c>
      <c r="BH179" t="s">
        <v>188</v>
      </c>
      <c r="BI179" t="s">
        <v>118</v>
      </c>
      <c r="BJ179" t="s">
        <v>97</v>
      </c>
      <c r="BK179" t="s">
        <v>163</v>
      </c>
      <c r="BL179" t="s">
        <v>99</v>
      </c>
      <c r="BN179">
        <v>30</v>
      </c>
      <c r="BO179" t="s">
        <v>136</v>
      </c>
      <c r="BP179" t="s">
        <v>324</v>
      </c>
      <c r="BQ179" t="s">
        <v>124</v>
      </c>
    </row>
    <row r="180" spans="1:69" x14ac:dyDescent="0.2">
      <c r="A180" t="s">
        <v>1079</v>
      </c>
      <c r="B180" t="s">
        <v>1079</v>
      </c>
      <c r="C180">
        <v>117.166</v>
      </c>
      <c r="D180" t="s">
        <v>1080</v>
      </c>
      <c r="E180" s="1" t="s">
        <v>127</v>
      </c>
      <c r="F180" s="1">
        <v>3</v>
      </c>
      <c r="G180" s="1" t="s">
        <v>128</v>
      </c>
      <c r="H180" s="1">
        <v>9</v>
      </c>
      <c r="I180" s="1"/>
      <c r="J180" t="s">
        <v>1081</v>
      </c>
      <c r="K180" s="1" t="s">
        <v>86</v>
      </c>
      <c r="L180" s="1">
        <v>4</v>
      </c>
      <c r="M180" s="1" t="s">
        <v>87</v>
      </c>
      <c r="N180" s="1">
        <v>3</v>
      </c>
      <c r="O180" s="1" t="s">
        <v>88</v>
      </c>
      <c r="P180" s="1">
        <v>4</v>
      </c>
      <c r="R180" t="s">
        <v>1082</v>
      </c>
      <c r="S180">
        <v>0</v>
      </c>
      <c r="V180" t="s">
        <v>111</v>
      </c>
      <c r="W180" s="8">
        <f>IF(Table1[[#This Row],[main_reasontext]]=[1]Q3_narr_open!$A$23,1,IF(Table1[[#This Row],[main_reasontext]]=[1]Q3_narr_open!$A$24,2,IF(Table1[[#This Row],[main_reasontext]]=[1]Q3_narr_open!$A$25,3,IF(Table1[[#This Row],[main_reasontext]]=[1]Q3_narr_open!$A$26,4,))))</f>
        <v>2</v>
      </c>
      <c r="X180">
        <v>1</v>
      </c>
      <c r="Y180" t="str" cm="1">
        <f t="array" ref="Y18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80" cm="1">
        <f t="array" ref="Z18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80" t="str" cm="1">
        <f t="array" ref="AA18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80" cm="1">
        <f t="array" ref="AB18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80" t="str" cm="1">
        <f t="array" ref="AC18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80" t="str" cm="1">
        <f t="array" ref="AD18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80">
        <f>IF(OR(Table1[[#This Row],[Merged_Coding3numerical1]]=1,Table1[[#This Row],[Merged_Coding3numerical2]]=1,Table1[[#This Row],[Merged_Coding3numerical3]]=1),1,0)</f>
        <v>0</v>
      </c>
      <c r="AF180">
        <f>IF(OR(Table1[[#This Row],[Merged_Coding3numerical1]]=2,Table1[[#This Row],[Merged_Coding3numerical2]]=2,Table1[[#This Row],[Merged_Coding3numerical3]]=2),1,0)</f>
        <v>1</v>
      </c>
      <c r="AG180">
        <f>IF(OR(Table1[[#This Row],[Merged_Coding3numerical1]]=3,Table1[[#This Row],[Merged_Coding3numerical2]]=3,Table1[[#This Row],[Merged_Coding3numerical3]]=3),1,0)</f>
        <v>0</v>
      </c>
      <c r="AH180">
        <f>IF(OR(Table1[[#This Row],[Merged_Coding3numerical1]]=4,Table1[[#This Row],[Merged_Coding3numerical2]]=4,Table1[[#This Row],[Merged_Coding3numerical3]]=4),1,0)</f>
        <v>1</v>
      </c>
      <c r="AI180">
        <f>IF(OR(Table1[[#This Row],[Merged_Coding3numerical1]]=5,Table1[[#This Row],[Merged_Coding3numerical2]]=5,Table1[[#This Row],[Merged_Coding3numerical3]]=5),1,0)</f>
        <v>0</v>
      </c>
      <c r="AJ180">
        <f>LEN(Table1[[#This Row],[narratives_open]])</f>
        <v>157</v>
      </c>
      <c r="AK180" s="1" t="s">
        <v>113</v>
      </c>
      <c r="AL180" s="1">
        <v>1</v>
      </c>
      <c r="AM180" s="1" t="s">
        <v>221</v>
      </c>
      <c r="AN180" s="1">
        <v>5</v>
      </c>
      <c r="AR180">
        <f t="shared" si="2"/>
        <v>0.5</v>
      </c>
      <c r="AS180">
        <v>3</v>
      </c>
      <c r="AT180">
        <v>2</v>
      </c>
      <c r="AU180">
        <v>1</v>
      </c>
      <c r="AV180">
        <f>IF(Table1[[#This Row],[narratives_rank_1]]=1,IF(Table1[[#This Row],[narratives_rank_2]]=2,123,132),IF(Table1[[#This Row],[narratives_rank_1]]=2,IF(Table1[[#This Row],[narratives_rank_2]]=1,213,231),IF(Table1[[#This Row],[narratives_rank_2]]=1,312,321)))</f>
        <v>321</v>
      </c>
      <c r="AW180" t="str">
        <f>IF(AV180=[1]Q4_narr_rank!$B$2,[1]Q4_narr_rank!$A$2,IF(AV180=[1]Q4_narr_rank!$B$3,[1]Q4_narr_rank!$A$3,IF(AV180=[1]Q4_narr_rank!$B$4,[1]Q4_narr_rank!$A$4,IF(AV180=[1]Q4_narr_rank!$B$5,[1]Q4_narr_rank!$A$5,IF(AV180=[1]Q4_narr_rank!$B$6,[1]Q4_narr_rank!$A$6,IF(AV180=[1]Q4_narr_rank!$B$7,[1]Q4_narr_rank!$A$7))))))</f>
        <v>Idealists</v>
      </c>
      <c r="AX180" t="s">
        <v>1083</v>
      </c>
      <c r="AY180">
        <v>0</v>
      </c>
      <c r="AZ180">
        <f>LEN(Table1[[#This Row],[narratives_probing]])</f>
        <v>194</v>
      </c>
      <c r="BA180" s="6" t="str">
        <f>IF(Table1[[#This Row],[narratives_rank_1]]=1,"Money",IF(Table1[[#This Row],[narratives_rank_2]]=1,"Mixture",IF(Table1[[#This Row],[narratives_rank_3]]=1,"Sincere")))</f>
        <v>Sincere</v>
      </c>
      <c r="BB180" s="9" t="s">
        <v>336</v>
      </c>
      <c r="BC180" s="1">
        <v>3</v>
      </c>
      <c r="BF180" t="s">
        <v>223</v>
      </c>
      <c r="BG180">
        <v>0.6</v>
      </c>
      <c r="BH180" t="s">
        <v>96</v>
      </c>
      <c r="BI180" t="s">
        <v>96</v>
      </c>
      <c r="BJ180" t="s">
        <v>97</v>
      </c>
      <c r="BK180" t="s">
        <v>163</v>
      </c>
      <c r="BL180" t="s">
        <v>135</v>
      </c>
      <c r="BN180">
        <v>62</v>
      </c>
      <c r="BO180" t="s">
        <v>122</v>
      </c>
      <c r="BP180" t="s">
        <v>147</v>
      </c>
      <c r="BQ180" t="s">
        <v>124</v>
      </c>
    </row>
    <row r="181" spans="1:69" x14ac:dyDescent="0.2">
      <c r="A181" t="s">
        <v>1084</v>
      </c>
      <c r="B181" t="s">
        <v>1084</v>
      </c>
      <c r="C181">
        <v>31.483000000000001</v>
      </c>
      <c r="D181" t="s">
        <v>1085</v>
      </c>
      <c r="E181" s="1" t="s">
        <v>127</v>
      </c>
      <c r="F181" s="1">
        <v>3</v>
      </c>
      <c r="G181" s="1" t="s">
        <v>128</v>
      </c>
      <c r="H181" s="1">
        <v>9</v>
      </c>
      <c r="I181" s="1"/>
      <c r="J181" t="s">
        <v>1086</v>
      </c>
      <c r="K181" s="1" t="s">
        <v>86</v>
      </c>
      <c r="L181" s="1">
        <v>4</v>
      </c>
      <c r="M181" s="1" t="s">
        <v>87</v>
      </c>
      <c r="N181" s="1">
        <v>3</v>
      </c>
      <c r="O181" s="1" t="s">
        <v>88</v>
      </c>
      <c r="P181" s="1">
        <v>4</v>
      </c>
      <c r="R181" t="s">
        <v>1087</v>
      </c>
      <c r="S181">
        <v>0</v>
      </c>
      <c r="V181" t="s">
        <v>111</v>
      </c>
      <c r="W181" s="8">
        <f>IF(Table1[[#This Row],[main_reasontext]]=[1]Q3_narr_open!$A$23,1,IF(Table1[[#This Row],[main_reasontext]]=[1]Q3_narr_open!$A$24,2,IF(Table1[[#This Row],[main_reasontext]]=[1]Q3_narr_open!$A$25,3,IF(Table1[[#This Row],[main_reasontext]]=[1]Q3_narr_open!$A$26,4,))))</f>
        <v>2</v>
      </c>
      <c r="X181">
        <v>1</v>
      </c>
      <c r="Y181" t="str" cm="1">
        <f t="array" ref="Y18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81" cm="1">
        <f t="array" ref="Z18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81" t="str" cm="1">
        <f t="array" ref="AA18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81" cm="1">
        <f t="array" ref="AB18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81" t="str" cm="1">
        <f t="array" ref="AC18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81" t="str" cm="1">
        <f t="array" ref="AD18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81">
        <f>IF(OR(Table1[[#This Row],[Merged_Coding3numerical1]]=1,Table1[[#This Row],[Merged_Coding3numerical2]]=1,Table1[[#This Row],[Merged_Coding3numerical3]]=1),1,0)</f>
        <v>1</v>
      </c>
      <c r="AF181">
        <f>IF(OR(Table1[[#This Row],[Merged_Coding3numerical1]]=2,Table1[[#This Row],[Merged_Coding3numerical2]]=2,Table1[[#This Row],[Merged_Coding3numerical3]]=2),1,0)</f>
        <v>1</v>
      </c>
      <c r="AG181">
        <f>IF(OR(Table1[[#This Row],[Merged_Coding3numerical1]]=3,Table1[[#This Row],[Merged_Coding3numerical2]]=3,Table1[[#This Row],[Merged_Coding3numerical3]]=3),1,0)</f>
        <v>0</v>
      </c>
      <c r="AH181">
        <f>IF(OR(Table1[[#This Row],[Merged_Coding3numerical1]]=4,Table1[[#This Row],[Merged_Coding3numerical2]]=4,Table1[[#This Row],[Merged_Coding3numerical3]]=4),1,0)</f>
        <v>0</v>
      </c>
      <c r="AI181">
        <f>IF(OR(Table1[[#This Row],[Merged_Coding3numerical1]]=5,Table1[[#This Row],[Merged_Coding3numerical2]]=5,Table1[[#This Row],[Merged_Coding3numerical3]]=5),1,0)</f>
        <v>0</v>
      </c>
      <c r="AJ181">
        <f>LEN(Table1[[#This Row],[narratives_open]])</f>
        <v>137</v>
      </c>
      <c r="AK181" s="1" t="s">
        <v>90</v>
      </c>
      <c r="AL181" s="1">
        <v>2</v>
      </c>
      <c r="AM181" s="1" t="s">
        <v>221</v>
      </c>
      <c r="AN181" s="1">
        <v>5</v>
      </c>
      <c r="AR181">
        <f t="shared" si="2"/>
        <v>0.5</v>
      </c>
      <c r="AS181">
        <v>1</v>
      </c>
      <c r="AT181">
        <v>2</v>
      </c>
      <c r="AU181">
        <v>3</v>
      </c>
      <c r="AV181">
        <f>IF(Table1[[#This Row],[narratives_rank_1]]=1,IF(Table1[[#This Row],[narratives_rank_2]]=2,123,132),IF(Table1[[#This Row],[narratives_rank_1]]=2,IF(Table1[[#This Row],[narratives_rank_2]]=1,213,231),IF(Table1[[#This Row],[narratives_rank_2]]=1,312,321)))</f>
        <v>123</v>
      </c>
      <c r="AW181" t="str">
        <f>IF(AV181=[1]Q4_narr_rank!$B$2,[1]Q4_narr_rank!$A$2,IF(AV181=[1]Q4_narr_rank!$B$3,[1]Q4_narr_rank!$A$3,IF(AV181=[1]Q4_narr_rank!$B$4,[1]Q4_narr_rank!$A$4,IF(AV181=[1]Q4_narr_rank!$B$5,[1]Q4_narr_rank!$A$5,IF(AV181=[1]Q4_narr_rank!$B$6,[1]Q4_narr_rank!$A$6,IF(AV181=[1]Q4_narr_rank!$B$7,[1]Q4_narr_rank!$A$7))))))</f>
        <v>Cynics</v>
      </c>
      <c r="AX181" t="s">
        <v>1088</v>
      </c>
      <c r="AY181">
        <v>1</v>
      </c>
      <c r="AZ181">
        <f>LEN(Table1[[#This Row],[narratives_probing]])</f>
        <v>58</v>
      </c>
      <c r="BA181" s="6" t="str">
        <f>IF(Table1[[#This Row],[narratives_rank_1]]=1,"Money",IF(Table1[[#This Row],[narratives_rank_2]]=1,"Mixture",IF(Table1[[#This Row],[narratives_rank_3]]=1,"Sincere")))</f>
        <v>Money</v>
      </c>
      <c r="BB181" s="7" t="s">
        <v>172</v>
      </c>
      <c r="BC181" s="1">
        <v>12</v>
      </c>
      <c r="BF181" t="s">
        <v>202</v>
      </c>
      <c r="BG181" t="s">
        <v>187</v>
      </c>
      <c r="BH181" t="s">
        <v>96</v>
      </c>
      <c r="BI181" t="s">
        <v>96</v>
      </c>
      <c r="BJ181" t="s">
        <v>154</v>
      </c>
      <c r="BK181" t="s">
        <v>120</v>
      </c>
      <c r="BL181" t="s">
        <v>135</v>
      </c>
      <c r="BN181">
        <v>58</v>
      </c>
      <c r="BO181" t="s">
        <v>155</v>
      </c>
      <c r="BP181" t="s">
        <v>147</v>
      </c>
      <c r="BQ181" t="s">
        <v>156</v>
      </c>
    </row>
    <row r="182" spans="1:69" x14ac:dyDescent="0.2">
      <c r="A182" t="s">
        <v>1089</v>
      </c>
      <c r="B182" t="s">
        <v>1089</v>
      </c>
      <c r="C182">
        <v>38.984999999999999</v>
      </c>
      <c r="D182" t="s">
        <v>1090</v>
      </c>
      <c r="E182" s="1" t="s">
        <v>84</v>
      </c>
      <c r="F182" s="1">
        <v>4</v>
      </c>
      <c r="G182" s="1" t="s">
        <v>84</v>
      </c>
      <c r="H182" s="1">
        <v>1</v>
      </c>
      <c r="I182" s="1"/>
      <c r="J182" t="s">
        <v>1091</v>
      </c>
      <c r="K182" s="1" t="s">
        <v>108</v>
      </c>
      <c r="L182" s="1">
        <v>1</v>
      </c>
      <c r="M182" s="1" t="s">
        <v>109</v>
      </c>
      <c r="N182" s="1">
        <v>1</v>
      </c>
      <c r="O182" s="1" t="s">
        <v>88</v>
      </c>
      <c r="P182" s="1">
        <v>4</v>
      </c>
      <c r="Q182" s="1"/>
      <c r="R182" t="s">
        <v>1092</v>
      </c>
      <c r="S182">
        <v>0</v>
      </c>
      <c r="X182">
        <v>0</v>
      </c>
      <c r="Y182" t="str" cm="1">
        <f t="array" ref="Y18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82" cm="1">
        <f t="array" ref="Z18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82" t="str" cm="1">
        <f t="array" ref="AA18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82" t="str" cm="1">
        <f t="array" ref="AB18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82" t="str" cm="1">
        <f t="array" ref="AC18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82" t="str" cm="1">
        <f t="array" ref="AD18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82">
        <f>IF(OR(Table1[[#This Row],[Merged_Coding3numerical1]]=1,Table1[[#This Row],[Merged_Coding3numerical2]]=1,Table1[[#This Row],[Merged_Coding3numerical3]]=1),1,0)</f>
        <v>1</v>
      </c>
      <c r="AF182">
        <f>IF(OR(Table1[[#This Row],[Merged_Coding3numerical1]]=2,Table1[[#This Row],[Merged_Coding3numerical2]]=2,Table1[[#This Row],[Merged_Coding3numerical3]]=2),1,0)</f>
        <v>0</v>
      </c>
      <c r="AG182">
        <f>IF(OR(Table1[[#This Row],[Merged_Coding3numerical1]]=3,Table1[[#This Row],[Merged_Coding3numerical2]]=3,Table1[[#This Row],[Merged_Coding3numerical3]]=3),1,0)</f>
        <v>0</v>
      </c>
      <c r="AH182">
        <f>IF(OR(Table1[[#This Row],[Merged_Coding3numerical1]]=4,Table1[[#This Row],[Merged_Coding3numerical2]]=4,Table1[[#This Row],[Merged_Coding3numerical3]]=4),1,0)</f>
        <v>0</v>
      </c>
      <c r="AI182">
        <f>IF(OR(Table1[[#This Row],[Merged_Coding3numerical1]]=5,Table1[[#This Row],[Merged_Coding3numerical2]]=5,Table1[[#This Row],[Merged_Coding3numerical3]]=5),1,0)</f>
        <v>0</v>
      </c>
      <c r="AJ182">
        <f>LEN(Table1[[#This Row],[narratives_open]])</f>
        <v>115</v>
      </c>
      <c r="AK182" s="1" t="s">
        <v>90</v>
      </c>
      <c r="AL182" s="1">
        <v>2</v>
      </c>
      <c r="AR182">
        <f t="shared" si="2"/>
        <v>1</v>
      </c>
      <c r="AS182">
        <v>1</v>
      </c>
      <c r="AT182">
        <v>2</v>
      </c>
      <c r="AU182">
        <v>3</v>
      </c>
      <c r="AV182">
        <f>IF(Table1[[#This Row],[narratives_rank_1]]=1,IF(Table1[[#This Row],[narratives_rank_2]]=2,123,132),IF(Table1[[#This Row],[narratives_rank_1]]=2,IF(Table1[[#This Row],[narratives_rank_2]]=1,213,231),IF(Table1[[#This Row],[narratives_rank_2]]=1,312,321)))</f>
        <v>123</v>
      </c>
      <c r="AW182" t="str">
        <f>IF(AV182=[1]Q4_narr_rank!$B$2,[1]Q4_narr_rank!$A$2,IF(AV182=[1]Q4_narr_rank!$B$3,[1]Q4_narr_rank!$A$3,IF(AV182=[1]Q4_narr_rank!$B$4,[1]Q4_narr_rank!$A$4,IF(AV182=[1]Q4_narr_rank!$B$5,[1]Q4_narr_rank!$A$5,IF(AV182=[1]Q4_narr_rank!$B$6,[1]Q4_narr_rank!$A$6,IF(AV182=[1]Q4_narr_rank!$B$7,[1]Q4_narr_rank!$A$7))))))</f>
        <v>Cynics</v>
      </c>
      <c r="AX182" t="s">
        <v>1093</v>
      </c>
      <c r="AY182">
        <v>1</v>
      </c>
      <c r="AZ182">
        <f>LEN(Table1[[#This Row],[narratives_probing]])</f>
        <v>146</v>
      </c>
      <c r="BA182" s="6" t="str">
        <f>IF(Table1[[#This Row],[narratives_rank_1]]=1,"Money",IF(Table1[[#This Row],[narratives_rank_2]]=1,"Mixture",IF(Table1[[#This Row],[narratives_rank_3]]=1,"Sincere")))</f>
        <v>Money</v>
      </c>
      <c r="BB182" s="11" t="s">
        <v>116</v>
      </c>
      <c r="BC182" s="1">
        <v>10</v>
      </c>
      <c r="BF182" t="s">
        <v>210</v>
      </c>
      <c r="BG182" t="s">
        <v>94</v>
      </c>
      <c r="BH182" t="s">
        <v>96</v>
      </c>
      <c r="BI182" t="s">
        <v>96</v>
      </c>
      <c r="BJ182" t="s">
        <v>97</v>
      </c>
      <c r="BK182" t="s">
        <v>120</v>
      </c>
      <c r="BL182" t="s">
        <v>135</v>
      </c>
      <c r="BN182">
        <v>23</v>
      </c>
      <c r="BO182" t="s">
        <v>136</v>
      </c>
      <c r="BP182" t="s">
        <v>137</v>
      </c>
      <c r="BQ182" t="s">
        <v>138</v>
      </c>
    </row>
    <row r="183" spans="1:69" x14ac:dyDescent="0.2">
      <c r="A183" t="s">
        <v>1094</v>
      </c>
      <c r="B183" t="s">
        <v>1094</v>
      </c>
      <c r="C183">
        <v>55.871000000000002</v>
      </c>
      <c r="D183" t="s">
        <v>1095</v>
      </c>
      <c r="E183" s="1" t="s">
        <v>105</v>
      </c>
      <c r="F183" s="1">
        <v>1</v>
      </c>
      <c r="G183" s="1" t="s">
        <v>688</v>
      </c>
      <c r="H183" s="1">
        <v>18</v>
      </c>
      <c r="I183" s="1"/>
      <c r="J183" t="s">
        <v>1096</v>
      </c>
      <c r="K183" s="1" t="s">
        <v>108</v>
      </c>
      <c r="L183" s="1">
        <v>1</v>
      </c>
      <c r="M183" s="1" t="s">
        <v>109</v>
      </c>
      <c r="N183" s="1">
        <v>1</v>
      </c>
      <c r="O183" s="1" t="s">
        <v>88</v>
      </c>
      <c r="P183" s="1">
        <v>4</v>
      </c>
      <c r="R183" t="s">
        <v>1097</v>
      </c>
      <c r="S183">
        <v>0</v>
      </c>
      <c r="T183" t="s">
        <v>170</v>
      </c>
      <c r="U183">
        <v>1</v>
      </c>
      <c r="V183" t="s">
        <v>185</v>
      </c>
      <c r="W183" s="8">
        <f>IF(Table1[[#This Row],[main_reasontext]]=[1]Q3_narr_open!$A$23,1,IF(Table1[[#This Row],[main_reasontext]]=[1]Q3_narr_open!$A$24,2,IF(Table1[[#This Row],[main_reasontext]]=[1]Q3_narr_open!$A$25,3,IF(Table1[[#This Row],[main_reasontext]]=[1]Q3_narr_open!$A$26,4,))))</f>
        <v>4</v>
      </c>
      <c r="X183">
        <v>0</v>
      </c>
      <c r="Y183" t="str" cm="1">
        <f t="array" ref="Y18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83" cm="1">
        <f t="array" ref="Z18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83" t="str" cm="1">
        <f t="array" ref="AA18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83" cm="1">
        <f t="array" ref="AB18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83" t="str" cm="1">
        <f t="array" ref="AC18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83" t="str" cm="1">
        <f t="array" ref="AD18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83">
        <f>IF(OR(Table1[[#This Row],[Merged_Coding3numerical1]]=1,Table1[[#This Row],[Merged_Coding3numerical2]]=1,Table1[[#This Row],[Merged_Coding3numerical3]]=1),1,0)</f>
        <v>1</v>
      </c>
      <c r="AF183">
        <f>IF(OR(Table1[[#This Row],[Merged_Coding3numerical1]]=2,Table1[[#This Row],[Merged_Coding3numerical2]]=2,Table1[[#This Row],[Merged_Coding3numerical3]]=2),1,0)</f>
        <v>0</v>
      </c>
      <c r="AG183">
        <f>IF(OR(Table1[[#This Row],[Merged_Coding3numerical1]]=3,Table1[[#This Row],[Merged_Coding3numerical2]]=3,Table1[[#This Row],[Merged_Coding3numerical3]]=3),1,0)</f>
        <v>0</v>
      </c>
      <c r="AH183">
        <f>IF(OR(Table1[[#This Row],[Merged_Coding3numerical1]]=4,Table1[[#This Row],[Merged_Coding3numerical2]]=4,Table1[[#This Row],[Merged_Coding3numerical3]]=4),1,0)</f>
        <v>1</v>
      </c>
      <c r="AI183">
        <f>IF(OR(Table1[[#This Row],[Merged_Coding3numerical1]]=5,Table1[[#This Row],[Merged_Coding3numerical2]]=5,Table1[[#This Row],[Merged_Coding3numerical3]]=5),1,0)</f>
        <v>0</v>
      </c>
      <c r="AJ183">
        <f>LEN(Table1[[#This Row],[narratives_open]])</f>
        <v>334</v>
      </c>
      <c r="AK183" s="1" t="s">
        <v>90</v>
      </c>
      <c r="AL183" s="1">
        <v>2</v>
      </c>
      <c r="AM183" s="1" t="s">
        <v>114</v>
      </c>
      <c r="AN183" s="1">
        <v>6</v>
      </c>
      <c r="AR183">
        <f t="shared" si="2"/>
        <v>0.5</v>
      </c>
      <c r="AS183">
        <v>3</v>
      </c>
      <c r="AT183">
        <v>2</v>
      </c>
      <c r="AU183">
        <v>1</v>
      </c>
      <c r="AV183">
        <f>IF(Table1[[#This Row],[narratives_rank_1]]=1,IF(Table1[[#This Row],[narratives_rank_2]]=2,123,132),IF(Table1[[#This Row],[narratives_rank_1]]=2,IF(Table1[[#This Row],[narratives_rank_2]]=1,213,231),IF(Table1[[#This Row],[narratives_rank_2]]=1,312,321)))</f>
        <v>321</v>
      </c>
      <c r="AW183" t="str">
        <f>IF(AV183=[1]Q4_narr_rank!$B$2,[1]Q4_narr_rank!$A$2,IF(AV183=[1]Q4_narr_rank!$B$3,[1]Q4_narr_rank!$A$3,IF(AV183=[1]Q4_narr_rank!$B$4,[1]Q4_narr_rank!$A$4,IF(AV183=[1]Q4_narr_rank!$B$5,[1]Q4_narr_rank!$A$5,IF(AV183=[1]Q4_narr_rank!$B$6,[1]Q4_narr_rank!$A$6,IF(AV183=[1]Q4_narr_rank!$B$7,[1]Q4_narr_rank!$A$7))))))</f>
        <v>Idealists</v>
      </c>
      <c r="AX183" t="s">
        <v>1098</v>
      </c>
      <c r="AY183">
        <v>1</v>
      </c>
      <c r="AZ183">
        <f>LEN(Table1[[#This Row],[narratives_probing]])</f>
        <v>130</v>
      </c>
      <c r="BA183" s="6" t="str">
        <f>IF(Table1[[#This Row],[narratives_rank_1]]=1,"Money",IF(Table1[[#This Row],[narratives_rank_2]]=1,"Mixture",IF(Table1[[#This Row],[narratives_rank_3]]=1,"Sincere")))</f>
        <v>Sincere</v>
      </c>
      <c r="BB183" s="11" t="s">
        <v>196</v>
      </c>
      <c r="BC183" s="1">
        <v>19</v>
      </c>
      <c r="BF183" t="s">
        <v>223</v>
      </c>
      <c r="BG183" t="s">
        <v>187</v>
      </c>
      <c r="BH183" t="s">
        <v>146</v>
      </c>
      <c r="BI183" t="s">
        <v>188</v>
      </c>
      <c r="BJ183" t="s">
        <v>134</v>
      </c>
      <c r="BK183" t="s">
        <v>120</v>
      </c>
      <c r="BL183" t="s">
        <v>135</v>
      </c>
      <c r="BN183">
        <v>72</v>
      </c>
      <c r="BO183" t="s">
        <v>122</v>
      </c>
      <c r="BP183" t="s">
        <v>123</v>
      </c>
      <c r="BQ183" t="s">
        <v>138</v>
      </c>
    </row>
    <row r="184" spans="1:69" x14ac:dyDescent="0.2">
      <c r="A184" t="s">
        <v>1099</v>
      </c>
      <c r="B184" t="s">
        <v>1099</v>
      </c>
      <c r="C184">
        <v>93.701999999999998</v>
      </c>
      <c r="D184" t="s">
        <v>1100</v>
      </c>
      <c r="E184" s="1" t="s">
        <v>84</v>
      </c>
      <c r="F184" s="1">
        <v>4</v>
      </c>
      <c r="G184" s="1" t="s">
        <v>84</v>
      </c>
      <c r="H184" s="1">
        <v>1</v>
      </c>
      <c r="I184" s="1"/>
      <c r="J184" t="s">
        <v>1101</v>
      </c>
      <c r="K184" s="1" t="s">
        <v>176</v>
      </c>
      <c r="L184" s="1">
        <v>2</v>
      </c>
      <c r="M184" s="1" t="s">
        <v>328</v>
      </c>
      <c r="N184" s="1">
        <v>4</v>
      </c>
      <c r="O184" s="1" t="s">
        <v>88</v>
      </c>
      <c r="P184" s="1">
        <v>4</v>
      </c>
      <c r="R184" t="s">
        <v>1102</v>
      </c>
      <c r="S184">
        <v>0</v>
      </c>
      <c r="U184">
        <v>1</v>
      </c>
      <c r="V184" t="s">
        <v>90</v>
      </c>
      <c r="W184" s="8">
        <f>IF(Table1[[#This Row],[main_reasontext]]=[1]Q3_narr_open!$A$23,1,IF(Table1[[#This Row],[main_reasontext]]=[1]Q3_narr_open!$A$24,2,IF(Table1[[#This Row],[main_reasontext]]=[1]Q3_narr_open!$A$25,3,IF(Table1[[#This Row],[main_reasontext]]=[1]Q3_narr_open!$A$26,4,))))</f>
        <v>1</v>
      </c>
      <c r="X184">
        <v>1</v>
      </c>
      <c r="Y184" t="str" cm="1">
        <f t="array" ref="Y18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184" cm="1">
        <f t="array" ref="Z18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184" t="str" cm="1">
        <f t="array" ref="AA18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84" cm="1">
        <f t="array" ref="AB18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84" t="str" cm="1">
        <f t="array" ref="AC18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84" t="str" cm="1">
        <f t="array" ref="AD18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84">
        <f>IF(OR(Table1[[#This Row],[Merged_Coding3numerical1]]=1,Table1[[#This Row],[Merged_Coding3numerical2]]=1,Table1[[#This Row],[Merged_Coding3numerical3]]=1),1,0)</f>
        <v>1</v>
      </c>
      <c r="AF184">
        <f>IF(OR(Table1[[#This Row],[Merged_Coding3numerical1]]=2,Table1[[#This Row],[Merged_Coding3numerical2]]=2,Table1[[#This Row],[Merged_Coding3numerical3]]=2),1,0)</f>
        <v>0</v>
      </c>
      <c r="AG184">
        <f>IF(OR(Table1[[#This Row],[Merged_Coding3numerical1]]=3,Table1[[#This Row],[Merged_Coding3numerical2]]=3,Table1[[#This Row],[Merged_Coding3numerical3]]=3),1,0)</f>
        <v>0</v>
      </c>
      <c r="AH184">
        <f>IF(OR(Table1[[#This Row],[Merged_Coding3numerical1]]=4,Table1[[#This Row],[Merged_Coding3numerical2]]=4,Table1[[#This Row],[Merged_Coding3numerical3]]=4),1,0)</f>
        <v>1</v>
      </c>
      <c r="AI184">
        <f>IF(OR(Table1[[#This Row],[Merged_Coding3numerical1]]=5,Table1[[#This Row],[Merged_Coding3numerical2]]=5,Table1[[#This Row],[Merged_Coding3numerical3]]=5),1,0)</f>
        <v>0</v>
      </c>
      <c r="AJ184">
        <f>LEN(Table1[[#This Row],[narratives_open]])</f>
        <v>220</v>
      </c>
      <c r="AK184" s="1" t="s">
        <v>113</v>
      </c>
      <c r="AL184" s="1">
        <v>1</v>
      </c>
      <c r="AM184" s="1" t="s">
        <v>90</v>
      </c>
      <c r="AN184" s="1">
        <v>2</v>
      </c>
      <c r="AR184">
        <f t="shared" si="2"/>
        <v>0.5</v>
      </c>
      <c r="AS184">
        <v>1</v>
      </c>
      <c r="AT184">
        <v>2</v>
      </c>
      <c r="AU184">
        <v>3</v>
      </c>
      <c r="AV184">
        <f>IF(Table1[[#This Row],[narratives_rank_1]]=1,IF(Table1[[#This Row],[narratives_rank_2]]=2,123,132),IF(Table1[[#This Row],[narratives_rank_1]]=2,IF(Table1[[#This Row],[narratives_rank_2]]=1,213,231),IF(Table1[[#This Row],[narratives_rank_2]]=1,312,321)))</f>
        <v>123</v>
      </c>
      <c r="AW184" t="str">
        <f>IF(AV184=[1]Q4_narr_rank!$B$2,[1]Q4_narr_rank!$A$2,IF(AV184=[1]Q4_narr_rank!$B$3,[1]Q4_narr_rank!$A$3,IF(AV184=[1]Q4_narr_rank!$B$4,[1]Q4_narr_rank!$A$4,IF(AV184=[1]Q4_narr_rank!$B$5,[1]Q4_narr_rank!$A$5,IF(AV184=[1]Q4_narr_rank!$B$6,[1]Q4_narr_rank!$A$6,IF(AV184=[1]Q4_narr_rank!$B$7,[1]Q4_narr_rank!$A$7))))))</f>
        <v>Cynics</v>
      </c>
      <c r="AX184" t="s">
        <v>1103</v>
      </c>
      <c r="AY184">
        <v>1</v>
      </c>
      <c r="AZ184">
        <f>LEN(Table1[[#This Row],[narratives_probing]])</f>
        <v>216</v>
      </c>
      <c r="BA184" s="6" t="str">
        <f>IF(Table1[[#This Row],[narratives_rank_1]]=1,"Money",IF(Table1[[#This Row],[narratives_rank_2]]=1,"Mixture",IF(Table1[[#This Row],[narratives_rank_3]]=1,"Sincere")))</f>
        <v>Money</v>
      </c>
      <c r="BB184" s="11" t="s">
        <v>116</v>
      </c>
      <c r="BC184" s="1">
        <v>10</v>
      </c>
      <c r="BF184" t="s">
        <v>202</v>
      </c>
      <c r="BG184" t="s">
        <v>94</v>
      </c>
      <c r="BH184" t="s">
        <v>118</v>
      </c>
      <c r="BI184" t="s">
        <v>118</v>
      </c>
      <c r="BJ184" t="s">
        <v>154</v>
      </c>
      <c r="BK184" t="s">
        <v>163</v>
      </c>
      <c r="BL184" t="s">
        <v>135</v>
      </c>
      <c r="BN184">
        <v>29</v>
      </c>
      <c r="BO184" t="s">
        <v>122</v>
      </c>
      <c r="BP184" t="s">
        <v>147</v>
      </c>
      <c r="BQ184" t="s">
        <v>124</v>
      </c>
    </row>
    <row r="185" spans="1:69" x14ac:dyDescent="0.2">
      <c r="A185" t="s">
        <v>1104</v>
      </c>
      <c r="B185" t="s">
        <v>1104</v>
      </c>
      <c r="C185">
        <v>34.198</v>
      </c>
      <c r="D185" t="s">
        <v>1105</v>
      </c>
      <c r="E185" s="1" t="s">
        <v>127</v>
      </c>
      <c r="F185" s="1">
        <v>3</v>
      </c>
      <c r="G185" s="1" t="s">
        <v>128</v>
      </c>
      <c r="H185" s="1">
        <v>9</v>
      </c>
      <c r="I185" s="1"/>
      <c r="J185" t="s">
        <v>1106</v>
      </c>
      <c r="K185" s="1" t="s">
        <v>108</v>
      </c>
      <c r="L185" s="1">
        <v>1</v>
      </c>
      <c r="M185" s="1" t="s">
        <v>109</v>
      </c>
      <c r="N185" s="1">
        <v>1</v>
      </c>
      <c r="O185" s="1" t="s">
        <v>88</v>
      </c>
      <c r="P185" s="1">
        <v>4</v>
      </c>
      <c r="R185" t="s">
        <v>1107</v>
      </c>
      <c r="S185">
        <v>0</v>
      </c>
      <c r="X185">
        <v>0</v>
      </c>
      <c r="Y185" t="str" cm="1">
        <f t="array" ref="Y18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85" cm="1">
        <f t="array" ref="Z18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85" t="str" cm="1">
        <f t="array" ref="AA18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85" t="str" cm="1">
        <f t="array" ref="AB18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85" t="str" cm="1">
        <f t="array" ref="AC18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85" t="str" cm="1">
        <f t="array" ref="AD18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85">
        <f>IF(OR(Table1[[#This Row],[Merged_Coding3numerical1]]=1,Table1[[#This Row],[Merged_Coding3numerical2]]=1,Table1[[#This Row],[Merged_Coding3numerical3]]=1),1,0)</f>
        <v>1</v>
      </c>
      <c r="AF185">
        <f>IF(OR(Table1[[#This Row],[Merged_Coding3numerical1]]=2,Table1[[#This Row],[Merged_Coding3numerical2]]=2,Table1[[#This Row],[Merged_Coding3numerical3]]=2),1,0)</f>
        <v>0</v>
      </c>
      <c r="AG185">
        <f>IF(OR(Table1[[#This Row],[Merged_Coding3numerical1]]=3,Table1[[#This Row],[Merged_Coding3numerical2]]=3,Table1[[#This Row],[Merged_Coding3numerical3]]=3),1,0)</f>
        <v>0</v>
      </c>
      <c r="AH185">
        <f>IF(OR(Table1[[#This Row],[Merged_Coding3numerical1]]=4,Table1[[#This Row],[Merged_Coding3numerical2]]=4,Table1[[#This Row],[Merged_Coding3numerical3]]=4),1,0)</f>
        <v>0</v>
      </c>
      <c r="AI185">
        <f>IF(OR(Table1[[#This Row],[Merged_Coding3numerical1]]=5,Table1[[#This Row],[Merged_Coding3numerical2]]=5,Table1[[#This Row],[Merged_Coding3numerical3]]=5),1,0)</f>
        <v>0</v>
      </c>
      <c r="AJ185">
        <f>LEN(Table1[[#This Row],[narratives_open]])</f>
        <v>152</v>
      </c>
      <c r="AK185" s="1" t="s">
        <v>90</v>
      </c>
      <c r="AL185" s="1">
        <v>2</v>
      </c>
      <c r="AR185">
        <f t="shared" si="2"/>
        <v>1</v>
      </c>
      <c r="AS185">
        <v>2</v>
      </c>
      <c r="AT185">
        <v>1</v>
      </c>
      <c r="AU185">
        <v>3</v>
      </c>
      <c r="AV185">
        <f>IF(Table1[[#This Row],[narratives_rank_1]]=1,IF(Table1[[#This Row],[narratives_rank_2]]=2,123,132),IF(Table1[[#This Row],[narratives_rank_1]]=2,IF(Table1[[#This Row],[narratives_rank_2]]=1,213,231),IF(Table1[[#This Row],[narratives_rank_2]]=1,312,321)))</f>
        <v>213</v>
      </c>
      <c r="AW185" t="str">
        <f>IF(AV185=[1]Q4_narr_rank!$B$2,[1]Q4_narr_rank!$A$2,IF(AV185=[1]Q4_narr_rank!$B$3,[1]Q4_narr_rank!$A$3,IF(AV185=[1]Q4_narr_rank!$B$4,[1]Q4_narr_rank!$A$4,IF(AV185=[1]Q4_narr_rank!$B$5,[1]Q4_narr_rank!$A$5,IF(AV185=[1]Q4_narr_rank!$B$6,[1]Q4_narr_rank!$A$6,IF(AV185=[1]Q4_narr_rank!$B$7,[1]Q4_narr_rank!$A$7))))))</f>
        <v>Balanced Cynics</v>
      </c>
      <c r="AX185" t="s">
        <v>1108</v>
      </c>
      <c r="AY185">
        <v>1</v>
      </c>
      <c r="AZ185">
        <f>LEN(Table1[[#This Row],[narratives_probing]])</f>
        <v>84</v>
      </c>
      <c r="BA185" s="6" t="str">
        <f>IF(Table1[[#This Row],[narratives_rank_1]]=1,"Money",IF(Table1[[#This Row],[narratives_rank_2]]=1,"Mixture",IF(Table1[[#This Row],[narratives_rank_3]]=1,"Sincere")))</f>
        <v>Mixture</v>
      </c>
      <c r="BB185" s="9" t="s">
        <v>369</v>
      </c>
      <c r="BC185" s="1">
        <v>7</v>
      </c>
      <c r="BF185" t="s">
        <v>117</v>
      </c>
      <c r="BG185">
        <v>0.6</v>
      </c>
      <c r="BH185" t="s">
        <v>96</v>
      </c>
      <c r="BI185" t="s">
        <v>96</v>
      </c>
      <c r="BJ185" t="s">
        <v>119</v>
      </c>
      <c r="BK185" t="s">
        <v>163</v>
      </c>
      <c r="BL185" t="s">
        <v>135</v>
      </c>
      <c r="BN185">
        <v>37</v>
      </c>
      <c r="BO185" t="s">
        <v>100</v>
      </c>
      <c r="BP185" t="s">
        <v>324</v>
      </c>
      <c r="BQ185" t="s">
        <v>124</v>
      </c>
    </row>
    <row r="186" spans="1:69" x14ac:dyDescent="0.2">
      <c r="A186" t="s">
        <v>1109</v>
      </c>
      <c r="B186" t="s">
        <v>1109</v>
      </c>
      <c r="C186">
        <v>82.510999999999996</v>
      </c>
      <c r="D186" t="s">
        <v>1110</v>
      </c>
      <c r="E186" s="1" t="s">
        <v>84</v>
      </c>
      <c r="F186" s="1">
        <v>4</v>
      </c>
      <c r="G186" s="1" t="s">
        <v>84</v>
      </c>
      <c r="H186" s="1">
        <v>1</v>
      </c>
      <c r="I186" s="1"/>
      <c r="J186" t="s">
        <v>1111</v>
      </c>
      <c r="K186" s="1" t="s">
        <v>108</v>
      </c>
      <c r="L186" s="1">
        <v>1</v>
      </c>
      <c r="M186" s="1" t="s">
        <v>109</v>
      </c>
      <c r="N186" s="1">
        <v>1</v>
      </c>
      <c r="O186" s="1" t="s">
        <v>88</v>
      </c>
      <c r="P186" s="1">
        <v>4</v>
      </c>
      <c r="R186" t="s">
        <v>1112</v>
      </c>
      <c r="S186">
        <v>0</v>
      </c>
      <c r="X186">
        <v>0</v>
      </c>
      <c r="Y186" t="str" cm="1">
        <f t="array" ref="Y18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86" cm="1">
        <f t="array" ref="Z18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86" t="str" cm="1">
        <f t="array" ref="AA18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86" t="str" cm="1">
        <f t="array" ref="AB18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86" t="str" cm="1">
        <f t="array" ref="AC18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86" t="str" cm="1">
        <f t="array" ref="AD18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86">
        <f>IF(OR(Table1[[#This Row],[Merged_Coding3numerical1]]=1,Table1[[#This Row],[Merged_Coding3numerical2]]=1,Table1[[#This Row],[Merged_Coding3numerical3]]=1),1,0)</f>
        <v>1</v>
      </c>
      <c r="AF186">
        <f>IF(OR(Table1[[#This Row],[Merged_Coding3numerical1]]=2,Table1[[#This Row],[Merged_Coding3numerical2]]=2,Table1[[#This Row],[Merged_Coding3numerical3]]=2),1,0)</f>
        <v>0</v>
      </c>
      <c r="AG186">
        <f>IF(OR(Table1[[#This Row],[Merged_Coding3numerical1]]=3,Table1[[#This Row],[Merged_Coding3numerical2]]=3,Table1[[#This Row],[Merged_Coding3numerical3]]=3),1,0)</f>
        <v>0</v>
      </c>
      <c r="AH186">
        <f>IF(OR(Table1[[#This Row],[Merged_Coding3numerical1]]=4,Table1[[#This Row],[Merged_Coding3numerical2]]=4,Table1[[#This Row],[Merged_Coding3numerical3]]=4),1,0)</f>
        <v>0</v>
      </c>
      <c r="AI186">
        <f>IF(OR(Table1[[#This Row],[Merged_Coding3numerical1]]=5,Table1[[#This Row],[Merged_Coding3numerical2]]=5,Table1[[#This Row],[Merged_Coding3numerical3]]=5),1,0)</f>
        <v>0</v>
      </c>
      <c r="AJ186">
        <f>LEN(Table1[[#This Row],[narratives_open]])</f>
        <v>179</v>
      </c>
      <c r="AK186" s="1" t="s">
        <v>90</v>
      </c>
      <c r="AL186" s="1">
        <v>2</v>
      </c>
      <c r="AR186">
        <f t="shared" si="2"/>
        <v>1</v>
      </c>
      <c r="AS186">
        <v>1</v>
      </c>
      <c r="AT186">
        <v>2</v>
      </c>
      <c r="AU186">
        <v>3</v>
      </c>
      <c r="AV186">
        <f>IF(Table1[[#This Row],[narratives_rank_1]]=1,IF(Table1[[#This Row],[narratives_rank_2]]=2,123,132),IF(Table1[[#This Row],[narratives_rank_1]]=2,IF(Table1[[#This Row],[narratives_rank_2]]=1,213,231),IF(Table1[[#This Row],[narratives_rank_2]]=1,312,321)))</f>
        <v>123</v>
      </c>
      <c r="AW186" t="str">
        <f>IF(AV186=[1]Q4_narr_rank!$B$2,[1]Q4_narr_rank!$A$2,IF(AV186=[1]Q4_narr_rank!$B$3,[1]Q4_narr_rank!$A$3,IF(AV186=[1]Q4_narr_rank!$B$4,[1]Q4_narr_rank!$A$4,IF(AV186=[1]Q4_narr_rank!$B$5,[1]Q4_narr_rank!$A$5,IF(AV186=[1]Q4_narr_rank!$B$6,[1]Q4_narr_rank!$A$6,IF(AV186=[1]Q4_narr_rank!$B$7,[1]Q4_narr_rank!$A$7))))))</f>
        <v>Cynics</v>
      </c>
      <c r="AX186" t="s">
        <v>1113</v>
      </c>
      <c r="AY186">
        <v>1</v>
      </c>
      <c r="AZ186">
        <f>LEN(Table1[[#This Row],[narratives_probing]])</f>
        <v>97</v>
      </c>
      <c r="BA186" s="6" t="str">
        <f>IF(Table1[[#This Row],[narratives_rank_1]]=1,"Money",IF(Table1[[#This Row],[narratives_rank_2]]=1,"Mixture",IF(Table1[[#This Row],[narratives_rank_3]]=1,"Sincere")))</f>
        <v>Money</v>
      </c>
      <c r="BB186" s="1" t="s">
        <v>116</v>
      </c>
      <c r="BC186" s="1">
        <v>10</v>
      </c>
      <c r="BF186" t="s">
        <v>117</v>
      </c>
      <c r="BG186" t="s">
        <v>94</v>
      </c>
      <c r="BH186" t="s">
        <v>118</v>
      </c>
      <c r="BI186" t="s">
        <v>118</v>
      </c>
      <c r="BJ186" t="s">
        <v>154</v>
      </c>
      <c r="BK186" t="s">
        <v>120</v>
      </c>
      <c r="BL186" t="s">
        <v>99</v>
      </c>
      <c r="BN186">
        <v>26</v>
      </c>
      <c r="BO186" t="s">
        <v>122</v>
      </c>
      <c r="BP186" t="s">
        <v>164</v>
      </c>
      <c r="BQ186" t="s">
        <v>124</v>
      </c>
    </row>
    <row r="187" spans="1:69" x14ac:dyDescent="0.2">
      <c r="A187" t="s">
        <v>1114</v>
      </c>
      <c r="B187" t="s">
        <v>1114</v>
      </c>
      <c r="C187">
        <v>70.373999999999995</v>
      </c>
      <c r="D187" t="s">
        <v>1115</v>
      </c>
      <c r="E187" s="1" t="s">
        <v>127</v>
      </c>
      <c r="F187" s="1">
        <v>3</v>
      </c>
      <c r="G187" s="1" t="s">
        <v>128</v>
      </c>
      <c r="H187" s="1">
        <v>9</v>
      </c>
      <c r="I187" s="1"/>
      <c r="J187" t="s">
        <v>1116</v>
      </c>
      <c r="K187" s="1" t="s">
        <v>176</v>
      </c>
      <c r="L187" s="1">
        <v>2</v>
      </c>
      <c r="M187" s="1" t="s">
        <v>328</v>
      </c>
      <c r="N187" s="1">
        <v>4</v>
      </c>
      <c r="O187" s="1" t="s">
        <v>88</v>
      </c>
      <c r="P187" s="1">
        <v>4</v>
      </c>
      <c r="R187" t="s">
        <v>1117</v>
      </c>
      <c r="S187">
        <v>0</v>
      </c>
      <c r="X187">
        <v>0</v>
      </c>
      <c r="Y187" t="s">
        <v>111</v>
      </c>
      <c r="Z187">
        <v>2</v>
      </c>
      <c r="AA187" t="str" cm="1">
        <f t="array" ref="AA18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87" t="str" cm="1">
        <f t="array" ref="AB18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87" t="str" cm="1">
        <f t="array" ref="AC18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87" t="str" cm="1">
        <f t="array" ref="AD18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87">
        <f>IF(OR(Table1[[#This Row],[Merged_Coding3numerical1]]=1,Table1[[#This Row],[Merged_Coding3numerical2]]=1,Table1[[#This Row],[Merged_Coding3numerical3]]=1),1,0)</f>
        <v>0</v>
      </c>
      <c r="AF187">
        <f>IF(OR(Table1[[#This Row],[Merged_Coding3numerical1]]=2,Table1[[#This Row],[Merged_Coding3numerical2]]=2,Table1[[#This Row],[Merged_Coding3numerical3]]=2),1,0)</f>
        <v>1</v>
      </c>
      <c r="AG187">
        <f>IF(OR(Table1[[#This Row],[Merged_Coding3numerical1]]=3,Table1[[#This Row],[Merged_Coding3numerical2]]=3,Table1[[#This Row],[Merged_Coding3numerical3]]=3),1,0)</f>
        <v>0</v>
      </c>
      <c r="AH187">
        <f>IF(OR(Table1[[#This Row],[Merged_Coding3numerical1]]=4,Table1[[#This Row],[Merged_Coding3numerical2]]=4,Table1[[#This Row],[Merged_Coding3numerical3]]=4),1,0)</f>
        <v>0</v>
      </c>
      <c r="AI187">
        <f>IF(OR(Table1[[#This Row],[Merged_Coding3numerical1]]=5,Table1[[#This Row],[Merged_Coding3numerical2]]=5,Table1[[#This Row],[Merged_Coding3numerical3]]=5),1,0)</f>
        <v>0</v>
      </c>
      <c r="AJ187">
        <f>LEN(Table1[[#This Row],[narratives_open]])</f>
        <v>84</v>
      </c>
      <c r="AK187" s="1" t="s">
        <v>567</v>
      </c>
      <c r="AL187" s="1">
        <v>13</v>
      </c>
      <c r="AR187">
        <f t="shared" si="2"/>
        <v>1</v>
      </c>
      <c r="AS187">
        <v>3</v>
      </c>
      <c r="AT187">
        <v>1</v>
      </c>
      <c r="AU187">
        <v>2</v>
      </c>
      <c r="AV187">
        <f>IF(Table1[[#This Row],[narratives_rank_1]]=1,IF(Table1[[#This Row],[narratives_rank_2]]=2,123,132),IF(Table1[[#This Row],[narratives_rank_1]]=2,IF(Table1[[#This Row],[narratives_rank_2]]=1,213,231),IF(Table1[[#This Row],[narratives_rank_2]]=1,312,321)))</f>
        <v>312</v>
      </c>
      <c r="AW187" t="str">
        <f>IF(AV187=[1]Q4_narr_rank!$B$2,[1]Q4_narr_rank!$A$2,IF(AV187=[1]Q4_narr_rank!$B$3,[1]Q4_narr_rank!$A$3,IF(AV187=[1]Q4_narr_rank!$B$4,[1]Q4_narr_rank!$A$4,IF(AV187=[1]Q4_narr_rank!$B$5,[1]Q4_narr_rank!$A$5,IF(AV187=[1]Q4_narr_rank!$B$6,[1]Q4_narr_rank!$A$6,IF(AV187=[1]Q4_narr_rank!$B$7,[1]Q4_narr_rank!$A$7))))))</f>
        <v>Balanced Idealists</v>
      </c>
      <c r="AX187" t="s">
        <v>1118</v>
      </c>
      <c r="AY187">
        <v>1</v>
      </c>
      <c r="AZ187">
        <f>LEN(Table1[[#This Row],[narratives_probing]])</f>
        <v>123</v>
      </c>
      <c r="BA187" s="6" t="str">
        <f>IF(Table1[[#This Row],[narratives_rank_1]]=1,"Money",IF(Table1[[#This Row],[narratives_rank_2]]=1,"Mixture",IF(Table1[[#This Row],[narratives_rank_3]]=1,"Sincere")))</f>
        <v>Mixture</v>
      </c>
      <c r="BB187" s="7" t="s">
        <v>116</v>
      </c>
      <c r="BC187" s="1">
        <v>10</v>
      </c>
      <c r="BF187" t="s">
        <v>117</v>
      </c>
      <c r="BG187" t="s">
        <v>187</v>
      </c>
      <c r="BH187" t="s">
        <v>118</v>
      </c>
      <c r="BI187" t="s">
        <v>146</v>
      </c>
      <c r="BJ187" t="s">
        <v>154</v>
      </c>
      <c r="BK187" t="s">
        <v>120</v>
      </c>
      <c r="BL187" t="s">
        <v>135</v>
      </c>
      <c r="BN187">
        <v>75</v>
      </c>
      <c r="BO187" t="s">
        <v>155</v>
      </c>
      <c r="BP187" t="s">
        <v>324</v>
      </c>
      <c r="BQ187" t="s">
        <v>124</v>
      </c>
    </row>
    <row r="188" spans="1:69" x14ac:dyDescent="0.2">
      <c r="A188" t="s">
        <v>1119</v>
      </c>
      <c r="B188" t="s">
        <v>1119</v>
      </c>
      <c r="C188">
        <v>41.420999999999999</v>
      </c>
      <c r="D188" t="s">
        <v>1120</v>
      </c>
      <c r="E188" s="1" t="s">
        <v>84</v>
      </c>
      <c r="F188" s="1">
        <v>4</v>
      </c>
      <c r="G188" s="1" t="s">
        <v>84</v>
      </c>
      <c r="H188" s="1">
        <v>1</v>
      </c>
      <c r="I188" s="1"/>
      <c r="J188" t="s">
        <v>1121</v>
      </c>
      <c r="K188" s="1" t="s">
        <v>108</v>
      </c>
      <c r="L188" s="1">
        <v>1</v>
      </c>
      <c r="M188" s="1" t="s">
        <v>109</v>
      </c>
      <c r="N188" s="1">
        <v>1</v>
      </c>
      <c r="O188" s="1" t="s">
        <v>88</v>
      </c>
      <c r="P188" s="1">
        <v>4</v>
      </c>
      <c r="Q188" s="1"/>
      <c r="R188" t="s">
        <v>1122</v>
      </c>
      <c r="S188">
        <v>0</v>
      </c>
      <c r="V188" t="s">
        <v>185</v>
      </c>
      <c r="W188" s="8">
        <f>IF(Table1[[#This Row],[main_reasontext]]=[1]Q3_narr_open!$A$23,1,IF(Table1[[#This Row],[main_reasontext]]=[1]Q3_narr_open!$A$24,2,IF(Table1[[#This Row],[main_reasontext]]=[1]Q3_narr_open!$A$25,3,IF(Table1[[#This Row],[main_reasontext]]=[1]Q3_narr_open!$A$26,4,))))</f>
        <v>4</v>
      </c>
      <c r="X188">
        <v>1</v>
      </c>
      <c r="Y188" t="str" cm="1">
        <f t="array" ref="Y18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88" cm="1">
        <f t="array" ref="Z18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88" t="str" cm="1">
        <f t="array" ref="AA18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88" cm="1">
        <f t="array" ref="AB18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88" t="str" cm="1">
        <f t="array" ref="AC18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188" cm="1">
        <f t="array" ref="AD18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188">
        <f>IF(OR(Table1[[#This Row],[Merged_Coding3numerical1]]=1,Table1[[#This Row],[Merged_Coding3numerical2]]=1,Table1[[#This Row],[Merged_Coding3numerical3]]=1),1,0)</f>
        <v>1</v>
      </c>
      <c r="AF188">
        <f>IF(OR(Table1[[#This Row],[Merged_Coding3numerical1]]=2,Table1[[#This Row],[Merged_Coding3numerical2]]=2,Table1[[#This Row],[Merged_Coding3numerical3]]=2),1,0)</f>
        <v>1</v>
      </c>
      <c r="AG188">
        <f>IF(OR(Table1[[#This Row],[Merged_Coding3numerical1]]=3,Table1[[#This Row],[Merged_Coding3numerical2]]=3,Table1[[#This Row],[Merged_Coding3numerical3]]=3),1,0)</f>
        <v>0</v>
      </c>
      <c r="AH188">
        <f>IF(OR(Table1[[#This Row],[Merged_Coding3numerical1]]=4,Table1[[#This Row],[Merged_Coding3numerical2]]=4,Table1[[#This Row],[Merged_Coding3numerical3]]=4),1,0)</f>
        <v>1</v>
      </c>
      <c r="AI188">
        <f>IF(OR(Table1[[#This Row],[Merged_Coding3numerical1]]=5,Table1[[#This Row],[Merged_Coding3numerical2]]=5,Table1[[#This Row],[Merged_Coding3numerical3]]=5),1,0)</f>
        <v>0</v>
      </c>
      <c r="AJ188">
        <f>LEN(Table1[[#This Row],[narratives_open]])</f>
        <v>92</v>
      </c>
      <c r="AK188" s="1" t="s">
        <v>112</v>
      </c>
      <c r="AL188" s="1">
        <v>3</v>
      </c>
      <c r="AM188" s="1" t="s">
        <v>90</v>
      </c>
      <c r="AN188" s="1">
        <v>2</v>
      </c>
      <c r="AO188" s="1" t="s">
        <v>113</v>
      </c>
      <c r="AP188" s="1">
        <v>1</v>
      </c>
      <c r="AR188">
        <f t="shared" si="2"/>
        <v>0.33333333333333331</v>
      </c>
      <c r="AS188">
        <v>1</v>
      </c>
      <c r="AT188">
        <v>2</v>
      </c>
      <c r="AU188">
        <v>3</v>
      </c>
      <c r="AV188">
        <f>IF(Table1[[#This Row],[narratives_rank_1]]=1,IF(Table1[[#This Row],[narratives_rank_2]]=2,123,132),IF(Table1[[#This Row],[narratives_rank_1]]=2,IF(Table1[[#This Row],[narratives_rank_2]]=1,213,231),IF(Table1[[#This Row],[narratives_rank_2]]=1,312,321)))</f>
        <v>123</v>
      </c>
      <c r="AW188" t="str">
        <f>IF(AV188=[1]Q4_narr_rank!$B$2,[1]Q4_narr_rank!$A$2,IF(AV188=[1]Q4_narr_rank!$B$3,[1]Q4_narr_rank!$A$3,IF(AV188=[1]Q4_narr_rank!$B$4,[1]Q4_narr_rank!$A$4,IF(AV188=[1]Q4_narr_rank!$B$5,[1]Q4_narr_rank!$A$5,IF(AV188=[1]Q4_narr_rank!$B$6,[1]Q4_narr_rank!$A$6,IF(AV188=[1]Q4_narr_rank!$B$7,[1]Q4_narr_rank!$A$7))))))</f>
        <v>Cynics</v>
      </c>
      <c r="AX188" t="s">
        <v>1123</v>
      </c>
      <c r="AY188">
        <v>1</v>
      </c>
      <c r="AZ188">
        <f>LEN(Table1[[#This Row],[narratives_probing]])</f>
        <v>138</v>
      </c>
      <c r="BA188" s="6" t="str">
        <f>IF(Table1[[#This Row],[narratives_rank_1]]=1,"Money",IF(Table1[[#This Row],[narratives_rank_2]]=1,"Mixture",IF(Table1[[#This Row],[narratives_rank_3]]=1,"Sincere")))</f>
        <v>Money</v>
      </c>
      <c r="BB188" s="1" t="s">
        <v>116</v>
      </c>
      <c r="BC188" s="1">
        <v>10</v>
      </c>
      <c r="BF188" t="s">
        <v>117</v>
      </c>
      <c r="BG188" t="s">
        <v>94</v>
      </c>
      <c r="BH188" t="s">
        <v>96</v>
      </c>
      <c r="BI188" t="s">
        <v>118</v>
      </c>
      <c r="BJ188" t="s">
        <v>162</v>
      </c>
      <c r="BK188" t="s">
        <v>163</v>
      </c>
      <c r="BL188" t="s">
        <v>448</v>
      </c>
      <c r="BM188" t="s">
        <v>1124</v>
      </c>
      <c r="BN188">
        <v>32</v>
      </c>
      <c r="BO188" t="s">
        <v>122</v>
      </c>
      <c r="BP188" t="s">
        <v>358</v>
      </c>
      <c r="BQ188" t="s">
        <v>138</v>
      </c>
    </row>
    <row r="189" spans="1:69" x14ac:dyDescent="0.2">
      <c r="A189" t="s">
        <v>1125</v>
      </c>
      <c r="B189" t="s">
        <v>1125</v>
      </c>
      <c r="C189">
        <v>113.129</v>
      </c>
      <c r="D189" t="s">
        <v>1126</v>
      </c>
      <c r="E189" s="1" t="s">
        <v>84</v>
      </c>
      <c r="F189" s="1">
        <v>4</v>
      </c>
      <c r="G189" s="1" t="s">
        <v>84</v>
      </c>
      <c r="H189" s="1">
        <v>1</v>
      </c>
      <c r="I189" s="1"/>
      <c r="J189" t="s">
        <v>1127</v>
      </c>
      <c r="K189" s="1" t="s">
        <v>108</v>
      </c>
      <c r="L189" s="1">
        <v>1</v>
      </c>
      <c r="M189" s="1" t="s">
        <v>109</v>
      </c>
      <c r="N189" s="1">
        <v>1</v>
      </c>
      <c r="O189" s="1" t="s">
        <v>88</v>
      </c>
      <c r="P189" s="1">
        <v>4</v>
      </c>
      <c r="R189" t="s">
        <v>1128</v>
      </c>
      <c r="S189">
        <v>0</v>
      </c>
      <c r="T189" t="s">
        <v>170</v>
      </c>
      <c r="V189" t="s">
        <v>111</v>
      </c>
      <c r="W189" s="8">
        <f>IF(Table1[[#This Row],[main_reasontext]]=[1]Q3_narr_open!$A$23,1,IF(Table1[[#This Row],[main_reasontext]]=[1]Q3_narr_open!$A$24,2,IF(Table1[[#This Row],[main_reasontext]]=[1]Q3_narr_open!$A$25,3,IF(Table1[[#This Row],[main_reasontext]]=[1]Q3_narr_open!$A$26,4,))))</f>
        <v>2</v>
      </c>
      <c r="X189">
        <v>0</v>
      </c>
      <c r="Y189" t="str" cm="1">
        <f t="array" ref="Y18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89" cm="1">
        <f t="array" ref="Z18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89" t="str" cm="1">
        <f t="array" ref="AA18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89" cm="1">
        <f t="array" ref="AB18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89" t="str" cm="1">
        <f t="array" ref="AC18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89" t="str" cm="1">
        <f t="array" ref="AD18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89">
        <f>IF(OR(Table1[[#This Row],[Merged_Coding3numerical1]]=1,Table1[[#This Row],[Merged_Coding3numerical2]]=1,Table1[[#This Row],[Merged_Coding3numerical3]]=1),1,0)</f>
        <v>1</v>
      </c>
      <c r="AF189">
        <f>IF(OR(Table1[[#This Row],[Merged_Coding3numerical1]]=2,Table1[[#This Row],[Merged_Coding3numerical2]]=2,Table1[[#This Row],[Merged_Coding3numerical3]]=2),1,0)</f>
        <v>1</v>
      </c>
      <c r="AG189">
        <f>IF(OR(Table1[[#This Row],[Merged_Coding3numerical1]]=3,Table1[[#This Row],[Merged_Coding3numerical2]]=3,Table1[[#This Row],[Merged_Coding3numerical3]]=3),1,0)</f>
        <v>0</v>
      </c>
      <c r="AH189">
        <f>IF(OR(Table1[[#This Row],[Merged_Coding3numerical1]]=4,Table1[[#This Row],[Merged_Coding3numerical2]]=4,Table1[[#This Row],[Merged_Coding3numerical3]]=4),1,0)</f>
        <v>0</v>
      </c>
      <c r="AI189">
        <f>IF(OR(Table1[[#This Row],[Merged_Coding3numerical1]]=5,Table1[[#This Row],[Merged_Coding3numerical2]]=5,Table1[[#This Row],[Merged_Coding3numerical3]]=5),1,0)</f>
        <v>0</v>
      </c>
      <c r="AJ189">
        <f>LEN(Table1[[#This Row],[narratives_open]])</f>
        <v>189</v>
      </c>
      <c r="AK189" s="1" t="s">
        <v>90</v>
      </c>
      <c r="AL189" s="1">
        <v>2</v>
      </c>
      <c r="AM189" s="1" t="s">
        <v>112</v>
      </c>
      <c r="AN189" s="1">
        <v>3</v>
      </c>
      <c r="AR189">
        <f t="shared" si="2"/>
        <v>0.5</v>
      </c>
      <c r="AS189">
        <v>1</v>
      </c>
      <c r="AT189">
        <v>2</v>
      </c>
      <c r="AU189">
        <v>3</v>
      </c>
      <c r="AV189">
        <f>IF(Table1[[#This Row],[narratives_rank_1]]=1,IF(Table1[[#This Row],[narratives_rank_2]]=2,123,132),IF(Table1[[#This Row],[narratives_rank_1]]=2,IF(Table1[[#This Row],[narratives_rank_2]]=1,213,231),IF(Table1[[#This Row],[narratives_rank_2]]=1,312,321)))</f>
        <v>123</v>
      </c>
      <c r="AW189" t="str">
        <f>IF(AV189=[1]Q4_narr_rank!$B$2,[1]Q4_narr_rank!$A$2,IF(AV189=[1]Q4_narr_rank!$B$3,[1]Q4_narr_rank!$A$3,IF(AV189=[1]Q4_narr_rank!$B$4,[1]Q4_narr_rank!$A$4,IF(AV189=[1]Q4_narr_rank!$B$5,[1]Q4_narr_rank!$A$5,IF(AV189=[1]Q4_narr_rank!$B$6,[1]Q4_narr_rank!$A$6,IF(AV189=[1]Q4_narr_rank!$B$7,[1]Q4_narr_rank!$A$7))))))</f>
        <v>Cynics</v>
      </c>
      <c r="AX189" t="s">
        <v>1129</v>
      </c>
      <c r="AY189">
        <v>1</v>
      </c>
      <c r="AZ189">
        <f>LEN(Table1[[#This Row],[narratives_probing]])</f>
        <v>116</v>
      </c>
      <c r="BA189" s="6" t="str">
        <f>IF(Table1[[#This Row],[narratives_rank_1]]=1,"Money",IF(Table1[[#This Row],[narratives_rank_2]]=1,"Mixture",IF(Table1[[#This Row],[narratives_rank_3]]=1,"Sincere")))</f>
        <v>Money</v>
      </c>
      <c r="BB189" s="11" t="s">
        <v>116</v>
      </c>
      <c r="BC189" s="1">
        <v>10</v>
      </c>
      <c r="BF189" t="s">
        <v>117</v>
      </c>
      <c r="BG189" t="s">
        <v>94</v>
      </c>
      <c r="BH189" t="s">
        <v>96</v>
      </c>
      <c r="BI189" t="s">
        <v>96</v>
      </c>
      <c r="BJ189" t="s">
        <v>154</v>
      </c>
      <c r="BK189" t="s">
        <v>120</v>
      </c>
      <c r="BL189" t="s">
        <v>135</v>
      </c>
      <c r="BN189">
        <v>58</v>
      </c>
      <c r="BO189" t="s">
        <v>100</v>
      </c>
      <c r="BP189" t="s">
        <v>123</v>
      </c>
      <c r="BQ189" t="s">
        <v>156</v>
      </c>
    </row>
    <row r="190" spans="1:69" x14ac:dyDescent="0.2">
      <c r="A190" t="s">
        <v>1130</v>
      </c>
      <c r="B190" t="s">
        <v>1130</v>
      </c>
      <c r="C190">
        <v>42.228999999999999</v>
      </c>
      <c r="D190" t="s">
        <v>1131</v>
      </c>
      <c r="E190" s="1" t="s">
        <v>127</v>
      </c>
      <c r="F190" s="1">
        <v>3</v>
      </c>
      <c r="G190" s="1" t="s">
        <v>128</v>
      </c>
      <c r="H190" s="1">
        <v>9</v>
      </c>
      <c r="I190" s="1"/>
      <c r="J190" t="s">
        <v>1132</v>
      </c>
      <c r="K190" s="1" t="s">
        <v>176</v>
      </c>
      <c r="L190" s="1">
        <v>2</v>
      </c>
      <c r="M190" s="1" t="s">
        <v>328</v>
      </c>
      <c r="N190" s="1">
        <v>4</v>
      </c>
      <c r="O190" s="1" t="s">
        <v>88</v>
      </c>
      <c r="P190" s="1">
        <v>4</v>
      </c>
      <c r="Q190" s="1"/>
      <c r="R190" t="s">
        <v>1133</v>
      </c>
      <c r="S190">
        <v>0</v>
      </c>
      <c r="X190">
        <v>0</v>
      </c>
      <c r="Y190" t="str" cm="1">
        <f t="array" ref="Y19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90" cm="1">
        <f t="array" ref="Z19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90" t="str" cm="1">
        <f t="array" ref="AA19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90" t="str" cm="1">
        <f t="array" ref="AB19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90" t="str" cm="1">
        <f t="array" ref="AC19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90" t="str" cm="1">
        <f t="array" ref="AD19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90">
        <f>IF(OR(Table1[[#This Row],[Merged_Coding3numerical1]]=1,Table1[[#This Row],[Merged_Coding3numerical2]]=1,Table1[[#This Row],[Merged_Coding3numerical3]]=1),1,0)</f>
        <v>1</v>
      </c>
      <c r="AF190">
        <f>IF(OR(Table1[[#This Row],[Merged_Coding3numerical1]]=2,Table1[[#This Row],[Merged_Coding3numerical2]]=2,Table1[[#This Row],[Merged_Coding3numerical3]]=2),1,0)</f>
        <v>0</v>
      </c>
      <c r="AG190">
        <f>IF(OR(Table1[[#This Row],[Merged_Coding3numerical1]]=3,Table1[[#This Row],[Merged_Coding3numerical2]]=3,Table1[[#This Row],[Merged_Coding3numerical3]]=3),1,0)</f>
        <v>0</v>
      </c>
      <c r="AH190">
        <f>IF(OR(Table1[[#This Row],[Merged_Coding3numerical1]]=4,Table1[[#This Row],[Merged_Coding3numerical2]]=4,Table1[[#This Row],[Merged_Coding3numerical3]]=4),1,0)</f>
        <v>0</v>
      </c>
      <c r="AI190">
        <f>IF(OR(Table1[[#This Row],[Merged_Coding3numerical1]]=5,Table1[[#This Row],[Merged_Coding3numerical2]]=5,Table1[[#This Row],[Merged_Coding3numerical3]]=5),1,0)</f>
        <v>0</v>
      </c>
      <c r="AJ190">
        <f>LEN(Table1[[#This Row],[narratives_open]])</f>
        <v>59</v>
      </c>
      <c r="AK190" s="1" t="s">
        <v>90</v>
      </c>
      <c r="AL190" s="1">
        <v>2</v>
      </c>
      <c r="AR190">
        <f t="shared" si="2"/>
        <v>1</v>
      </c>
      <c r="AS190">
        <v>1</v>
      </c>
      <c r="AT190">
        <v>2</v>
      </c>
      <c r="AU190">
        <v>3</v>
      </c>
      <c r="AV190">
        <f>IF(Table1[[#This Row],[narratives_rank_1]]=1,IF(Table1[[#This Row],[narratives_rank_2]]=2,123,132),IF(Table1[[#This Row],[narratives_rank_1]]=2,IF(Table1[[#This Row],[narratives_rank_2]]=1,213,231),IF(Table1[[#This Row],[narratives_rank_2]]=1,312,321)))</f>
        <v>123</v>
      </c>
      <c r="AW190" t="str">
        <f>IF(AV190=[1]Q4_narr_rank!$B$2,[1]Q4_narr_rank!$A$2,IF(AV190=[1]Q4_narr_rank!$B$3,[1]Q4_narr_rank!$A$3,IF(AV190=[1]Q4_narr_rank!$B$4,[1]Q4_narr_rank!$A$4,IF(AV190=[1]Q4_narr_rank!$B$5,[1]Q4_narr_rank!$A$5,IF(AV190=[1]Q4_narr_rank!$B$6,[1]Q4_narr_rank!$A$6,IF(AV190=[1]Q4_narr_rank!$B$7,[1]Q4_narr_rank!$A$7))))))</f>
        <v>Cynics</v>
      </c>
      <c r="AX190" t="s">
        <v>1134</v>
      </c>
      <c r="AY190">
        <v>1</v>
      </c>
      <c r="AZ190">
        <f>LEN(Table1[[#This Row],[narratives_probing]])</f>
        <v>191</v>
      </c>
      <c r="BA190" s="6" t="str">
        <f>IF(Table1[[#This Row],[narratives_rank_1]]=1,"Money",IF(Table1[[#This Row],[narratives_rank_2]]=1,"Mixture",IF(Table1[[#This Row],[narratives_rank_3]]=1,"Sincere")))</f>
        <v>Money</v>
      </c>
      <c r="BB190" s="9" t="s">
        <v>336</v>
      </c>
      <c r="BC190" s="1">
        <v>3</v>
      </c>
      <c r="BF190" t="s">
        <v>93</v>
      </c>
      <c r="BG190" t="s">
        <v>94</v>
      </c>
      <c r="BH190" t="s">
        <v>96</v>
      </c>
      <c r="BI190" t="s">
        <v>96</v>
      </c>
      <c r="BJ190" t="s">
        <v>134</v>
      </c>
      <c r="BK190" t="s">
        <v>163</v>
      </c>
      <c r="BL190" t="s">
        <v>135</v>
      </c>
      <c r="BN190">
        <v>59</v>
      </c>
      <c r="BO190" t="s">
        <v>100</v>
      </c>
      <c r="BP190" t="s">
        <v>147</v>
      </c>
      <c r="BQ190" t="s">
        <v>138</v>
      </c>
    </row>
    <row r="191" spans="1:69" x14ac:dyDescent="0.2">
      <c r="A191" t="s">
        <v>1135</v>
      </c>
      <c r="B191" t="s">
        <v>1135</v>
      </c>
      <c r="C191">
        <v>37.127000000000002</v>
      </c>
      <c r="D191" t="s">
        <v>1136</v>
      </c>
      <c r="E191" s="1" t="s">
        <v>84</v>
      </c>
      <c r="F191" s="1">
        <v>4</v>
      </c>
      <c r="G191" s="1" t="s">
        <v>84</v>
      </c>
      <c r="H191" s="1">
        <v>1</v>
      </c>
      <c r="I191" s="1"/>
      <c r="J191" t="s">
        <v>1137</v>
      </c>
      <c r="K191" s="1" t="s">
        <v>176</v>
      </c>
      <c r="L191" s="1">
        <v>2</v>
      </c>
      <c r="M191" s="1" t="s">
        <v>328</v>
      </c>
      <c r="N191" s="1">
        <v>4</v>
      </c>
      <c r="O191" s="1" t="s">
        <v>88</v>
      </c>
      <c r="P191" s="1">
        <v>4</v>
      </c>
      <c r="R191" t="s">
        <v>1138</v>
      </c>
      <c r="S191">
        <v>0</v>
      </c>
      <c r="V191" t="s">
        <v>111</v>
      </c>
      <c r="W191" s="8">
        <f>IF(Table1[[#This Row],[main_reasontext]]=[1]Q3_narr_open!$A$23,1,IF(Table1[[#This Row],[main_reasontext]]=[1]Q3_narr_open!$A$24,2,IF(Table1[[#This Row],[main_reasontext]]=[1]Q3_narr_open!$A$25,3,IF(Table1[[#This Row],[main_reasontext]]=[1]Q3_narr_open!$A$26,4,))))</f>
        <v>2</v>
      </c>
      <c r="X191">
        <v>1</v>
      </c>
      <c r="Y191" t="str" cm="1">
        <f t="array" ref="Y19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91" cm="1">
        <f t="array" ref="Z19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91" t="str" cm="1">
        <f t="array" ref="AA19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91" cm="1">
        <f t="array" ref="AB19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91" t="str" cm="1">
        <f t="array" ref="AC19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91" t="str" cm="1">
        <f t="array" ref="AD19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91">
        <f>IF(OR(Table1[[#This Row],[Merged_Coding3numerical1]]=1,Table1[[#This Row],[Merged_Coding3numerical2]]=1,Table1[[#This Row],[Merged_Coding3numerical3]]=1),1,0)</f>
        <v>0</v>
      </c>
      <c r="AF191">
        <f>IF(OR(Table1[[#This Row],[Merged_Coding3numerical1]]=2,Table1[[#This Row],[Merged_Coding3numerical2]]=2,Table1[[#This Row],[Merged_Coding3numerical3]]=2),1,0)</f>
        <v>1</v>
      </c>
      <c r="AG191">
        <f>IF(OR(Table1[[#This Row],[Merged_Coding3numerical1]]=3,Table1[[#This Row],[Merged_Coding3numerical2]]=3,Table1[[#This Row],[Merged_Coding3numerical3]]=3),1,0)</f>
        <v>0</v>
      </c>
      <c r="AH191">
        <f>IF(OR(Table1[[#This Row],[Merged_Coding3numerical1]]=4,Table1[[#This Row],[Merged_Coding3numerical2]]=4,Table1[[#This Row],[Merged_Coding3numerical3]]=4),1,0)</f>
        <v>1</v>
      </c>
      <c r="AI191">
        <f>IF(OR(Table1[[#This Row],[Merged_Coding3numerical1]]=5,Table1[[#This Row],[Merged_Coding3numerical2]]=5,Table1[[#This Row],[Merged_Coding3numerical3]]=5),1,0)</f>
        <v>0</v>
      </c>
      <c r="AJ191">
        <f>LEN(Table1[[#This Row],[narratives_open]])</f>
        <v>116</v>
      </c>
      <c r="AK191" s="1" t="s">
        <v>112</v>
      </c>
      <c r="AL191" s="1">
        <v>3</v>
      </c>
      <c r="AM191" s="1" t="s">
        <v>113</v>
      </c>
      <c r="AN191" s="1">
        <v>1</v>
      </c>
      <c r="AR191">
        <f t="shared" si="2"/>
        <v>0.5</v>
      </c>
      <c r="AS191">
        <v>1</v>
      </c>
      <c r="AT191">
        <v>2</v>
      </c>
      <c r="AU191">
        <v>3</v>
      </c>
      <c r="AV191">
        <f>IF(Table1[[#This Row],[narratives_rank_1]]=1,IF(Table1[[#This Row],[narratives_rank_2]]=2,123,132),IF(Table1[[#This Row],[narratives_rank_1]]=2,IF(Table1[[#This Row],[narratives_rank_2]]=1,213,231),IF(Table1[[#This Row],[narratives_rank_2]]=1,312,321)))</f>
        <v>123</v>
      </c>
      <c r="AW191" t="str">
        <f>IF(AV191=[1]Q4_narr_rank!$B$2,[1]Q4_narr_rank!$A$2,IF(AV191=[1]Q4_narr_rank!$B$3,[1]Q4_narr_rank!$A$3,IF(AV191=[1]Q4_narr_rank!$B$4,[1]Q4_narr_rank!$A$4,IF(AV191=[1]Q4_narr_rank!$B$5,[1]Q4_narr_rank!$A$5,IF(AV191=[1]Q4_narr_rank!$B$6,[1]Q4_narr_rank!$A$6,IF(AV191=[1]Q4_narr_rank!$B$7,[1]Q4_narr_rank!$A$7))))))</f>
        <v>Cynics</v>
      </c>
      <c r="AX191" t="s">
        <v>1139</v>
      </c>
      <c r="AY191">
        <v>1</v>
      </c>
      <c r="AZ191">
        <f>LEN(Table1[[#This Row],[narratives_probing]])</f>
        <v>105</v>
      </c>
      <c r="BA191" s="6" t="str">
        <f>IF(Table1[[#This Row],[narratives_rank_1]]=1,"Money",IF(Table1[[#This Row],[narratives_rank_2]]=1,"Mixture",IF(Table1[[#This Row],[narratives_rank_3]]=1,"Sincere")))</f>
        <v>Money</v>
      </c>
      <c r="BB191" s="7" t="s">
        <v>116</v>
      </c>
      <c r="BC191" s="1">
        <v>10</v>
      </c>
      <c r="BF191" t="s">
        <v>117</v>
      </c>
      <c r="BG191" t="s">
        <v>94</v>
      </c>
      <c r="BH191" t="s">
        <v>96</v>
      </c>
      <c r="BI191" t="s">
        <v>96</v>
      </c>
      <c r="BJ191" t="s">
        <v>154</v>
      </c>
      <c r="BK191" t="s">
        <v>163</v>
      </c>
      <c r="BL191" t="s">
        <v>135</v>
      </c>
      <c r="BN191">
        <v>35</v>
      </c>
      <c r="BO191" t="s">
        <v>100</v>
      </c>
      <c r="BP191" t="s">
        <v>164</v>
      </c>
      <c r="BQ191" t="s">
        <v>124</v>
      </c>
    </row>
    <row r="192" spans="1:69" x14ac:dyDescent="0.2">
      <c r="A192" t="s">
        <v>1140</v>
      </c>
      <c r="B192" t="s">
        <v>1140</v>
      </c>
      <c r="C192">
        <v>48.463000000000001</v>
      </c>
      <c r="D192" t="s">
        <v>1141</v>
      </c>
      <c r="E192" s="1" t="s">
        <v>84</v>
      </c>
      <c r="F192" s="1">
        <v>4</v>
      </c>
      <c r="G192" s="1" t="s">
        <v>84</v>
      </c>
      <c r="H192" s="1">
        <v>1</v>
      </c>
      <c r="I192" s="1"/>
      <c r="J192" t="s">
        <v>1142</v>
      </c>
      <c r="K192" s="1" t="s">
        <v>192</v>
      </c>
      <c r="L192" s="1">
        <v>3</v>
      </c>
      <c r="M192" s="1" t="s">
        <v>87</v>
      </c>
      <c r="N192" s="1">
        <v>3</v>
      </c>
      <c r="O192" s="1" t="s">
        <v>88</v>
      </c>
      <c r="P192" s="1">
        <v>4</v>
      </c>
      <c r="R192" t="s">
        <v>1143</v>
      </c>
      <c r="S192">
        <v>0</v>
      </c>
      <c r="X192">
        <v>0</v>
      </c>
      <c r="Y192" t="str" cm="1">
        <f t="array" ref="Y19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92" cm="1">
        <f t="array" ref="Z19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92" t="str" cm="1">
        <f t="array" ref="AA19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92" t="str" cm="1">
        <f t="array" ref="AB19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92" t="str" cm="1">
        <f t="array" ref="AC19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92" t="str" cm="1">
        <f t="array" ref="AD19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92">
        <f>IF(OR(Table1[[#This Row],[Merged_Coding3numerical1]]=1,Table1[[#This Row],[Merged_Coding3numerical2]]=1,Table1[[#This Row],[Merged_Coding3numerical3]]=1),1,0)</f>
        <v>1</v>
      </c>
      <c r="AF192">
        <f>IF(OR(Table1[[#This Row],[Merged_Coding3numerical1]]=2,Table1[[#This Row],[Merged_Coding3numerical2]]=2,Table1[[#This Row],[Merged_Coding3numerical3]]=2),1,0)</f>
        <v>0</v>
      </c>
      <c r="AG192">
        <f>IF(OR(Table1[[#This Row],[Merged_Coding3numerical1]]=3,Table1[[#This Row],[Merged_Coding3numerical2]]=3,Table1[[#This Row],[Merged_Coding3numerical3]]=3),1,0)</f>
        <v>0</v>
      </c>
      <c r="AH192">
        <f>IF(OR(Table1[[#This Row],[Merged_Coding3numerical1]]=4,Table1[[#This Row],[Merged_Coding3numerical2]]=4,Table1[[#This Row],[Merged_Coding3numerical3]]=4),1,0)</f>
        <v>0</v>
      </c>
      <c r="AI192">
        <f>IF(OR(Table1[[#This Row],[Merged_Coding3numerical1]]=5,Table1[[#This Row],[Merged_Coding3numerical2]]=5,Table1[[#This Row],[Merged_Coding3numerical3]]=5),1,0)</f>
        <v>0</v>
      </c>
      <c r="AJ192">
        <f>LEN(Table1[[#This Row],[narratives_open]])</f>
        <v>384</v>
      </c>
      <c r="AK192" s="1" t="s">
        <v>90</v>
      </c>
      <c r="AL192" s="1">
        <v>2</v>
      </c>
      <c r="AR192">
        <f t="shared" si="2"/>
        <v>1</v>
      </c>
      <c r="AS192">
        <v>1</v>
      </c>
      <c r="AT192">
        <v>2</v>
      </c>
      <c r="AU192">
        <v>3</v>
      </c>
      <c r="AV192">
        <f>IF(Table1[[#This Row],[narratives_rank_1]]=1,IF(Table1[[#This Row],[narratives_rank_2]]=2,123,132),IF(Table1[[#This Row],[narratives_rank_1]]=2,IF(Table1[[#This Row],[narratives_rank_2]]=1,213,231),IF(Table1[[#This Row],[narratives_rank_2]]=1,312,321)))</f>
        <v>123</v>
      </c>
      <c r="AW192" t="str">
        <f>IF(AV192=[1]Q4_narr_rank!$B$2,[1]Q4_narr_rank!$A$2,IF(AV192=[1]Q4_narr_rank!$B$3,[1]Q4_narr_rank!$A$3,IF(AV192=[1]Q4_narr_rank!$B$4,[1]Q4_narr_rank!$A$4,IF(AV192=[1]Q4_narr_rank!$B$5,[1]Q4_narr_rank!$A$5,IF(AV192=[1]Q4_narr_rank!$B$6,[1]Q4_narr_rank!$A$6,IF(AV192=[1]Q4_narr_rank!$B$7,[1]Q4_narr_rank!$A$7))))))</f>
        <v>Cynics</v>
      </c>
      <c r="AX192" t="s">
        <v>1144</v>
      </c>
      <c r="AY192">
        <v>1</v>
      </c>
      <c r="AZ192">
        <f>LEN(Table1[[#This Row],[narratives_probing]])</f>
        <v>339</v>
      </c>
      <c r="BA192" s="6" t="str">
        <f>IF(Table1[[#This Row],[narratives_rank_1]]=1,"Money",IF(Table1[[#This Row],[narratives_rank_2]]=1,"Mixture",IF(Table1[[#This Row],[narratives_rank_3]]=1,"Sincere")))</f>
        <v>Money</v>
      </c>
      <c r="BB192" s="7" t="s">
        <v>116</v>
      </c>
      <c r="BC192" s="1">
        <v>10</v>
      </c>
      <c r="BF192" t="s">
        <v>117</v>
      </c>
      <c r="BG192" t="s">
        <v>94</v>
      </c>
      <c r="BH192" t="s">
        <v>146</v>
      </c>
      <c r="BI192" t="s">
        <v>118</v>
      </c>
      <c r="BJ192" t="s">
        <v>134</v>
      </c>
      <c r="BK192" t="s">
        <v>163</v>
      </c>
      <c r="BL192" t="s">
        <v>135</v>
      </c>
      <c r="BN192">
        <v>36</v>
      </c>
      <c r="BO192" t="s">
        <v>136</v>
      </c>
      <c r="BP192" t="s">
        <v>216</v>
      </c>
      <c r="BQ192" t="s">
        <v>124</v>
      </c>
    </row>
    <row r="193" spans="1:69" x14ac:dyDescent="0.2">
      <c r="A193" t="s">
        <v>1145</v>
      </c>
      <c r="B193" t="s">
        <v>1145</v>
      </c>
      <c r="C193">
        <v>82.555000000000007</v>
      </c>
      <c r="D193" t="s">
        <v>1146</v>
      </c>
      <c r="E193" s="1" t="s">
        <v>84</v>
      </c>
      <c r="F193" s="1">
        <v>4</v>
      </c>
      <c r="G193" s="1" t="s">
        <v>84</v>
      </c>
      <c r="H193" s="1">
        <v>1</v>
      </c>
      <c r="I193" s="1"/>
      <c r="J193" t="s">
        <v>1147</v>
      </c>
      <c r="K193" s="1" t="s">
        <v>192</v>
      </c>
      <c r="L193" s="1">
        <v>3</v>
      </c>
      <c r="M193" s="1" t="s">
        <v>87</v>
      </c>
      <c r="N193" s="1">
        <v>3</v>
      </c>
      <c r="O193" s="1" t="s">
        <v>88</v>
      </c>
      <c r="P193" s="1">
        <v>4</v>
      </c>
      <c r="R193" t="s">
        <v>1148</v>
      </c>
      <c r="S193">
        <v>1</v>
      </c>
      <c r="T193" t="s">
        <v>170</v>
      </c>
      <c r="V193" t="s">
        <v>90</v>
      </c>
      <c r="W193" s="8">
        <f>IF(Table1[[#This Row],[main_reasontext]]=[1]Q3_narr_open!$A$23,1,IF(Table1[[#This Row],[main_reasontext]]=[1]Q3_narr_open!$A$24,2,IF(Table1[[#This Row],[main_reasontext]]=[1]Q3_narr_open!$A$25,3,IF(Table1[[#This Row],[main_reasontext]]=[1]Q3_narr_open!$A$26,4,))))</f>
        <v>1</v>
      </c>
      <c r="X193">
        <v>0</v>
      </c>
      <c r="Y193" t="str" cm="1">
        <f t="array" ref="Y19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193" cm="1">
        <f t="array" ref="Z19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193" t="str" cm="1">
        <f t="array" ref="AA19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193" cm="1">
        <f t="array" ref="AB19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193" t="str" cm="1">
        <f t="array" ref="AC19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193" cm="1">
        <f t="array" ref="AD19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193">
        <f>IF(OR(Table1[[#This Row],[Merged_Coding3numerical1]]=1,Table1[[#This Row],[Merged_Coding3numerical2]]=1,Table1[[#This Row],[Merged_Coding3numerical3]]=1),1,0)</f>
        <v>1</v>
      </c>
      <c r="AF193">
        <f>IF(OR(Table1[[#This Row],[Merged_Coding3numerical1]]=2,Table1[[#This Row],[Merged_Coding3numerical2]]=2,Table1[[#This Row],[Merged_Coding3numerical3]]=2),1,0)</f>
        <v>1</v>
      </c>
      <c r="AG193">
        <f>IF(OR(Table1[[#This Row],[Merged_Coding3numerical1]]=3,Table1[[#This Row],[Merged_Coding3numerical2]]=3,Table1[[#This Row],[Merged_Coding3numerical3]]=3),1,0)</f>
        <v>1</v>
      </c>
      <c r="AH193">
        <f>IF(OR(Table1[[#This Row],[Merged_Coding3numerical1]]=4,Table1[[#This Row],[Merged_Coding3numerical2]]=4,Table1[[#This Row],[Merged_Coding3numerical3]]=4),1,0)</f>
        <v>0</v>
      </c>
      <c r="AI193">
        <f>IF(OR(Table1[[#This Row],[Merged_Coding3numerical1]]=5,Table1[[#This Row],[Merged_Coding3numerical2]]=5,Table1[[#This Row],[Merged_Coding3numerical3]]=5),1,0)</f>
        <v>0</v>
      </c>
      <c r="AJ193">
        <f>LEN(Table1[[#This Row],[narratives_open]])</f>
        <v>298</v>
      </c>
      <c r="AK193" s="1" t="s">
        <v>112</v>
      </c>
      <c r="AL193" s="1">
        <v>3</v>
      </c>
      <c r="AM193" s="1" t="s">
        <v>90</v>
      </c>
      <c r="AN193" s="1">
        <v>2</v>
      </c>
      <c r="AO193" s="1" t="s">
        <v>295</v>
      </c>
      <c r="AP193" s="1">
        <v>4</v>
      </c>
      <c r="AR193">
        <f t="shared" si="2"/>
        <v>0.33333333333333331</v>
      </c>
      <c r="AS193">
        <v>1</v>
      </c>
      <c r="AT193">
        <v>2</v>
      </c>
      <c r="AU193">
        <v>3</v>
      </c>
      <c r="AV193">
        <f>IF(Table1[[#This Row],[narratives_rank_1]]=1,IF(Table1[[#This Row],[narratives_rank_2]]=2,123,132),IF(Table1[[#This Row],[narratives_rank_1]]=2,IF(Table1[[#This Row],[narratives_rank_2]]=1,213,231),IF(Table1[[#This Row],[narratives_rank_2]]=1,312,321)))</f>
        <v>123</v>
      </c>
      <c r="AW193" t="str">
        <f>IF(AV193=[1]Q4_narr_rank!$B$2,[1]Q4_narr_rank!$A$2,IF(AV193=[1]Q4_narr_rank!$B$3,[1]Q4_narr_rank!$A$3,IF(AV193=[1]Q4_narr_rank!$B$4,[1]Q4_narr_rank!$A$4,IF(AV193=[1]Q4_narr_rank!$B$5,[1]Q4_narr_rank!$A$5,IF(AV193=[1]Q4_narr_rank!$B$6,[1]Q4_narr_rank!$A$6,IF(AV193=[1]Q4_narr_rank!$B$7,[1]Q4_narr_rank!$A$7))))))</f>
        <v>Cynics</v>
      </c>
      <c r="AX193" t="s">
        <v>1149</v>
      </c>
      <c r="AY193">
        <v>1</v>
      </c>
      <c r="AZ193">
        <f>LEN(Table1[[#This Row],[narratives_probing]])</f>
        <v>38</v>
      </c>
      <c r="BA193" s="6" t="str">
        <f>IF(Table1[[#This Row],[narratives_rank_1]]=1,"Money",IF(Table1[[#This Row],[narratives_rank_2]]=1,"Mixture",IF(Table1[[#This Row],[narratives_rank_3]]=1,"Sincere")))</f>
        <v>Money</v>
      </c>
      <c r="BB193" s="1" t="s">
        <v>116</v>
      </c>
      <c r="BC193" s="1">
        <v>10</v>
      </c>
      <c r="BD193" s="14"/>
      <c r="BE193" s="14"/>
      <c r="BF193" t="s">
        <v>153</v>
      </c>
      <c r="BG193" t="s">
        <v>94</v>
      </c>
      <c r="BH193" t="s">
        <v>118</v>
      </c>
      <c r="BI193" t="s">
        <v>95</v>
      </c>
      <c r="BJ193" t="s">
        <v>154</v>
      </c>
      <c r="BK193" t="s">
        <v>120</v>
      </c>
      <c r="BL193" t="s">
        <v>135</v>
      </c>
      <c r="BN193">
        <v>30</v>
      </c>
      <c r="BO193" t="s">
        <v>122</v>
      </c>
      <c r="BP193" t="s">
        <v>164</v>
      </c>
      <c r="BQ193" t="s">
        <v>156</v>
      </c>
    </row>
    <row r="194" spans="1:69" x14ac:dyDescent="0.2">
      <c r="A194" t="s">
        <v>1150</v>
      </c>
      <c r="B194" t="s">
        <v>1150</v>
      </c>
      <c r="C194">
        <v>112.97</v>
      </c>
      <c r="D194" t="s">
        <v>1151</v>
      </c>
      <c r="E194" s="1" t="s">
        <v>167</v>
      </c>
      <c r="F194" s="1">
        <v>5</v>
      </c>
      <c r="G194" s="1" t="s">
        <v>167</v>
      </c>
      <c r="H194" s="1">
        <v>19</v>
      </c>
      <c r="I194" s="1"/>
      <c r="J194" t="s">
        <v>1152</v>
      </c>
      <c r="K194" s="1" t="s">
        <v>108</v>
      </c>
      <c r="L194" s="1">
        <v>1</v>
      </c>
      <c r="M194" s="1" t="s">
        <v>109</v>
      </c>
      <c r="N194" s="1">
        <v>1</v>
      </c>
      <c r="O194" s="1" t="s">
        <v>88</v>
      </c>
      <c r="P194" s="1">
        <v>4</v>
      </c>
      <c r="R194" t="s">
        <v>1153</v>
      </c>
      <c r="S194">
        <v>0</v>
      </c>
      <c r="U194">
        <v>1</v>
      </c>
      <c r="V194" t="s">
        <v>90</v>
      </c>
      <c r="W194" s="8">
        <f>IF(Table1[[#This Row],[main_reasontext]]=[1]Q3_narr_open!$A$23,1,IF(Table1[[#This Row],[main_reasontext]]=[1]Q3_narr_open!$A$24,2,IF(Table1[[#This Row],[main_reasontext]]=[1]Q3_narr_open!$A$25,3,IF(Table1[[#This Row],[main_reasontext]]=[1]Q3_narr_open!$A$26,4,))))</f>
        <v>1</v>
      </c>
      <c r="X194">
        <v>1</v>
      </c>
      <c r="Y194" t="str" cm="1">
        <f t="array" ref="Y19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94" cm="1">
        <f t="array" ref="Z19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94" t="str" cm="1">
        <f t="array" ref="AA19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94" cm="1">
        <f t="array" ref="AB19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94" t="str" cm="1">
        <f t="array" ref="AC19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94" t="str" cm="1">
        <f t="array" ref="AD19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94">
        <f>IF(OR(Table1[[#This Row],[Merged_Coding3numerical1]]=1,Table1[[#This Row],[Merged_Coding3numerical2]]=1,Table1[[#This Row],[Merged_Coding3numerical3]]=1),1,0)</f>
        <v>1</v>
      </c>
      <c r="AF194">
        <f>IF(OR(Table1[[#This Row],[Merged_Coding3numerical1]]=2,Table1[[#This Row],[Merged_Coding3numerical2]]=2,Table1[[#This Row],[Merged_Coding3numerical3]]=2),1,0)</f>
        <v>0</v>
      </c>
      <c r="AG194">
        <f>IF(OR(Table1[[#This Row],[Merged_Coding3numerical1]]=3,Table1[[#This Row],[Merged_Coding3numerical2]]=3,Table1[[#This Row],[Merged_Coding3numerical3]]=3),1,0)</f>
        <v>0</v>
      </c>
      <c r="AH194">
        <f>IF(OR(Table1[[#This Row],[Merged_Coding3numerical1]]=4,Table1[[#This Row],[Merged_Coding3numerical2]]=4,Table1[[#This Row],[Merged_Coding3numerical3]]=4),1,0)</f>
        <v>1</v>
      </c>
      <c r="AI194">
        <f>IF(OR(Table1[[#This Row],[Merged_Coding3numerical1]]=5,Table1[[#This Row],[Merged_Coding3numerical2]]=5,Table1[[#This Row],[Merged_Coding3numerical3]]=5),1,0)</f>
        <v>0</v>
      </c>
      <c r="AJ194">
        <f>LEN(Table1[[#This Row],[narratives_open]])</f>
        <v>236</v>
      </c>
      <c r="AK194" s="1" t="s">
        <v>90</v>
      </c>
      <c r="AL194" s="1">
        <v>2</v>
      </c>
      <c r="AM194" s="1" t="s">
        <v>113</v>
      </c>
      <c r="AN194" s="1">
        <v>1</v>
      </c>
      <c r="AR194">
        <f t="shared" si="2"/>
        <v>0.5</v>
      </c>
      <c r="AS194">
        <v>2</v>
      </c>
      <c r="AT194">
        <v>1</v>
      </c>
      <c r="AU194">
        <v>3</v>
      </c>
      <c r="AV194">
        <f>IF(Table1[[#This Row],[narratives_rank_1]]=1,IF(Table1[[#This Row],[narratives_rank_2]]=2,123,132),IF(Table1[[#This Row],[narratives_rank_1]]=2,IF(Table1[[#This Row],[narratives_rank_2]]=1,213,231),IF(Table1[[#This Row],[narratives_rank_2]]=1,312,321)))</f>
        <v>213</v>
      </c>
      <c r="AW194" t="str">
        <f>IF(AV194=[1]Q4_narr_rank!$B$2,[1]Q4_narr_rank!$A$2,IF(AV194=[1]Q4_narr_rank!$B$3,[1]Q4_narr_rank!$A$3,IF(AV194=[1]Q4_narr_rank!$B$4,[1]Q4_narr_rank!$A$4,IF(AV194=[1]Q4_narr_rank!$B$5,[1]Q4_narr_rank!$A$5,IF(AV194=[1]Q4_narr_rank!$B$6,[1]Q4_narr_rank!$A$6,IF(AV194=[1]Q4_narr_rank!$B$7,[1]Q4_narr_rank!$A$7))))))</f>
        <v>Balanced Cynics</v>
      </c>
      <c r="AX194" t="s">
        <v>1154</v>
      </c>
      <c r="AY194">
        <v>1</v>
      </c>
      <c r="AZ194">
        <f>LEN(Table1[[#This Row],[narratives_probing]])</f>
        <v>208</v>
      </c>
      <c r="BA194" s="6" t="str">
        <f>IF(Table1[[#This Row],[narratives_rank_1]]=1,"Money",IF(Table1[[#This Row],[narratives_rank_2]]=1,"Mixture",IF(Table1[[#This Row],[narratives_rank_3]]=1,"Sincere")))</f>
        <v>Mixture</v>
      </c>
      <c r="BB194" s="9" t="s">
        <v>268</v>
      </c>
      <c r="BC194" s="1">
        <v>6</v>
      </c>
      <c r="BD194" s="14"/>
      <c r="BE194" s="14"/>
      <c r="BF194" t="s">
        <v>93</v>
      </c>
      <c r="BG194" t="s">
        <v>187</v>
      </c>
      <c r="BH194" t="s">
        <v>188</v>
      </c>
      <c r="BI194" t="s">
        <v>188</v>
      </c>
      <c r="BJ194" t="s">
        <v>119</v>
      </c>
      <c r="BK194" t="s">
        <v>163</v>
      </c>
      <c r="BL194" t="s">
        <v>121</v>
      </c>
      <c r="BN194">
        <v>70</v>
      </c>
      <c r="BO194" t="s">
        <v>122</v>
      </c>
      <c r="BP194" t="s">
        <v>358</v>
      </c>
      <c r="BQ194" t="s">
        <v>124</v>
      </c>
    </row>
    <row r="195" spans="1:69" x14ac:dyDescent="0.2">
      <c r="A195" t="s">
        <v>1155</v>
      </c>
      <c r="B195" t="s">
        <v>1155</v>
      </c>
      <c r="C195">
        <v>109.155</v>
      </c>
      <c r="D195" t="s">
        <v>1156</v>
      </c>
      <c r="E195" s="1" t="s">
        <v>84</v>
      </c>
      <c r="F195" s="1">
        <v>4</v>
      </c>
      <c r="G195" s="1" t="s">
        <v>84</v>
      </c>
      <c r="H195" s="1">
        <v>1</v>
      </c>
      <c r="I195" s="1"/>
      <c r="J195" t="s">
        <v>1157</v>
      </c>
      <c r="K195" s="1" t="s">
        <v>108</v>
      </c>
      <c r="L195" s="1">
        <v>1</v>
      </c>
      <c r="M195" s="1" t="s">
        <v>109</v>
      </c>
      <c r="N195" s="1">
        <v>1</v>
      </c>
      <c r="O195" s="1" t="s">
        <v>88</v>
      </c>
      <c r="P195" s="1">
        <v>4</v>
      </c>
      <c r="R195" t="s">
        <v>1158</v>
      </c>
      <c r="S195">
        <v>0</v>
      </c>
      <c r="U195">
        <v>1</v>
      </c>
      <c r="V195" t="s">
        <v>111</v>
      </c>
      <c r="W195" s="8">
        <f>IF(Table1[[#This Row],[main_reasontext]]=[1]Q3_narr_open!$A$23,1,IF(Table1[[#This Row],[main_reasontext]]=[1]Q3_narr_open!$A$24,2,IF(Table1[[#This Row],[main_reasontext]]=[1]Q3_narr_open!$A$25,3,IF(Table1[[#This Row],[main_reasontext]]=[1]Q3_narr_open!$A$26,4,))))</f>
        <v>2</v>
      </c>
      <c r="X195">
        <v>0</v>
      </c>
      <c r="Y195" t="str" cm="1">
        <f t="array" ref="Y19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95" cm="1">
        <f t="array" ref="Z19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95" t="str" cm="1">
        <f t="array" ref="AA19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195" cm="1">
        <f t="array" ref="AB19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195" t="str" cm="1">
        <f t="array" ref="AC19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195" cm="1">
        <f t="array" ref="AD19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195">
        <f>IF(OR(Table1[[#This Row],[Merged_Coding3numerical1]]=1,Table1[[#This Row],[Merged_Coding3numerical2]]=1,Table1[[#This Row],[Merged_Coding3numerical3]]=1),1,0)</f>
        <v>1</v>
      </c>
      <c r="AF195">
        <f>IF(OR(Table1[[#This Row],[Merged_Coding3numerical1]]=2,Table1[[#This Row],[Merged_Coding3numerical2]]=2,Table1[[#This Row],[Merged_Coding3numerical3]]=2),1,0)</f>
        <v>1</v>
      </c>
      <c r="AG195">
        <f>IF(OR(Table1[[#This Row],[Merged_Coding3numerical1]]=3,Table1[[#This Row],[Merged_Coding3numerical2]]=3,Table1[[#This Row],[Merged_Coding3numerical3]]=3),1,0)</f>
        <v>0</v>
      </c>
      <c r="AH195">
        <f>IF(OR(Table1[[#This Row],[Merged_Coding3numerical1]]=4,Table1[[#This Row],[Merged_Coding3numerical2]]=4,Table1[[#This Row],[Merged_Coding3numerical3]]=4),1,0)</f>
        <v>1</v>
      </c>
      <c r="AI195">
        <f>IF(OR(Table1[[#This Row],[Merged_Coding3numerical1]]=5,Table1[[#This Row],[Merged_Coding3numerical2]]=5,Table1[[#This Row],[Merged_Coding3numerical3]]=5),1,0)</f>
        <v>0</v>
      </c>
      <c r="AJ195">
        <f>LEN(Table1[[#This Row],[narratives_open]])</f>
        <v>116</v>
      </c>
      <c r="AK195" s="1" t="s">
        <v>90</v>
      </c>
      <c r="AL195" s="1">
        <v>2</v>
      </c>
      <c r="AM195" s="1" t="s">
        <v>112</v>
      </c>
      <c r="AN195" s="1">
        <v>3</v>
      </c>
      <c r="AO195" s="1" t="s">
        <v>113</v>
      </c>
      <c r="AP195" s="1">
        <v>1</v>
      </c>
      <c r="AR195">
        <f t="shared" ref="AR195:AR258" si="3">IF(AP195="",IF(AN195="",1,1/2),1/3)</f>
        <v>0.33333333333333331</v>
      </c>
      <c r="AS195">
        <v>3</v>
      </c>
      <c r="AT195">
        <v>1</v>
      </c>
      <c r="AU195">
        <v>2</v>
      </c>
      <c r="AV195">
        <f>IF(Table1[[#This Row],[narratives_rank_1]]=1,IF(Table1[[#This Row],[narratives_rank_2]]=2,123,132),IF(Table1[[#This Row],[narratives_rank_1]]=2,IF(Table1[[#This Row],[narratives_rank_2]]=1,213,231),IF(Table1[[#This Row],[narratives_rank_2]]=1,312,321)))</f>
        <v>312</v>
      </c>
      <c r="AW195" t="str">
        <f>IF(AV195=[1]Q4_narr_rank!$B$2,[1]Q4_narr_rank!$A$2,IF(AV195=[1]Q4_narr_rank!$B$3,[1]Q4_narr_rank!$A$3,IF(AV195=[1]Q4_narr_rank!$B$4,[1]Q4_narr_rank!$A$4,IF(AV195=[1]Q4_narr_rank!$B$5,[1]Q4_narr_rank!$A$5,IF(AV195=[1]Q4_narr_rank!$B$6,[1]Q4_narr_rank!$A$6,IF(AV195=[1]Q4_narr_rank!$B$7,[1]Q4_narr_rank!$A$7))))))</f>
        <v>Balanced Idealists</v>
      </c>
      <c r="AX195" t="s">
        <v>1159</v>
      </c>
      <c r="AY195">
        <v>1</v>
      </c>
      <c r="AZ195">
        <f>LEN(Table1[[#This Row],[narratives_probing]])</f>
        <v>73</v>
      </c>
      <c r="BA195" s="6" t="str">
        <f>IF(Table1[[#This Row],[narratives_rank_1]]=1,"Money",IF(Table1[[#This Row],[narratives_rank_2]]=1,"Mixture",IF(Table1[[#This Row],[narratives_rank_3]]=1,"Sincere")))</f>
        <v>Mixture</v>
      </c>
      <c r="BB195" s="7" t="s">
        <v>116</v>
      </c>
      <c r="BC195" s="1">
        <v>10</v>
      </c>
      <c r="BF195" t="s">
        <v>223</v>
      </c>
      <c r="BG195" t="s">
        <v>94</v>
      </c>
      <c r="BH195" t="s">
        <v>188</v>
      </c>
      <c r="BI195" t="s">
        <v>146</v>
      </c>
      <c r="BJ195" t="s">
        <v>134</v>
      </c>
      <c r="BK195" t="s">
        <v>163</v>
      </c>
      <c r="BL195" t="s">
        <v>135</v>
      </c>
      <c r="BN195">
        <v>66</v>
      </c>
      <c r="BO195" t="s">
        <v>100</v>
      </c>
      <c r="BP195" t="s">
        <v>147</v>
      </c>
      <c r="BQ195" t="s">
        <v>138</v>
      </c>
    </row>
    <row r="196" spans="1:69" x14ac:dyDescent="0.2">
      <c r="A196" t="s">
        <v>1160</v>
      </c>
      <c r="B196" t="s">
        <v>1160</v>
      </c>
      <c r="C196">
        <v>55.634</v>
      </c>
      <c r="D196" t="s">
        <v>1161</v>
      </c>
      <c r="E196" s="1" t="s">
        <v>205</v>
      </c>
      <c r="F196" s="1">
        <v>2</v>
      </c>
      <c r="G196" s="1" t="s">
        <v>281</v>
      </c>
      <c r="H196" s="1">
        <v>4</v>
      </c>
      <c r="I196" s="1"/>
      <c r="J196" t="s">
        <v>1162</v>
      </c>
      <c r="K196" s="1" t="s">
        <v>108</v>
      </c>
      <c r="L196" s="1">
        <v>1</v>
      </c>
      <c r="M196" s="1" t="s">
        <v>109</v>
      </c>
      <c r="N196" s="1">
        <v>1</v>
      </c>
      <c r="O196" s="1" t="s">
        <v>345</v>
      </c>
      <c r="P196" s="1">
        <v>1</v>
      </c>
      <c r="R196" t="s">
        <v>1163</v>
      </c>
      <c r="S196">
        <v>0</v>
      </c>
      <c r="U196">
        <v>1</v>
      </c>
      <c r="V196" t="s">
        <v>90</v>
      </c>
      <c r="W196" s="8">
        <f>IF(Table1[[#This Row],[main_reasontext]]=[1]Q3_narr_open!$A$23,1,IF(Table1[[#This Row],[main_reasontext]]=[1]Q3_narr_open!$A$24,2,IF(Table1[[#This Row],[main_reasontext]]=[1]Q3_narr_open!$A$25,3,IF(Table1[[#This Row],[main_reasontext]]=[1]Q3_narr_open!$A$26,4,))))</f>
        <v>1</v>
      </c>
      <c r="X196">
        <v>1</v>
      </c>
      <c r="Y196" t="str" cm="1">
        <f t="array" ref="Y19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96" cm="1">
        <f t="array" ref="Z19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96" t="str" cm="1">
        <f t="array" ref="AA19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196" cm="1">
        <f t="array" ref="AB19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196" t="str" cm="1">
        <f t="array" ref="AC19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96" t="str" cm="1">
        <f t="array" ref="AD19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96">
        <f>IF(OR(Table1[[#This Row],[Merged_Coding3numerical1]]=1,Table1[[#This Row],[Merged_Coding3numerical2]]=1,Table1[[#This Row],[Merged_Coding3numerical3]]=1),1,0)</f>
        <v>1</v>
      </c>
      <c r="AF196">
        <f>IF(OR(Table1[[#This Row],[Merged_Coding3numerical1]]=2,Table1[[#This Row],[Merged_Coding3numerical2]]=2,Table1[[#This Row],[Merged_Coding3numerical3]]=2),1,0)</f>
        <v>0</v>
      </c>
      <c r="AG196">
        <f>IF(OR(Table1[[#This Row],[Merged_Coding3numerical1]]=3,Table1[[#This Row],[Merged_Coding3numerical2]]=3,Table1[[#This Row],[Merged_Coding3numerical3]]=3),1,0)</f>
        <v>0</v>
      </c>
      <c r="AH196">
        <f>IF(OR(Table1[[#This Row],[Merged_Coding3numerical1]]=4,Table1[[#This Row],[Merged_Coding3numerical2]]=4,Table1[[#This Row],[Merged_Coding3numerical3]]=4),1,0)</f>
        <v>1</v>
      </c>
      <c r="AI196">
        <f>IF(OR(Table1[[#This Row],[Merged_Coding3numerical1]]=5,Table1[[#This Row],[Merged_Coding3numerical2]]=5,Table1[[#This Row],[Merged_Coding3numerical3]]=5),1,0)</f>
        <v>0</v>
      </c>
      <c r="AJ196">
        <f>LEN(Table1[[#This Row],[narratives_open]])</f>
        <v>610</v>
      </c>
      <c r="AK196" s="1" t="s">
        <v>90</v>
      </c>
      <c r="AL196" s="1">
        <v>2</v>
      </c>
      <c r="AM196" s="1" t="s">
        <v>113</v>
      </c>
      <c r="AN196" s="1">
        <v>1</v>
      </c>
      <c r="AR196">
        <f t="shared" si="3"/>
        <v>0.5</v>
      </c>
      <c r="AS196">
        <v>1</v>
      </c>
      <c r="AT196">
        <v>2</v>
      </c>
      <c r="AU196">
        <v>3</v>
      </c>
      <c r="AV196">
        <f>IF(Table1[[#This Row],[narratives_rank_1]]=1,IF(Table1[[#This Row],[narratives_rank_2]]=2,123,132),IF(Table1[[#This Row],[narratives_rank_1]]=2,IF(Table1[[#This Row],[narratives_rank_2]]=1,213,231),IF(Table1[[#This Row],[narratives_rank_2]]=1,312,321)))</f>
        <v>123</v>
      </c>
      <c r="AW196" t="str">
        <f>IF(AV196=[1]Q4_narr_rank!$B$2,[1]Q4_narr_rank!$A$2,IF(AV196=[1]Q4_narr_rank!$B$3,[1]Q4_narr_rank!$A$3,IF(AV196=[1]Q4_narr_rank!$B$4,[1]Q4_narr_rank!$A$4,IF(AV196=[1]Q4_narr_rank!$B$5,[1]Q4_narr_rank!$A$5,IF(AV196=[1]Q4_narr_rank!$B$6,[1]Q4_narr_rank!$A$6,IF(AV196=[1]Q4_narr_rank!$B$7,[1]Q4_narr_rank!$A$7))))))</f>
        <v>Cynics</v>
      </c>
      <c r="AX196" t="s">
        <v>1164</v>
      </c>
      <c r="AY196">
        <v>1</v>
      </c>
      <c r="AZ196">
        <f>LEN(Table1[[#This Row],[narratives_probing]])</f>
        <v>290</v>
      </c>
      <c r="BA196" s="6" t="str">
        <f>IF(Table1[[#This Row],[narratives_rank_1]]=1,"Money",IF(Table1[[#This Row],[narratives_rank_2]]=1,"Mixture",IF(Table1[[#This Row],[narratives_rank_3]]=1,"Sincere")))</f>
        <v>Money</v>
      </c>
      <c r="BB196" s="7" t="s">
        <v>116</v>
      </c>
      <c r="BC196" s="1">
        <v>10</v>
      </c>
      <c r="BF196" t="s">
        <v>117</v>
      </c>
      <c r="BG196" t="s">
        <v>187</v>
      </c>
      <c r="BH196" t="s">
        <v>96</v>
      </c>
      <c r="BI196" t="s">
        <v>118</v>
      </c>
      <c r="BJ196" t="s">
        <v>162</v>
      </c>
      <c r="BK196" t="s">
        <v>120</v>
      </c>
      <c r="BL196" t="s">
        <v>135</v>
      </c>
      <c r="BN196">
        <v>48</v>
      </c>
      <c r="BO196" t="s">
        <v>136</v>
      </c>
      <c r="BP196" t="s">
        <v>123</v>
      </c>
      <c r="BQ196" t="s">
        <v>124</v>
      </c>
    </row>
    <row r="197" spans="1:69" x14ac:dyDescent="0.2">
      <c r="A197" t="s">
        <v>1165</v>
      </c>
      <c r="B197" t="s">
        <v>1165</v>
      </c>
      <c r="C197">
        <v>44.747</v>
      </c>
      <c r="D197" t="s">
        <v>1166</v>
      </c>
      <c r="E197" s="1" t="s">
        <v>127</v>
      </c>
      <c r="F197" s="1">
        <v>3</v>
      </c>
      <c r="G197" s="1" t="s">
        <v>128</v>
      </c>
      <c r="H197" s="1">
        <v>9</v>
      </c>
      <c r="I197" s="1"/>
      <c r="J197" t="s">
        <v>1167</v>
      </c>
      <c r="K197" s="1" t="s">
        <v>108</v>
      </c>
      <c r="L197" s="1">
        <v>1</v>
      </c>
      <c r="M197" s="1" t="s">
        <v>109</v>
      </c>
      <c r="N197" s="1">
        <v>1</v>
      </c>
      <c r="O197" s="1" t="s">
        <v>88</v>
      </c>
      <c r="P197" s="1">
        <v>4</v>
      </c>
      <c r="R197" t="s">
        <v>1168</v>
      </c>
      <c r="S197">
        <v>0</v>
      </c>
      <c r="X197">
        <v>0</v>
      </c>
      <c r="Y197" t="str" cm="1">
        <f t="array" ref="Y19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97" cm="1">
        <f t="array" ref="Z19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97" t="str" cm="1">
        <f t="array" ref="AA19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97" t="str" cm="1">
        <f t="array" ref="AB19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97" t="str" cm="1">
        <f t="array" ref="AC19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97" t="str" cm="1">
        <f t="array" ref="AD19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97">
        <f>IF(OR(Table1[[#This Row],[Merged_Coding3numerical1]]=1,Table1[[#This Row],[Merged_Coding3numerical2]]=1,Table1[[#This Row],[Merged_Coding3numerical3]]=1),1,0)</f>
        <v>1</v>
      </c>
      <c r="AF197">
        <f>IF(OR(Table1[[#This Row],[Merged_Coding3numerical1]]=2,Table1[[#This Row],[Merged_Coding3numerical2]]=2,Table1[[#This Row],[Merged_Coding3numerical3]]=2),1,0)</f>
        <v>0</v>
      </c>
      <c r="AG197">
        <f>IF(OR(Table1[[#This Row],[Merged_Coding3numerical1]]=3,Table1[[#This Row],[Merged_Coding3numerical2]]=3,Table1[[#This Row],[Merged_Coding3numerical3]]=3),1,0)</f>
        <v>0</v>
      </c>
      <c r="AH197">
        <f>IF(OR(Table1[[#This Row],[Merged_Coding3numerical1]]=4,Table1[[#This Row],[Merged_Coding3numerical2]]=4,Table1[[#This Row],[Merged_Coding3numerical3]]=4),1,0)</f>
        <v>0</v>
      </c>
      <c r="AI197">
        <f>IF(OR(Table1[[#This Row],[Merged_Coding3numerical1]]=5,Table1[[#This Row],[Merged_Coding3numerical2]]=5,Table1[[#This Row],[Merged_Coding3numerical3]]=5),1,0)</f>
        <v>0</v>
      </c>
      <c r="AJ197">
        <f>LEN(Table1[[#This Row],[narratives_open]])</f>
        <v>170</v>
      </c>
      <c r="AK197" s="1" t="s">
        <v>90</v>
      </c>
      <c r="AL197" s="1">
        <v>2</v>
      </c>
      <c r="AR197">
        <f t="shared" si="3"/>
        <v>1</v>
      </c>
      <c r="AS197">
        <v>1</v>
      </c>
      <c r="AT197">
        <v>2</v>
      </c>
      <c r="AU197">
        <v>3</v>
      </c>
      <c r="AV197">
        <f>IF(Table1[[#This Row],[narratives_rank_1]]=1,IF(Table1[[#This Row],[narratives_rank_2]]=2,123,132),IF(Table1[[#This Row],[narratives_rank_1]]=2,IF(Table1[[#This Row],[narratives_rank_2]]=1,213,231),IF(Table1[[#This Row],[narratives_rank_2]]=1,312,321)))</f>
        <v>123</v>
      </c>
      <c r="AW197" t="str">
        <f>IF(AV197=[1]Q4_narr_rank!$B$2,[1]Q4_narr_rank!$A$2,IF(AV197=[1]Q4_narr_rank!$B$3,[1]Q4_narr_rank!$A$3,IF(AV197=[1]Q4_narr_rank!$B$4,[1]Q4_narr_rank!$A$4,IF(AV197=[1]Q4_narr_rank!$B$5,[1]Q4_narr_rank!$A$5,IF(AV197=[1]Q4_narr_rank!$B$6,[1]Q4_narr_rank!$A$6,IF(AV197=[1]Q4_narr_rank!$B$7,[1]Q4_narr_rank!$A$7))))))</f>
        <v>Cynics</v>
      </c>
      <c r="AX197" t="s">
        <v>1169</v>
      </c>
      <c r="AY197">
        <v>1</v>
      </c>
      <c r="AZ197">
        <f>LEN(Table1[[#This Row],[narratives_probing]])</f>
        <v>100</v>
      </c>
      <c r="BA197" s="6" t="str">
        <f>IF(Table1[[#This Row],[narratives_rank_1]]=1,"Money",IF(Table1[[#This Row],[narratives_rank_2]]=1,"Mixture",IF(Table1[[#This Row],[narratives_rank_3]]=1,"Sincere")))</f>
        <v>Money</v>
      </c>
      <c r="BB197" s="1" t="s">
        <v>116</v>
      </c>
      <c r="BC197" s="1">
        <v>10</v>
      </c>
      <c r="BF197" t="s">
        <v>117</v>
      </c>
      <c r="BG197" t="s">
        <v>94</v>
      </c>
      <c r="BH197" t="s">
        <v>96</v>
      </c>
      <c r="BI197" t="s">
        <v>96</v>
      </c>
      <c r="BJ197" t="s">
        <v>134</v>
      </c>
      <c r="BK197" t="s">
        <v>163</v>
      </c>
      <c r="BL197" t="s">
        <v>135</v>
      </c>
      <c r="BN197">
        <v>32</v>
      </c>
      <c r="BO197" t="s">
        <v>122</v>
      </c>
      <c r="BP197" t="s">
        <v>324</v>
      </c>
      <c r="BQ197" t="s">
        <v>156</v>
      </c>
    </row>
    <row r="198" spans="1:69" x14ac:dyDescent="0.2">
      <c r="A198" t="s">
        <v>1170</v>
      </c>
      <c r="B198" t="s">
        <v>1170</v>
      </c>
      <c r="C198">
        <v>53.503</v>
      </c>
      <c r="D198" t="s">
        <v>1171</v>
      </c>
      <c r="E198" s="1" t="s">
        <v>105</v>
      </c>
      <c r="F198" s="1">
        <v>1</v>
      </c>
      <c r="G198" s="1" t="s">
        <v>106</v>
      </c>
      <c r="H198" s="1">
        <v>2</v>
      </c>
      <c r="I198" s="1"/>
      <c r="J198" t="s">
        <v>1172</v>
      </c>
      <c r="K198" s="1" t="s">
        <v>176</v>
      </c>
      <c r="L198" s="1">
        <v>2</v>
      </c>
      <c r="M198" s="1" t="s">
        <v>328</v>
      </c>
      <c r="N198" s="1">
        <v>4</v>
      </c>
      <c r="O198" s="1" t="s">
        <v>88</v>
      </c>
      <c r="P198" s="1">
        <v>4</v>
      </c>
      <c r="Q198" s="1"/>
      <c r="R198" t="s">
        <v>1173</v>
      </c>
      <c r="S198">
        <v>0</v>
      </c>
      <c r="X198">
        <v>0</v>
      </c>
      <c r="Y198" t="str" cm="1">
        <f t="array" ref="Y19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98" cm="1">
        <f t="array" ref="Z19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98" t="str" cm="1">
        <f t="array" ref="AA19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98" t="str" cm="1">
        <f t="array" ref="AB19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98" t="str" cm="1">
        <f t="array" ref="AC19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98" t="str" cm="1">
        <f t="array" ref="AD19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98">
        <f>IF(OR(Table1[[#This Row],[Merged_Coding3numerical1]]=1,Table1[[#This Row],[Merged_Coding3numerical2]]=1,Table1[[#This Row],[Merged_Coding3numerical3]]=1),1,0)</f>
        <v>1</v>
      </c>
      <c r="AF198">
        <f>IF(OR(Table1[[#This Row],[Merged_Coding3numerical1]]=2,Table1[[#This Row],[Merged_Coding3numerical2]]=2,Table1[[#This Row],[Merged_Coding3numerical3]]=2),1,0)</f>
        <v>0</v>
      </c>
      <c r="AG198">
        <f>IF(OR(Table1[[#This Row],[Merged_Coding3numerical1]]=3,Table1[[#This Row],[Merged_Coding3numerical2]]=3,Table1[[#This Row],[Merged_Coding3numerical3]]=3),1,0)</f>
        <v>0</v>
      </c>
      <c r="AH198">
        <f>IF(OR(Table1[[#This Row],[Merged_Coding3numerical1]]=4,Table1[[#This Row],[Merged_Coding3numerical2]]=4,Table1[[#This Row],[Merged_Coding3numerical3]]=4),1,0)</f>
        <v>0</v>
      </c>
      <c r="AI198">
        <f>IF(OR(Table1[[#This Row],[Merged_Coding3numerical1]]=5,Table1[[#This Row],[Merged_Coding3numerical2]]=5,Table1[[#This Row],[Merged_Coding3numerical3]]=5),1,0)</f>
        <v>0</v>
      </c>
      <c r="AJ198">
        <f>LEN(Table1[[#This Row],[narratives_open]])</f>
        <v>123</v>
      </c>
      <c r="AK198" s="1" t="s">
        <v>90</v>
      </c>
      <c r="AL198" s="1">
        <v>2</v>
      </c>
      <c r="AR198">
        <f t="shared" si="3"/>
        <v>1</v>
      </c>
      <c r="AS198">
        <v>1</v>
      </c>
      <c r="AT198">
        <v>2</v>
      </c>
      <c r="AU198">
        <v>3</v>
      </c>
      <c r="AV198">
        <f>IF(Table1[[#This Row],[narratives_rank_1]]=1,IF(Table1[[#This Row],[narratives_rank_2]]=2,123,132),IF(Table1[[#This Row],[narratives_rank_1]]=2,IF(Table1[[#This Row],[narratives_rank_2]]=1,213,231),IF(Table1[[#This Row],[narratives_rank_2]]=1,312,321)))</f>
        <v>123</v>
      </c>
      <c r="AW198" t="str">
        <f>IF(AV198=[1]Q4_narr_rank!$B$2,[1]Q4_narr_rank!$A$2,IF(AV198=[1]Q4_narr_rank!$B$3,[1]Q4_narr_rank!$A$3,IF(AV198=[1]Q4_narr_rank!$B$4,[1]Q4_narr_rank!$A$4,IF(AV198=[1]Q4_narr_rank!$B$5,[1]Q4_narr_rank!$A$5,IF(AV198=[1]Q4_narr_rank!$B$6,[1]Q4_narr_rank!$A$6,IF(AV198=[1]Q4_narr_rank!$B$7,[1]Q4_narr_rank!$A$7))))))</f>
        <v>Cynics</v>
      </c>
      <c r="AX198" t="s">
        <v>1174</v>
      </c>
      <c r="AY198">
        <v>1</v>
      </c>
      <c r="AZ198">
        <f>LEN(Table1[[#This Row],[narratives_probing]])</f>
        <v>201</v>
      </c>
      <c r="BA198" s="6" t="str">
        <f>IF(Table1[[#This Row],[narratives_rank_1]]=1,"Money",IF(Table1[[#This Row],[narratives_rank_2]]=1,"Mixture",IF(Table1[[#This Row],[narratives_rank_3]]=1,"Sincere")))</f>
        <v>Money</v>
      </c>
      <c r="BB198" s="7" t="s">
        <v>116</v>
      </c>
      <c r="BC198" s="1">
        <v>10</v>
      </c>
      <c r="BF198" t="s">
        <v>223</v>
      </c>
      <c r="BG198" t="s">
        <v>187</v>
      </c>
      <c r="BH198" t="s">
        <v>118</v>
      </c>
      <c r="BI198" t="s">
        <v>146</v>
      </c>
      <c r="BJ198" t="s">
        <v>134</v>
      </c>
      <c r="BK198" t="s">
        <v>98</v>
      </c>
      <c r="BL198" t="s">
        <v>630</v>
      </c>
      <c r="BN198">
        <v>30</v>
      </c>
      <c r="BO198" t="s">
        <v>122</v>
      </c>
      <c r="BP198" t="s">
        <v>137</v>
      </c>
      <c r="BQ198" t="s">
        <v>124</v>
      </c>
    </row>
    <row r="199" spans="1:69" x14ac:dyDescent="0.2">
      <c r="A199" t="s">
        <v>1175</v>
      </c>
      <c r="B199" t="s">
        <v>1175</v>
      </c>
      <c r="C199">
        <v>92.551000000000002</v>
      </c>
      <c r="D199" t="s">
        <v>1176</v>
      </c>
      <c r="E199" s="1" t="s">
        <v>205</v>
      </c>
      <c r="F199" s="1">
        <v>2</v>
      </c>
      <c r="G199" s="1" t="s">
        <v>206</v>
      </c>
      <c r="H199" s="1">
        <v>6</v>
      </c>
      <c r="I199" s="1"/>
      <c r="J199" t="s">
        <v>1177</v>
      </c>
      <c r="K199" s="1" t="s">
        <v>108</v>
      </c>
      <c r="L199" s="1">
        <v>1</v>
      </c>
      <c r="M199" s="1" t="s">
        <v>109</v>
      </c>
      <c r="N199" s="1">
        <v>1</v>
      </c>
      <c r="O199" s="1" t="s">
        <v>88</v>
      </c>
      <c r="P199" s="1">
        <v>4</v>
      </c>
      <c r="R199" t="s">
        <v>1178</v>
      </c>
      <c r="S199">
        <v>0</v>
      </c>
      <c r="X199">
        <v>0</v>
      </c>
      <c r="Y199" t="str" cm="1">
        <f t="array" ref="Y19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199" cm="1">
        <f t="array" ref="Z19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199" t="str" cm="1">
        <f t="array" ref="AA19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199" t="str" cm="1">
        <f t="array" ref="AB19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199" t="str" cm="1">
        <f t="array" ref="AC19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199" t="str" cm="1">
        <f t="array" ref="AD19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199">
        <f>IF(OR(Table1[[#This Row],[Merged_Coding3numerical1]]=1,Table1[[#This Row],[Merged_Coding3numerical2]]=1,Table1[[#This Row],[Merged_Coding3numerical3]]=1),1,0)</f>
        <v>1</v>
      </c>
      <c r="AF199">
        <f>IF(OR(Table1[[#This Row],[Merged_Coding3numerical1]]=2,Table1[[#This Row],[Merged_Coding3numerical2]]=2,Table1[[#This Row],[Merged_Coding3numerical3]]=2),1,0)</f>
        <v>0</v>
      </c>
      <c r="AG199">
        <f>IF(OR(Table1[[#This Row],[Merged_Coding3numerical1]]=3,Table1[[#This Row],[Merged_Coding3numerical2]]=3,Table1[[#This Row],[Merged_Coding3numerical3]]=3),1,0)</f>
        <v>0</v>
      </c>
      <c r="AH199">
        <f>IF(OR(Table1[[#This Row],[Merged_Coding3numerical1]]=4,Table1[[#This Row],[Merged_Coding3numerical2]]=4,Table1[[#This Row],[Merged_Coding3numerical3]]=4),1,0)</f>
        <v>0</v>
      </c>
      <c r="AI199">
        <f>IF(OR(Table1[[#This Row],[Merged_Coding3numerical1]]=5,Table1[[#This Row],[Merged_Coding3numerical2]]=5,Table1[[#This Row],[Merged_Coding3numerical3]]=5),1,0)</f>
        <v>0</v>
      </c>
      <c r="AJ199">
        <f>LEN(Table1[[#This Row],[narratives_open]])</f>
        <v>158</v>
      </c>
      <c r="AK199" s="1" t="s">
        <v>90</v>
      </c>
      <c r="AL199" s="1">
        <v>2</v>
      </c>
      <c r="AR199">
        <f t="shared" si="3"/>
        <v>1</v>
      </c>
      <c r="AS199">
        <v>1</v>
      </c>
      <c r="AT199">
        <v>3</v>
      </c>
      <c r="AU199">
        <v>2</v>
      </c>
      <c r="AV199">
        <f>IF(Table1[[#This Row],[narratives_rank_1]]=1,IF(Table1[[#This Row],[narratives_rank_2]]=2,123,132),IF(Table1[[#This Row],[narratives_rank_1]]=2,IF(Table1[[#This Row],[narratives_rank_2]]=1,213,231),IF(Table1[[#This Row],[narratives_rank_2]]=1,312,321)))</f>
        <v>132</v>
      </c>
      <c r="AW199" t="str">
        <f>IF(AV199=[1]Q4_narr_rank!$B$2,[1]Q4_narr_rank!$A$2,IF(AV199=[1]Q4_narr_rank!$B$3,[1]Q4_narr_rank!$A$3,IF(AV199=[1]Q4_narr_rank!$B$4,[1]Q4_narr_rank!$A$4,IF(AV199=[1]Q4_narr_rank!$B$5,[1]Q4_narr_rank!$A$5,IF(AV199=[1]Q4_narr_rank!$B$6,[1]Q4_narr_rank!$A$6,IF(AV199=[1]Q4_narr_rank!$B$7,[1]Q4_narr_rank!$A$7))))))</f>
        <v>2 different types of firms, cynics</v>
      </c>
      <c r="AX199" t="s">
        <v>1179</v>
      </c>
      <c r="AY199">
        <v>1</v>
      </c>
      <c r="AZ199">
        <f>LEN(Table1[[#This Row],[narratives_probing]])</f>
        <v>53</v>
      </c>
      <c r="BA199" s="6" t="str">
        <f>IF(Table1[[#This Row],[narratives_rank_1]]=1,"Money",IF(Table1[[#This Row],[narratives_rank_2]]=1,"Mixture",IF(Table1[[#This Row],[narratives_rank_3]]=1,"Sincere")))</f>
        <v>Money</v>
      </c>
      <c r="BB199" s="11" t="s">
        <v>116</v>
      </c>
      <c r="BC199" s="1">
        <v>10</v>
      </c>
      <c r="BF199" t="s">
        <v>133</v>
      </c>
      <c r="BG199" t="s">
        <v>187</v>
      </c>
      <c r="BH199" t="s">
        <v>146</v>
      </c>
      <c r="BI199" t="s">
        <v>146</v>
      </c>
      <c r="BJ199" t="s">
        <v>119</v>
      </c>
      <c r="BK199" t="s">
        <v>120</v>
      </c>
      <c r="BL199" t="s">
        <v>630</v>
      </c>
      <c r="BN199">
        <v>60</v>
      </c>
      <c r="BO199" t="s">
        <v>122</v>
      </c>
      <c r="BP199" t="s">
        <v>358</v>
      </c>
      <c r="BQ199" t="s">
        <v>138</v>
      </c>
    </row>
    <row r="200" spans="1:69" x14ac:dyDescent="0.2">
      <c r="A200" t="s">
        <v>1180</v>
      </c>
      <c r="B200" t="s">
        <v>1180</v>
      </c>
      <c r="C200">
        <v>40.567999999999998</v>
      </c>
      <c r="D200" t="s">
        <v>1181</v>
      </c>
      <c r="E200" s="1" t="s">
        <v>84</v>
      </c>
      <c r="F200" s="1">
        <v>4</v>
      </c>
      <c r="G200" s="1" t="s">
        <v>84</v>
      </c>
      <c r="H200" s="1">
        <v>1</v>
      </c>
      <c r="I200" s="1"/>
      <c r="J200" t="s">
        <v>1182</v>
      </c>
      <c r="K200" s="1" t="s">
        <v>86</v>
      </c>
      <c r="L200" s="1">
        <v>4</v>
      </c>
      <c r="M200" s="1" t="s">
        <v>87</v>
      </c>
      <c r="N200" s="1">
        <v>3</v>
      </c>
      <c r="O200" s="1" t="s">
        <v>88</v>
      </c>
      <c r="P200" s="1">
        <v>4</v>
      </c>
      <c r="R200" t="s">
        <v>1183</v>
      </c>
      <c r="S200">
        <v>0</v>
      </c>
      <c r="U200">
        <v>1</v>
      </c>
      <c r="V200" t="s">
        <v>185</v>
      </c>
      <c r="W200" s="8">
        <f>IF(Table1[[#This Row],[main_reasontext]]=[1]Q3_narr_open!$A$23,1,IF(Table1[[#This Row],[main_reasontext]]=[1]Q3_narr_open!$A$24,2,IF(Table1[[#This Row],[main_reasontext]]=[1]Q3_narr_open!$A$25,3,IF(Table1[[#This Row],[main_reasontext]]=[1]Q3_narr_open!$A$26,4,))))</f>
        <v>4</v>
      </c>
      <c r="X200">
        <v>0</v>
      </c>
      <c r="Y200" t="str" cm="1">
        <f t="array" ref="Y20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00" cm="1">
        <f t="array" ref="Z20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00" t="str" cm="1">
        <f t="array" ref="AA20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00" cm="1">
        <f t="array" ref="AB20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00" t="str" cm="1">
        <f t="array" ref="AC20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00" t="str" cm="1">
        <f t="array" ref="AD20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00">
        <f>IF(OR(Table1[[#This Row],[Merged_Coding3numerical1]]=1,Table1[[#This Row],[Merged_Coding3numerical2]]=1,Table1[[#This Row],[Merged_Coding3numerical3]]=1),1,0)</f>
        <v>1</v>
      </c>
      <c r="AF200">
        <f>IF(OR(Table1[[#This Row],[Merged_Coding3numerical1]]=2,Table1[[#This Row],[Merged_Coding3numerical2]]=2,Table1[[#This Row],[Merged_Coding3numerical3]]=2),1,0)</f>
        <v>0</v>
      </c>
      <c r="AG200">
        <f>IF(OR(Table1[[#This Row],[Merged_Coding3numerical1]]=3,Table1[[#This Row],[Merged_Coding3numerical2]]=3,Table1[[#This Row],[Merged_Coding3numerical3]]=3),1,0)</f>
        <v>0</v>
      </c>
      <c r="AH200">
        <f>IF(OR(Table1[[#This Row],[Merged_Coding3numerical1]]=4,Table1[[#This Row],[Merged_Coding3numerical2]]=4,Table1[[#This Row],[Merged_Coding3numerical3]]=4),1,0)</f>
        <v>1</v>
      </c>
      <c r="AI200">
        <f>IF(OR(Table1[[#This Row],[Merged_Coding3numerical1]]=5,Table1[[#This Row],[Merged_Coding3numerical2]]=5,Table1[[#This Row],[Merged_Coding3numerical3]]=5),1,0)</f>
        <v>0</v>
      </c>
      <c r="AJ200">
        <f>LEN(Table1[[#This Row],[narratives_open]])</f>
        <v>185</v>
      </c>
      <c r="AK200" s="1" t="s">
        <v>90</v>
      </c>
      <c r="AL200" s="1">
        <v>2</v>
      </c>
      <c r="AM200" s="1" t="s">
        <v>114</v>
      </c>
      <c r="AN200" s="1">
        <v>6</v>
      </c>
      <c r="AR200">
        <f t="shared" si="3"/>
        <v>0.5</v>
      </c>
      <c r="AS200">
        <v>1</v>
      </c>
      <c r="AT200">
        <v>2</v>
      </c>
      <c r="AU200">
        <v>3</v>
      </c>
      <c r="AV200">
        <f>IF(Table1[[#This Row],[narratives_rank_1]]=1,IF(Table1[[#This Row],[narratives_rank_2]]=2,123,132),IF(Table1[[#This Row],[narratives_rank_1]]=2,IF(Table1[[#This Row],[narratives_rank_2]]=1,213,231),IF(Table1[[#This Row],[narratives_rank_2]]=1,312,321)))</f>
        <v>123</v>
      </c>
      <c r="AW200" t="str">
        <f>IF(AV200=[1]Q4_narr_rank!$B$2,[1]Q4_narr_rank!$A$2,IF(AV200=[1]Q4_narr_rank!$B$3,[1]Q4_narr_rank!$A$3,IF(AV200=[1]Q4_narr_rank!$B$4,[1]Q4_narr_rank!$A$4,IF(AV200=[1]Q4_narr_rank!$B$5,[1]Q4_narr_rank!$A$5,IF(AV200=[1]Q4_narr_rank!$B$6,[1]Q4_narr_rank!$A$6,IF(AV200=[1]Q4_narr_rank!$B$7,[1]Q4_narr_rank!$A$7))))))</f>
        <v>Cynics</v>
      </c>
      <c r="AX200" t="s">
        <v>1184</v>
      </c>
      <c r="AY200">
        <v>1</v>
      </c>
      <c r="AZ200">
        <f>LEN(Table1[[#This Row],[narratives_probing]])</f>
        <v>225</v>
      </c>
      <c r="BA200" s="6" t="str">
        <f>IF(Table1[[#This Row],[narratives_rank_1]]=1,"Money",IF(Table1[[#This Row],[narratives_rank_2]]=1,"Mixture",IF(Table1[[#This Row],[narratives_rank_3]]=1,"Sincere")))</f>
        <v>Money</v>
      </c>
      <c r="BB200" s="11" t="s">
        <v>116</v>
      </c>
      <c r="BC200" s="1">
        <v>10</v>
      </c>
      <c r="BF200" t="s">
        <v>93</v>
      </c>
      <c r="BG200" t="s">
        <v>94</v>
      </c>
      <c r="BH200" t="s">
        <v>146</v>
      </c>
      <c r="BI200" t="s">
        <v>118</v>
      </c>
      <c r="BJ200" t="s">
        <v>134</v>
      </c>
      <c r="BK200" t="s">
        <v>163</v>
      </c>
      <c r="BL200" t="s">
        <v>630</v>
      </c>
      <c r="BN200">
        <v>24</v>
      </c>
      <c r="BO200" t="s">
        <v>136</v>
      </c>
      <c r="BP200" t="s">
        <v>147</v>
      </c>
      <c r="BQ200" t="s">
        <v>138</v>
      </c>
    </row>
    <row r="201" spans="1:69" x14ac:dyDescent="0.2">
      <c r="A201" t="s">
        <v>1185</v>
      </c>
      <c r="B201" t="s">
        <v>1185</v>
      </c>
      <c r="C201">
        <v>84.125</v>
      </c>
      <c r="D201" t="s">
        <v>1186</v>
      </c>
      <c r="E201" s="1" t="s">
        <v>167</v>
      </c>
      <c r="F201" s="1">
        <v>5</v>
      </c>
      <c r="G201" s="1" t="s">
        <v>167</v>
      </c>
      <c r="H201" s="1">
        <v>19</v>
      </c>
      <c r="I201" s="1"/>
      <c r="J201" t="s">
        <v>1187</v>
      </c>
      <c r="K201" s="1" t="s">
        <v>176</v>
      </c>
      <c r="L201" s="1">
        <v>2</v>
      </c>
      <c r="M201" s="1" t="s">
        <v>177</v>
      </c>
      <c r="N201" s="1">
        <v>2</v>
      </c>
      <c r="O201" s="1" t="s">
        <v>88</v>
      </c>
      <c r="P201" s="1">
        <v>4</v>
      </c>
      <c r="R201" t="s">
        <v>1188</v>
      </c>
      <c r="S201">
        <v>0</v>
      </c>
      <c r="V201" t="s">
        <v>185</v>
      </c>
      <c r="W201" s="8">
        <f>IF(Table1[[#This Row],[main_reasontext]]=[1]Q3_narr_open!$A$23,1,IF(Table1[[#This Row],[main_reasontext]]=[1]Q3_narr_open!$A$24,2,IF(Table1[[#This Row],[main_reasontext]]=[1]Q3_narr_open!$A$25,3,IF(Table1[[#This Row],[main_reasontext]]=[1]Q3_narr_open!$A$26,4,))))</f>
        <v>4</v>
      </c>
      <c r="X201">
        <v>0</v>
      </c>
      <c r="Y201" t="str" cm="1">
        <f t="array" ref="Y20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01" cm="1">
        <f t="array" ref="Z20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01" t="str" cm="1">
        <f t="array" ref="AA20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01" cm="1">
        <f t="array" ref="AB20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01" t="str" cm="1">
        <f t="array" ref="AC20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01" t="str" cm="1">
        <f t="array" ref="AD20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01">
        <f>IF(OR(Table1[[#This Row],[Merged_Coding3numerical1]]=1,Table1[[#This Row],[Merged_Coding3numerical2]]=1,Table1[[#This Row],[Merged_Coding3numerical3]]=1),1,0)</f>
        <v>1</v>
      </c>
      <c r="AF201">
        <f>IF(OR(Table1[[#This Row],[Merged_Coding3numerical1]]=2,Table1[[#This Row],[Merged_Coding3numerical2]]=2,Table1[[#This Row],[Merged_Coding3numerical3]]=2),1,0)</f>
        <v>0</v>
      </c>
      <c r="AG201">
        <f>IF(OR(Table1[[#This Row],[Merged_Coding3numerical1]]=3,Table1[[#This Row],[Merged_Coding3numerical2]]=3,Table1[[#This Row],[Merged_Coding3numerical3]]=3),1,0)</f>
        <v>0</v>
      </c>
      <c r="AH201">
        <f>IF(OR(Table1[[#This Row],[Merged_Coding3numerical1]]=4,Table1[[#This Row],[Merged_Coding3numerical2]]=4,Table1[[#This Row],[Merged_Coding3numerical3]]=4),1,0)</f>
        <v>1</v>
      </c>
      <c r="AI201">
        <f>IF(OR(Table1[[#This Row],[Merged_Coding3numerical1]]=5,Table1[[#This Row],[Merged_Coding3numerical2]]=5,Table1[[#This Row],[Merged_Coding3numerical3]]=5),1,0)</f>
        <v>0</v>
      </c>
      <c r="AJ201">
        <f>LEN(Table1[[#This Row],[narratives_open]])</f>
        <v>278</v>
      </c>
      <c r="AK201" s="1" t="s">
        <v>90</v>
      </c>
      <c r="AL201" s="1">
        <v>2</v>
      </c>
      <c r="AM201" s="1" t="s">
        <v>114</v>
      </c>
      <c r="AN201" s="1">
        <v>6</v>
      </c>
      <c r="AR201">
        <f t="shared" si="3"/>
        <v>0.5</v>
      </c>
      <c r="AS201">
        <v>3</v>
      </c>
      <c r="AT201">
        <v>1</v>
      </c>
      <c r="AU201">
        <v>2</v>
      </c>
      <c r="AV201">
        <f>IF(Table1[[#This Row],[narratives_rank_1]]=1,IF(Table1[[#This Row],[narratives_rank_2]]=2,123,132),IF(Table1[[#This Row],[narratives_rank_1]]=2,IF(Table1[[#This Row],[narratives_rank_2]]=1,213,231),IF(Table1[[#This Row],[narratives_rank_2]]=1,312,321)))</f>
        <v>312</v>
      </c>
      <c r="AW201" t="str">
        <f>IF(AV201=[1]Q4_narr_rank!$B$2,[1]Q4_narr_rank!$A$2,IF(AV201=[1]Q4_narr_rank!$B$3,[1]Q4_narr_rank!$A$3,IF(AV201=[1]Q4_narr_rank!$B$4,[1]Q4_narr_rank!$A$4,IF(AV201=[1]Q4_narr_rank!$B$5,[1]Q4_narr_rank!$A$5,IF(AV201=[1]Q4_narr_rank!$B$6,[1]Q4_narr_rank!$A$6,IF(AV201=[1]Q4_narr_rank!$B$7,[1]Q4_narr_rank!$A$7))))))</f>
        <v>Balanced Idealists</v>
      </c>
      <c r="AX201" t="s">
        <v>1189</v>
      </c>
      <c r="AY201">
        <v>1</v>
      </c>
      <c r="AZ201">
        <f>LEN(Table1[[#This Row],[narratives_probing]])</f>
        <v>280</v>
      </c>
      <c r="BA201" s="6" t="str">
        <f>IF(Table1[[#This Row],[narratives_rank_1]]=1,"Money",IF(Table1[[#This Row],[narratives_rank_2]]=1,"Mixture",IF(Table1[[#This Row],[narratives_rank_3]]=1,"Sincere")))</f>
        <v>Mixture</v>
      </c>
      <c r="BB201" s="11" t="s">
        <v>116</v>
      </c>
      <c r="BC201" s="1">
        <v>10</v>
      </c>
      <c r="BF201" t="s">
        <v>133</v>
      </c>
      <c r="BG201">
        <v>0.4</v>
      </c>
      <c r="BH201" t="s">
        <v>118</v>
      </c>
      <c r="BI201" t="s">
        <v>118</v>
      </c>
      <c r="BJ201" t="s">
        <v>134</v>
      </c>
      <c r="BK201" t="s">
        <v>120</v>
      </c>
      <c r="BL201" t="s">
        <v>135</v>
      </c>
      <c r="BN201">
        <v>75</v>
      </c>
      <c r="BO201" t="s">
        <v>122</v>
      </c>
      <c r="BP201" t="s">
        <v>324</v>
      </c>
      <c r="BQ201" t="s">
        <v>124</v>
      </c>
    </row>
    <row r="202" spans="1:69" x14ac:dyDescent="0.2">
      <c r="A202" t="s">
        <v>1190</v>
      </c>
      <c r="B202" t="s">
        <v>1190</v>
      </c>
      <c r="C202">
        <v>33.286000000000001</v>
      </c>
      <c r="D202" t="s">
        <v>1191</v>
      </c>
      <c r="E202" s="1" t="s">
        <v>127</v>
      </c>
      <c r="F202" s="1">
        <v>3</v>
      </c>
      <c r="G202" s="1" t="s">
        <v>128</v>
      </c>
      <c r="H202" s="1">
        <v>9</v>
      </c>
      <c r="I202" s="1"/>
      <c r="J202" t="s">
        <v>1192</v>
      </c>
      <c r="K202" s="1" t="s">
        <v>108</v>
      </c>
      <c r="L202" s="1">
        <v>1</v>
      </c>
      <c r="M202" s="1" t="s">
        <v>109</v>
      </c>
      <c r="N202" s="1">
        <v>1</v>
      </c>
      <c r="O202" s="1" t="s">
        <v>88</v>
      </c>
      <c r="P202" s="1">
        <v>4</v>
      </c>
      <c r="Q202" s="1"/>
      <c r="R202" t="s">
        <v>1193</v>
      </c>
      <c r="S202">
        <v>0</v>
      </c>
      <c r="V202" t="s">
        <v>111</v>
      </c>
      <c r="W202" s="8">
        <f>IF(Table1[[#This Row],[main_reasontext]]=[1]Q3_narr_open!$A$23,1,IF(Table1[[#This Row],[main_reasontext]]=[1]Q3_narr_open!$A$24,2,IF(Table1[[#This Row],[main_reasontext]]=[1]Q3_narr_open!$A$25,3,IF(Table1[[#This Row],[main_reasontext]]=[1]Q3_narr_open!$A$26,4,))))</f>
        <v>2</v>
      </c>
      <c r="X202">
        <v>1</v>
      </c>
      <c r="Y202" t="str" cm="1">
        <f t="array" ref="Y20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02" cm="1">
        <f t="array" ref="Z20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02" t="str" cm="1">
        <f t="array" ref="AA20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202" cm="1">
        <f t="array" ref="AB20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202" t="str" cm="1">
        <f t="array" ref="AC20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02" t="str" cm="1">
        <f t="array" ref="AD20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02">
        <f>IF(OR(Table1[[#This Row],[Merged_Coding3numerical1]]=1,Table1[[#This Row],[Merged_Coding3numerical2]]=1,Table1[[#This Row],[Merged_Coding3numerical3]]=1),1,0)</f>
        <v>1</v>
      </c>
      <c r="AF202">
        <f>IF(OR(Table1[[#This Row],[Merged_Coding3numerical1]]=2,Table1[[#This Row],[Merged_Coding3numerical2]]=2,Table1[[#This Row],[Merged_Coding3numerical3]]=2),1,0)</f>
        <v>1</v>
      </c>
      <c r="AG202">
        <f>IF(OR(Table1[[#This Row],[Merged_Coding3numerical1]]=3,Table1[[#This Row],[Merged_Coding3numerical2]]=3,Table1[[#This Row],[Merged_Coding3numerical3]]=3),1,0)</f>
        <v>0</v>
      </c>
      <c r="AH202">
        <f>IF(OR(Table1[[#This Row],[Merged_Coding3numerical1]]=4,Table1[[#This Row],[Merged_Coding3numerical2]]=4,Table1[[#This Row],[Merged_Coding3numerical3]]=4),1,0)</f>
        <v>0</v>
      </c>
      <c r="AI202">
        <f>IF(OR(Table1[[#This Row],[Merged_Coding3numerical1]]=5,Table1[[#This Row],[Merged_Coding3numerical2]]=5,Table1[[#This Row],[Merged_Coding3numerical3]]=5),1,0)</f>
        <v>0</v>
      </c>
      <c r="AJ202">
        <f>LEN(Table1[[#This Row],[narratives_open]])</f>
        <v>144</v>
      </c>
      <c r="AK202" s="1" t="s">
        <v>90</v>
      </c>
      <c r="AL202" s="1">
        <v>2</v>
      </c>
      <c r="AM202" s="1" t="s">
        <v>112</v>
      </c>
      <c r="AN202" s="1">
        <v>3</v>
      </c>
      <c r="AR202">
        <f t="shared" si="3"/>
        <v>0.5</v>
      </c>
      <c r="AS202">
        <v>2</v>
      </c>
      <c r="AT202">
        <v>1</v>
      </c>
      <c r="AU202">
        <v>3</v>
      </c>
      <c r="AV202">
        <f>IF(Table1[[#This Row],[narratives_rank_1]]=1,IF(Table1[[#This Row],[narratives_rank_2]]=2,123,132),IF(Table1[[#This Row],[narratives_rank_1]]=2,IF(Table1[[#This Row],[narratives_rank_2]]=1,213,231),IF(Table1[[#This Row],[narratives_rank_2]]=1,312,321)))</f>
        <v>213</v>
      </c>
      <c r="AW202" t="str">
        <f>IF(AV202=[1]Q4_narr_rank!$B$2,[1]Q4_narr_rank!$A$2,IF(AV202=[1]Q4_narr_rank!$B$3,[1]Q4_narr_rank!$A$3,IF(AV202=[1]Q4_narr_rank!$B$4,[1]Q4_narr_rank!$A$4,IF(AV202=[1]Q4_narr_rank!$B$5,[1]Q4_narr_rank!$A$5,IF(AV202=[1]Q4_narr_rank!$B$6,[1]Q4_narr_rank!$A$6,IF(AV202=[1]Q4_narr_rank!$B$7,[1]Q4_narr_rank!$A$7))))))</f>
        <v>Balanced Cynics</v>
      </c>
      <c r="AX202" t="s">
        <v>1194</v>
      </c>
      <c r="AY202">
        <v>1</v>
      </c>
      <c r="AZ202">
        <f>LEN(Table1[[#This Row],[narratives_probing]])</f>
        <v>208</v>
      </c>
      <c r="BA202" s="6" t="str">
        <f>IF(Table1[[#This Row],[narratives_rank_1]]=1,"Money",IF(Table1[[#This Row],[narratives_rank_2]]=1,"Mixture",IF(Table1[[#This Row],[narratives_rank_3]]=1,"Sincere")))</f>
        <v>Mixture</v>
      </c>
      <c r="BB202" s="13" t="s">
        <v>116</v>
      </c>
      <c r="BC202" s="1">
        <v>10</v>
      </c>
      <c r="BF202" t="s">
        <v>223</v>
      </c>
      <c r="BG202" t="s">
        <v>187</v>
      </c>
      <c r="BH202" t="s">
        <v>498</v>
      </c>
      <c r="BI202" t="s">
        <v>146</v>
      </c>
      <c r="BJ202" t="s">
        <v>162</v>
      </c>
      <c r="BK202" t="s">
        <v>98</v>
      </c>
      <c r="BL202" t="s">
        <v>99</v>
      </c>
      <c r="BN202">
        <v>21</v>
      </c>
      <c r="BO202" t="s">
        <v>122</v>
      </c>
      <c r="BP202" t="s">
        <v>147</v>
      </c>
      <c r="BQ202" t="s">
        <v>124</v>
      </c>
    </row>
    <row r="203" spans="1:69" x14ac:dyDescent="0.2">
      <c r="A203" t="s">
        <v>1195</v>
      </c>
      <c r="B203" t="s">
        <v>1195</v>
      </c>
      <c r="C203">
        <v>161.65299999999999</v>
      </c>
      <c r="D203" t="s">
        <v>1196</v>
      </c>
      <c r="E203" s="1" t="s">
        <v>105</v>
      </c>
      <c r="F203" s="1">
        <v>1</v>
      </c>
      <c r="G203" s="1" t="s">
        <v>182</v>
      </c>
      <c r="H203" s="1">
        <v>3</v>
      </c>
      <c r="I203" s="1"/>
      <c r="J203" t="s">
        <v>1197</v>
      </c>
      <c r="K203" s="1" t="s">
        <v>108</v>
      </c>
      <c r="L203" s="1">
        <v>1</v>
      </c>
      <c r="M203" s="1" t="s">
        <v>109</v>
      </c>
      <c r="N203" s="1">
        <v>1</v>
      </c>
      <c r="O203" s="1" t="s">
        <v>88</v>
      </c>
      <c r="P203" s="1">
        <v>4</v>
      </c>
      <c r="R203" t="s">
        <v>1198</v>
      </c>
      <c r="S203">
        <v>0</v>
      </c>
      <c r="X203">
        <v>0</v>
      </c>
      <c r="Y203" t="str" cm="1">
        <f t="array" ref="Y20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03" cm="1">
        <f t="array" ref="Z20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03" t="str" cm="1">
        <f t="array" ref="AA20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03" t="str" cm="1">
        <f t="array" ref="AB20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03" t="str" cm="1">
        <f t="array" ref="AC20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03" t="str" cm="1">
        <f t="array" ref="AD20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03">
        <f>IF(OR(Table1[[#This Row],[Merged_Coding3numerical1]]=1,Table1[[#This Row],[Merged_Coding3numerical2]]=1,Table1[[#This Row],[Merged_Coding3numerical3]]=1),1,0)</f>
        <v>0</v>
      </c>
      <c r="AF203">
        <f>IF(OR(Table1[[#This Row],[Merged_Coding3numerical1]]=2,Table1[[#This Row],[Merged_Coding3numerical2]]=2,Table1[[#This Row],[Merged_Coding3numerical3]]=2),1,0)</f>
        <v>0</v>
      </c>
      <c r="AG203">
        <f>IF(OR(Table1[[#This Row],[Merged_Coding3numerical1]]=3,Table1[[#This Row],[Merged_Coding3numerical2]]=3,Table1[[#This Row],[Merged_Coding3numerical3]]=3),1,0)</f>
        <v>0</v>
      </c>
      <c r="AH203">
        <f>IF(OR(Table1[[#This Row],[Merged_Coding3numerical1]]=4,Table1[[#This Row],[Merged_Coding3numerical2]]=4,Table1[[#This Row],[Merged_Coding3numerical3]]=4),1,0)</f>
        <v>1</v>
      </c>
      <c r="AI203">
        <f>IF(OR(Table1[[#This Row],[Merged_Coding3numerical1]]=5,Table1[[#This Row],[Merged_Coding3numerical2]]=5,Table1[[#This Row],[Merged_Coding3numerical3]]=5),1,0)</f>
        <v>0</v>
      </c>
      <c r="AJ203">
        <f>LEN(Table1[[#This Row],[narratives_open]])</f>
        <v>279</v>
      </c>
      <c r="AK203" s="1" t="s">
        <v>113</v>
      </c>
      <c r="AL203" s="1">
        <v>1</v>
      </c>
      <c r="AR203">
        <f t="shared" si="3"/>
        <v>1</v>
      </c>
      <c r="AS203">
        <v>1</v>
      </c>
      <c r="AT203">
        <v>2</v>
      </c>
      <c r="AU203">
        <v>3</v>
      </c>
      <c r="AV203">
        <f>IF(Table1[[#This Row],[narratives_rank_1]]=1,IF(Table1[[#This Row],[narratives_rank_2]]=2,123,132),IF(Table1[[#This Row],[narratives_rank_1]]=2,IF(Table1[[#This Row],[narratives_rank_2]]=1,213,231),IF(Table1[[#This Row],[narratives_rank_2]]=1,312,321)))</f>
        <v>123</v>
      </c>
      <c r="AW203" t="str">
        <f>IF(AV203=[1]Q4_narr_rank!$B$2,[1]Q4_narr_rank!$A$2,IF(AV203=[1]Q4_narr_rank!$B$3,[1]Q4_narr_rank!$A$3,IF(AV203=[1]Q4_narr_rank!$B$4,[1]Q4_narr_rank!$A$4,IF(AV203=[1]Q4_narr_rank!$B$5,[1]Q4_narr_rank!$A$5,IF(AV203=[1]Q4_narr_rank!$B$6,[1]Q4_narr_rank!$A$6,IF(AV203=[1]Q4_narr_rank!$B$7,[1]Q4_narr_rank!$A$7))))))</f>
        <v>Cynics</v>
      </c>
      <c r="AX203" t="s">
        <v>1199</v>
      </c>
      <c r="AY203">
        <v>1</v>
      </c>
      <c r="AZ203">
        <f>LEN(Table1[[#This Row],[narratives_probing]])</f>
        <v>123</v>
      </c>
      <c r="BA203" s="6" t="str">
        <f>IF(Table1[[#This Row],[narratives_rank_1]]=1,"Money",IF(Table1[[#This Row],[narratives_rank_2]]=1,"Mixture",IF(Table1[[#This Row],[narratives_rank_3]]=1,"Sincere")))</f>
        <v>Money</v>
      </c>
      <c r="BB203" s="7" t="s">
        <v>116</v>
      </c>
      <c r="BC203" s="1">
        <v>10</v>
      </c>
      <c r="BF203" t="s">
        <v>223</v>
      </c>
      <c r="BG203">
        <v>0.6</v>
      </c>
      <c r="BH203" t="s">
        <v>118</v>
      </c>
      <c r="BI203" t="s">
        <v>188</v>
      </c>
      <c r="BJ203" t="s">
        <v>154</v>
      </c>
      <c r="BK203" t="s">
        <v>163</v>
      </c>
      <c r="BL203" t="s">
        <v>99</v>
      </c>
      <c r="BN203">
        <v>45</v>
      </c>
      <c r="BO203" t="s">
        <v>100</v>
      </c>
      <c r="BP203" t="s">
        <v>216</v>
      </c>
      <c r="BQ203" t="s">
        <v>138</v>
      </c>
    </row>
    <row r="204" spans="1:69" x14ac:dyDescent="0.2">
      <c r="A204" t="s">
        <v>1200</v>
      </c>
      <c r="B204" t="s">
        <v>1200</v>
      </c>
      <c r="C204">
        <v>95.451999999999998</v>
      </c>
      <c r="D204" t="s">
        <v>1201</v>
      </c>
      <c r="E204" s="1" t="s">
        <v>105</v>
      </c>
      <c r="F204" s="1">
        <v>1</v>
      </c>
      <c r="G204" s="1" t="s">
        <v>106</v>
      </c>
      <c r="H204" s="1">
        <v>2</v>
      </c>
      <c r="I204" s="1"/>
      <c r="J204" t="s">
        <v>1202</v>
      </c>
      <c r="K204" s="1" t="s">
        <v>108</v>
      </c>
      <c r="L204" s="1">
        <v>1</v>
      </c>
      <c r="M204" s="1" t="s">
        <v>109</v>
      </c>
      <c r="N204" s="1">
        <v>1</v>
      </c>
      <c r="O204" s="1" t="s">
        <v>345</v>
      </c>
      <c r="P204" s="1">
        <v>1</v>
      </c>
      <c r="R204" t="s">
        <v>1203</v>
      </c>
      <c r="S204">
        <v>0</v>
      </c>
      <c r="U204">
        <v>1</v>
      </c>
      <c r="X204">
        <v>0</v>
      </c>
      <c r="Y204" t="str" cm="1">
        <f t="array" ref="Y20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04" cm="1">
        <f t="array" ref="Z20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04" t="str" cm="1">
        <f t="array" ref="AA20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04" t="str" cm="1">
        <f t="array" ref="AB20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04" t="str" cm="1">
        <f t="array" ref="AC20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04" t="str" cm="1">
        <f t="array" ref="AD20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04">
        <f>IF(OR(Table1[[#This Row],[Merged_Coding3numerical1]]=1,Table1[[#This Row],[Merged_Coding3numerical2]]=1,Table1[[#This Row],[Merged_Coding3numerical3]]=1),1,0)</f>
        <v>1</v>
      </c>
      <c r="AF204">
        <f>IF(OR(Table1[[#This Row],[Merged_Coding3numerical1]]=2,Table1[[#This Row],[Merged_Coding3numerical2]]=2,Table1[[#This Row],[Merged_Coding3numerical3]]=2),1,0)</f>
        <v>0</v>
      </c>
      <c r="AG204">
        <f>IF(OR(Table1[[#This Row],[Merged_Coding3numerical1]]=3,Table1[[#This Row],[Merged_Coding3numerical2]]=3,Table1[[#This Row],[Merged_Coding3numerical3]]=3),1,0)</f>
        <v>0</v>
      </c>
      <c r="AH204">
        <f>IF(OR(Table1[[#This Row],[Merged_Coding3numerical1]]=4,Table1[[#This Row],[Merged_Coding3numerical2]]=4,Table1[[#This Row],[Merged_Coding3numerical3]]=4),1,0)</f>
        <v>0</v>
      </c>
      <c r="AI204">
        <f>IF(OR(Table1[[#This Row],[Merged_Coding3numerical1]]=5,Table1[[#This Row],[Merged_Coding3numerical2]]=5,Table1[[#This Row],[Merged_Coding3numerical3]]=5),1,0)</f>
        <v>0</v>
      </c>
      <c r="AJ204">
        <f>LEN(Table1[[#This Row],[narratives_open]])</f>
        <v>667</v>
      </c>
      <c r="AK204" s="1" t="s">
        <v>90</v>
      </c>
      <c r="AL204" s="1">
        <v>2</v>
      </c>
      <c r="AR204">
        <f t="shared" si="3"/>
        <v>1</v>
      </c>
      <c r="AS204">
        <v>1</v>
      </c>
      <c r="AT204">
        <v>2</v>
      </c>
      <c r="AU204">
        <v>3</v>
      </c>
      <c r="AV204">
        <f>IF(Table1[[#This Row],[narratives_rank_1]]=1,IF(Table1[[#This Row],[narratives_rank_2]]=2,123,132),IF(Table1[[#This Row],[narratives_rank_1]]=2,IF(Table1[[#This Row],[narratives_rank_2]]=1,213,231),IF(Table1[[#This Row],[narratives_rank_2]]=1,312,321)))</f>
        <v>123</v>
      </c>
      <c r="AW204" t="str">
        <f>IF(AV204=[1]Q4_narr_rank!$B$2,[1]Q4_narr_rank!$A$2,IF(AV204=[1]Q4_narr_rank!$B$3,[1]Q4_narr_rank!$A$3,IF(AV204=[1]Q4_narr_rank!$B$4,[1]Q4_narr_rank!$A$4,IF(AV204=[1]Q4_narr_rank!$B$5,[1]Q4_narr_rank!$A$5,IF(AV204=[1]Q4_narr_rank!$B$6,[1]Q4_narr_rank!$A$6,IF(AV204=[1]Q4_narr_rank!$B$7,[1]Q4_narr_rank!$A$7))))))</f>
        <v>Cynics</v>
      </c>
      <c r="AX204" t="s">
        <v>1204</v>
      </c>
      <c r="AY204">
        <v>1</v>
      </c>
      <c r="AZ204">
        <f>LEN(Table1[[#This Row],[narratives_probing]])</f>
        <v>321</v>
      </c>
      <c r="BA204" s="6" t="str">
        <f>IF(Table1[[#This Row],[narratives_rank_1]]=1,"Money",IF(Table1[[#This Row],[narratives_rank_2]]=1,"Mixture",IF(Table1[[#This Row],[narratives_rank_3]]=1,"Sincere")))</f>
        <v>Money</v>
      </c>
      <c r="BB204" s="7" t="s">
        <v>116</v>
      </c>
      <c r="BC204" s="1">
        <v>10</v>
      </c>
      <c r="BF204" t="s">
        <v>133</v>
      </c>
      <c r="BG204">
        <v>0.6</v>
      </c>
      <c r="BH204" t="s">
        <v>118</v>
      </c>
      <c r="BI204" t="s">
        <v>146</v>
      </c>
      <c r="BJ204" t="s">
        <v>134</v>
      </c>
      <c r="BK204" t="s">
        <v>120</v>
      </c>
      <c r="BL204" t="s">
        <v>135</v>
      </c>
      <c r="BN204">
        <v>31</v>
      </c>
      <c r="BO204" t="s">
        <v>122</v>
      </c>
      <c r="BP204" t="s">
        <v>324</v>
      </c>
      <c r="BQ204" t="s">
        <v>124</v>
      </c>
    </row>
    <row r="205" spans="1:69" x14ac:dyDescent="0.2">
      <c r="A205" t="s">
        <v>1205</v>
      </c>
      <c r="B205" t="s">
        <v>1205</v>
      </c>
      <c r="C205">
        <v>170.89500000000001</v>
      </c>
      <c r="D205" t="s">
        <v>1206</v>
      </c>
      <c r="E205" s="1" t="s">
        <v>105</v>
      </c>
      <c r="F205" s="1">
        <v>1</v>
      </c>
      <c r="G205" s="1" t="s">
        <v>106</v>
      </c>
      <c r="H205" s="1">
        <v>2</v>
      </c>
      <c r="I205" s="1"/>
      <c r="J205" t="s">
        <v>1207</v>
      </c>
      <c r="K205" s="1" t="s">
        <v>108</v>
      </c>
      <c r="L205" s="1">
        <v>1</v>
      </c>
      <c r="M205" s="1" t="s">
        <v>109</v>
      </c>
      <c r="N205" s="1">
        <v>1</v>
      </c>
      <c r="O205" s="1" t="s">
        <v>88</v>
      </c>
      <c r="P205" s="1">
        <v>4</v>
      </c>
      <c r="R205" t="s">
        <v>1208</v>
      </c>
      <c r="S205">
        <v>0</v>
      </c>
      <c r="V205" t="s">
        <v>90</v>
      </c>
      <c r="W205" s="8">
        <f>IF(Table1[[#This Row],[main_reasontext]]=[1]Q3_narr_open!$A$23,1,IF(Table1[[#This Row],[main_reasontext]]=[1]Q3_narr_open!$A$24,2,IF(Table1[[#This Row],[main_reasontext]]=[1]Q3_narr_open!$A$25,3,IF(Table1[[#This Row],[main_reasontext]]=[1]Q3_narr_open!$A$26,4,))))</f>
        <v>1</v>
      </c>
      <c r="X205">
        <v>1</v>
      </c>
      <c r="Y205" t="str" cm="1">
        <f t="array" ref="Y20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05" cm="1">
        <f t="array" ref="Z20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05" t="str" cm="1">
        <f t="array" ref="AA20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05" cm="1">
        <f t="array" ref="AB20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05" t="str" cm="1">
        <f t="array" ref="AC20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05" t="str" cm="1">
        <f t="array" ref="AD20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05">
        <f>IF(OR(Table1[[#This Row],[Merged_Coding3numerical1]]=1,Table1[[#This Row],[Merged_Coding3numerical2]]=1,Table1[[#This Row],[Merged_Coding3numerical3]]=1),1,0)</f>
        <v>1</v>
      </c>
      <c r="AF205">
        <f>IF(OR(Table1[[#This Row],[Merged_Coding3numerical1]]=2,Table1[[#This Row],[Merged_Coding3numerical2]]=2,Table1[[#This Row],[Merged_Coding3numerical3]]=2),1,0)</f>
        <v>0</v>
      </c>
      <c r="AG205">
        <f>IF(OR(Table1[[#This Row],[Merged_Coding3numerical1]]=3,Table1[[#This Row],[Merged_Coding3numerical2]]=3,Table1[[#This Row],[Merged_Coding3numerical3]]=3),1,0)</f>
        <v>0</v>
      </c>
      <c r="AH205">
        <f>IF(OR(Table1[[#This Row],[Merged_Coding3numerical1]]=4,Table1[[#This Row],[Merged_Coding3numerical2]]=4,Table1[[#This Row],[Merged_Coding3numerical3]]=4),1,0)</f>
        <v>1</v>
      </c>
      <c r="AI205">
        <f>IF(OR(Table1[[#This Row],[Merged_Coding3numerical1]]=5,Table1[[#This Row],[Merged_Coding3numerical2]]=5,Table1[[#This Row],[Merged_Coding3numerical3]]=5),1,0)</f>
        <v>0</v>
      </c>
      <c r="AJ205">
        <f>LEN(Table1[[#This Row],[narratives_open]])</f>
        <v>272</v>
      </c>
      <c r="AK205" s="1" t="s">
        <v>113</v>
      </c>
      <c r="AL205" s="1">
        <v>1</v>
      </c>
      <c r="AM205" s="1" t="s">
        <v>90</v>
      </c>
      <c r="AN205" s="1">
        <v>2</v>
      </c>
      <c r="AR205">
        <f t="shared" si="3"/>
        <v>0.5</v>
      </c>
      <c r="AS205">
        <v>3</v>
      </c>
      <c r="AT205">
        <v>1</v>
      </c>
      <c r="AU205">
        <v>2</v>
      </c>
      <c r="AV205">
        <f>IF(Table1[[#This Row],[narratives_rank_1]]=1,IF(Table1[[#This Row],[narratives_rank_2]]=2,123,132),IF(Table1[[#This Row],[narratives_rank_1]]=2,IF(Table1[[#This Row],[narratives_rank_2]]=1,213,231),IF(Table1[[#This Row],[narratives_rank_2]]=1,312,321)))</f>
        <v>312</v>
      </c>
      <c r="AW205" t="str">
        <f>IF(AV205=[1]Q4_narr_rank!$B$2,[1]Q4_narr_rank!$A$2,IF(AV205=[1]Q4_narr_rank!$B$3,[1]Q4_narr_rank!$A$3,IF(AV205=[1]Q4_narr_rank!$B$4,[1]Q4_narr_rank!$A$4,IF(AV205=[1]Q4_narr_rank!$B$5,[1]Q4_narr_rank!$A$5,IF(AV205=[1]Q4_narr_rank!$B$6,[1]Q4_narr_rank!$A$6,IF(AV205=[1]Q4_narr_rank!$B$7,[1]Q4_narr_rank!$A$7))))))</f>
        <v>Balanced Idealists</v>
      </c>
      <c r="AX205" t="s">
        <v>1209</v>
      </c>
      <c r="AY205">
        <v>1</v>
      </c>
      <c r="AZ205">
        <f>LEN(Table1[[#This Row],[narratives_probing]])</f>
        <v>314</v>
      </c>
      <c r="BA205" s="6" t="str">
        <f>IF(Table1[[#This Row],[narratives_rank_1]]=1,"Money",IF(Table1[[#This Row],[narratives_rank_2]]=1,"Mixture",IF(Table1[[#This Row],[narratives_rank_3]]=1,"Sincere")))</f>
        <v>Mixture</v>
      </c>
      <c r="BB205" s="9" t="s">
        <v>132</v>
      </c>
      <c r="BC205" s="1">
        <v>20</v>
      </c>
      <c r="BF205" t="s">
        <v>133</v>
      </c>
      <c r="BG205" t="s">
        <v>94</v>
      </c>
      <c r="BH205" t="s">
        <v>118</v>
      </c>
      <c r="BI205" t="s">
        <v>146</v>
      </c>
      <c r="BJ205" t="s">
        <v>162</v>
      </c>
      <c r="BK205" t="s">
        <v>120</v>
      </c>
      <c r="BL205" t="s">
        <v>135</v>
      </c>
      <c r="BN205">
        <v>38</v>
      </c>
      <c r="BO205" t="s">
        <v>136</v>
      </c>
      <c r="BP205" t="s">
        <v>324</v>
      </c>
      <c r="BQ205" t="s">
        <v>138</v>
      </c>
    </row>
    <row r="206" spans="1:69" x14ac:dyDescent="0.2">
      <c r="A206" t="s">
        <v>1210</v>
      </c>
      <c r="B206" t="s">
        <v>1210</v>
      </c>
      <c r="C206">
        <v>63.698999999999998</v>
      </c>
      <c r="D206" t="s">
        <v>1211</v>
      </c>
      <c r="E206" s="1" t="s">
        <v>84</v>
      </c>
      <c r="F206" s="1">
        <v>4</v>
      </c>
      <c r="G206" s="1" t="s">
        <v>84</v>
      </c>
      <c r="H206" s="1">
        <v>1</v>
      </c>
      <c r="I206" s="1"/>
      <c r="J206" t="s">
        <v>1212</v>
      </c>
      <c r="K206" s="1" t="s">
        <v>108</v>
      </c>
      <c r="L206" s="1">
        <v>1</v>
      </c>
      <c r="M206" s="1" t="s">
        <v>109</v>
      </c>
      <c r="N206" s="1">
        <v>1</v>
      </c>
      <c r="O206" s="1" t="s">
        <v>88</v>
      </c>
      <c r="P206" s="1">
        <v>4</v>
      </c>
      <c r="Q206" s="1"/>
      <c r="R206" t="s">
        <v>1213</v>
      </c>
      <c r="S206">
        <v>0</v>
      </c>
      <c r="X206">
        <v>0</v>
      </c>
      <c r="Y206" t="str" cm="1">
        <f t="array" ref="Y20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06" cm="1">
        <f t="array" ref="Z20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06" t="str" cm="1">
        <f t="array" ref="AA20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06" t="str" cm="1">
        <f t="array" ref="AB20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06" t="str" cm="1">
        <f t="array" ref="AC20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06" t="str" cm="1">
        <f t="array" ref="AD20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06">
        <f>IF(OR(Table1[[#This Row],[Merged_Coding3numerical1]]=1,Table1[[#This Row],[Merged_Coding3numerical2]]=1,Table1[[#This Row],[Merged_Coding3numerical3]]=1),1,0)</f>
        <v>1</v>
      </c>
      <c r="AF206">
        <f>IF(OR(Table1[[#This Row],[Merged_Coding3numerical1]]=2,Table1[[#This Row],[Merged_Coding3numerical2]]=2,Table1[[#This Row],[Merged_Coding3numerical3]]=2),1,0)</f>
        <v>0</v>
      </c>
      <c r="AG206">
        <f>IF(OR(Table1[[#This Row],[Merged_Coding3numerical1]]=3,Table1[[#This Row],[Merged_Coding3numerical2]]=3,Table1[[#This Row],[Merged_Coding3numerical3]]=3),1,0)</f>
        <v>0</v>
      </c>
      <c r="AH206">
        <f>IF(OR(Table1[[#This Row],[Merged_Coding3numerical1]]=4,Table1[[#This Row],[Merged_Coding3numerical2]]=4,Table1[[#This Row],[Merged_Coding3numerical3]]=4),1,0)</f>
        <v>0</v>
      </c>
      <c r="AI206">
        <f>IF(OR(Table1[[#This Row],[Merged_Coding3numerical1]]=5,Table1[[#This Row],[Merged_Coding3numerical2]]=5,Table1[[#This Row],[Merged_Coding3numerical3]]=5),1,0)</f>
        <v>0</v>
      </c>
      <c r="AJ206">
        <f>LEN(Table1[[#This Row],[narratives_open]])</f>
        <v>68</v>
      </c>
      <c r="AK206" s="1" t="s">
        <v>90</v>
      </c>
      <c r="AL206" s="1">
        <v>2</v>
      </c>
      <c r="AR206">
        <f t="shared" si="3"/>
        <v>1</v>
      </c>
      <c r="AS206">
        <v>1</v>
      </c>
      <c r="AT206">
        <v>2</v>
      </c>
      <c r="AU206">
        <v>3</v>
      </c>
      <c r="AV206">
        <f>IF(Table1[[#This Row],[narratives_rank_1]]=1,IF(Table1[[#This Row],[narratives_rank_2]]=2,123,132),IF(Table1[[#This Row],[narratives_rank_1]]=2,IF(Table1[[#This Row],[narratives_rank_2]]=1,213,231),IF(Table1[[#This Row],[narratives_rank_2]]=1,312,321)))</f>
        <v>123</v>
      </c>
      <c r="AW206" t="str">
        <f>IF(AV206=[1]Q4_narr_rank!$B$2,[1]Q4_narr_rank!$A$2,IF(AV206=[1]Q4_narr_rank!$B$3,[1]Q4_narr_rank!$A$3,IF(AV206=[1]Q4_narr_rank!$B$4,[1]Q4_narr_rank!$A$4,IF(AV206=[1]Q4_narr_rank!$B$5,[1]Q4_narr_rank!$A$5,IF(AV206=[1]Q4_narr_rank!$B$6,[1]Q4_narr_rank!$A$6,IF(AV206=[1]Q4_narr_rank!$B$7,[1]Q4_narr_rank!$A$7))))))</f>
        <v>Cynics</v>
      </c>
      <c r="AX206" t="s">
        <v>1214</v>
      </c>
      <c r="AY206">
        <v>1</v>
      </c>
      <c r="AZ206">
        <f>LEN(Table1[[#This Row],[narratives_probing]])</f>
        <v>89</v>
      </c>
      <c r="BA206" s="6" t="str">
        <f>IF(Table1[[#This Row],[narratives_rank_1]]=1,"Money",IF(Table1[[#This Row],[narratives_rank_2]]=1,"Mixture",IF(Table1[[#This Row],[narratives_rank_3]]=1,"Sincere")))</f>
        <v>Money</v>
      </c>
      <c r="BB206" s="12" t="s">
        <v>92</v>
      </c>
      <c r="BC206" s="1">
        <v>9</v>
      </c>
      <c r="BF206" t="s">
        <v>153</v>
      </c>
      <c r="BG206" t="s">
        <v>94</v>
      </c>
      <c r="BH206" t="s">
        <v>188</v>
      </c>
      <c r="BI206" t="s">
        <v>188</v>
      </c>
      <c r="BJ206" t="s">
        <v>119</v>
      </c>
      <c r="BK206" t="s">
        <v>163</v>
      </c>
      <c r="BL206" t="s">
        <v>135</v>
      </c>
      <c r="BN206">
        <v>56</v>
      </c>
      <c r="BO206" t="s">
        <v>100</v>
      </c>
      <c r="BP206" t="s">
        <v>216</v>
      </c>
      <c r="BQ206" t="s">
        <v>156</v>
      </c>
    </row>
    <row r="207" spans="1:69" x14ac:dyDescent="0.2">
      <c r="A207" t="s">
        <v>1215</v>
      </c>
      <c r="B207" t="s">
        <v>1215</v>
      </c>
      <c r="C207">
        <v>30.15</v>
      </c>
      <c r="D207" t="s">
        <v>1216</v>
      </c>
      <c r="E207" s="1" t="s">
        <v>105</v>
      </c>
      <c r="F207" s="1">
        <v>1</v>
      </c>
      <c r="G207" s="1" t="s">
        <v>106</v>
      </c>
      <c r="H207" s="1">
        <v>2</v>
      </c>
      <c r="I207" s="1"/>
      <c r="J207" t="s">
        <v>1217</v>
      </c>
      <c r="K207" s="1" t="s">
        <v>108</v>
      </c>
      <c r="L207" s="1">
        <v>1</v>
      </c>
      <c r="M207" s="1" t="s">
        <v>109</v>
      </c>
      <c r="N207" s="1">
        <v>1</v>
      </c>
      <c r="O207" s="1" t="s">
        <v>88</v>
      </c>
      <c r="P207" s="1">
        <v>4</v>
      </c>
      <c r="R207" t="s">
        <v>1218</v>
      </c>
      <c r="S207">
        <v>0</v>
      </c>
      <c r="X207">
        <v>0</v>
      </c>
      <c r="Y207" t="str" cm="1">
        <f t="array" ref="Y20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07" cm="1">
        <f t="array" ref="Z20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07" t="str" cm="1">
        <f t="array" ref="AA20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07" t="str" cm="1">
        <f t="array" ref="AB20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07" t="str" cm="1">
        <f t="array" ref="AC20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07" t="str" cm="1">
        <f t="array" ref="AD20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07">
        <f>IF(OR(Table1[[#This Row],[Merged_Coding3numerical1]]=1,Table1[[#This Row],[Merged_Coding3numerical2]]=1,Table1[[#This Row],[Merged_Coding3numerical3]]=1),1,0)</f>
        <v>1</v>
      </c>
      <c r="AF207">
        <f>IF(OR(Table1[[#This Row],[Merged_Coding3numerical1]]=2,Table1[[#This Row],[Merged_Coding3numerical2]]=2,Table1[[#This Row],[Merged_Coding3numerical3]]=2),1,0)</f>
        <v>0</v>
      </c>
      <c r="AG207">
        <f>IF(OR(Table1[[#This Row],[Merged_Coding3numerical1]]=3,Table1[[#This Row],[Merged_Coding3numerical2]]=3,Table1[[#This Row],[Merged_Coding3numerical3]]=3),1,0)</f>
        <v>0</v>
      </c>
      <c r="AH207">
        <f>IF(OR(Table1[[#This Row],[Merged_Coding3numerical1]]=4,Table1[[#This Row],[Merged_Coding3numerical2]]=4,Table1[[#This Row],[Merged_Coding3numerical3]]=4),1,0)</f>
        <v>0</v>
      </c>
      <c r="AI207">
        <f>IF(OR(Table1[[#This Row],[Merged_Coding3numerical1]]=5,Table1[[#This Row],[Merged_Coding3numerical2]]=5,Table1[[#This Row],[Merged_Coding3numerical3]]=5),1,0)</f>
        <v>0</v>
      </c>
      <c r="AJ207">
        <f>LEN(Table1[[#This Row],[narratives_open]])</f>
        <v>45</v>
      </c>
      <c r="AK207" s="1" t="s">
        <v>90</v>
      </c>
      <c r="AL207" s="1">
        <v>2</v>
      </c>
      <c r="AR207">
        <f t="shared" si="3"/>
        <v>1</v>
      </c>
      <c r="AS207">
        <v>1</v>
      </c>
      <c r="AT207">
        <v>2</v>
      </c>
      <c r="AU207">
        <v>3</v>
      </c>
      <c r="AV207">
        <f>IF(Table1[[#This Row],[narratives_rank_1]]=1,IF(Table1[[#This Row],[narratives_rank_2]]=2,123,132),IF(Table1[[#This Row],[narratives_rank_1]]=2,IF(Table1[[#This Row],[narratives_rank_2]]=1,213,231),IF(Table1[[#This Row],[narratives_rank_2]]=1,312,321)))</f>
        <v>123</v>
      </c>
      <c r="AW207" t="str">
        <f>IF(AV207=[1]Q4_narr_rank!$B$2,[1]Q4_narr_rank!$A$2,IF(AV207=[1]Q4_narr_rank!$B$3,[1]Q4_narr_rank!$A$3,IF(AV207=[1]Q4_narr_rank!$B$4,[1]Q4_narr_rank!$A$4,IF(AV207=[1]Q4_narr_rank!$B$5,[1]Q4_narr_rank!$A$5,IF(AV207=[1]Q4_narr_rank!$B$6,[1]Q4_narr_rank!$A$6,IF(AV207=[1]Q4_narr_rank!$B$7,[1]Q4_narr_rank!$A$7))))))</f>
        <v>Cynics</v>
      </c>
      <c r="AX207" t="s">
        <v>1219</v>
      </c>
      <c r="AY207">
        <v>1</v>
      </c>
      <c r="AZ207">
        <f>LEN(Table1[[#This Row],[narratives_probing]])</f>
        <v>42</v>
      </c>
      <c r="BA207" s="6" t="str">
        <f>IF(Table1[[#This Row],[narratives_rank_1]]=1,"Money",IF(Table1[[#This Row],[narratives_rank_2]]=1,"Mixture",IF(Table1[[#This Row],[narratives_rank_3]]=1,"Sincere")))</f>
        <v>Money</v>
      </c>
      <c r="BB207" s="11" t="s">
        <v>116</v>
      </c>
      <c r="BC207" s="1">
        <v>10</v>
      </c>
      <c r="BF207" t="s">
        <v>117</v>
      </c>
      <c r="BG207">
        <v>0.8</v>
      </c>
      <c r="BH207" t="s">
        <v>146</v>
      </c>
      <c r="BI207" t="s">
        <v>146</v>
      </c>
      <c r="BJ207" t="s">
        <v>154</v>
      </c>
      <c r="BK207" t="s">
        <v>163</v>
      </c>
      <c r="BL207" t="s">
        <v>121</v>
      </c>
      <c r="BN207">
        <v>30</v>
      </c>
      <c r="BO207" t="s">
        <v>136</v>
      </c>
      <c r="BP207" t="s">
        <v>324</v>
      </c>
      <c r="BQ207" t="s">
        <v>156</v>
      </c>
    </row>
    <row r="208" spans="1:69" x14ac:dyDescent="0.2">
      <c r="A208" t="s">
        <v>1220</v>
      </c>
      <c r="B208" t="s">
        <v>1220</v>
      </c>
      <c r="C208">
        <v>356.911</v>
      </c>
      <c r="D208" t="s">
        <v>1221</v>
      </c>
      <c r="E208" s="1" t="s">
        <v>167</v>
      </c>
      <c r="F208" s="1">
        <v>5</v>
      </c>
      <c r="G208" s="1" t="s">
        <v>167</v>
      </c>
      <c r="H208" s="1">
        <v>19</v>
      </c>
      <c r="I208" s="1"/>
      <c r="J208" t="s">
        <v>1222</v>
      </c>
      <c r="K208" s="1" t="s">
        <v>108</v>
      </c>
      <c r="L208" s="1">
        <v>1</v>
      </c>
      <c r="M208" s="1" t="s">
        <v>109</v>
      </c>
      <c r="N208" s="1">
        <v>1</v>
      </c>
      <c r="O208" s="1" t="s">
        <v>88</v>
      </c>
      <c r="P208" s="1">
        <v>4</v>
      </c>
      <c r="R208" t="s">
        <v>1223</v>
      </c>
      <c r="S208">
        <v>0</v>
      </c>
      <c r="X208">
        <v>0</v>
      </c>
      <c r="Y208" t="str" cm="1">
        <f t="array" ref="Y20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08" cm="1">
        <f t="array" ref="Z20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08" t="str" cm="1">
        <f t="array" ref="AA20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08" t="str" cm="1">
        <f t="array" ref="AB20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08" t="str" cm="1">
        <f t="array" ref="AC20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08" t="str" cm="1">
        <f t="array" ref="AD20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08">
        <f>IF(OR(Table1[[#This Row],[Merged_Coding3numerical1]]=1,Table1[[#This Row],[Merged_Coding3numerical2]]=1,Table1[[#This Row],[Merged_Coding3numerical3]]=1),1,0)</f>
        <v>0</v>
      </c>
      <c r="AF208">
        <f>IF(OR(Table1[[#This Row],[Merged_Coding3numerical1]]=2,Table1[[#This Row],[Merged_Coding3numerical2]]=2,Table1[[#This Row],[Merged_Coding3numerical3]]=2),1,0)</f>
        <v>0</v>
      </c>
      <c r="AG208">
        <f>IF(OR(Table1[[#This Row],[Merged_Coding3numerical1]]=3,Table1[[#This Row],[Merged_Coding3numerical2]]=3,Table1[[#This Row],[Merged_Coding3numerical3]]=3),1,0)</f>
        <v>0</v>
      </c>
      <c r="AH208">
        <f>IF(OR(Table1[[#This Row],[Merged_Coding3numerical1]]=4,Table1[[#This Row],[Merged_Coding3numerical2]]=4,Table1[[#This Row],[Merged_Coding3numerical3]]=4),1,0)</f>
        <v>1</v>
      </c>
      <c r="AI208">
        <f>IF(OR(Table1[[#This Row],[Merged_Coding3numerical1]]=5,Table1[[#This Row],[Merged_Coding3numerical2]]=5,Table1[[#This Row],[Merged_Coding3numerical3]]=5),1,0)</f>
        <v>0</v>
      </c>
      <c r="AJ208">
        <f>LEN(Table1[[#This Row],[narratives_open]])</f>
        <v>318</v>
      </c>
      <c r="AK208" s="1" t="s">
        <v>114</v>
      </c>
      <c r="AL208" s="1">
        <v>6</v>
      </c>
      <c r="AR208">
        <f t="shared" si="3"/>
        <v>1</v>
      </c>
      <c r="AS208">
        <v>3</v>
      </c>
      <c r="AT208">
        <v>2</v>
      </c>
      <c r="AU208">
        <v>1</v>
      </c>
      <c r="AV208">
        <f>IF(Table1[[#This Row],[narratives_rank_1]]=1,IF(Table1[[#This Row],[narratives_rank_2]]=2,123,132),IF(Table1[[#This Row],[narratives_rank_1]]=2,IF(Table1[[#This Row],[narratives_rank_2]]=1,213,231),IF(Table1[[#This Row],[narratives_rank_2]]=1,312,321)))</f>
        <v>321</v>
      </c>
      <c r="AW208" t="str">
        <f>IF(AV208=[1]Q4_narr_rank!$B$2,[1]Q4_narr_rank!$A$2,IF(AV208=[1]Q4_narr_rank!$B$3,[1]Q4_narr_rank!$A$3,IF(AV208=[1]Q4_narr_rank!$B$4,[1]Q4_narr_rank!$A$4,IF(AV208=[1]Q4_narr_rank!$B$5,[1]Q4_narr_rank!$A$5,IF(AV208=[1]Q4_narr_rank!$B$6,[1]Q4_narr_rank!$A$6,IF(AV208=[1]Q4_narr_rank!$B$7,[1]Q4_narr_rank!$A$7))))))</f>
        <v>Idealists</v>
      </c>
      <c r="AX208" t="s">
        <v>1224</v>
      </c>
      <c r="AY208">
        <v>1</v>
      </c>
      <c r="AZ208">
        <f>LEN(Table1[[#This Row],[narratives_probing]])</f>
        <v>384</v>
      </c>
      <c r="BA208" s="6" t="str">
        <f>IF(Table1[[#This Row],[narratives_rank_1]]=1,"Money",IF(Table1[[#This Row],[narratives_rank_2]]=1,"Mixture",IF(Table1[[#This Row],[narratives_rank_3]]=1,"Sincere")))</f>
        <v>Sincere</v>
      </c>
      <c r="BB208" s="1" t="s">
        <v>196</v>
      </c>
      <c r="BC208" s="1">
        <v>19</v>
      </c>
      <c r="BF208" t="s">
        <v>237</v>
      </c>
      <c r="BG208" t="s">
        <v>187</v>
      </c>
      <c r="BH208" t="s">
        <v>118</v>
      </c>
      <c r="BI208" t="s">
        <v>146</v>
      </c>
      <c r="BJ208" t="s">
        <v>162</v>
      </c>
      <c r="BK208" t="s">
        <v>120</v>
      </c>
      <c r="BL208" t="s">
        <v>135</v>
      </c>
      <c r="BN208">
        <v>69</v>
      </c>
      <c r="BO208" t="s">
        <v>122</v>
      </c>
      <c r="BP208" t="s">
        <v>147</v>
      </c>
      <c r="BQ208" t="s">
        <v>156</v>
      </c>
    </row>
    <row r="209" spans="1:69" x14ac:dyDescent="0.2">
      <c r="A209" t="s">
        <v>1225</v>
      </c>
      <c r="B209" t="s">
        <v>1225</v>
      </c>
      <c r="C209">
        <v>117.27</v>
      </c>
      <c r="D209" t="s">
        <v>1226</v>
      </c>
      <c r="E209" s="1" t="s">
        <v>105</v>
      </c>
      <c r="F209" s="1">
        <v>1</v>
      </c>
      <c r="G209" s="1" t="s">
        <v>106</v>
      </c>
      <c r="H209" s="1">
        <v>2</v>
      </c>
      <c r="I209" s="1"/>
      <c r="J209" t="s">
        <v>1227</v>
      </c>
      <c r="K209" s="1" t="s">
        <v>108</v>
      </c>
      <c r="L209" s="1">
        <v>1</v>
      </c>
      <c r="M209" s="1" t="s">
        <v>109</v>
      </c>
      <c r="N209" s="1">
        <v>1</v>
      </c>
      <c r="O209" s="1" t="s">
        <v>88</v>
      </c>
      <c r="P209" s="1">
        <v>4</v>
      </c>
      <c r="R209" t="s">
        <v>1228</v>
      </c>
      <c r="S209">
        <v>0</v>
      </c>
      <c r="X209">
        <v>0</v>
      </c>
      <c r="Y209" t="str" cm="1">
        <f t="array" ref="Y20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09" cm="1">
        <f t="array" ref="Z20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09" t="str" cm="1">
        <f t="array" ref="AA20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09" t="str" cm="1">
        <f t="array" ref="AB20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09" t="str" cm="1">
        <f t="array" ref="AC20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09" t="str" cm="1">
        <f t="array" ref="AD20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09">
        <f>IF(OR(Table1[[#This Row],[Merged_Coding3numerical1]]=1,Table1[[#This Row],[Merged_Coding3numerical2]]=1,Table1[[#This Row],[Merged_Coding3numerical3]]=1),1,0)</f>
        <v>1</v>
      </c>
      <c r="AF209">
        <f>IF(OR(Table1[[#This Row],[Merged_Coding3numerical1]]=2,Table1[[#This Row],[Merged_Coding3numerical2]]=2,Table1[[#This Row],[Merged_Coding3numerical3]]=2),1,0)</f>
        <v>0</v>
      </c>
      <c r="AG209">
        <f>IF(OR(Table1[[#This Row],[Merged_Coding3numerical1]]=3,Table1[[#This Row],[Merged_Coding3numerical2]]=3,Table1[[#This Row],[Merged_Coding3numerical3]]=3),1,0)</f>
        <v>0</v>
      </c>
      <c r="AH209">
        <f>IF(OR(Table1[[#This Row],[Merged_Coding3numerical1]]=4,Table1[[#This Row],[Merged_Coding3numerical2]]=4,Table1[[#This Row],[Merged_Coding3numerical3]]=4),1,0)</f>
        <v>0</v>
      </c>
      <c r="AI209">
        <f>IF(OR(Table1[[#This Row],[Merged_Coding3numerical1]]=5,Table1[[#This Row],[Merged_Coding3numerical2]]=5,Table1[[#This Row],[Merged_Coding3numerical3]]=5),1,0)</f>
        <v>0</v>
      </c>
      <c r="AJ209">
        <f>LEN(Table1[[#This Row],[narratives_open]])</f>
        <v>259</v>
      </c>
      <c r="AK209" s="1" t="s">
        <v>90</v>
      </c>
      <c r="AL209" s="1">
        <v>2</v>
      </c>
      <c r="AR209">
        <f t="shared" si="3"/>
        <v>1</v>
      </c>
      <c r="AS209">
        <v>1</v>
      </c>
      <c r="AT209">
        <v>2</v>
      </c>
      <c r="AU209">
        <v>3</v>
      </c>
      <c r="AV209">
        <f>IF(Table1[[#This Row],[narratives_rank_1]]=1,IF(Table1[[#This Row],[narratives_rank_2]]=2,123,132),IF(Table1[[#This Row],[narratives_rank_1]]=2,IF(Table1[[#This Row],[narratives_rank_2]]=1,213,231),IF(Table1[[#This Row],[narratives_rank_2]]=1,312,321)))</f>
        <v>123</v>
      </c>
      <c r="AW209" t="str">
        <f>IF(AV209=[1]Q4_narr_rank!$B$2,[1]Q4_narr_rank!$A$2,IF(AV209=[1]Q4_narr_rank!$B$3,[1]Q4_narr_rank!$A$3,IF(AV209=[1]Q4_narr_rank!$B$4,[1]Q4_narr_rank!$A$4,IF(AV209=[1]Q4_narr_rank!$B$5,[1]Q4_narr_rank!$A$5,IF(AV209=[1]Q4_narr_rank!$B$6,[1]Q4_narr_rank!$A$6,IF(AV209=[1]Q4_narr_rank!$B$7,[1]Q4_narr_rank!$A$7))))))</f>
        <v>Cynics</v>
      </c>
      <c r="AX209" t="s">
        <v>1229</v>
      </c>
      <c r="AY209">
        <v>1</v>
      </c>
      <c r="AZ209">
        <f>LEN(Table1[[#This Row],[narratives_probing]])</f>
        <v>159</v>
      </c>
      <c r="BA209" s="6" t="str">
        <f>IF(Table1[[#This Row],[narratives_rank_1]]=1,"Money",IF(Table1[[#This Row],[narratives_rank_2]]=1,"Mixture",IF(Table1[[#This Row],[narratives_rank_3]]=1,"Sincere")))</f>
        <v>Money</v>
      </c>
      <c r="BB209" s="7" t="s">
        <v>116</v>
      </c>
      <c r="BC209" s="1">
        <v>10</v>
      </c>
      <c r="BF209" t="s">
        <v>202</v>
      </c>
      <c r="BG209" t="s">
        <v>187</v>
      </c>
      <c r="BH209" t="s">
        <v>188</v>
      </c>
      <c r="BI209" t="s">
        <v>146</v>
      </c>
      <c r="BJ209" t="s">
        <v>119</v>
      </c>
      <c r="BK209" t="s">
        <v>163</v>
      </c>
      <c r="BL209" t="s">
        <v>135</v>
      </c>
      <c r="BN209">
        <v>36</v>
      </c>
      <c r="BO209" t="s">
        <v>136</v>
      </c>
      <c r="BP209" t="s">
        <v>164</v>
      </c>
      <c r="BQ209" t="s">
        <v>156</v>
      </c>
    </row>
    <row r="210" spans="1:69" x14ac:dyDescent="0.2">
      <c r="A210" t="s">
        <v>1230</v>
      </c>
      <c r="B210" t="s">
        <v>1230</v>
      </c>
      <c r="C210">
        <v>28.370999999999999</v>
      </c>
      <c r="D210" t="s">
        <v>1231</v>
      </c>
      <c r="E210" s="1" t="s">
        <v>84</v>
      </c>
      <c r="F210" s="1">
        <v>4</v>
      </c>
      <c r="G210" s="1" t="s">
        <v>84</v>
      </c>
      <c r="H210" s="1">
        <v>1</v>
      </c>
      <c r="I210" s="1"/>
      <c r="J210" t="s">
        <v>1232</v>
      </c>
      <c r="K210" s="1" t="s">
        <v>108</v>
      </c>
      <c r="L210" s="1">
        <v>1</v>
      </c>
      <c r="M210" s="1" t="s">
        <v>109</v>
      </c>
      <c r="N210" s="1">
        <v>1</v>
      </c>
      <c r="O210" s="1" t="s">
        <v>88</v>
      </c>
      <c r="P210" s="1">
        <v>4</v>
      </c>
      <c r="R210" t="s">
        <v>1233</v>
      </c>
      <c r="S210">
        <v>0</v>
      </c>
      <c r="X210">
        <v>0</v>
      </c>
      <c r="Y210" t="str" cm="1">
        <f t="array" ref="Y21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210" cm="1">
        <f t="array" ref="Z21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210" t="str" cm="1">
        <f t="array" ref="AA21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10" t="str" cm="1">
        <f t="array" ref="AB21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10" t="str" cm="1">
        <f t="array" ref="AC21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10" t="str" cm="1">
        <f t="array" ref="AD21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10">
        <f>IF(OR(Table1[[#This Row],[Merged_Coding3numerical1]]=1,Table1[[#This Row],[Merged_Coding3numerical2]]=1,Table1[[#This Row],[Merged_Coding3numerical3]]=1),1,0)</f>
        <v>0</v>
      </c>
      <c r="AF210">
        <f>IF(OR(Table1[[#This Row],[Merged_Coding3numerical1]]=2,Table1[[#This Row],[Merged_Coding3numerical2]]=2,Table1[[#This Row],[Merged_Coding3numerical3]]=2),1,0)</f>
        <v>0</v>
      </c>
      <c r="AG210">
        <f>IF(OR(Table1[[#This Row],[Merged_Coding3numerical1]]=3,Table1[[#This Row],[Merged_Coding3numerical2]]=3,Table1[[#This Row],[Merged_Coding3numerical3]]=3),1,0)</f>
        <v>0</v>
      </c>
      <c r="AH210">
        <f>IF(OR(Table1[[#This Row],[Merged_Coding3numerical1]]=4,Table1[[#This Row],[Merged_Coding3numerical2]]=4,Table1[[#This Row],[Merged_Coding3numerical3]]=4),1,0)</f>
        <v>0</v>
      </c>
      <c r="AI210">
        <f>IF(OR(Table1[[#This Row],[Merged_Coding3numerical1]]=5,Table1[[#This Row],[Merged_Coding3numerical2]]=5,Table1[[#This Row],[Merged_Coding3numerical3]]=5),1,0)</f>
        <v>1</v>
      </c>
      <c r="AJ210">
        <f>LEN(Table1[[#This Row],[narratives_open]])</f>
        <v>89</v>
      </c>
      <c r="AK210" s="1" t="s">
        <v>479</v>
      </c>
      <c r="AL210" s="1">
        <v>7</v>
      </c>
      <c r="AR210">
        <f t="shared" si="3"/>
        <v>1</v>
      </c>
      <c r="AS210">
        <v>1</v>
      </c>
      <c r="AT210">
        <v>2</v>
      </c>
      <c r="AU210">
        <v>3</v>
      </c>
      <c r="AV210">
        <f>IF(Table1[[#This Row],[narratives_rank_1]]=1,IF(Table1[[#This Row],[narratives_rank_2]]=2,123,132),IF(Table1[[#This Row],[narratives_rank_1]]=2,IF(Table1[[#This Row],[narratives_rank_2]]=1,213,231),IF(Table1[[#This Row],[narratives_rank_2]]=1,312,321)))</f>
        <v>123</v>
      </c>
      <c r="AW210" t="str">
        <f>IF(AV210=[1]Q4_narr_rank!$B$2,[1]Q4_narr_rank!$A$2,IF(AV210=[1]Q4_narr_rank!$B$3,[1]Q4_narr_rank!$A$3,IF(AV210=[1]Q4_narr_rank!$B$4,[1]Q4_narr_rank!$A$4,IF(AV210=[1]Q4_narr_rank!$B$5,[1]Q4_narr_rank!$A$5,IF(AV210=[1]Q4_narr_rank!$B$6,[1]Q4_narr_rank!$A$6,IF(AV210=[1]Q4_narr_rank!$B$7,[1]Q4_narr_rank!$A$7))))))</f>
        <v>Cynics</v>
      </c>
      <c r="AX210" t="s">
        <v>1234</v>
      </c>
      <c r="AY210">
        <v>1</v>
      </c>
      <c r="AZ210">
        <f>LEN(Table1[[#This Row],[narratives_probing]])</f>
        <v>115</v>
      </c>
      <c r="BA210" s="6" t="str">
        <f>IF(Table1[[#This Row],[narratives_rank_1]]=1,"Money",IF(Table1[[#This Row],[narratives_rank_2]]=1,"Mixture",IF(Table1[[#This Row],[narratives_rank_3]]=1,"Sincere")))</f>
        <v>Money</v>
      </c>
      <c r="BB210" s="11" t="s">
        <v>116</v>
      </c>
      <c r="BC210" s="1">
        <v>10</v>
      </c>
      <c r="BF210" t="s">
        <v>93</v>
      </c>
      <c r="BG210" t="s">
        <v>187</v>
      </c>
      <c r="BH210" t="s">
        <v>118</v>
      </c>
      <c r="BI210" t="s">
        <v>118</v>
      </c>
      <c r="BJ210" t="s">
        <v>154</v>
      </c>
      <c r="BK210" t="s">
        <v>163</v>
      </c>
      <c r="BL210" t="s">
        <v>135</v>
      </c>
      <c r="BN210">
        <v>66</v>
      </c>
      <c r="BO210" t="s">
        <v>100</v>
      </c>
      <c r="BP210" t="s">
        <v>324</v>
      </c>
      <c r="BQ210" t="s">
        <v>124</v>
      </c>
    </row>
    <row r="211" spans="1:69" x14ac:dyDescent="0.2">
      <c r="A211" t="s">
        <v>1235</v>
      </c>
      <c r="B211" t="s">
        <v>1235</v>
      </c>
      <c r="C211">
        <v>106.803</v>
      </c>
      <c r="D211" t="s">
        <v>1236</v>
      </c>
      <c r="E211" s="1" t="s">
        <v>205</v>
      </c>
      <c r="F211" s="1">
        <v>2</v>
      </c>
      <c r="G211" s="1" t="s">
        <v>206</v>
      </c>
      <c r="H211" s="1">
        <v>6</v>
      </c>
      <c r="I211" s="1"/>
      <c r="J211" t="s">
        <v>1237</v>
      </c>
      <c r="K211" s="1" t="s">
        <v>176</v>
      </c>
      <c r="L211" s="1">
        <v>2</v>
      </c>
      <c r="M211" s="1" t="s">
        <v>328</v>
      </c>
      <c r="N211" s="1">
        <v>4</v>
      </c>
      <c r="O211" s="1" t="s">
        <v>88</v>
      </c>
      <c r="P211" s="1">
        <v>4</v>
      </c>
      <c r="R211" t="s">
        <v>1238</v>
      </c>
      <c r="S211">
        <v>0</v>
      </c>
      <c r="X211">
        <v>0</v>
      </c>
      <c r="Y211" t="str" cm="1">
        <f t="array" ref="Y21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11" cm="1">
        <f t="array" ref="Z21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11" t="str" cm="1">
        <f t="array" ref="AA21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11" t="str" cm="1">
        <f t="array" ref="AB21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11" t="str" cm="1">
        <f t="array" ref="AC21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11" t="str" cm="1">
        <f t="array" ref="AD21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11">
        <f>IF(OR(Table1[[#This Row],[Merged_Coding3numerical1]]=1,Table1[[#This Row],[Merged_Coding3numerical2]]=1,Table1[[#This Row],[Merged_Coding3numerical3]]=1),1,0)</f>
        <v>1</v>
      </c>
      <c r="AF211">
        <f>IF(OR(Table1[[#This Row],[Merged_Coding3numerical1]]=2,Table1[[#This Row],[Merged_Coding3numerical2]]=2,Table1[[#This Row],[Merged_Coding3numerical3]]=2),1,0)</f>
        <v>0</v>
      </c>
      <c r="AG211">
        <f>IF(OR(Table1[[#This Row],[Merged_Coding3numerical1]]=3,Table1[[#This Row],[Merged_Coding3numerical2]]=3,Table1[[#This Row],[Merged_Coding3numerical3]]=3),1,0)</f>
        <v>0</v>
      </c>
      <c r="AH211">
        <f>IF(OR(Table1[[#This Row],[Merged_Coding3numerical1]]=4,Table1[[#This Row],[Merged_Coding3numerical2]]=4,Table1[[#This Row],[Merged_Coding3numerical3]]=4),1,0)</f>
        <v>0</v>
      </c>
      <c r="AI211">
        <f>IF(OR(Table1[[#This Row],[Merged_Coding3numerical1]]=5,Table1[[#This Row],[Merged_Coding3numerical2]]=5,Table1[[#This Row],[Merged_Coding3numerical3]]=5),1,0)</f>
        <v>0</v>
      </c>
      <c r="AJ211">
        <f>LEN(Table1[[#This Row],[narratives_open]])</f>
        <v>103</v>
      </c>
      <c r="AK211" s="1" t="s">
        <v>90</v>
      </c>
      <c r="AL211" s="1">
        <v>2</v>
      </c>
      <c r="AR211">
        <f t="shared" si="3"/>
        <v>1</v>
      </c>
      <c r="AS211">
        <v>3</v>
      </c>
      <c r="AT211">
        <v>2</v>
      </c>
      <c r="AU211">
        <v>1</v>
      </c>
      <c r="AV211">
        <f>IF(Table1[[#This Row],[narratives_rank_1]]=1,IF(Table1[[#This Row],[narratives_rank_2]]=2,123,132),IF(Table1[[#This Row],[narratives_rank_1]]=2,IF(Table1[[#This Row],[narratives_rank_2]]=1,213,231),IF(Table1[[#This Row],[narratives_rank_2]]=1,312,321)))</f>
        <v>321</v>
      </c>
      <c r="AW211" t="str">
        <f>IF(AV211=[1]Q4_narr_rank!$B$2,[1]Q4_narr_rank!$A$2,IF(AV211=[1]Q4_narr_rank!$B$3,[1]Q4_narr_rank!$A$3,IF(AV211=[1]Q4_narr_rank!$B$4,[1]Q4_narr_rank!$A$4,IF(AV211=[1]Q4_narr_rank!$B$5,[1]Q4_narr_rank!$A$5,IF(AV211=[1]Q4_narr_rank!$B$6,[1]Q4_narr_rank!$A$6,IF(AV211=[1]Q4_narr_rank!$B$7,[1]Q4_narr_rank!$A$7))))))</f>
        <v>Idealists</v>
      </c>
      <c r="AX211" t="s">
        <v>1239</v>
      </c>
      <c r="AY211">
        <v>1</v>
      </c>
      <c r="AZ211">
        <f>LEN(Table1[[#This Row],[narratives_probing]])</f>
        <v>277</v>
      </c>
      <c r="BA211" s="6" t="str">
        <f>IF(Table1[[#This Row],[narratives_rank_1]]=1,"Money",IF(Table1[[#This Row],[narratives_rank_2]]=1,"Mixture",IF(Table1[[#This Row],[narratives_rank_3]]=1,"Sincere")))</f>
        <v>Sincere</v>
      </c>
      <c r="BB211" s="9" t="s">
        <v>369</v>
      </c>
      <c r="BC211" s="1">
        <v>7</v>
      </c>
      <c r="BF211" t="s">
        <v>223</v>
      </c>
      <c r="BG211" t="s">
        <v>187</v>
      </c>
      <c r="BH211" t="s">
        <v>188</v>
      </c>
      <c r="BI211" t="s">
        <v>188</v>
      </c>
      <c r="BJ211" t="s">
        <v>154</v>
      </c>
      <c r="BK211" t="s">
        <v>163</v>
      </c>
      <c r="BL211" t="s">
        <v>135</v>
      </c>
      <c r="BN211">
        <v>40</v>
      </c>
      <c r="BO211" t="s">
        <v>136</v>
      </c>
      <c r="BP211" t="s">
        <v>101</v>
      </c>
      <c r="BQ211" t="s">
        <v>138</v>
      </c>
    </row>
    <row r="212" spans="1:69" x14ac:dyDescent="0.2">
      <c r="A212" t="s">
        <v>1240</v>
      </c>
      <c r="B212" t="s">
        <v>1240</v>
      </c>
      <c r="C212">
        <v>114.747</v>
      </c>
      <c r="D212" t="s">
        <v>1241</v>
      </c>
      <c r="E212" s="1" t="s">
        <v>167</v>
      </c>
      <c r="F212" s="1">
        <v>5</v>
      </c>
      <c r="G212" s="1" t="s">
        <v>167</v>
      </c>
      <c r="H212" s="1">
        <v>19</v>
      </c>
      <c r="I212" s="1"/>
      <c r="J212" t="s">
        <v>1242</v>
      </c>
      <c r="K212" s="1" t="s">
        <v>176</v>
      </c>
      <c r="L212" s="1">
        <v>2</v>
      </c>
      <c r="M212" s="1" t="s">
        <v>328</v>
      </c>
      <c r="N212" s="1">
        <v>4</v>
      </c>
      <c r="O212" s="1" t="s">
        <v>88</v>
      </c>
      <c r="P212" s="1">
        <v>4</v>
      </c>
      <c r="R212" t="s">
        <v>1243</v>
      </c>
      <c r="S212">
        <v>0</v>
      </c>
      <c r="X212">
        <v>0</v>
      </c>
      <c r="Y212" t="str" cm="1">
        <f t="array" ref="Y21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12" cm="1">
        <f t="array" ref="Z21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12" t="str" cm="1">
        <f t="array" ref="AA21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12" t="str" cm="1">
        <f t="array" ref="AB21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12" t="str" cm="1">
        <f t="array" ref="AC21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12" t="str" cm="1">
        <f t="array" ref="AD21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12">
        <f>IF(OR(Table1[[#This Row],[Merged_Coding3numerical1]]=1,Table1[[#This Row],[Merged_Coding3numerical2]]=1,Table1[[#This Row],[Merged_Coding3numerical3]]=1),1,0)</f>
        <v>0</v>
      </c>
      <c r="AF212">
        <f>IF(OR(Table1[[#This Row],[Merged_Coding3numerical1]]=2,Table1[[#This Row],[Merged_Coding3numerical2]]=2,Table1[[#This Row],[Merged_Coding3numerical3]]=2),1,0)</f>
        <v>0</v>
      </c>
      <c r="AG212">
        <f>IF(OR(Table1[[#This Row],[Merged_Coding3numerical1]]=3,Table1[[#This Row],[Merged_Coding3numerical2]]=3,Table1[[#This Row],[Merged_Coding3numerical3]]=3),1,0)</f>
        <v>0</v>
      </c>
      <c r="AH212">
        <f>IF(OR(Table1[[#This Row],[Merged_Coding3numerical1]]=4,Table1[[#This Row],[Merged_Coding3numerical2]]=4,Table1[[#This Row],[Merged_Coding3numerical3]]=4),1,0)</f>
        <v>1</v>
      </c>
      <c r="AI212">
        <f>IF(OR(Table1[[#This Row],[Merged_Coding3numerical1]]=5,Table1[[#This Row],[Merged_Coding3numerical2]]=5,Table1[[#This Row],[Merged_Coding3numerical3]]=5),1,0)</f>
        <v>0</v>
      </c>
      <c r="AJ212">
        <f>LEN(Table1[[#This Row],[narratives_open]])</f>
        <v>210</v>
      </c>
      <c r="AK212" s="1" t="s">
        <v>114</v>
      </c>
      <c r="AL212" s="1">
        <v>6</v>
      </c>
      <c r="AR212">
        <f t="shared" si="3"/>
        <v>1</v>
      </c>
      <c r="AS212">
        <v>2</v>
      </c>
      <c r="AT212">
        <v>1</v>
      </c>
      <c r="AU212">
        <v>3</v>
      </c>
      <c r="AV212">
        <f>IF(Table1[[#This Row],[narratives_rank_1]]=1,IF(Table1[[#This Row],[narratives_rank_2]]=2,123,132),IF(Table1[[#This Row],[narratives_rank_1]]=2,IF(Table1[[#This Row],[narratives_rank_2]]=1,213,231),IF(Table1[[#This Row],[narratives_rank_2]]=1,312,321)))</f>
        <v>213</v>
      </c>
      <c r="AW212" t="str">
        <f>IF(AV212=[1]Q4_narr_rank!$B$2,[1]Q4_narr_rank!$A$2,IF(AV212=[1]Q4_narr_rank!$B$3,[1]Q4_narr_rank!$A$3,IF(AV212=[1]Q4_narr_rank!$B$4,[1]Q4_narr_rank!$A$4,IF(AV212=[1]Q4_narr_rank!$B$5,[1]Q4_narr_rank!$A$5,IF(AV212=[1]Q4_narr_rank!$B$6,[1]Q4_narr_rank!$A$6,IF(AV212=[1]Q4_narr_rank!$B$7,[1]Q4_narr_rank!$A$7))))))</f>
        <v>Balanced Cynics</v>
      </c>
      <c r="AX212" t="s">
        <v>1244</v>
      </c>
      <c r="AY212">
        <v>1</v>
      </c>
      <c r="AZ212">
        <f>LEN(Table1[[#This Row],[narratives_probing]])</f>
        <v>210</v>
      </c>
      <c r="BA212" s="6" t="str">
        <f>IF(Table1[[#This Row],[narratives_rank_1]]=1,"Money",IF(Table1[[#This Row],[narratives_rank_2]]=1,"Mixture",IF(Table1[[#This Row],[narratives_rank_3]]=1,"Sincere")))</f>
        <v>Mixture</v>
      </c>
      <c r="BB212" s="9" t="s">
        <v>268</v>
      </c>
      <c r="BC212" s="1">
        <v>6</v>
      </c>
      <c r="BF212" t="s">
        <v>133</v>
      </c>
      <c r="BG212">
        <v>0.8</v>
      </c>
      <c r="BH212" t="s">
        <v>118</v>
      </c>
      <c r="BI212" t="s">
        <v>96</v>
      </c>
      <c r="BJ212" t="s">
        <v>154</v>
      </c>
      <c r="BK212" t="s">
        <v>120</v>
      </c>
      <c r="BL212" t="s">
        <v>630</v>
      </c>
      <c r="BN212">
        <v>49</v>
      </c>
      <c r="BO212" t="s">
        <v>122</v>
      </c>
      <c r="BP212" t="s">
        <v>164</v>
      </c>
      <c r="BQ212" t="s">
        <v>124</v>
      </c>
    </row>
    <row r="213" spans="1:69" x14ac:dyDescent="0.2">
      <c r="A213" t="s">
        <v>1245</v>
      </c>
      <c r="B213" s="15" t="s">
        <v>1245</v>
      </c>
      <c r="C213">
        <v>22.904</v>
      </c>
      <c r="D213" t="s">
        <v>1246</v>
      </c>
      <c r="E213" s="1" t="s">
        <v>84</v>
      </c>
      <c r="F213" s="1">
        <v>4</v>
      </c>
      <c r="G213" s="1" t="s">
        <v>84</v>
      </c>
      <c r="H213" s="1">
        <v>1</v>
      </c>
      <c r="I213" s="1"/>
      <c r="J213" t="s">
        <v>1247</v>
      </c>
      <c r="K213" s="1" t="s">
        <v>108</v>
      </c>
      <c r="L213" s="1">
        <v>1</v>
      </c>
      <c r="M213" s="1" t="s">
        <v>109</v>
      </c>
      <c r="N213" s="1">
        <v>1</v>
      </c>
      <c r="O213" s="1" t="s">
        <v>88</v>
      </c>
      <c r="P213" s="1">
        <v>4</v>
      </c>
      <c r="Q213" s="1"/>
      <c r="R213" t="s">
        <v>1248</v>
      </c>
      <c r="S213">
        <v>0</v>
      </c>
      <c r="V213" t="s">
        <v>185</v>
      </c>
      <c r="W213" s="8">
        <f>IF(Table1[[#This Row],[main_reasontext]]=[1]Q3_narr_open!$A$23,1,IF(Table1[[#This Row],[main_reasontext]]=[1]Q3_narr_open!$A$24,2,IF(Table1[[#This Row],[main_reasontext]]=[1]Q3_narr_open!$A$25,3,IF(Table1[[#This Row],[main_reasontext]]=[1]Q3_narr_open!$A$26,4,))))</f>
        <v>4</v>
      </c>
      <c r="X213">
        <v>0</v>
      </c>
      <c r="Y213" t="str" cm="1">
        <f t="array" ref="Y21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13" cm="1">
        <f t="array" ref="Z21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13" t="str" cm="1">
        <f t="array" ref="AA21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13" cm="1">
        <f t="array" ref="AB21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13" t="str" cm="1">
        <f t="array" ref="AC21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13" t="str" cm="1">
        <f t="array" ref="AD21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13">
        <f>IF(OR(Table1[[#This Row],[Merged_Coding3numerical1]]=1,Table1[[#This Row],[Merged_Coding3numerical2]]=1,Table1[[#This Row],[Merged_Coding3numerical3]]=1),1,0)</f>
        <v>1</v>
      </c>
      <c r="AF213">
        <f>IF(OR(Table1[[#This Row],[Merged_Coding3numerical1]]=2,Table1[[#This Row],[Merged_Coding3numerical2]]=2,Table1[[#This Row],[Merged_Coding3numerical3]]=2),1,0)</f>
        <v>0</v>
      </c>
      <c r="AG213">
        <f>IF(OR(Table1[[#This Row],[Merged_Coding3numerical1]]=3,Table1[[#This Row],[Merged_Coding3numerical2]]=3,Table1[[#This Row],[Merged_Coding3numerical3]]=3),1,0)</f>
        <v>0</v>
      </c>
      <c r="AH213">
        <f>IF(OR(Table1[[#This Row],[Merged_Coding3numerical1]]=4,Table1[[#This Row],[Merged_Coding3numerical2]]=4,Table1[[#This Row],[Merged_Coding3numerical3]]=4),1,0)</f>
        <v>1</v>
      </c>
      <c r="AI213">
        <f>IF(OR(Table1[[#This Row],[Merged_Coding3numerical1]]=5,Table1[[#This Row],[Merged_Coding3numerical2]]=5,Table1[[#This Row],[Merged_Coding3numerical3]]=5),1,0)</f>
        <v>0</v>
      </c>
      <c r="AJ213">
        <f>LEN(Table1[[#This Row],[narratives_open]])</f>
        <v>118</v>
      </c>
      <c r="AK213" s="1" t="s">
        <v>90</v>
      </c>
      <c r="AL213" s="1">
        <v>2</v>
      </c>
      <c r="AM213" s="1" t="s">
        <v>114</v>
      </c>
      <c r="AN213" s="1">
        <v>6</v>
      </c>
      <c r="AR213">
        <f t="shared" si="3"/>
        <v>0.5</v>
      </c>
      <c r="AS213">
        <v>1</v>
      </c>
      <c r="AT213">
        <v>2</v>
      </c>
      <c r="AU213">
        <v>3</v>
      </c>
      <c r="AV213">
        <f>IF(Table1[[#This Row],[narratives_rank_1]]=1,IF(Table1[[#This Row],[narratives_rank_2]]=2,123,132),IF(Table1[[#This Row],[narratives_rank_1]]=2,IF(Table1[[#This Row],[narratives_rank_2]]=1,213,231),IF(Table1[[#This Row],[narratives_rank_2]]=1,312,321)))</f>
        <v>123</v>
      </c>
      <c r="AW213" t="str">
        <f>IF(AV213=[1]Q4_narr_rank!$B$2,[1]Q4_narr_rank!$A$2,IF(AV213=[1]Q4_narr_rank!$B$3,[1]Q4_narr_rank!$A$3,IF(AV213=[1]Q4_narr_rank!$B$4,[1]Q4_narr_rank!$A$4,IF(AV213=[1]Q4_narr_rank!$B$5,[1]Q4_narr_rank!$A$5,IF(AV213=[1]Q4_narr_rank!$B$6,[1]Q4_narr_rank!$A$6,IF(AV213=[1]Q4_narr_rank!$B$7,[1]Q4_narr_rank!$A$7))))))</f>
        <v>Cynics</v>
      </c>
      <c r="AX213" t="s">
        <v>1249</v>
      </c>
      <c r="AY213">
        <v>1</v>
      </c>
      <c r="AZ213">
        <f>LEN(Table1[[#This Row],[narratives_probing]])</f>
        <v>180</v>
      </c>
      <c r="BA213" s="6" t="str">
        <f>IF(Table1[[#This Row],[narratives_rank_1]]=1,"Money",IF(Table1[[#This Row],[narratives_rank_2]]=1,"Mixture",IF(Table1[[#This Row],[narratives_rank_3]]=1,"Sincere")))</f>
        <v>Money</v>
      </c>
      <c r="BB213" s="10" t="s">
        <v>92</v>
      </c>
      <c r="BC213" s="1">
        <v>9</v>
      </c>
      <c r="BF213" t="s">
        <v>210</v>
      </c>
      <c r="BG213">
        <v>0.4</v>
      </c>
      <c r="BH213" t="s">
        <v>188</v>
      </c>
      <c r="BI213" t="s">
        <v>146</v>
      </c>
      <c r="BJ213" t="s">
        <v>134</v>
      </c>
      <c r="BK213" t="s">
        <v>120</v>
      </c>
      <c r="BL213" t="s">
        <v>135</v>
      </c>
      <c r="BN213">
        <v>32</v>
      </c>
      <c r="BO213" t="s">
        <v>122</v>
      </c>
      <c r="BP213" t="s">
        <v>101</v>
      </c>
      <c r="BQ213" t="s">
        <v>124</v>
      </c>
    </row>
    <row r="214" spans="1:69" x14ac:dyDescent="0.2">
      <c r="A214" t="s">
        <v>1250</v>
      </c>
      <c r="B214" t="s">
        <v>1250</v>
      </c>
      <c r="C214">
        <v>55.792000000000002</v>
      </c>
      <c r="D214" t="s">
        <v>1251</v>
      </c>
      <c r="E214" s="1" t="s">
        <v>84</v>
      </c>
      <c r="F214" s="1">
        <v>4</v>
      </c>
      <c r="G214" s="1" t="s">
        <v>84</v>
      </c>
      <c r="H214" s="1">
        <v>1</v>
      </c>
      <c r="I214" s="1"/>
      <c r="J214" t="s">
        <v>1252</v>
      </c>
      <c r="K214" s="1" t="s">
        <v>108</v>
      </c>
      <c r="L214" s="1">
        <v>1</v>
      </c>
      <c r="M214" s="1" t="s">
        <v>109</v>
      </c>
      <c r="N214" s="1">
        <v>1</v>
      </c>
      <c r="O214" s="1" t="s">
        <v>88</v>
      </c>
      <c r="P214" s="1">
        <v>4</v>
      </c>
      <c r="R214" t="s">
        <v>1253</v>
      </c>
      <c r="S214">
        <v>0</v>
      </c>
      <c r="V214" t="s">
        <v>294</v>
      </c>
      <c r="W214" s="8">
        <f>IF(Table1[[#This Row],[main_reasontext]]=[1]Q3_narr_open!$A$23,1,IF(Table1[[#This Row],[main_reasontext]]=[1]Q3_narr_open!$A$24,2,IF(Table1[[#This Row],[main_reasontext]]=[1]Q3_narr_open!$A$25,3,IF(Table1[[#This Row],[main_reasontext]]=[1]Q3_narr_open!$A$26,4,))))</f>
        <v>3</v>
      </c>
      <c r="X214">
        <v>0</v>
      </c>
      <c r="Y214" t="str" cm="1">
        <f t="array" ref="Y21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214" cm="1">
        <f t="array" ref="Z21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214" t="str" cm="1">
        <f t="array" ref="AA21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214" cm="1">
        <f t="array" ref="AB21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214" t="str" cm="1">
        <f t="array" ref="AC21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214" cm="1">
        <f t="array" ref="AD21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214">
        <f>IF(OR(Table1[[#This Row],[Merged_Coding3numerical1]]=1,Table1[[#This Row],[Merged_Coding3numerical2]]=1,Table1[[#This Row],[Merged_Coding3numerical3]]=1),1,0)</f>
        <v>0</v>
      </c>
      <c r="AF214">
        <f>IF(OR(Table1[[#This Row],[Merged_Coding3numerical1]]=2,Table1[[#This Row],[Merged_Coding3numerical2]]=2,Table1[[#This Row],[Merged_Coding3numerical3]]=2),1,0)</f>
        <v>1</v>
      </c>
      <c r="AG214">
        <f>IF(OR(Table1[[#This Row],[Merged_Coding3numerical1]]=3,Table1[[#This Row],[Merged_Coding3numerical2]]=3,Table1[[#This Row],[Merged_Coding3numerical3]]=3),1,0)</f>
        <v>1</v>
      </c>
      <c r="AH214">
        <f>IF(OR(Table1[[#This Row],[Merged_Coding3numerical1]]=4,Table1[[#This Row],[Merged_Coding3numerical2]]=4,Table1[[#This Row],[Merged_Coding3numerical3]]=4),1,0)</f>
        <v>0</v>
      </c>
      <c r="AI214">
        <f>IF(OR(Table1[[#This Row],[Merged_Coding3numerical1]]=5,Table1[[#This Row],[Merged_Coding3numerical2]]=5,Table1[[#This Row],[Merged_Coding3numerical3]]=5),1,0)</f>
        <v>0</v>
      </c>
      <c r="AJ214">
        <f>LEN(Table1[[#This Row],[narratives_open]])</f>
        <v>82</v>
      </c>
      <c r="AK214" s="1" t="s">
        <v>112</v>
      </c>
      <c r="AL214" s="1">
        <v>3</v>
      </c>
      <c r="AM214" s="1" t="s">
        <v>295</v>
      </c>
      <c r="AN214" s="1">
        <v>4</v>
      </c>
      <c r="AO214" s="1" t="s">
        <v>1254</v>
      </c>
      <c r="AP214" s="1">
        <v>10</v>
      </c>
      <c r="AR214">
        <f t="shared" si="3"/>
        <v>0.33333333333333331</v>
      </c>
      <c r="AS214">
        <v>2</v>
      </c>
      <c r="AT214">
        <v>1</v>
      </c>
      <c r="AU214">
        <v>3</v>
      </c>
      <c r="AV214">
        <f>IF(Table1[[#This Row],[narratives_rank_1]]=1,IF(Table1[[#This Row],[narratives_rank_2]]=2,123,132),IF(Table1[[#This Row],[narratives_rank_1]]=2,IF(Table1[[#This Row],[narratives_rank_2]]=1,213,231),IF(Table1[[#This Row],[narratives_rank_2]]=1,312,321)))</f>
        <v>213</v>
      </c>
      <c r="AW214" t="str">
        <f>IF(AV214=[1]Q4_narr_rank!$B$2,[1]Q4_narr_rank!$A$2,IF(AV214=[1]Q4_narr_rank!$B$3,[1]Q4_narr_rank!$A$3,IF(AV214=[1]Q4_narr_rank!$B$4,[1]Q4_narr_rank!$A$4,IF(AV214=[1]Q4_narr_rank!$B$5,[1]Q4_narr_rank!$A$5,IF(AV214=[1]Q4_narr_rank!$B$6,[1]Q4_narr_rank!$A$6,IF(AV214=[1]Q4_narr_rank!$B$7,[1]Q4_narr_rank!$A$7))))))</f>
        <v>Balanced Cynics</v>
      </c>
      <c r="AX214" t="s">
        <v>1255</v>
      </c>
      <c r="AY214">
        <v>1</v>
      </c>
      <c r="AZ214">
        <f>LEN(Table1[[#This Row],[narratives_probing]])</f>
        <v>107</v>
      </c>
      <c r="BA214" s="6" t="str">
        <f>IF(Table1[[#This Row],[narratives_rank_1]]=1,"Money",IF(Table1[[#This Row],[narratives_rank_2]]=1,"Mixture",IF(Table1[[#This Row],[narratives_rank_3]]=1,"Sincere")))</f>
        <v>Mixture</v>
      </c>
      <c r="BB214" s="9" t="s">
        <v>132</v>
      </c>
      <c r="BC214" s="1">
        <v>20</v>
      </c>
      <c r="BF214" t="s">
        <v>93</v>
      </c>
      <c r="BG214" t="s">
        <v>187</v>
      </c>
      <c r="BH214" t="s">
        <v>96</v>
      </c>
      <c r="BI214" t="s">
        <v>96</v>
      </c>
      <c r="BJ214" t="s">
        <v>119</v>
      </c>
      <c r="BK214" t="s">
        <v>163</v>
      </c>
      <c r="BL214" t="s">
        <v>135</v>
      </c>
      <c r="BN214">
        <v>56</v>
      </c>
      <c r="BO214" t="s">
        <v>155</v>
      </c>
      <c r="BP214" t="s">
        <v>324</v>
      </c>
      <c r="BQ214" t="s">
        <v>138</v>
      </c>
    </row>
    <row r="215" spans="1:69" x14ac:dyDescent="0.2">
      <c r="A215" t="s">
        <v>1256</v>
      </c>
      <c r="B215" t="s">
        <v>1256</v>
      </c>
      <c r="C215">
        <v>86.561999999999998</v>
      </c>
      <c r="D215" t="s">
        <v>1257</v>
      </c>
      <c r="E215" s="1" t="s">
        <v>127</v>
      </c>
      <c r="F215" s="1">
        <v>3</v>
      </c>
      <c r="G215" s="1" t="s">
        <v>128</v>
      </c>
      <c r="H215" s="1">
        <v>9</v>
      </c>
      <c r="I215" s="1"/>
      <c r="J215" t="s">
        <v>1258</v>
      </c>
      <c r="K215" s="1" t="s">
        <v>108</v>
      </c>
      <c r="L215" s="1">
        <v>1</v>
      </c>
      <c r="M215" s="1" t="s">
        <v>109</v>
      </c>
      <c r="N215" s="1">
        <v>1</v>
      </c>
      <c r="O215" s="1" t="s">
        <v>88</v>
      </c>
      <c r="P215" s="1">
        <v>4</v>
      </c>
      <c r="R215" t="s">
        <v>1259</v>
      </c>
      <c r="S215">
        <v>0</v>
      </c>
      <c r="X215">
        <v>0</v>
      </c>
      <c r="Y215" t="str" cm="1">
        <f t="array" ref="Y21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15" cm="1">
        <f t="array" ref="Z21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15" t="str" cm="1">
        <f t="array" ref="AA21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15" t="str" cm="1">
        <f t="array" ref="AB21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15" t="str" cm="1">
        <f t="array" ref="AC21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15" t="str" cm="1">
        <f t="array" ref="AD21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15">
        <f>IF(OR(Table1[[#This Row],[Merged_Coding3numerical1]]=1,Table1[[#This Row],[Merged_Coding3numerical2]]=1,Table1[[#This Row],[Merged_Coding3numerical3]]=1),1,0)</f>
        <v>1</v>
      </c>
      <c r="AF215">
        <f>IF(OR(Table1[[#This Row],[Merged_Coding3numerical1]]=2,Table1[[#This Row],[Merged_Coding3numerical2]]=2,Table1[[#This Row],[Merged_Coding3numerical3]]=2),1,0)</f>
        <v>0</v>
      </c>
      <c r="AG215">
        <f>IF(OR(Table1[[#This Row],[Merged_Coding3numerical1]]=3,Table1[[#This Row],[Merged_Coding3numerical2]]=3,Table1[[#This Row],[Merged_Coding3numerical3]]=3),1,0)</f>
        <v>0</v>
      </c>
      <c r="AH215">
        <f>IF(OR(Table1[[#This Row],[Merged_Coding3numerical1]]=4,Table1[[#This Row],[Merged_Coding3numerical2]]=4,Table1[[#This Row],[Merged_Coding3numerical3]]=4),1,0)</f>
        <v>0</v>
      </c>
      <c r="AI215">
        <f>IF(OR(Table1[[#This Row],[Merged_Coding3numerical1]]=5,Table1[[#This Row],[Merged_Coding3numerical2]]=5,Table1[[#This Row],[Merged_Coding3numerical3]]=5),1,0)</f>
        <v>0</v>
      </c>
      <c r="AJ215">
        <f>LEN(Table1[[#This Row],[narratives_open]])</f>
        <v>531</v>
      </c>
      <c r="AK215" s="1" t="s">
        <v>90</v>
      </c>
      <c r="AL215" s="1">
        <v>2</v>
      </c>
      <c r="AR215">
        <f t="shared" si="3"/>
        <v>1</v>
      </c>
      <c r="AS215">
        <v>1</v>
      </c>
      <c r="AT215">
        <v>2</v>
      </c>
      <c r="AU215">
        <v>3</v>
      </c>
      <c r="AV215">
        <f>IF(Table1[[#This Row],[narratives_rank_1]]=1,IF(Table1[[#This Row],[narratives_rank_2]]=2,123,132),IF(Table1[[#This Row],[narratives_rank_1]]=2,IF(Table1[[#This Row],[narratives_rank_2]]=1,213,231),IF(Table1[[#This Row],[narratives_rank_2]]=1,312,321)))</f>
        <v>123</v>
      </c>
      <c r="AW215" t="str">
        <f>IF(AV215=[1]Q4_narr_rank!$B$2,[1]Q4_narr_rank!$A$2,IF(AV215=[1]Q4_narr_rank!$B$3,[1]Q4_narr_rank!$A$3,IF(AV215=[1]Q4_narr_rank!$B$4,[1]Q4_narr_rank!$A$4,IF(AV215=[1]Q4_narr_rank!$B$5,[1]Q4_narr_rank!$A$5,IF(AV215=[1]Q4_narr_rank!$B$6,[1]Q4_narr_rank!$A$6,IF(AV215=[1]Q4_narr_rank!$B$7,[1]Q4_narr_rank!$A$7))))))</f>
        <v>Cynics</v>
      </c>
      <c r="AX215" t="s">
        <v>1260</v>
      </c>
      <c r="AY215">
        <v>1</v>
      </c>
      <c r="AZ215">
        <f>LEN(Table1[[#This Row],[narratives_probing]])</f>
        <v>360</v>
      </c>
      <c r="BA215" s="6" t="str">
        <f>IF(Table1[[#This Row],[narratives_rank_1]]=1,"Money",IF(Table1[[#This Row],[narratives_rank_2]]=1,"Mixture",IF(Table1[[#This Row],[narratives_rank_3]]=1,"Sincere")))</f>
        <v>Money</v>
      </c>
      <c r="BB215" s="7" t="s">
        <v>116</v>
      </c>
      <c r="BC215" s="1">
        <v>10</v>
      </c>
      <c r="BF215" t="s">
        <v>117</v>
      </c>
      <c r="BG215" t="s">
        <v>187</v>
      </c>
      <c r="BH215" t="s">
        <v>118</v>
      </c>
      <c r="BI215" t="s">
        <v>146</v>
      </c>
      <c r="BJ215" t="s">
        <v>162</v>
      </c>
      <c r="BK215" t="s">
        <v>120</v>
      </c>
      <c r="BL215" t="s">
        <v>135</v>
      </c>
      <c r="BN215">
        <v>65</v>
      </c>
      <c r="BO215" t="s">
        <v>100</v>
      </c>
      <c r="BP215" t="s">
        <v>216</v>
      </c>
      <c r="BQ215" t="s">
        <v>156</v>
      </c>
    </row>
    <row r="216" spans="1:69" x14ac:dyDescent="0.2">
      <c r="A216" t="s">
        <v>1261</v>
      </c>
      <c r="B216" t="s">
        <v>1261</v>
      </c>
      <c r="C216">
        <v>46.710999999999999</v>
      </c>
      <c r="D216" t="s">
        <v>1262</v>
      </c>
      <c r="E216" s="1" t="s">
        <v>167</v>
      </c>
      <c r="F216" s="1">
        <v>5</v>
      </c>
      <c r="G216" s="1" t="s">
        <v>167</v>
      </c>
      <c r="H216" s="1">
        <v>19</v>
      </c>
      <c r="I216" s="1"/>
      <c r="J216" t="s">
        <v>1263</v>
      </c>
      <c r="K216" s="1" t="s">
        <v>108</v>
      </c>
      <c r="L216" s="1">
        <v>1</v>
      </c>
      <c r="M216" s="1" t="s">
        <v>109</v>
      </c>
      <c r="N216" s="1">
        <v>1</v>
      </c>
      <c r="O216" s="1" t="s">
        <v>88</v>
      </c>
      <c r="P216" s="1">
        <v>4</v>
      </c>
      <c r="R216" t="s">
        <v>1264</v>
      </c>
      <c r="S216">
        <v>0</v>
      </c>
      <c r="X216">
        <v>0</v>
      </c>
      <c r="Y216" t="str" cm="1">
        <f t="array" ref="Y21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216" cm="1">
        <f t="array" ref="Z21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216" t="str" cm="1">
        <f t="array" ref="AA21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16" t="str" cm="1">
        <f t="array" ref="AB21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16" t="str" cm="1">
        <f t="array" ref="AC21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16" t="str" cm="1">
        <f t="array" ref="AD21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16">
        <f>IF(OR(Table1[[#This Row],[Merged_Coding3numerical1]]=1,Table1[[#This Row],[Merged_Coding3numerical2]]=1,Table1[[#This Row],[Merged_Coding3numerical3]]=1),1,0)</f>
        <v>0</v>
      </c>
      <c r="AF216">
        <f>IF(OR(Table1[[#This Row],[Merged_Coding3numerical1]]=2,Table1[[#This Row],[Merged_Coding3numerical2]]=2,Table1[[#This Row],[Merged_Coding3numerical3]]=2),1,0)</f>
        <v>0</v>
      </c>
      <c r="AG216">
        <f>IF(OR(Table1[[#This Row],[Merged_Coding3numerical1]]=3,Table1[[#This Row],[Merged_Coding3numerical2]]=3,Table1[[#This Row],[Merged_Coding3numerical3]]=3),1,0)</f>
        <v>0</v>
      </c>
      <c r="AH216">
        <f>IF(OR(Table1[[#This Row],[Merged_Coding3numerical1]]=4,Table1[[#This Row],[Merged_Coding3numerical2]]=4,Table1[[#This Row],[Merged_Coding3numerical3]]=4),1,0)</f>
        <v>0</v>
      </c>
      <c r="AI216">
        <f>IF(OR(Table1[[#This Row],[Merged_Coding3numerical1]]=5,Table1[[#This Row],[Merged_Coding3numerical2]]=5,Table1[[#This Row],[Merged_Coding3numerical3]]=5),1,0)</f>
        <v>1</v>
      </c>
      <c r="AJ216">
        <f>LEN(Table1[[#This Row],[narratives_open]])</f>
        <v>56</v>
      </c>
      <c r="AK216" s="1" t="s">
        <v>194</v>
      </c>
      <c r="AL216" s="1">
        <v>9</v>
      </c>
      <c r="AR216">
        <f t="shared" si="3"/>
        <v>1</v>
      </c>
      <c r="AS216">
        <v>3</v>
      </c>
      <c r="AT216">
        <v>1</v>
      </c>
      <c r="AU216">
        <v>2</v>
      </c>
      <c r="AV216">
        <f>IF(Table1[[#This Row],[narratives_rank_1]]=1,IF(Table1[[#This Row],[narratives_rank_2]]=2,123,132),IF(Table1[[#This Row],[narratives_rank_1]]=2,IF(Table1[[#This Row],[narratives_rank_2]]=1,213,231),IF(Table1[[#This Row],[narratives_rank_2]]=1,312,321)))</f>
        <v>312</v>
      </c>
      <c r="AW216" t="str">
        <f>IF(AV216=[1]Q4_narr_rank!$B$2,[1]Q4_narr_rank!$A$2,IF(AV216=[1]Q4_narr_rank!$B$3,[1]Q4_narr_rank!$A$3,IF(AV216=[1]Q4_narr_rank!$B$4,[1]Q4_narr_rank!$A$4,IF(AV216=[1]Q4_narr_rank!$B$5,[1]Q4_narr_rank!$A$5,IF(AV216=[1]Q4_narr_rank!$B$6,[1]Q4_narr_rank!$A$6,IF(AV216=[1]Q4_narr_rank!$B$7,[1]Q4_narr_rank!$A$7))))))</f>
        <v>Balanced Idealists</v>
      </c>
      <c r="AX216" t="s">
        <v>1265</v>
      </c>
      <c r="AY216">
        <v>1</v>
      </c>
      <c r="AZ216">
        <f>LEN(Table1[[#This Row],[narratives_probing]])</f>
        <v>157</v>
      </c>
      <c r="BA216" s="6" t="str">
        <f>IF(Table1[[#This Row],[narratives_rank_1]]=1,"Money",IF(Table1[[#This Row],[narratives_rank_2]]=1,"Mixture",IF(Table1[[#This Row],[narratives_rank_3]]=1,"Sincere")))</f>
        <v>Mixture</v>
      </c>
      <c r="BB216" s="9" t="s">
        <v>132</v>
      </c>
      <c r="BC216" s="1">
        <v>20</v>
      </c>
      <c r="BF216" t="s">
        <v>133</v>
      </c>
      <c r="BG216" t="s">
        <v>94</v>
      </c>
      <c r="BH216" t="s">
        <v>188</v>
      </c>
      <c r="BI216" t="s">
        <v>146</v>
      </c>
      <c r="BJ216" t="s">
        <v>162</v>
      </c>
      <c r="BK216" t="s">
        <v>163</v>
      </c>
      <c r="BL216" t="s">
        <v>135</v>
      </c>
      <c r="BN216">
        <v>67</v>
      </c>
      <c r="BO216" t="s">
        <v>122</v>
      </c>
      <c r="BP216" t="s">
        <v>164</v>
      </c>
      <c r="BQ216" t="s">
        <v>138</v>
      </c>
    </row>
    <row r="217" spans="1:69" x14ac:dyDescent="0.2">
      <c r="A217" t="s">
        <v>1266</v>
      </c>
      <c r="B217" t="s">
        <v>1266</v>
      </c>
      <c r="C217">
        <v>146.398</v>
      </c>
      <c r="D217" t="s">
        <v>1267</v>
      </c>
      <c r="E217" s="1" t="s">
        <v>205</v>
      </c>
      <c r="F217" s="1">
        <v>2</v>
      </c>
      <c r="G217" s="1" t="s">
        <v>206</v>
      </c>
      <c r="H217" s="1">
        <v>6</v>
      </c>
      <c r="I217" s="1"/>
      <c r="J217" t="s">
        <v>1268</v>
      </c>
      <c r="K217" s="1" t="s">
        <v>108</v>
      </c>
      <c r="L217" s="1">
        <v>1</v>
      </c>
      <c r="M217" s="1" t="s">
        <v>109</v>
      </c>
      <c r="N217" s="1">
        <v>1</v>
      </c>
      <c r="O217" s="1" t="s">
        <v>88</v>
      </c>
      <c r="P217" s="1">
        <v>4</v>
      </c>
      <c r="R217" t="s">
        <v>1269</v>
      </c>
      <c r="S217">
        <v>0</v>
      </c>
      <c r="U217">
        <v>1</v>
      </c>
      <c r="X217">
        <v>0</v>
      </c>
      <c r="Y217" t="str" cm="1">
        <f t="array" ref="Y21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17" cm="1">
        <f t="array" ref="Z21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17" t="str" cm="1">
        <f t="array" ref="AA21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17" t="str" cm="1">
        <f t="array" ref="AB21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17" t="str" cm="1">
        <f t="array" ref="AC21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17" t="str" cm="1">
        <f t="array" ref="AD21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17">
        <f>IF(OR(Table1[[#This Row],[Merged_Coding3numerical1]]=1,Table1[[#This Row],[Merged_Coding3numerical2]]=1,Table1[[#This Row],[Merged_Coding3numerical3]]=1),1,0)</f>
        <v>1</v>
      </c>
      <c r="AF217">
        <f>IF(OR(Table1[[#This Row],[Merged_Coding3numerical1]]=2,Table1[[#This Row],[Merged_Coding3numerical2]]=2,Table1[[#This Row],[Merged_Coding3numerical3]]=2),1,0)</f>
        <v>0</v>
      </c>
      <c r="AG217">
        <f>IF(OR(Table1[[#This Row],[Merged_Coding3numerical1]]=3,Table1[[#This Row],[Merged_Coding3numerical2]]=3,Table1[[#This Row],[Merged_Coding3numerical3]]=3),1,0)</f>
        <v>0</v>
      </c>
      <c r="AH217">
        <f>IF(OR(Table1[[#This Row],[Merged_Coding3numerical1]]=4,Table1[[#This Row],[Merged_Coding3numerical2]]=4,Table1[[#This Row],[Merged_Coding3numerical3]]=4),1,0)</f>
        <v>0</v>
      </c>
      <c r="AI217">
        <f>IF(OR(Table1[[#This Row],[Merged_Coding3numerical1]]=5,Table1[[#This Row],[Merged_Coding3numerical2]]=5,Table1[[#This Row],[Merged_Coding3numerical3]]=5),1,0)</f>
        <v>0</v>
      </c>
      <c r="AJ217">
        <f>LEN(Table1[[#This Row],[narratives_open]])</f>
        <v>557</v>
      </c>
      <c r="AK217" s="1" t="s">
        <v>90</v>
      </c>
      <c r="AL217" s="1">
        <v>2</v>
      </c>
      <c r="AR217">
        <f t="shared" si="3"/>
        <v>1</v>
      </c>
      <c r="AS217">
        <v>1</v>
      </c>
      <c r="AT217">
        <v>2</v>
      </c>
      <c r="AU217">
        <v>3</v>
      </c>
      <c r="AV217">
        <f>IF(Table1[[#This Row],[narratives_rank_1]]=1,IF(Table1[[#This Row],[narratives_rank_2]]=2,123,132),IF(Table1[[#This Row],[narratives_rank_1]]=2,IF(Table1[[#This Row],[narratives_rank_2]]=1,213,231),IF(Table1[[#This Row],[narratives_rank_2]]=1,312,321)))</f>
        <v>123</v>
      </c>
      <c r="AW217" t="str">
        <f>IF(AV217=[1]Q4_narr_rank!$B$2,[1]Q4_narr_rank!$A$2,IF(AV217=[1]Q4_narr_rank!$B$3,[1]Q4_narr_rank!$A$3,IF(AV217=[1]Q4_narr_rank!$B$4,[1]Q4_narr_rank!$A$4,IF(AV217=[1]Q4_narr_rank!$B$5,[1]Q4_narr_rank!$A$5,IF(AV217=[1]Q4_narr_rank!$B$6,[1]Q4_narr_rank!$A$6,IF(AV217=[1]Q4_narr_rank!$B$7,[1]Q4_narr_rank!$A$7))))))</f>
        <v>Cynics</v>
      </c>
      <c r="AX217" t="s">
        <v>1270</v>
      </c>
      <c r="AY217">
        <v>1</v>
      </c>
      <c r="AZ217">
        <f>LEN(Table1[[#This Row],[narratives_probing]])</f>
        <v>537</v>
      </c>
      <c r="BA217" s="6" t="str">
        <f>IF(Table1[[#This Row],[narratives_rank_1]]=1,"Money",IF(Table1[[#This Row],[narratives_rank_2]]=1,"Mixture",IF(Table1[[#This Row],[narratives_rank_3]]=1,"Sincere")))</f>
        <v>Money</v>
      </c>
      <c r="BB217" s="7" t="s">
        <v>116</v>
      </c>
      <c r="BC217" s="1">
        <v>10</v>
      </c>
      <c r="BF217" t="s">
        <v>210</v>
      </c>
      <c r="BG217">
        <v>0.2</v>
      </c>
      <c r="BH217" t="s">
        <v>146</v>
      </c>
      <c r="BI217" t="s">
        <v>188</v>
      </c>
      <c r="BJ217" t="s">
        <v>154</v>
      </c>
      <c r="BK217" t="s">
        <v>163</v>
      </c>
      <c r="BL217" t="s">
        <v>121</v>
      </c>
      <c r="BN217">
        <v>24</v>
      </c>
      <c r="BO217" t="s">
        <v>122</v>
      </c>
      <c r="BP217" t="s">
        <v>324</v>
      </c>
      <c r="BQ217" t="s">
        <v>138</v>
      </c>
    </row>
    <row r="218" spans="1:69" x14ac:dyDescent="0.2">
      <c r="A218" t="s">
        <v>1271</v>
      </c>
      <c r="B218" t="s">
        <v>1271</v>
      </c>
      <c r="C218">
        <v>142.6</v>
      </c>
      <c r="D218" t="s">
        <v>1272</v>
      </c>
      <c r="E218" s="1" t="s">
        <v>127</v>
      </c>
      <c r="F218" s="1">
        <v>3</v>
      </c>
      <c r="G218" s="1" t="s">
        <v>688</v>
      </c>
      <c r="H218" s="1">
        <v>18</v>
      </c>
      <c r="I218" s="1"/>
      <c r="J218" t="s">
        <v>1273</v>
      </c>
      <c r="K218" s="1" t="s">
        <v>176</v>
      </c>
      <c r="L218" s="1">
        <v>2</v>
      </c>
      <c r="M218" s="1" t="s">
        <v>177</v>
      </c>
      <c r="N218" s="1">
        <v>2</v>
      </c>
      <c r="O218" s="1" t="s">
        <v>88</v>
      </c>
      <c r="P218" s="1">
        <v>4</v>
      </c>
      <c r="R218" t="s">
        <v>1274</v>
      </c>
      <c r="S218">
        <v>0</v>
      </c>
      <c r="V218" t="s">
        <v>294</v>
      </c>
      <c r="W218" s="8">
        <f>IF(Table1[[#This Row],[main_reasontext]]=[1]Q3_narr_open!$A$23,1,IF(Table1[[#This Row],[main_reasontext]]=[1]Q3_narr_open!$A$24,2,IF(Table1[[#This Row],[main_reasontext]]=[1]Q3_narr_open!$A$25,3,IF(Table1[[#This Row],[main_reasontext]]=[1]Q3_narr_open!$A$26,4,))))</f>
        <v>3</v>
      </c>
      <c r="X218">
        <v>0</v>
      </c>
      <c r="Y218" t="str" cm="1">
        <f t="array" ref="Y21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18" cm="1">
        <f t="array" ref="Z21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18" t="str" cm="1">
        <f t="array" ref="AA21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218" cm="1">
        <f t="array" ref="AB21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218" t="str" cm="1">
        <f t="array" ref="AC21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18" t="str" cm="1">
        <f t="array" ref="AD21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18">
        <f>IF(OR(Table1[[#This Row],[Merged_Coding3numerical1]]=1,Table1[[#This Row],[Merged_Coding3numerical2]]=1,Table1[[#This Row],[Merged_Coding3numerical3]]=1),1,0)</f>
        <v>1</v>
      </c>
      <c r="AF218">
        <f>IF(OR(Table1[[#This Row],[Merged_Coding3numerical1]]=2,Table1[[#This Row],[Merged_Coding3numerical2]]=2,Table1[[#This Row],[Merged_Coding3numerical3]]=2),1,0)</f>
        <v>0</v>
      </c>
      <c r="AG218">
        <f>IF(OR(Table1[[#This Row],[Merged_Coding3numerical1]]=3,Table1[[#This Row],[Merged_Coding3numerical2]]=3,Table1[[#This Row],[Merged_Coding3numerical3]]=3),1,0)</f>
        <v>1</v>
      </c>
      <c r="AH218">
        <f>IF(OR(Table1[[#This Row],[Merged_Coding3numerical1]]=4,Table1[[#This Row],[Merged_Coding3numerical2]]=4,Table1[[#This Row],[Merged_Coding3numerical3]]=4),1,0)</f>
        <v>0</v>
      </c>
      <c r="AI218">
        <f>IF(OR(Table1[[#This Row],[Merged_Coding3numerical1]]=5,Table1[[#This Row],[Merged_Coding3numerical2]]=5,Table1[[#This Row],[Merged_Coding3numerical3]]=5),1,0)</f>
        <v>0</v>
      </c>
      <c r="AJ218">
        <f>LEN(Table1[[#This Row],[narratives_open]])</f>
        <v>214</v>
      </c>
      <c r="AK218" s="1" t="s">
        <v>90</v>
      </c>
      <c r="AL218" s="1">
        <v>2</v>
      </c>
      <c r="AM218" s="1" t="s">
        <v>1254</v>
      </c>
      <c r="AN218" s="1">
        <v>10</v>
      </c>
      <c r="AR218">
        <f t="shared" si="3"/>
        <v>0.5</v>
      </c>
      <c r="AS218">
        <v>2</v>
      </c>
      <c r="AT218">
        <v>1</v>
      </c>
      <c r="AU218">
        <v>3</v>
      </c>
      <c r="AV218">
        <f>IF(Table1[[#This Row],[narratives_rank_1]]=1,IF(Table1[[#This Row],[narratives_rank_2]]=2,123,132),IF(Table1[[#This Row],[narratives_rank_1]]=2,IF(Table1[[#This Row],[narratives_rank_2]]=1,213,231),IF(Table1[[#This Row],[narratives_rank_2]]=1,312,321)))</f>
        <v>213</v>
      </c>
      <c r="AW218" t="str">
        <f>IF(AV218=[1]Q4_narr_rank!$B$2,[1]Q4_narr_rank!$A$2,IF(AV218=[1]Q4_narr_rank!$B$3,[1]Q4_narr_rank!$A$3,IF(AV218=[1]Q4_narr_rank!$B$4,[1]Q4_narr_rank!$A$4,IF(AV218=[1]Q4_narr_rank!$B$5,[1]Q4_narr_rank!$A$5,IF(AV218=[1]Q4_narr_rank!$B$6,[1]Q4_narr_rank!$A$6,IF(AV218=[1]Q4_narr_rank!$B$7,[1]Q4_narr_rank!$A$7))))))</f>
        <v>Balanced Cynics</v>
      </c>
      <c r="AX218" t="s">
        <v>1275</v>
      </c>
      <c r="AY218">
        <v>1</v>
      </c>
      <c r="AZ218">
        <f>LEN(Table1[[#This Row],[narratives_probing]])</f>
        <v>442</v>
      </c>
      <c r="BA218" s="6" t="str">
        <f>IF(Table1[[#This Row],[narratives_rank_1]]=1,"Money",IF(Table1[[#This Row],[narratives_rank_2]]=1,"Mixture",IF(Table1[[#This Row],[narratives_rank_3]]=1,"Sincere")))</f>
        <v>Mixture</v>
      </c>
      <c r="BB218" s="7" t="s">
        <v>116</v>
      </c>
      <c r="BC218" s="1">
        <v>10</v>
      </c>
      <c r="BF218" t="s">
        <v>202</v>
      </c>
      <c r="BG218">
        <v>0.2</v>
      </c>
      <c r="BH218" t="s">
        <v>95</v>
      </c>
      <c r="BI218" t="s">
        <v>118</v>
      </c>
      <c r="BJ218" t="s">
        <v>154</v>
      </c>
      <c r="BK218" t="s">
        <v>163</v>
      </c>
      <c r="BL218" t="s">
        <v>135</v>
      </c>
      <c r="BN218">
        <v>23</v>
      </c>
      <c r="BO218" t="s">
        <v>122</v>
      </c>
      <c r="BP218" t="s">
        <v>123</v>
      </c>
      <c r="BQ218" t="s">
        <v>156</v>
      </c>
    </row>
    <row r="219" spans="1:69" x14ac:dyDescent="0.2">
      <c r="A219" t="s">
        <v>1276</v>
      </c>
      <c r="B219" t="s">
        <v>1276</v>
      </c>
      <c r="C219">
        <v>64.584000000000003</v>
      </c>
      <c r="D219" t="s">
        <v>1277</v>
      </c>
      <c r="E219" s="1" t="s">
        <v>105</v>
      </c>
      <c r="F219" s="1">
        <v>1</v>
      </c>
      <c r="G219" s="1" t="s">
        <v>106</v>
      </c>
      <c r="H219" s="1">
        <v>2</v>
      </c>
      <c r="I219" s="1"/>
      <c r="J219" t="s">
        <v>1278</v>
      </c>
      <c r="K219" s="1" t="s">
        <v>108</v>
      </c>
      <c r="L219" s="1">
        <v>1</v>
      </c>
      <c r="M219" s="1" t="s">
        <v>109</v>
      </c>
      <c r="N219" s="1">
        <v>1</v>
      </c>
      <c r="O219" s="1" t="s">
        <v>345</v>
      </c>
      <c r="P219" s="1">
        <v>1</v>
      </c>
      <c r="Q219" s="1"/>
      <c r="R219" t="s">
        <v>1279</v>
      </c>
      <c r="S219">
        <v>0</v>
      </c>
      <c r="X219">
        <v>0</v>
      </c>
      <c r="Y219" t="str" cm="1">
        <f t="array" ref="Y21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19" cm="1">
        <f t="array" ref="Z21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19" t="str" cm="1">
        <f t="array" ref="AA21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19" t="str" cm="1">
        <f t="array" ref="AB21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19" t="str" cm="1">
        <f t="array" ref="AC21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19" t="str" cm="1">
        <f t="array" ref="AD21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19">
        <f>IF(OR(Table1[[#This Row],[Merged_Coding3numerical1]]=1,Table1[[#This Row],[Merged_Coding3numerical2]]=1,Table1[[#This Row],[Merged_Coding3numerical3]]=1),1,0)</f>
        <v>1</v>
      </c>
      <c r="AF219">
        <f>IF(OR(Table1[[#This Row],[Merged_Coding3numerical1]]=2,Table1[[#This Row],[Merged_Coding3numerical2]]=2,Table1[[#This Row],[Merged_Coding3numerical3]]=2),1,0)</f>
        <v>0</v>
      </c>
      <c r="AG219">
        <f>IF(OR(Table1[[#This Row],[Merged_Coding3numerical1]]=3,Table1[[#This Row],[Merged_Coding3numerical2]]=3,Table1[[#This Row],[Merged_Coding3numerical3]]=3),1,0)</f>
        <v>0</v>
      </c>
      <c r="AH219">
        <f>IF(OR(Table1[[#This Row],[Merged_Coding3numerical1]]=4,Table1[[#This Row],[Merged_Coding3numerical2]]=4,Table1[[#This Row],[Merged_Coding3numerical3]]=4),1,0)</f>
        <v>0</v>
      </c>
      <c r="AI219">
        <f>IF(OR(Table1[[#This Row],[Merged_Coding3numerical1]]=5,Table1[[#This Row],[Merged_Coding3numerical2]]=5,Table1[[#This Row],[Merged_Coding3numerical3]]=5),1,0)</f>
        <v>0</v>
      </c>
      <c r="AJ219">
        <f>LEN(Table1[[#This Row],[narratives_open]])</f>
        <v>159</v>
      </c>
      <c r="AK219" s="1" t="s">
        <v>90</v>
      </c>
      <c r="AL219" s="1">
        <v>2</v>
      </c>
      <c r="AR219">
        <f t="shared" si="3"/>
        <v>1</v>
      </c>
      <c r="AS219">
        <v>1</v>
      </c>
      <c r="AT219">
        <v>2</v>
      </c>
      <c r="AU219">
        <v>3</v>
      </c>
      <c r="AV219">
        <f>IF(Table1[[#This Row],[narratives_rank_1]]=1,IF(Table1[[#This Row],[narratives_rank_2]]=2,123,132),IF(Table1[[#This Row],[narratives_rank_1]]=2,IF(Table1[[#This Row],[narratives_rank_2]]=1,213,231),IF(Table1[[#This Row],[narratives_rank_2]]=1,312,321)))</f>
        <v>123</v>
      </c>
      <c r="AW219" t="str">
        <f>IF(AV219=[1]Q4_narr_rank!$B$2,[1]Q4_narr_rank!$A$2,IF(AV219=[1]Q4_narr_rank!$B$3,[1]Q4_narr_rank!$A$3,IF(AV219=[1]Q4_narr_rank!$B$4,[1]Q4_narr_rank!$A$4,IF(AV219=[1]Q4_narr_rank!$B$5,[1]Q4_narr_rank!$A$5,IF(AV219=[1]Q4_narr_rank!$B$6,[1]Q4_narr_rank!$A$6,IF(AV219=[1]Q4_narr_rank!$B$7,[1]Q4_narr_rank!$A$7))))))</f>
        <v>Cynics</v>
      </c>
      <c r="AX219" t="s">
        <v>1280</v>
      </c>
      <c r="AY219">
        <v>1</v>
      </c>
      <c r="AZ219">
        <f>LEN(Table1[[#This Row],[narratives_probing]])</f>
        <v>547</v>
      </c>
      <c r="BA219" s="6" t="str">
        <f>IF(Table1[[#This Row],[narratives_rank_1]]=1,"Money",IF(Table1[[#This Row],[narratives_rank_2]]=1,"Mixture",IF(Table1[[#This Row],[narratives_rank_3]]=1,"Sincere")))</f>
        <v>Money</v>
      </c>
      <c r="BB219" s="7" t="s">
        <v>92</v>
      </c>
      <c r="BC219" s="1">
        <v>9</v>
      </c>
      <c r="BF219" t="s">
        <v>223</v>
      </c>
      <c r="BG219" t="s">
        <v>187</v>
      </c>
      <c r="BH219" t="s">
        <v>188</v>
      </c>
      <c r="BI219" t="s">
        <v>188</v>
      </c>
      <c r="BJ219" t="s">
        <v>154</v>
      </c>
      <c r="BK219" t="s">
        <v>120</v>
      </c>
      <c r="BL219" t="s">
        <v>121</v>
      </c>
      <c r="BN219">
        <v>24</v>
      </c>
      <c r="BO219" t="s">
        <v>122</v>
      </c>
      <c r="BP219" t="s">
        <v>147</v>
      </c>
      <c r="BQ219" t="s">
        <v>138</v>
      </c>
    </row>
    <row r="220" spans="1:69" x14ac:dyDescent="0.2">
      <c r="A220" t="s">
        <v>1281</v>
      </c>
      <c r="B220" t="s">
        <v>1281</v>
      </c>
      <c r="C220">
        <v>31.141999999999999</v>
      </c>
      <c r="D220" t="s">
        <v>1282</v>
      </c>
      <c r="E220" s="1" t="s">
        <v>105</v>
      </c>
      <c r="F220" s="1">
        <v>1</v>
      </c>
      <c r="G220" s="1" t="s">
        <v>106</v>
      </c>
      <c r="H220" s="1">
        <v>2</v>
      </c>
      <c r="I220" s="1"/>
      <c r="J220" t="s">
        <v>1283</v>
      </c>
      <c r="K220" s="1" t="s">
        <v>176</v>
      </c>
      <c r="L220" s="1">
        <v>2</v>
      </c>
      <c r="M220" s="1" t="s">
        <v>328</v>
      </c>
      <c r="N220" s="1">
        <v>4</v>
      </c>
      <c r="O220" s="1" t="s">
        <v>88</v>
      </c>
      <c r="P220" s="1">
        <v>4</v>
      </c>
      <c r="R220" t="s">
        <v>1284</v>
      </c>
      <c r="S220">
        <v>0</v>
      </c>
      <c r="X220">
        <v>0</v>
      </c>
      <c r="Y220" t="str" cm="1">
        <f t="array" ref="Y22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20" cm="1">
        <f t="array" ref="Z22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20" t="str" cm="1">
        <f t="array" ref="AA22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20" t="str" cm="1">
        <f t="array" ref="AB22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20" t="str" cm="1">
        <f t="array" ref="AC22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20" t="str" cm="1">
        <f t="array" ref="AD22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20">
        <f>IF(OR(Table1[[#This Row],[Merged_Coding3numerical1]]=1,Table1[[#This Row],[Merged_Coding3numerical2]]=1,Table1[[#This Row],[Merged_Coding3numerical3]]=1),1,0)</f>
        <v>1</v>
      </c>
      <c r="AF220">
        <f>IF(OR(Table1[[#This Row],[Merged_Coding3numerical1]]=2,Table1[[#This Row],[Merged_Coding3numerical2]]=2,Table1[[#This Row],[Merged_Coding3numerical3]]=2),1,0)</f>
        <v>0</v>
      </c>
      <c r="AG220">
        <f>IF(OR(Table1[[#This Row],[Merged_Coding3numerical1]]=3,Table1[[#This Row],[Merged_Coding3numerical2]]=3,Table1[[#This Row],[Merged_Coding3numerical3]]=3),1,0)</f>
        <v>0</v>
      </c>
      <c r="AH220">
        <f>IF(OR(Table1[[#This Row],[Merged_Coding3numerical1]]=4,Table1[[#This Row],[Merged_Coding3numerical2]]=4,Table1[[#This Row],[Merged_Coding3numerical3]]=4),1,0)</f>
        <v>0</v>
      </c>
      <c r="AI220">
        <f>IF(OR(Table1[[#This Row],[Merged_Coding3numerical1]]=5,Table1[[#This Row],[Merged_Coding3numerical2]]=5,Table1[[#This Row],[Merged_Coding3numerical3]]=5),1,0)</f>
        <v>0</v>
      </c>
      <c r="AJ220">
        <f>LEN(Table1[[#This Row],[narratives_open]])</f>
        <v>85</v>
      </c>
      <c r="AK220" s="1" t="s">
        <v>90</v>
      </c>
      <c r="AL220" s="1">
        <v>2</v>
      </c>
      <c r="AR220">
        <f t="shared" si="3"/>
        <v>1</v>
      </c>
      <c r="AS220">
        <v>1</v>
      </c>
      <c r="AT220">
        <v>2</v>
      </c>
      <c r="AU220">
        <v>3</v>
      </c>
      <c r="AV220">
        <f>IF(Table1[[#This Row],[narratives_rank_1]]=1,IF(Table1[[#This Row],[narratives_rank_2]]=2,123,132),IF(Table1[[#This Row],[narratives_rank_1]]=2,IF(Table1[[#This Row],[narratives_rank_2]]=1,213,231),IF(Table1[[#This Row],[narratives_rank_2]]=1,312,321)))</f>
        <v>123</v>
      </c>
      <c r="AW220" t="str">
        <f>IF(AV220=[1]Q4_narr_rank!$B$2,[1]Q4_narr_rank!$A$2,IF(AV220=[1]Q4_narr_rank!$B$3,[1]Q4_narr_rank!$A$3,IF(AV220=[1]Q4_narr_rank!$B$4,[1]Q4_narr_rank!$A$4,IF(AV220=[1]Q4_narr_rank!$B$5,[1]Q4_narr_rank!$A$5,IF(AV220=[1]Q4_narr_rank!$B$6,[1]Q4_narr_rank!$A$6,IF(AV220=[1]Q4_narr_rank!$B$7,[1]Q4_narr_rank!$A$7))))))</f>
        <v>Cynics</v>
      </c>
      <c r="AX220" t="s">
        <v>1285</v>
      </c>
      <c r="AY220">
        <v>1</v>
      </c>
      <c r="AZ220">
        <f>LEN(Table1[[#This Row],[narratives_probing]])</f>
        <v>145</v>
      </c>
      <c r="BA220" s="6" t="str">
        <f>IF(Table1[[#This Row],[narratives_rank_1]]=1,"Money",IF(Table1[[#This Row],[narratives_rank_2]]=1,"Mixture",IF(Table1[[#This Row],[narratives_rank_3]]=1,"Sincere")))</f>
        <v>Money</v>
      </c>
      <c r="BB220" s="10" t="s">
        <v>116</v>
      </c>
      <c r="BC220" s="1">
        <v>10</v>
      </c>
      <c r="BF220" t="s">
        <v>202</v>
      </c>
      <c r="BG220" t="s">
        <v>187</v>
      </c>
      <c r="BH220" t="s">
        <v>118</v>
      </c>
      <c r="BI220" t="s">
        <v>118</v>
      </c>
      <c r="BJ220" t="s">
        <v>134</v>
      </c>
      <c r="BK220" t="s">
        <v>120</v>
      </c>
      <c r="BL220" t="s">
        <v>135</v>
      </c>
      <c r="BN220">
        <v>23</v>
      </c>
      <c r="BO220" t="s">
        <v>122</v>
      </c>
      <c r="BP220" t="s">
        <v>324</v>
      </c>
      <c r="BQ220" t="s">
        <v>156</v>
      </c>
    </row>
    <row r="221" spans="1:69" x14ac:dyDescent="0.2">
      <c r="A221" t="s">
        <v>1286</v>
      </c>
      <c r="B221" t="s">
        <v>1286</v>
      </c>
      <c r="C221">
        <v>49.856999999999999</v>
      </c>
      <c r="D221" t="s">
        <v>1287</v>
      </c>
      <c r="E221" s="1" t="s">
        <v>84</v>
      </c>
      <c r="F221" s="1">
        <v>4</v>
      </c>
      <c r="G221" s="1" t="s">
        <v>84</v>
      </c>
      <c r="H221" s="1">
        <v>1</v>
      </c>
      <c r="I221" s="1"/>
      <c r="J221" t="s">
        <v>1288</v>
      </c>
      <c r="K221" s="1" t="s">
        <v>176</v>
      </c>
      <c r="L221" s="1">
        <v>2</v>
      </c>
      <c r="M221" s="1" t="s">
        <v>328</v>
      </c>
      <c r="N221" s="1">
        <v>4</v>
      </c>
      <c r="O221" s="1" t="s">
        <v>88</v>
      </c>
      <c r="P221" s="1">
        <v>4</v>
      </c>
      <c r="R221" t="s">
        <v>1289</v>
      </c>
      <c r="S221">
        <v>0</v>
      </c>
      <c r="V221" t="s">
        <v>185</v>
      </c>
      <c r="W221" s="8">
        <f>IF(Table1[[#This Row],[main_reasontext]]=[1]Q3_narr_open!$A$23,1,IF(Table1[[#This Row],[main_reasontext]]=[1]Q3_narr_open!$A$24,2,IF(Table1[[#This Row],[main_reasontext]]=[1]Q3_narr_open!$A$25,3,IF(Table1[[#This Row],[main_reasontext]]=[1]Q3_narr_open!$A$26,4,))))</f>
        <v>4</v>
      </c>
      <c r="X221">
        <v>0</v>
      </c>
      <c r="Y221" t="str" cm="1">
        <f t="array" ref="Y22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21" cm="1">
        <f t="array" ref="Z22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21" t="str" cm="1">
        <f t="array" ref="AA22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21" cm="1">
        <f t="array" ref="AB22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21" t="str" cm="1">
        <f t="array" ref="AC22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21" t="str" cm="1">
        <f t="array" ref="AD22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21">
        <f>IF(OR(Table1[[#This Row],[Merged_Coding3numerical1]]=1,Table1[[#This Row],[Merged_Coding3numerical2]]=1,Table1[[#This Row],[Merged_Coding3numerical3]]=1),1,0)</f>
        <v>1</v>
      </c>
      <c r="AF221">
        <f>IF(OR(Table1[[#This Row],[Merged_Coding3numerical1]]=2,Table1[[#This Row],[Merged_Coding3numerical2]]=2,Table1[[#This Row],[Merged_Coding3numerical3]]=2),1,0)</f>
        <v>0</v>
      </c>
      <c r="AG221">
        <f>IF(OR(Table1[[#This Row],[Merged_Coding3numerical1]]=3,Table1[[#This Row],[Merged_Coding3numerical2]]=3,Table1[[#This Row],[Merged_Coding3numerical3]]=3),1,0)</f>
        <v>0</v>
      </c>
      <c r="AH221">
        <f>IF(OR(Table1[[#This Row],[Merged_Coding3numerical1]]=4,Table1[[#This Row],[Merged_Coding3numerical2]]=4,Table1[[#This Row],[Merged_Coding3numerical3]]=4),1,0)</f>
        <v>1</v>
      </c>
      <c r="AI221">
        <f>IF(OR(Table1[[#This Row],[Merged_Coding3numerical1]]=5,Table1[[#This Row],[Merged_Coding3numerical2]]=5,Table1[[#This Row],[Merged_Coding3numerical3]]=5),1,0)</f>
        <v>0</v>
      </c>
      <c r="AJ221">
        <f>LEN(Table1[[#This Row],[narratives_open]])</f>
        <v>117</v>
      </c>
      <c r="AK221" s="1" t="s">
        <v>90</v>
      </c>
      <c r="AL221" s="1">
        <v>2</v>
      </c>
      <c r="AM221" s="1" t="s">
        <v>113</v>
      </c>
      <c r="AN221" s="1">
        <v>1</v>
      </c>
      <c r="AR221">
        <f t="shared" si="3"/>
        <v>0.5</v>
      </c>
      <c r="AS221">
        <v>2</v>
      </c>
      <c r="AT221">
        <v>1</v>
      </c>
      <c r="AU221">
        <v>3</v>
      </c>
      <c r="AV221">
        <f>IF(Table1[[#This Row],[narratives_rank_1]]=1,IF(Table1[[#This Row],[narratives_rank_2]]=2,123,132),IF(Table1[[#This Row],[narratives_rank_1]]=2,IF(Table1[[#This Row],[narratives_rank_2]]=1,213,231),IF(Table1[[#This Row],[narratives_rank_2]]=1,312,321)))</f>
        <v>213</v>
      </c>
      <c r="AW221" t="str">
        <f>IF(AV221=[1]Q4_narr_rank!$B$2,[1]Q4_narr_rank!$A$2,IF(AV221=[1]Q4_narr_rank!$B$3,[1]Q4_narr_rank!$A$3,IF(AV221=[1]Q4_narr_rank!$B$4,[1]Q4_narr_rank!$A$4,IF(AV221=[1]Q4_narr_rank!$B$5,[1]Q4_narr_rank!$A$5,IF(AV221=[1]Q4_narr_rank!$B$6,[1]Q4_narr_rank!$A$6,IF(AV221=[1]Q4_narr_rank!$B$7,[1]Q4_narr_rank!$A$7))))))</f>
        <v>Balanced Cynics</v>
      </c>
      <c r="AX221" t="s">
        <v>1290</v>
      </c>
      <c r="AY221">
        <v>1</v>
      </c>
      <c r="AZ221">
        <f>LEN(Table1[[#This Row],[narratives_probing]])</f>
        <v>141</v>
      </c>
      <c r="BA221" s="6" t="str">
        <f>IF(Table1[[#This Row],[narratives_rank_1]]=1,"Money",IF(Table1[[#This Row],[narratives_rank_2]]=1,"Mixture",IF(Table1[[#This Row],[narratives_rank_3]]=1,"Sincere")))</f>
        <v>Mixture</v>
      </c>
      <c r="BB221" s="9" t="s">
        <v>132</v>
      </c>
      <c r="BC221" s="1">
        <v>20</v>
      </c>
      <c r="BF221" t="s">
        <v>223</v>
      </c>
      <c r="BG221" t="s">
        <v>94</v>
      </c>
      <c r="BH221" t="s">
        <v>118</v>
      </c>
      <c r="BI221" t="s">
        <v>146</v>
      </c>
      <c r="BJ221" t="s">
        <v>119</v>
      </c>
      <c r="BK221" t="s">
        <v>120</v>
      </c>
      <c r="BL221" t="s">
        <v>135</v>
      </c>
      <c r="BN221">
        <v>63</v>
      </c>
      <c r="BO221" t="s">
        <v>136</v>
      </c>
      <c r="BP221" t="s">
        <v>216</v>
      </c>
      <c r="BQ221" t="s">
        <v>156</v>
      </c>
    </row>
    <row r="222" spans="1:69" x14ac:dyDescent="0.2">
      <c r="A222" t="s">
        <v>1291</v>
      </c>
      <c r="B222" t="s">
        <v>1291</v>
      </c>
      <c r="C222">
        <v>21.532</v>
      </c>
      <c r="D222" t="s">
        <v>1292</v>
      </c>
      <c r="E222" s="1" t="s">
        <v>167</v>
      </c>
      <c r="F222" s="1">
        <v>5</v>
      </c>
      <c r="G222" s="1" t="s">
        <v>167</v>
      </c>
      <c r="H222" s="1">
        <v>19</v>
      </c>
      <c r="I222" s="1"/>
      <c r="J222" t="s">
        <v>1293</v>
      </c>
      <c r="K222" s="1" t="s">
        <v>108</v>
      </c>
      <c r="L222" s="1">
        <v>1</v>
      </c>
      <c r="M222" s="1" t="s">
        <v>109</v>
      </c>
      <c r="N222" s="1">
        <v>1</v>
      </c>
      <c r="O222" s="1" t="s">
        <v>88</v>
      </c>
      <c r="P222" s="1">
        <v>4</v>
      </c>
      <c r="R222" t="s">
        <v>1294</v>
      </c>
      <c r="S222">
        <v>0</v>
      </c>
      <c r="X222">
        <v>0</v>
      </c>
      <c r="Y222" t="str" cm="1">
        <f t="array" ref="Y22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222" cm="1">
        <f t="array" ref="Z22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222" t="str" cm="1">
        <f t="array" ref="AA22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22" t="str" cm="1">
        <f t="array" ref="AB22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22" t="str" cm="1">
        <f t="array" ref="AC22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22" t="str" cm="1">
        <f t="array" ref="AD22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22">
        <f>IF(OR(Table1[[#This Row],[Merged_Coding3numerical1]]=1,Table1[[#This Row],[Merged_Coding3numerical2]]=1,Table1[[#This Row],[Merged_Coding3numerical3]]=1),1,0)</f>
        <v>0</v>
      </c>
      <c r="AF222">
        <f>IF(OR(Table1[[#This Row],[Merged_Coding3numerical1]]=2,Table1[[#This Row],[Merged_Coding3numerical2]]=2,Table1[[#This Row],[Merged_Coding3numerical3]]=2),1,0)</f>
        <v>1</v>
      </c>
      <c r="AG222">
        <f>IF(OR(Table1[[#This Row],[Merged_Coding3numerical1]]=3,Table1[[#This Row],[Merged_Coding3numerical2]]=3,Table1[[#This Row],[Merged_Coding3numerical3]]=3),1,0)</f>
        <v>0</v>
      </c>
      <c r="AH222">
        <f>IF(OR(Table1[[#This Row],[Merged_Coding3numerical1]]=4,Table1[[#This Row],[Merged_Coding3numerical2]]=4,Table1[[#This Row],[Merged_Coding3numerical3]]=4),1,0)</f>
        <v>0</v>
      </c>
      <c r="AI222">
        <f>IF(OR(Table1[[#This Row],[Merged_Coding3numerical1]]=5,Table1[[#This Row],[Merged_Coding3numerical2]]=5,Table1[[#This Row],[Merged_Coding3numerical3]]=5),1,0)</f>
        <v>0</v>
      </c>
      <c r="AJ222">
        <f>LEN(Table1[[#This Row],[narratives_open]])</f>
        <v>280</v>
      </c>
      <c r="AK222" s="1" t="s">
        <v>112</v>
      </c>
      <c r="AL222" s="1">
        <v>3</v>
      </c>
      <c r="AR222">
        <f t="shared" si="3"/>
        <v>1</v>
      </c>
      <c r="AS222">
        <v>3</v>
      </c>
      <c r="AT222">
        <v>1</v>
      </c>
      <c r="AU222">
        <v>2</v>
      </c>
      <c r="AV222">
        <f>IF(Table1[[#This Row],[narratives_rank_1]]=1,IF(Table1[[#This Row],[narratives_rank_2]]=2,123,132),IF(Table1[[#This Row],[narratives_rank_1]]=2,IF(Table1[[#This Row],[narratives_rank_2]]=1,213,231),IF(Table1[[#This Row],[narratives_rank_2]]=1,312,321)))</f>
        <v>312</v>
      </c>
      <c r="AW222" t="str">
        <f>IF(AV222=[1]Q4_narr_rank!$B$2,[1]Q4_narr_rank!$A$2,IF(AV222=[1]Q4_narr_rank!$B$3,[1]Q4_narr_rank!$A$3,IF(AV222=[1]Q4_narr_rank!$B$4,[1]Q4_narr_rank!$A$4,IF(AV222=[1]Q4_narr_rank!$B$5,[1]Q4_narr_rank!$A$5,IF(AV222=[1]Q4_narr_rank!$B$6,[1]Q4_narr_rank!$A$6,IF(AV222=[1]Q4_narr_rank!$B$7,[1]Q4_narr_rank!$A$7))))))</f>
        <v>Balanced Idealists</v>
      </c>
      <c r="AX222" t="s">
        <v>1295</v>
      </c>
      <c r="AY222">
        <v>1</v>
      </c>
      <c r="AZ222">
        <f>LEN(Table1[[#This Row],[narratives_probing]])</f>
        <v>109</v>
      </c>
      <c r="BA222" s="6" t="str">
        <f>IF(Table1[[#This Row],[narratives_rank_1]]=1,"Money",IF(Table1[[#This Row],[narratives_rank_2]]=1,"Mixture",IF(Table1[[#This Row],[narratives_rank_3]]=1,"Sincere")))</f>
        <v>Mixture</v>
      </c>
      <c r="BB222" s="1" t="s">
        <v>297</v>
      </c>
      <c r="BC222" s="1">
        <v>21</v>
      </c>
      <c r="BF222" t="s">
        <v>93</v>
      </c>
      <c r="BG222">
        <v>0.4</v>
      </c>
      <c r="BH222" t="s">
        <v>146</v>
      </c>
      <c r="BI222" t="s">
        <v>146</v>
      </c>
      <c r="BJ222" t="s">
        <v>154</v>
      </c>
      <c r="BK222" t="s">
        <v>120</v>
      </c>
      <c r="BL222" t="s">
        <v>135</v>
      </c>
      <c r="BN222">
        <v>26</v>
      </c>
      <c r="BO222" t="s">
        <v>122</v>
      </c>
      <c r="BP222" t="s">
        <v>123</v>
      </c>
      <c r="BQ222" t="s">
        <v>138</v>
      </c>
    </row>
    <row r="223" spans="1:69" x14ac:dyDescent="0.2">
      <c r="A223" t="s">
        <v>1296</v>
      </c>
      <c r="B223" t="s">
        <v>1296</v>
      </c>
      <c r="C223">
        <v>72.397000000000006</v>
      </c>
      <c r="D223" t="s">
        <v>1297</v>
      </c>
      <c r="E223" s="1" t="s">
        <v>167</v>
      </c>
      <c r="F223" s="1">
        <v>5</v>
      </c>
      <c r="G223" s="1" t="s">
        <v>167</v>
      </c>
      <c r="H223" s="1">
        <v>19</v>
      </c>
      <c r="I223" s="1"/>
      <c r="J223" t="s">
        <v>1298</v>
      </c>
      <c r="K223" s="1" t="s">
        <v>108</v>
      </c>
      <c r="L223" s="1">
        <v>1</v>
      </c>
      <c r="M223" s="1" t="s">
        <v>109</v>
      </c>
      <c r="N223" s="1">
        <v>1</v>
      </c>
      <c r="O223" s="1" t="s">
        <v>88</v>
      </c>
      <c r="P223" s="1">
        <v>4</v>
      </c>
      <c r="Q223" s="1"/>
      <c r="R223" t="s">
        <v>1299</v>
      </c>
      <c r="S223">
        <v>0</v>
      </c>
      <c r="X223">
        <v>0</v>
      </c>
      <c r="Y223" t="str" cm="1">
        <f t="array" ref="Y22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23" cm="1">
        <f t="array" ref="Z22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23" t="str" cm="1">
        <f t="array" ref="AA22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23" t="str" cm="1">
        <f t="array" ref="AB22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23" t="str" cm="1">
        <f t="array" ref="AC22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23" t="str" cm="1">
        <f t="array" ref="AD22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23">
        <f>IF(OR(Table1[[#This Row],[Merged_Coding3numerical1]]=1,Table1[[#This Row],[Merged_Coding3numerical2]]=1,Table1[[#This Row],[Merged_Coding3numerical3]]=1),1,0)</f>
        <v>0</v>
      </c>
      <c r="AF223">
        <f>IF(OR(Table1[[#This Row],[Merged_Coding3numerical1]]=2,Table1[[#This Row],[Merged_Coding3numerical2]]=2,Table1[[#This Row],[Merged_Coding3numerical3]]=2),1,0)</f>
        <v>0</v>
      </c>
      <c r="AG223">
        <f>IF(OR(Table1[[#This Row],[Merged_Coding3numerical1]]=3,Table1[[#This Row],[Merged_Coding3numerical2]]=3,Table1[[#This Row],[Merged_Coding3numerical3]]=3),1,0)</f>
        <v>0</v>
      </c>
      <c r="AH223">
        <f>IF(OR(Table1[[#This Row],[Merged_Coding3numerical1]]=4,Table1[[#This Row],[Merged_Coding3numerical2]]=4,Table1[[#This Row],[Merged_Coding3numerical3]]=4),1,0)</f>
        <v>1</v>
      </c>
      <c r="AI223">
        <f>IF(OR(Table1[[#This Row],[Merged_Coding3numerical1]]=5,Table1[[#This Row],[Merged_Coding3numerical2]]=5,Table1[[#This Row],[Merged_Coding3numerical3]]=5),1,0)</f>
        <v>0</v>
      </c>
      <c r="AJ223">
        <f>LEN(Table1[[#This Row],[narratives_open]])</f>
        <v>111</v>
      </c>
      <c r="AK223" s="1" t="s">
        <v>114</v>
      </c>
      <c r="AL223" s="1">
        <v>6</v>
      </c>
      <c r="AR223">
        <f t="shared" si="3"/>
        <v>1</v>
      </c>
      <c r="AS223">
        <v>3</v>
      </c>
      <c r="AT223">
        <v>2</v>
      </c>
      <c r="AU223">
        <v>1</v>
      </c>
      <c r="AV223">
        <f>IF(Table1[[#This Row],[narratives_rank_1]]=1,IF(Table1[[#This Row],[narratives_rank_2]]=2,123,132),IF(Table1[[#This Row],[narratives_rank_1]]=2,IF(Table1[[#This Row],[narratives_rank_2]]=1,213,231),IF(Table1[[#This Row],[narratives_rank_2]]=1,312,321)))</f>
        <v>321</v>
      </c>
      <c r="AW223" t="str">
        <f>IF(AV223=[1]Q4_narr_rank!$B$2,[1]Q4_narr_rank!$A$2,IF(AV223=[1]Q4_narr_rank!$B$3,[1]Q4_narr_rank!$A$3,IF(AV223=[1]Q4_narr_rank!$B$4,[1]Q4_narr_rank!$A$4,IF(AV223=[1]Q4_narr_rank!$B$5,[1]Q4_narr_rank!$A$5,IF(AV223=[1]Q4_narr_rank!$B$6,[1]Q4_narr_rank!$A$6,IF(AV223=[1]Q4_narr_rank!$B$7,[1]Q4_narr_rank!$A$7))))))</f>
        <v>Idealists</v>
      </c>
      <c r="AX223" t="s">
        <v>1300</v>
      </c>
      <c r="AY223">
        <v>1</v>
      </c>
      <c r="AZ223">
        <f>LEN(Table1[[#This Row],[narratives_probing]])</f>
        <v>133</v>
      </c>
      <c r="BA223" s="6" t="str">
        <f>IF(Table1[[#This Row],[narratives_rank_1]]=1,"Money",IF(Table1[[#This Row],[narratives_rank_2]]=1,"Mixture",IF(Table1[[#This Row],[narratives_rank_3]]=1,"Sincere")))</f>
        <v>Sincere</v>
      </c>
      <c r="BB223" s="7" t="s">
        <v>196</v>
      </c>
      <c r="BC223" s="1">
        <v>19</v>
      </c>
      <c r="BF223" t="s">
        <v>237</v>
      </c>
      <c r="BG223" t="s">
        <v>94</v>
      </c>
      <c r="BH223" t="s">
        <v>96</v>
      </c>
      <c r="BI223" t="s">
        <v>146</v>
      </c>
      <c r="BJ223" t="s">
        <v>162</v>
      </c>
      <c r="BK223" t="s">
        <v>163</v>
      </c>
      <c r="BL223" t="s">
        <v>135</v>
      </c>
      <c r="BN223">
        <v>64</v>
      </c>
      <c r="BO223" t="s">
        <v>122</v>
      </c>
      <c r="BP223" t="s">
        <v>216</v>
      </c>
      <c r="BQ223" t="s">
        <v>156</v>
      </c>
    </row>
    <row r="224" spans="1:69" x14ac:dyDescent="0.2">
      <c r="A224" t="s">
        <v>1301</v>
      </c>
      <c r="B224" t="s">
        <v>1301</v>
      </c>
      <c r="C224">
        <v>43.021000000000001</v>
      </c>
      <c r="D224" t="s">
        <v>1302</v>
      </c>
      <c r="E224" s="1" t="s">
        <v>105</v>
      </c>
      <c r="F224" s="1">
        <v>1</v>
      </c>
      <c r="G224" s="1" t="s">
        <v>182</v>
      </c>
      <c r="H224" s="1">
        <v>3</v>
      </c>
      <c r="I224" s="1"/>
      <c r="J224" t="s">
        <v>1303</v>
      </c>
      <c r="K224" s="1" t="s">
        <v>108</v>
      </c>
      <c r="L224" s="1">
        <v>1</v>
      </c>
      <c r="M224" s="1" t="s">
        <v>109</v>
      </c>
      <c r="N224" s="1">
        <v>1</v>
      </c>
      <c r="O224" s="1" t="s">
        <v>88</v>
      </c>
      <c r="P224" s="1">
        <v>4</v>
      </c>
      <c r="R224" t="s">
        <v>1304</v>
      </c>
      <c r="S224">
        <v>0</v>
      </c>
      <c r="V224" t="s">
        <v>90</v>
      </c>
      <c r="W224" s="8">
        <f>IF(Table1[[#This Row],[main_reasontext]]=[1]Q3_narr_open!$A$23,1,IF(Table1[[#This Row],[main_reasontext]]=[1]Q3_narr_open!$A$24,2,IF(Table1[[#This Row],[main_reasontext]]=[1]Q3_narr_open!$A$25,3,IF(Table1[[#This Row],[main_reasontext]]=[1]Q3_narr_open!$A$26,4,))))</f>
        <v>1</v>
      </c>
      <c r="X224">
        <v>0</v>
      </c>
      <c r="Y224" t="str" cm="1">
        <f t="array" ref="Y22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24" cm="1">
        <f t="array" ref="Z22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24" t="str" cm="1">
        <f t="array" ref="AA22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24" cm="1">
        <f t="array" ref="AB22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24" t="str" cm="1">
        <f t="array" ref="AC22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24" t="str" cm="1">
        <f t="array" ref="AD22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24">
        <f>IF(OR(Table1[[#This Row],[Merged_Coding3numerical1]]=1,Table1[[#This Row],[Merged_Coding3numerical2]]=1,Table1[[#This Row],[Merged_Coding3numerical3]]=1),1,0)</f>
        <v>1</v>
      </c>
      <c r="AF224">
        <f>IF(OR(Table1[[#This Row],[Merged_Coding3numerical1]]=2,Table1[[#This Row],[Merged_Coding3numerical2]]=2,Table1[[#This Row],[Merged_Coding3numerical3]]=2),1,0)</f>
        <v>0</v>
      </c>
      <c r="AG224">
        <f>IF(OR(Table1[[#This Row],[Merged_Coding3numerical1]]=3,Table1[[#This Row],[Merged_Coding3numerical2]]=3,Table1[[#This Row],[Merged_Coding3numerical3]]=3),1,0)</f>
        <v>0</v>
      </c>
      <c r="AH224">
        <f>IF(OR(Table1[[#This Row],[Merged_Coding3numerical1]]=4,Table1[[#This Row],[Merged_Coding3numerical2]]=4,Table1[[#This Row],[Merged_Coding3numerical3]]=4),1,0)</f>
        <v>1</v>
      </c>
      <c r="AI224">
        <f>IF(OR(Table1[[#This Row],[Merged_Coding3numerical1]]=5,Table1[[#This Row],[Merged_Coding3numerical2]]=5,Table1[[#This Row],[Merged_Coding3numerical3]]=5),1,0)</f>
        <v>0</v>
      </c>
      <c r="AJ224">
        <f>LEN(Table1[[#This Row],[narratives_open]])</f>
        <v>197</v>
      </c>
      <c r="AK224" s="1" t="s">
        <v>113</v>
      </c>
      <c r="AL224" s="1">
        <v>1</v>
      </c>
      <c r="AM224" s="1" t="s">
        <v>90</v>
      </c>
      <c r="AN224" s="1">
        <v>2</v>
      </c>
      <c r="AR224">
        <f t="shared" si="3"/>
        <v>0.5</v>
      </c>
      <c r="AS224">
        <v>1</v>
      </c>
      <c r="AT224">
        <v>2</v>
      </c>
      <c r="AU224">
        <v>3</v>
      </c>
      <c r="AV224">
        <f>IF(Table1[[#This Row],[narratives_rank_1]]=1,IF(Table1[[#This Row],[narratives_rank_2]]=2,123,132),IF(Table1[[#This Row],[narratives_rank_1]]=2,IF(Table1[[#This Row],[narratives_rank_2]]=1,213,231),IF(Table1[[#This Row],[narratives_rank_2]]=1,312,321)))</f>
        <v>123</v>
      </c>
      <c r="AW224" t="str">
        <f>IF(AV224=[1]Q4_narr_rank!$B$2,[1]Q4_narr_rank!$A$2,IF(AV224=[1]Q4_narr_rank!$B$3,[1]Q4_narr_rank!$A$3,IF(AV224=[1]Q4_narr_rank!$B$4,[1]Q4_narr_rank!$A$4,IF(AV224=[1]Q4_narr_rank!$B$5,[1]Q4_narr_rank!$A$5,IF(AV224=[1]Q4_narr_rank!$B$6,[1]Q4_narr_rank!$A$6,IF(AV224=[1]Q4_narr_rank!$B$7,[1]Q4_narr_rank!$A$7))))))</f>
        <v>Cynics</v>
      </c>
      <c r="AX224" t="s">
        <v>1305</v>
      </c>
      <c r="AY224">
        <v>1</v>
      </c>
      <c r="AZ224">
        <f>LEN(Table1[[#This Row],[narratives_probing]])</f>
        <v>188</v>
      </c>
      <c r="BA224" s="6" t="str">
        <f>IF(Table1[[#This Row],[narratives_rank_1]]=1,"Money",IF(Table1[[#This Row],[narratives_rank_2]]=1,"Mixture",IF(Table1[[#This Row],[narratives_rank_3]]=1,"Sincere")))</f>
        <v>Money</v>
      </c>
      <c r="BB224" s="11" t="s">
        <v>116</v>
      </c>
      <c r="BC224" s="1">
        <v>10</v>
      </c>
      <c r="BF224" t="s">
        <v>223</v>
      </c>
      <c r="BG224" t="s">
        <v>94</v>
      </c>
      <c r="BH224" t="s">
        <v>118</v>
      </c>
      <c r="BI224" t="s">
        <v>118</v>
      </c>
      <c r="BJ224" t="s">
        <v>134</v>
      </c>
      <c r="BK224" t="s">
        <v>120</v>
      </c>
      <c r="BL224" t="s">
        <v>99</v>
      </c>
      <c r="BN224">
        <v>28</v>
      </c>
      <c r="BO224" t="s">
        <v>122</v>
      </c>
      <c r="BP224" t="s">
        <v>324</v>
      </c>
      <c r="BQ224" t="s">
        <v>124</v>
      </c>
    </row>
    <row r="225" spans="1:69" x14ac:dyDescent="0.2">
      <c r="A225" t="s">
        <v>1306</v>
      </c>
      <c r="B225" t="s">
        <v>1306</v>
      </c>
      <c r="C225">
        <v>231.96700000000001</v>
      </c>
      <c r="D225" t="s">
        <v>1307</v>
      </c>
      <c r="E225" s="1" t="s">
        <v>205</v>
      </c>
      <c r="F225" s="1">
        <v>2</v>
      </c>
      <c r="G225" s="1" t="s">
        <v>206</v>
      </c>
      <c r="H225" s="1">
        <v>6</v>
      </c>
      <c r="I225" s="1"/>
      <c r="J225" t="s">
        <v>1308</v>
      </c>
      <c r="K225" s="1" t="s">
        <v>108</v>
      </c>
      <c r="L225" s="1">
        <v>1</v>
      </c>
      <c r="M225" s="1" t="s">
        <v>109</v>
      </c>
      <c r="N225" s="1">
        <v>1</v>
      </c>
      <c r="O225" s="1" t="s">
        <v>88</v>
      </c>
      <c r="P225" s="1">
        <v>4</v>
      </c>
      <c r="Q225" s="1"/>
      <c r="R225" t="s">
        <v>1309</v>
      </c>
      <c r="S225">
        <v>1</v>
      </c>
      <c r="U225">
        <v>1</v>
      </c>
      <c r="V225" t="s">
        <v>185</v>
      </c>
      <c r="W225" s="8">
        <f>IF(Table1[[#This Row],[main_reasontext]]=[1]Q3_narr_open!$A$23,1,IF(Table1[[#This Row],[main_reasontext]]=[1]Q3_narr_open!$A$24,2,IF(Table1[[#This Row],[main_reasontext]]=[1]Q3_narr_open!$A$25,3,IF(Table1[[#This Row],[main_reasontext]]=[1]Q3_narr_open!$A$26,4,))))</f>
        <v>4</v>
      </c>
      <c r="X225">
        <v>0</v>
      </c>
      <c r="Y225" t="str" cm="1">
        <f t="array" ref="Y22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25" cm="1">
        <f t="array" ref="Z22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25" t="str" cm="1">
        <f t="array" ref="AA22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25" cm="1">
        <f t="array" ref="AB22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25" t="str" cm="1">
        <f t="array" ref="AC22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25" t="str" cm="1">
        <f t="array" ref="AD22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25">
        <f>IF(OR(Table1[[#This Row],[Merged_Coding3numerical1]]=1,Table1[[#This Row],[Merged_Coding3numerical2]]=1,Table1[[#This Row],[Merged_Coding3numerical3]]=1),1,0)</f>
        <v>1</v>
      </c>
      <c r="AF225">
        <f>IF(OR(Table1[[#This Row],[Merged_Coding3numerical1]]=2,Table1[[#This Row],[Merged_Coding3numerical2]]=2,Table1[[#This Row],[Merged_Coding3numerical3]]=2),1,0)</f>
        <v>0</v>
      </c>
      <c r="AG225">
        <f>IF(OR(Table1[[#This Row],[Merged_Coding3numerical1]]=3,Table1[[#This Row],[Merged_Coding3numerical2]]=3,Table1[[#This Row],[Merged_Coding3numerical3]]=3),1,0)</f>
        <v>0</v>
      </c>
      <c r="AH225">
        <f>IF(OR(Table1[[#This Row],[Merged_Coding3numerical1]]=4,Table1[[#This Row],[Merged_Coding3numerical2]]=4,Table1[[#This Row],[Merged_Coding3numerical3]]=4),1,0)</f>
        <v>1</v>
      </c>
      <c r="AI225">
        <f>IF(OR(Table1[[#This Row],[Merged_Coding3numerical1]]=5,Table1[[#This Row],[Merged_Coding3numerical2]]=5,Table1[[#This Row],[Merged_Coding3numerical3]]=5),1,0)</f>
        <v>0</v>
      </c>
      <c r="AJ225">
        <f>LEN(Table1[[#This Row],[narratives_open]])</f>
        <v>356</v>
      </c>
      <c r="AK225" s="1" t="s">
        <v>90</v>
      </c>
      <c r="AL225" s="1">
        <v>2</v>
      </c>
      <c r="AM225" s="1" t="s">
        <v>114</v>
      </c>
      <c r="AN225" s="1">
        <v>6</v>
      </c>
      <c r="AR225">
        <f t="shared" si="3"/>
        <v>0.5</v>
      </c>
      <c r="AS225">
        <v>2</v>
      </c>
      <c r="AT225">
        <v>1</v>
      </c>
      <c r="AU225">
        <v>3</v>
      </c>
      <c r="AV225">
        <f>IF(Table1[[#This Row],[narratives_rank_1]]=1,IF(Table1[[#This Row],[narratives_rank_2]]=2,123,132),IF(Table1[[#This Row],[narratives_rank_1]]=2,IF(Table1[[#This Row],[narratives_rank_2]]=1,213,231),IF(Table1[[#This Row],[narratives_rank_2]]=1,312,321)))</f>
        <v>213</v>
      </c>
      <c r="AW225" t="str">
        <f>IF(AV225=[1]Q4_narr_rank!$B$2,[1]Q4_narr_rank!$A$2,IF(AV225=[1]Q4_narr_rank!$B$3,[1]Q4_narr_rank!$A$3,IF(AV225=[1]Q4_narr_rank!$B$4,[1]Q4_narr_rank!$A$4,IF(AV225=[1]Q4_narr_rank!$B$5,[1]Q4_narr_rank!$A$5,IF(AV225=[1]Q4_narr_rank!$B$6,[1]Q4_narr_rank!$A$6,IF(AV225=[1]Q4_narr_rank!$B$7,[1]Q4_narr_rank!$A$7))))))</f>
        <v>Balanced Cynics</v>
      </c>
      <c r="AX225" t="s">
        <v>1310</v>
      </c>
      <c r="AY225">
        <v>1</v>
      </c>
      <c r="AZ225">
        <f>LEN(Table1[[#This Row],[narratives_probing]])</f>
        <v>309</v>
      </c>
      <c r="BA225" s="6" t="str">
        <f>IF(Table1[[#This Row],[narratives_rank_1]]=1,"Money",IF(Table1[[#This Row],[narratives_rank_2]]=1,"Mixture",IF(Table1[[#This Row],[narratives_rank_3]]=1,"Sincere")))</f>
        <v>Mixture</v>
      </c>
      <c r="BB225" s="10" t="s">
        <v>116</v>
      </c>
      <c r="BC225" s="1">
        <v>10</v>
      </c>
      <c r="BF225" t="s">
        <v>93</v>
      </c>
      <c r="BG225" t="s">
        <v>187</v>
      </c>
      <c r="BH225" t="s">
        <v>188</v>
      </c>
      <c r="BI225" t="s">
        <v>146</v>
      </c>
      <c r="BJ225" t="s">
        <v>119</v>
      </c>
      <c r="BK225" t="s">
        <v>120</v>
      </c>
      <c r="BL225" t="s">
        <v>135</v>
      </c>
      <c r="BN225">
        <v>63</v>
      </c>
      <c r="BO225" t="s">
        <v>122</v>
      </c>
      <c r="BP225" t="s">
        <v>164</v>
      </c>
      <c r="BQ225" t="s">
        <v>138</v>
      </c>
    </row>
    <row r="226" spans="1:69" x14ac:dyDescent="0.2">
      <c r="A226" t="s">
        <v>1311</v>
      </c>
      <c r="B226" t="s">
        <v>1311</v>
      </c>
      <c r="C226">
        <v>108.307</v>
      </c>
      <c r="D226" t="s">
        <v>1312</v>
      </c>
      <c r="E226" s="1" t="s">
        <v>167</v>
      </c>
      <c r="F226" s="1">
        <v>5</v>
      </c>
      <c r="G226" s="1" t="s">
        <v>167</v>
      </c>
      <c r="H226" s="1">
        <v>19</v>
      </c>
      <c r="I226" s="1"/>
      <c r="J226" t="s">
        <v>1313</v>
      </c>
      <c r="K226" s="1" t="s">
        <v>108</v>
      </c>
      <c r="L226" s="1">
        <v>1</v>
      </c>
      <c r="M226" s="1" t="s">
        <v>109</v>
      </c>
      <c r="N226" s="1">
        <v>1</v>
      </c>
      <c r="O226" s="1" t="s">
        <v>345</v>
      </c>
      <c r="P226" s="1">
        <v>1</v>
      </c>
      <c r="R226" t="s">
        <v>1314</v>
      </c>
      <c r="S226">
        <v>0</v>
      </c>
      <c r="X226">
        <v>0</v>
      </c>
      <c r="Y226" t="str" cm="1">
        <f t="array" ref="Y22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26" cm="1">
        <f t="array" ref="Z22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26" t="str" cm="1">
        <f t="array" ref="AA22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26" t="str" cm="1">
        <f t="array" ref="AB22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26" t="str" cm="1">
        <f t="array" ref="AC22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26" t="str" cm="1">
        <f t="array" ref="AD22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26">
        <f>IF(OR(Table1[[#This Row],[Merged_Coding3numerical1]]=1,Table1[[#This Row],[Merged_Coding3numerical2]]=1,Table1[[#This Row],[Merged_Coding3numerical3]]=1),1,0)</f>
        <v>0</v>
      </c>
      <c r="AF226">
        <f>IF(OR(Table1[[#This Row],[Merged_Coding3numerical1]]=2,Table1[[#This Row],[Merged_Coding3numerical2]]=2,Table1[[#This Row],[Merged_Coding3numerical3]]=2),1,0)</f>
        <v>0</v>
      </c>
      <c r="AG226">
        <f>IF(OR(Table1[[#This Row],[Merged_Coding3numerical1]]=3,Table1[[#This Row],[Merged_Coding3numerical2]]=3,Table1[[#This Row],[Merged_Coding3numerical3]]=3),1,0)</f>
        <v>0</v>
      </c>
      <c r="AH226">
        <f>IF(OR(Table1[[#This Row],[Merged_Coding3numerical1]]=4,Table1[[#This Row],[Merged_Coding3numerical2]]=4,Table1[[#This Row],[Merged_Coding3numerical3]]=4),1,0)</f>
        <v>1</v>
      </c>
      <c r="AI226">
        <f>IF(OR(Table1[[#This Row],[Merged_Coding3numerical1]]=5,Table1[[#This Row],[Merged_Coding3numerical2]]=5,Table1[[#This Row],[Merged_Coding3numerical3]]=5),1,0)</f>
        <v>0</v>
      </c>
      <c r="AJ226">
        <f>LEN(Table1[[#This Row],[narratives_open]])</f>
        <v>111</v>
      </c>
      <c r="AK226" s="1" t="s">
        <v>113</v>
      </c>
      <c r="AL226" s="1">
        <v>1</v>
      </c>
      <c r="AR226">
        <f t="shared" si="3"/>
        <v>1</v>
      </c>
      <c r="AS226">
        <v>1</v>
      </c>
      <c r="AT226">
        <v>2</v>
      </c>
      <c r="AU226">
        <v>3</v>
      </c>
      <c r="AV226">
        <f>IF(Table1[[#This Row],[narratives_rank_1]]=1,IF(Table1[[#This Row],[narratives_rank_2]]=2,123,132),IF(Table1[[#This Row],[narratives_rank_1]]=2,IF(Table1[[#This Row],[narratives_rank_2]]=1,213,231),IF(Table1[[#This Row],[narratives_rank_2]]=1,312,321)))</f>
        <v>123</v>
      </c>
      <c r="AW226" t="str">
        <f>IF(AV226=[1]Q4_narr_rank!$B$2,[1]Q4_narr_rank!$A$2,IF(AV226=[1]Q4_narr_rank!$B$3,[1]Q4_narr_rank!$A$3,IF(AV226=[1]Q4_narr_rank!$B$4,[1]Q4_narr_rank!$A$4,IF(AV226=[1]Q4_narr_rank!$B$5,[1]Q4_narr_rank!$A$5,IF(AV226=[1]Q4_narr_rank!$B$6,[1]Q4_narr_rank!$A$6,IF(AV226=[1]Q4_narr_rank!$B$7,[1]Q4_narr_rank!$A$7))))))</f>
        <v>Cynics</v>
      </c>
      <c r="AX226" t="s">
        <v>1315</v>
      </c>
      <c r="AY226">
        <v>1</v>
      </c>
      <c r="AZ226">
        <f>LEN(Table1[[#This Row],[narratives_probing]])</f>
        <v>87</v>
      </c>
      <c r="BA226" s="6" t="str">
        <f>IF(Table1[[#This Row],[narratives_rank_1]]=1,"Money",IF(Table1[[#This Row],[narratives_rank_2]]=1,"Mixture",IF(Table1[[#This Row],[narratives_rank_3]]=1,"Sincere")))</f>
        <v>Money</v>
      </c>
      <c r="BB226" s="11" t="s">
        <v>116</v>
      </c>
      <c r="BC226" s="1">
        <v>10</v>
      </c>
      <c r="BF226" t="s">
        <v>223</v>
      </c>
      <c r="BG226" t="s">
        <v>94</v>
      </c>
      <c r="BH226" t="s">
        <v>118</v>
      </c>
      <c r="BI226" t="s">
        <v>188</v>
      </c>
      <c r="BJ226" t="s">
        <v>119</v>
      </c>
      <c r="BK226" t="s">
        <v>120</v>
      </c>
      <c r="BL226" t="s">
        <v>121</v>
      </c>
      <c r="BN226">
        <v>28</v>
      </c>
      <c r="BO226" t="s">
        <v>122</v>
      </c>
      <c r="BP226" t="s">
        <v>164</v>
      </c>
      <c r="BQ226" t="s">
        <v>138</v>
      </c>
    </row>
    <row r="227" spans="1:69" x14ac:dyDescent="0.2">
      <c r="A227" t="s">
        <v>1316</v>
      </c>
      <c r="B227" t="s">
        <v>1316</v>
      </c>
      <c r="C227">
        <v>134.03899999999999</v>
      </c>
      <c r="D227" t="s">
        <v>1317</v>
      </c>
      <c r="E227" s="1" t="s">
        <v>167</v>
      </c>
      <c r="F227" s="1">
        <v>5</v>
      </c>
      <c r="G227" s="1" t="s">
        <v>167</v>
      </c>
      <c r="H227" s="1">
        <v>19</v>
      </c>
      <c r="I227" s="1"/>
      <c r="J227" t="s">
        <v>1318</v>
      </c>
      <c r="K227" s="1" t="s">
        <v>176</v>
      </c>
      <c r="L227" s="1">
        <v>2</v>
      </c>
      <c r="M227" s="1" t="s">
        <v>328</v>
      </c>
      <c r="N227" s="1">
        <v>4</v>
      </c>
      <c r="O227" s="1" t="s">
        <v>88</v>
      </c>
      <c r="P227" s="1">
        <v>4</v>
      </c>
      <c r="Q227" s="1"/>
      <c r="R227" t="s">
        <v>1319</v>
      </c>
      <c r="S227">
        <v>0</v>
      </c>
      <c r="X227">
        <v>0</v>
      </c>
      <c r="Y227" t="str" cm="1">
        <f t="array" ref="Y22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27" cm="1">
        <f t="array" ref="Z22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27" t="str" cm="1">
        <f t="array" ref="AA22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27" t="str" cm="1">
        <f t="array" ref="AB22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27" t="str" cm="1">
        <f t="array" ref="AC22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27" t="str" cm="1">
        <f t="array" ref="AD22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27">
        <f>IF(OR(Table1[[#This Row],[Merged_Coding3numerical1]]=1,Table1[[#This Row],[Merged_Coding3numerical2]]=1,Table1[[#This Row],[Merged_Coding3numerical3]]=1),1,0)</f>
        <v>1</v>
      </c>
      <c r="AF227">
        <f>IF(OR(Table1[[#This Row],[Merged_Coding3numerical1]]=2,Table1[[#This Row],[Merged_Coding3numerical2]]=2,Table1[[#This Row],[Merged_Coding3numerical3]]=2),1,0)</f>
        <v>0</v>
      </c>
      <c r="AG227">
        <f>IF(OR(Table1[[#This Row],[Merged_Coding3numerical1]]=3,Table1[[#This Row],[Merged_Coding3numerical2]]=3,Table1[[#This Row],[Merged_Coding3numerical3]]=3),1,0)</f>
        <v>0</v>
      </c>
      <c r="AH227">
        <f>IF(OR(Table1[[#This Row],[Merged_Coding3numerical1]]=4,Table1[[#This Row],[Merged_Coding3numerical2]]=4,Table1[[#This Row],[Merged_Coding3numerical3]]=4),1,0)</f>
        <v>0</v>
      </c>
      <c r="AI227">
        <f>IF(OR(Table1[[#This Row],[Merged_Coding3numerical1]]=5,Table1[[#This Row],[Merged_Coding3numerical2]]=5,Table1[[#This Row],[Merged_Coding3numerical3]]=5),1,0)</f>
        <v>0</v>
      </c>
      <c r="AJ227">
        <f>LEN(Table1[[#This Row],[narratives_open]])</f>
        <v>90</v>
      </c>
      <c r="AK227" s="1" t="s">
        <v>90</v>
      </c>
      <c r="AL227" s="1">
        <v>2</v>
      </c>
      <c r="AR227">
        <f t="shared" si="3"/>
        <v>1</v>
      </c>
      <c r="AS227">
        <v>1</v>
      </c>
      <c r="AT227">
        <v>2</v>
      </c>
      <c r="AU227">
        <v>3</v>
      </c>
      <c r="AV227">
        <f>IF(Table1[[#This Row],[narratives_rank_1]]=1,IF(Table1[[#This Row],[narratives_rank_2]]=2,123,132),IF(Table1[[#This Row],[narratives_rank_1]]=2,IF(Table1[[#This Row],[narratives_rank_2]]=1,213,231),IF(Table1[[#This Row],[narratives_rank_2]]=1,312,321)))</f>
        <v>123</v>
      </c>
      <c r="AW227" t="str">
        <f>IF(AV227=[1]Q4_narr_rank!$B$2,[1]Q4_narr_rank!$A$2,IF(AV227=[1]Q4_narr_rank!$B$3,[1]Q4_narr_rank!$A$3,IF(AV227=[1]Q4_narr_rank!$B$4,[1]Q4_narr_rank!$A$4,IF(AV227=[1]Q4_narr_rank!$B$5,[1]Q4_narr_rank!$A$5,IF(AV227=[1]Q4_narr_rank!$B$6,[1]Q4_narr_rank!$A$6,IF(AV227=[1]Q4_narr_rank!$B$7,[1]Q4_narr_rank!$A$7))))))</f>
        <v>Cynics</v>
      </c>
      <c r="AX227" t="s">
        <v>1320</v>
      </c>
      <c r="AY227">
        <v>1</v>
      </c>
      <c r="AZ227">
        <f>LEN(Table1[[#This Row],[narratives_probing]])</f>
        <v>11</v>
      </c>
      <c r="BA227" s="6" t="str">
        <f>IF(Table1[[#This Row],[narratives_rank_1]]=1,"Money",IF(Table1[[#This Row],[narratives_rank_2]]=1,"Mixture",IF(Table1[[#This Row],[narratives_rank_3]]=1,"Sincere")))</f>
        <v>Money</v>
      </c>
      <c r="BB227" s="1" t="s">
        <v>116</v>
      </c>
      <c r="BC227" s="1">
        <v>10</v>
      </c>
      <c r="BF227" t="s">
        <v>210</v>
      </c>
      <c r="BG227" t="s">
        <v>187</v>
      </c>
      <c r="BH227" t="s">
        <v>498</v>
      </c>
      <c r="BI227" t="s">
        <v>188</v>
      </c>
      <c r="BJ227" t="s">
        <v>134</v>
      </c>
      <c r="BK227" t="s">
        <v>98</v>
      </c>
      <c r="BL227" t="s">
        <v>135</v>
      </c>
      <c r="BN227">
        <v>23</v>
      </c>
      <c r="BO227" t="s">
        <v>136</v>
      </c>
      <c r="BP227" t="s">
        <v>137</v>
      </c>
      <c r="BQ227" t="s">
        <v>138</v>
      </c>
    </row>
    <row r="228" spans="1:69" x14ac:dyDescent="0.2">
      <c r="A228" t="s">
        <v>1321</v>
      </c>
      <c r="B228" t="s">
        <v>1321</v>
      </c>
      <c r="C228">
        <v>72.900000000000006</v>
      </c>
      <c r="D228" t="s">
        <v>1322</v>
      </c>
      <c r="E228" s="1" t="s">
        <v>205</v>
      </c>
      <c r="F228" s="1">
        <v>2</v>
      </c>
      <c r="G228" s="1" t="s">
        <v>206</v>
      </c>
      <c r="H228" s="1">
        <v>6</v>
      </c>
      <c r="I228" s="1"/>
      <c r="J228" t="s">
        <v>1323</v>
      </c>
      <c r="K228" s="1" t="s">
        <v>108</v>
      </c>
      <c r="L228" s="1">
        <v>1</v>
      </c>
      <c r="M228" s="1" t="s">
        <v>109</v>
      </c>
      <c r="N228" s="1">
        <v>1</v>
      </c>
      <c r="O228" s="1" t="s">
        <v>88</v>
      </c>
      <c r="P228" s="1">
        <v>4</v>
      </c>
      <c r="R228" t="s">
        <v>1324</v>
      </c>
      <c r="S228">
        <v>0</v>
      </c>
      <c r="X228">
        <v>0</v>
      </c>
      <c r="Y228" t="str" cm="1">
        <f t="array" ref="Y22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28" cm="1">
        <f t="array" ref="Z22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28" t="str" cm="1">
        <f t="array" ref="AA22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28" t="str" cm="1">
        <f t="array" ref="AB22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28" t="str" cm="1">
        <f t="array" ref="AC22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28" t="str" cm="1">
        <f t="array" ref="AD22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28">
        <f>IF(OR(Table1[[#This Row],[Merged_Coding3numerical1]]=1,Table1[[#This Row],[Merged_Coding3numerical2]]=1,Table1[[#This Row],[Merged_Coding3numerical3]]=1),1,0)</f>
        <v>1</v>
      </c>
      <c r="AF228">
        <f>IF(OR(Table1[[#This Row],[Merged_Coding3numerical1]]=2,Table1[[#This Row],[Merged_Coding3numerical2]]=2,Table1[[#This Row],[Merged_Coding3numerical3]]=2),1,0)</f>
        <v>0</v>
      </c>
      <c r="AG228">
        <f>IF(OR(Table1[[#This Row],[Merged_Coding3numerical1]]=3,Table1[[#This Row],[Merged_Coding3numerical2]]=3,Table1[[#This Row],[Merged_Coding3numerical3]]=3),1,0)</f>
        <v>0</v>
      </c>
      <c r="AH228">
        <f>IF(OR(Table1[[#This Row],[Merged_Coding3numerical1]]=4,Table1[[#This Row],[Merged_Coding3numerical2]]=4,Table1[[#This Row],[Merged_Coding3numerical3]]=4),1,0)</f>
        <v>0</v>
      </c>
      <c r="AI228">
        <f>IF(OR(Table1[[#This Row],[Merged_Coding3numerical1]]=5,Table1[[#This Row],[Merged_Coding3numerical2]]=5,Table1[[#This Row],[Merged_Coding3numerical3]]=5),1,0)</f>
        <v>0</v>
      </c>
      <c r="AJ228">
        <f>LEN(Table1[[#This Row],[narratives_open]])</f>
        <v>367</v>
      </c>
      <c r="AK228" s="1" t="s">
        <v>90</v>
      </c>
      <c r="AL228" s="1">
        <v>2</v>
      </c>
      <c r="AR228">
        <f t="shared" si="3"/>
        <v>1</v>
      </c>
      <c r="AS228">
        <v>1</v>
      </c>
      <c r="AT228">
        <v>2</v>
      </c>
      <c r="AU228">
        <v>3</v>
      </c>
      <c r="AV228">
        <f>IF(Table1[[#This Row],[narratives_rank_1]]=1,IF(Table1[[#This Row],[narratives_rank_2]]=2,123,132),IF(Table1[[#This Row],[narratives_rank_1]]=2,IF(Table1[[#This Row],[narratives_rank_2]]=1,213,231),IF(Table1[[#This Row],[narratives_rank_2]]=1,312,321)))</f>
        <v>123</v>
      </c>
      <c r="AW228" t="str">
        <f>IF(AV228=[1]Q4_narr_rank!$B$2,[1]Q4_narr_rank!$A$2,IF(AV228=[1]Q4_narr_rank!$B$3,[1]Q4_narr_rank!$A$3,IF(AV228=[1]Q4_narr_rank!$B$4,[1]Q4_narr_rank!$A$4,IF(AV228=[1]Q4_narr_rank!$B$5,[1]Q4_narr_rank!$A$5,IF(AV228=[1]Q4_narr_rank!$B$6,[1]Q4_narr_rank!$A$6,IF(AV228=[1]Q4_narr_rank!$B$7,[1]Q4_narr_rank!$A$7))))))</f>
        <v>Cynics</v>
      </c>
      <c r="AX228" t="s">
        <v>1325</v>
      </c>
      <c r="AY228">
        <v>1</v>
      </c>
      <c r="AZ228">
        <f>LEN(Table1[[#This Row],[narratives_probing]])</f>
        <v>253</v>
      </c>
      <c r="BA228" s="6" t="str">
        <f>IF(Table1[[#This Row],[narratives_rank_1]]=1,"Money",IF(Table1[[#This Row],[narratives_rank_2]]=1,"Mixture",IF(Table1[[#This Row],[narratives_rank_3]]=1,"Sincere")))</f>
        <v>Money</v>
      </c>
      <c r="BB228" s="13" t="s">
        <v>116</v>
      </c>
      <c r="BC228" s="1">
        <v>10</v>
      </c>
      <c r="BF228" t="s">
        <v>93</v>
      </c>
      <c r="BG228" t="s">
        <v>187</v>
      </c>
      <c r="BH228" t="s">
        <v>96</v>
      </c>
      <c r="BI228" t="s">
        <v>96</v>
      </c>
      <c r="BJ228" t="s">
        <v>154</v>
      </c>
      <c r="BK228" t="s">
        <v>163</v>
      </c>
      <c r="BL228" t="s">
        <v>135</v>
      </c>
      <c r="BN228">
        <v>44</v>
      </c>
      <c r="BO228" t="s">
        <v>100</v>
      </c>
      <c r="BP228" t="s">
        <v>164</v>
      </c>
      <c r="BQ228" t="s">
        <v>138</v>
      </c>
    </row>
    <row r="229" spans="1:69" x14ac:dyDescent="0.2">
      <c r="A229" t="s">
        <v>1326</v>
      </c>
      <c r="B229" t="s">
        <v>1326</v>
      </c>
      <c r="C229">
        <v>158.20099999999999</v>
      </c>
      <c r="D229" t="s">
        <v>1327</v>
      </c>
      <c r="E229" s="1" t="s">
        <v>105</v>
      </c>
      <c r="F229" s="1">
        <v>1</v>
      </c>
      <c r="G229" s="1" t="s">
        <v>106</v>
      </c>
      <c r="H229" s="1">
        <v>2</v>
      </c>
      <c r="I229" s="1"/>
      <c r="J229" t="s">
        <v>1328</v>
      </c>
      <c r="K229" s="1" t="s">
        <v>86</v>
      </c>
      <c r="L229" s="1">
        <v>4</v>
      </c>
      <c r="M229" s="1" t="s">
        <v>87</v>
      </c>
      <c r="N229" s="1">
        <v>3</v>
      </c>
      <c r="O229" s="1" t="s">
        <v>88</v>
      </c>
      <c r="P229" s="1">
        <v>4</v>
      </c>
      <c r="R229" t="s">
        <v>1329</v>
      </c>
      <c r="S229">
        <v>0</v>
      </c>
      <c r="X229">
        <v>0</v>
      </c>
      <c r="Y229" t="str" cm="1">
        <f t="array" ref="Y22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29" cm="1">
        <f t="array" ref="Z22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29" t="str" cm="1">
        <f t="array" ref="AA22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29" t="str" cm="1">
        <f t="array" ref="AB22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29" t="str" cm="1">
        <f t="array" ref="AC22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29" t="str" cm="1">
        <f t="array" ref="AD22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29">
        <f>IF(OR(Table1[[#This Row],[Merged_Coding3numerical1]]=1,Table1[[#This Row],[Merged_Coding3numerical2]]=1,Table1[[#This Row],[Merged_Coding3numerical3]]=1),1,0)</f>
        <v>1</v>
      </c>
      <c r="AF229">
        <f>IF(OR(Table1[[#This Row],[Merged_Coding3numerical1]]=2,Table1[[#This Row],[Merged_Coding3numerical2]]=2,Table1[[#This Row],[Merged_Coding3numerical3]]=2),1,0)</f>
        <v>0</v>
      </c>
      <c r="AG229">
        <f>IF(OR(Table1[[#This Row],[Merged_Coding3numerical1]]=3,Table1[[#This Row],[Merged_Coding3numerical2]]=3,Table1[[#This Row],[Merged_Coding3numerical3]]=3),1,0)</f>
        <v>0</v>
      </c>
      <c r="AH229">
        <f>IF(OR(Table1[[#This Row],[Merged_Coding3numerical1]]=4,Table1[[#This Row],[Merged_Coding3numerical2]]=4,Table1[[#This Row],[Merged_Coding3numerical3]]=4),1,0)</f>
        <v>0</v>
      </c>
      <c r="AI229">
        <f>IF(OR(Table1[[#This Row],[Merged_Coding3numerical1]]=5,Table1[[#This Row],[Merged_Coding3numerical2]]=5,Table1[[#This Row],[Merged_Coding3numerical3]]=5),1,0)</f>
        <v>0</v>
      </c>
      <c r="AJ229">
        <f>LEN(Table1[[#This Row],[narratives_open]])</f>
        <v>392</v>
      </c>
      <c r="AK229" s="1" t="s">
        <v>90</v>
      </c>
      <c r="AL229" s="1">
        <v>2</v>
      </c>
      <c r="AR229">
        <f t="shared" si="3"/>
        <v>1</v>
      </c>
      <c r="AS229">
        <v>1</v>
      </c>
      <c r="AT229">
        <v>2</v>
      </c>
      <c r="AU229">
        <v>3</v>
      </c>
      <c r="AV229">
        <f>IF(Table1[[#This Row],[narratives_rank_1]]=1,IF(Table1[[#This Row],[narratives_rank_2]]=2,123,132),IF(Table1[[#This Row],[narratives_rank_1]]=2,IF(Table1[[#This Row],[narratives_rank_2]]=1,213,231),IF(Table1[[#This Row],[narratives_rank_2]]=1,312,321)))</f>
        <v>123</v>
      </c>
      <c r="AW229" t="str">
        <f>IF(AV229=[1]Q4_narr_rank!$B$2,[1]Q4_narr_rank!$A$2,IF(AV229=[1]Q4_narr_rank!$B$3,[1]Q4_narr_rank!$A$3,IF(AV229=[1]Q4_narr_rank!$B$4,[1]Q4_narr_rank!$A$4,IF(AV229=[1]Q4_narr_rank!$B$5,[1]Q4_narr_rank!$A$5,IF(AV229=[1]Q4_narr_rank!$B$6,[1]Q4_narr_rank!$A$6,IF(AV229=[1]Q4_narr_rank!$B$7,[1]Q4_narr_rank!$A$7))))))</f>
        <v>Cynics</v>
      </c>
      <c r="AX229" t="s">
        <v>1330</v>
      </c>
      <c r="AY229">
        <v>0</v>
      </c>
      <c r="AZ229">
        <f>LEN(Table1[[#This Row],[narratives_probing]])</f>
        <v>102</v>
      </c>
      <c r="BA229" s="6" t="str">
        <f>IF(Table1[[#This Row],[narratives_rank_1]]=1,"Money",IF(Table1[[#This Row],[narratives_rank_2]]=1,"Mixture",IF(Table1[[#This Row],[narratives_rank_3]]=1,"Sincere")))</f>
        <v>Money</v>
      </c>
      <c r="BB229" s="9" t="s">
        <v>132</v>
      </c>
      <c r="BC229" s="1">
        <v>20</v>
      </c>
      <c r="BF229" t="s">
        <v>93</v>
      </c>
      <c r="BG229" t="s">
        <v>187</v>
      </c>
      <c r="BH229" t="s">
        <v>188</v>
      </c>
      <c r="BI229" t="s">
        <v>118</v>
      </c>
      <c r="BJ229" t="s">
        <v>134</v>
      </c>
      <c r="BK229" t="s">
        <v>120</v>
      </c>
      <c r="BL229" t="s">
        <v>135</v>
      </c>
      <c r="BN229">
        <v>68</v>
      </c>
      <c r="BO229" t="s">
        <v>122</v>
      </c>
      <c r="BP229" t="s">
        <v>324</v>
      </c>
      <c r="BQ229" t="s">
        <v>138</v>
      </c>
    </row>
    <row r="230" spans="1:69" x14ac:dyDescent="0.2">
      <c r="A230" t="s">
        <v>1331</v>
      </c>
      <c r="B230" t="s">
        <v>1331</v>
      </c>
      <c r="C230">
        <v>68.843000000000004</v>
      </c>
      <c r="D230" t="s">
        <v>1332</v>
      </c>
      <c r="E230" s="1" t="s">
        <v>127</v>
      </c>
      <c r="F230" s="1">
        <v>3</v>
      </c>
      <c r="G230" s="1" t="s">
        <v>128</v>
      </c>
      <c r="H230" s="1">
        <v>9</v>
      </c>
      <c r="I230" s="1"/>
      <c r="J230" t="s">
        <v>1333</v>
      </c>
      <c r="K230" s="1" t="s">
        <v>108</v>
      </c>
      <c r="L230" s="1">
        <v>1</v>
      </c>
      <c r="M230" s="1" t="s">
        <v>109</v>
      </c>
      <c r="N230" s="1">
        <v>1</v>
      </c>
      <c r="O230" s="1" t="s">
        <v>88</v>
      </c>
      <c r="P230" s="1">
        <v>4</v>
      </c>
      <c r="R230" t="s">
        <v>1334</v>
      </c>
      <c r="S230">
        <v>0</v>
      </c>
      <c r="T230" t="s">
        <v>170</v>
      </c>
      <c r="V230" t="s">
        <v>185</v>
      </c>
      <c r="W230" s="8">
        <f>IF(Table1[[#This Row],[main_reasontext]]=[1]Q3_narr_open!$A$23,1,IF(Table1[[#This Row],[main_reasontext]]=[1]Q3_narr_open!$A$24,2,IF(Table1[[#This Row],[main_reasontext]]=[1]Q3_narr_open!$A$25,3,IF(Table1[[#This Row],[main_reasontext]]=[1]Q3_narr_open!$A$26,4,))))</f>
        <v>4</v>
      </c>
      <c r="X230">
        <v>0</v>
      </c>
      <c r="Y230" t="str" cm="1">
        <f t="array" ref="Y23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30" cm="1">
        <f t="array" ref="Z23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30" t="str" cm="1">
        <f t="array" ref="AA23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30" cm="1">
        <f t="array" ref="AB23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30" t="str" cm="1">
        <f t="array" ref="AC23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30" t="str" cm="1">
        <f t="array" ref="AD23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30">
        <f>IF(OR(Table1[[#This Row],[Merged_Coding3numerical1]]=1,Table1[[#This Row],[Merged_Coding3numerical2]]=1,Table1[[#This Row],[Merged_Coding3numerical3]]=1),1,0)</f>
        <v>1</v>
      </c>
      <c r="AF230">
        <f>IF(OR(Table1[[#This Row],[Merged_Coding3numerical1]]=2,Table1[[#This Row],[Merged_Coding3numerical2]]=2,Table1[[#This Row],[Merged_Coding3numerical3]]=2),1,0)</f>
        <v>0</v>
      </c>
      <c r="AG230">
        <f>IF(OR(Table1[[#This Row],[Merged_Coding3numerical1]]=3,Table1[[#This Row],[Merged_Coding3numerical2]]=3,Table1[[#This Row],[Merged_Coding3numerical3]]=3),1,0)</f>
        <v>0</v>
      </c>
      <c r="AH230">
        <f>IF(OR(Table1[[#This Row],[Merged_Coding3numerical1]]=4,Table1[[#This Row],[Merged_Coding3numerical2]]=4,Table1[[#This Row],[Merged_Coding3numerical3]]=4),1,0)</f>
        <v>1</v>
      </c>
      <c r="AI230">
        <f>IF(OR(Table1[[#This Row],[Merged_Coding3numerical1]]=5,Table1[[#This Row],[Merged_Coding3numerical2]]=5,Table1[[#This Row],[Merged_Coding3numerical3]]=5),1,0)</f>
        <v>0</v>
      </c>
      <c r="AJ230">
        <f>LEN(Table1[[#This Row],[narratives_open]])</f>
        <v>270</v>
      </c>
      <c r="AK230" s="1" t="s">
        <v>90</v>
      </c>
      <c r="AL230" s="1">
        <v>2</v>
      </c>
      <c r="AM230" s="1" t="s">
        <v>113</v>
      </c>
      <c r="AN230" s="1">
        <v>1</v>
      </c>
      <c r="AR230">
        <f t="shared" si="3"/>
        <v>0.5</v>
      </c>
      <c r="AS230">
        <v>2</v>
      </c>
      <c r="AT230">
        <v>1</v>
      </c>
      <c r="AU230">
        <v>3</v>
      </c>
      <c r="AV230">
        <f>IF(Table1[[#This Row],[narratives_rank_1]]=1,IF(Table1[[#This Row],[narratives_rank_2]]=2,123,132),IF(Table1[[#This Row],[narratives_rank_1]]=2,IF(Table1[[#This Row],[narratives_rank_2]]=1,213,231),IF(Table1[[#This Row],[narratives_rank_2]]=1,312,321)))</f>
        <v>213</v>
      </c>
      <c r="AW230" t="str">
        <f>IF(AV230=[1]Q4_narr_rank!$B$2,[1]Q4_narr_rank!$A$2,IF(AV230=[1]Q4_narr_rank!$B$3,[1]Q4_narr_rank!$A$3,IF(AV230=[1]Q4_narr_rank!$B$4,[1]Q4_narr_rank!$A$4,IF(AV230=[1]Q4_narr_rank!$B$5,[1]Q4_narr_rank!$A$5,IF(AV230=[1]Q4_narr_rank!$B$6,[1]Q4_narr_rank!$A$6,IF(AV230=[1]Q4_narr_rank!$B$7,[1]Q4_narr_rank!$A$7))))))</f>
        <v>Balanced Cynics</v>
      </c>
      <c r="AX230" t="s">
        <v>1335</v>
      </c>
      <c r="AY230">
        <v>1</v>
      </c>
      <c r="AZ230">
        <f>LEN(Table1[[#This Row],[narratives_probing]])</f>
        <v>251</v>
      </c>
      <c r="BA230" s="6" t="str">
        <f>IF(Table1[[#This Row],[narratives_rank_1]]=1,"Money",IF(Table1[[#This Row],[narratives_rank_2]]=1,"Mixture",IF(Table1[[#This Row],[narratives_rank_3]]=1,"Sincere")))</f>
        <v>Mixture</v>
      </c>
      <c r="BB230" s="9" t="s">
        <v>132</v>
      </c>
      <c r="BC230" s="1">
        <v>20</v>
      </c>
      <c r="BF230" t="s">
        <v>117</v>
      </c>
      <c r="BG230">
        <v>0.4</v>
      </c>
      <c r="BH230" t="s">
        <v>118</v>
      </c>
      <c r="BI230" t="s">
        <v>118</v>
      </c>
      <c r="BJ230" t="s">
        <v>119</v>
      </c>
      <c r="BK230" t="s">
        <v>120</v>
      </c>
      <c r="BL230" t="s">
        <v>135</v>
      </c>
      <c r="BN230">
        <v>34</v>
      </c>
      <c r="BO230" t="s">
        <v>100</v>
      </c>
      <c r="BP230" t="s">
        <v>324</v>
      </c>
      <c r="BQ230" t="s">
        <v>124</v>
      </c>
    </row>
    <row r="231" spans="1:69" x14ac:dyDescent="0.2">
      <c r="A231" t="s">
        <v>1336</v>
      </c>
      <c r="B231" t="s">
        <v>1336</v>
      </c>
      <c r="C231">
        <v>95.260999999999996</v>
      </c>
      <c r="D231" t="s">
        <v>1337</v>
      </c>
      <c r="E231" s="1" t="s">
        <v>105</v>
      </c>
      <c r="F231" s="1">
        <v>1</v>
      </c>
      <c r="G231" s="1" t="s">
        <v>106</v>
      </c>
      <c r="H231" s="1">
        <v>2</v>
      </c>
      <c r="I231" s="1"/>
      <c r="J231" t="s">
        <v>1338</v>
      </c>
      <c r="K231" s="1" t="s">
        <v>176</v>
      </c>
      <c r="L231" s="1">
        <v>2</v>
      </c>
      <c r="M231" s="1" t="s">
        <v>177</v>
      </c>
      <c r="N231" s="1">
        <v>2</v>
      </c>
      <c r="O231" s="1" t="s">
        <v>88</v>
      </c>
      <c r="P231" s="1">
        <v>4</v>
      </c>
      <c r="R231" t="s">
        <v>1339</v>
      </c>
      <c r="S231">
        <v>0</v>
      </c>
      <c r="V231" t="s">
        <v>185</v>
      </c>
      <c r="W231" s="8">
        <f>IF(Table1[[#This Row],[main_reasontext]]=[1]Q3_narr_open!$A$23,1,IF(Table1[[#This Row],[main_reasontext]]=[1]Q3_narr_open!$A$24,2,IF(Table1[[#This Row],[main_reasontext]]=[1]Q3_narr_open!$A$25,3,IF(Table1[[#This Row],[main_reasontext]]=[1]Q3_narr_open!$A$26,4,))))</f>
        <v>4</v>
      </c>
      <c r="X231">
        <v>0</v>
      </c>
      <c r="Y231" t="str" cm="1">
        <f t="array" ref="Y23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31" cm="1">
        <f t="array" ref="Z23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31" t="str" cm="1">
        <f t="array" ref="AA23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31" cm="1">
        <f t="array" ref="AB23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31" t="str" cm="1">
        <f t="array" ref="AC23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31" t="str" cm="1">
        <f t="array" ref="AD23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31">
        <f>IF(OR(Table1[[#This Row],[Merged_Coding3numerical1]]=1,Table1[[#This Row],[Merged_Coding3numerical2]]=1,Table1[[#This Row],[Merged_Coding3numerical3]]=1),1,0)</f>
        <v>1</v>
      </c>
      <c r="AF231">
        <f>IF(OR(Table1[[#This Row],[Merged_Coding3numerical1]]=2,Table1[[#This Row],[Merged_Coding3numerical2]]=2,Table1[[#This Row],[Merged_Coding3numerical3]]=2),1,0)</f>
        <v>0</v>
      </c>
      <c r="AG231">
        <f>IF(OR(Table1[[#This Row],[Merged_Coding3numerical1]]=3,Table1[[#This Row],[Merged_Coding3numerical2]]=3,Table1[[#This Row],[Merged_Coding3numerical3]]=3),1,0)</f>
        <v>0</v>
      </c>
      <c r="AH231">
        <f>IF(OR(Table1[[#This Row],[Merged_Coding3numerical1]]=4,Table1[[#This Row],[Merged_Coding3numerical2]]=4,Table1[[#This Row],[Merged_Coding3numerical3]]=4),1,0)</f>
        <v>1</v>
      </c>
      <c r="AI231">
        <f>IF(OR(Table1[[#This Row],[Merged_Coding3numerical1]]=5,Table1[[#This Row],[Merged_Coding3numerical2]]=5,Table1[[#This Row],[Merged_Coding3numerical3]]=5),1,0)</f>
        <v>0</v>
      </c>
      <c r="AJ231">
        <f>LEN(Table1[[#This Row],[narratives_open]])</f>
        <v>113</v>
      </c>
      <c r="AK231" s="1" t="s">
        <v>90</v>
      </c>
      <c r="AL231" s="1">
        <v>2</v>
      </c>
      <c r="AM231" s="1" t="s">
        <v>114</v>
      </c>
      <c r="AN231" s="1">
        <v>6</v>
      </c>
      <c r="AR231">
        <f t="shared" si="3"/>
        <v>0.5</v>
      </c>
      <c r="AS231">
        <v>2</v>
      </c>
      <c r="AT231">
        <v>1</v>
      </c>
      <c r="AU231">
        <v>3</v>
      </c>
      <c r="AV231">
        <f>IF(Table1[[#This Row],[narratives_rank_1]]=1,IF(Table1[[#This Row],[narratives_rank_2]]=2,123,132),IF(Table1[[#This Row],[narratives_rank_1]]=2,IF(Table1[[#This Row],[narratives_rank_2]]=1,213,231),IF(Table1[[#This Row],[narratives_rank_2]]=1,312,321)))</f>
        <v>213</v>
      </c>
      <c r="AW231" t="str">
        <f>IF(AV231=[1]Q4_narr_rank!$B$2,[1]Q4_narr_rank!$A$2,IF(AV231=[1]Q4_narr_rank!$B$3,[1]Q4_narr_rank!$A$3,IF(AV231=[1]Q4_narr_rank!$B$4,[1]Q4_narr_rank!$A$4,IF(AV231=[1]Q4_narr_rank!$B$5,[1]Q4_narr_rank!$A$5,IF(AV231=[1]Q4_narr_rank!$B$6,[1]Q4_narr_rank!$A$6,IF(AV231=[1]Q4_narr_rank!$B$7,[1]Q4_narr_rank!$A$7))))))</f>
        <v>Balanced Cynics</v>
      </c>
      <c r="AX231" t="s">
        <v>1340</v>
      </c>
      <c r="AY231">
        <v>1</v>
      </c>
      <c r="AZ231">
        <f>LEN(Table1[[#This Row],[narratives_probing]])</f>
        <v>116</v>
      </c>
      <c r="BA231" s="6" t="str">
        <f>IF(Table1[[#This Row],[narratives_rank_1]]=1,"Money",IF(Table1[[#This Row],[narratives_rank_2]]=1,"Mixture",IF(Table1[[#This Row],[narratives_rank_3]]=1,"Sincere")))</f>
        <v>Mixture</v>
      </c>
      <c r="BB231" s="7" t="s">
        <v>116</v>
      </c>
      <c r="BC231" s="1">
        <v>10</v>
      </c>
      <c r="BF231" t="s">
        <v>133</v>
      </c>
      <c r="BG231">
        <v>0.2</v>
      </c>
      <c r="BH231" t="s">
        <v>118</v>
      </c>
      <c r="BI231" t="s">
        <v>146</v>
      </c>
      <c r="BJ231" t="s">
        <v>134</v>
      </c>
      <c r="BK231" t="s">
        <v>120</v>
      </c>
      <c r="BL231" t="s">
        <v>135</v>
      </c>
      <c r="BN231">
        <v>63</v>
      </c>
      <c r="BO231" t="s">
        <v>100</v>
      </c>
      <c r="BP231" t="s">
        <v>164</v>
      </c>
      <c r="BQ231" t="s">
        <v>124</v>
      </c>
    </row>
    <row r="232" spans="1:69" x14ac:dyDescent="0.2">
      <c r="A232" t="s">
        <v>1341</v>
      </c>
      <c r="B232" t="s">
        <v>1341</v>
      </c>
      <c r="C232">
        <v>280.452</v>
      </c>
      <c r="D232" t="s">
        <v>1342</v>
      </c>
      <c r="E232" s="1" t="s">
        <v>205</v>
      </c>
      <c r="F232" s="1">
        <v>2</v>
      </c>
      <c r="G232" s="1" t="s">
        <v>206</v>
      </c>
      <c r="H232" s="1">
        <v>6</v>
      </c>
      <c r="I232" s="1"/>
      <c r="J232" t="s">
        <v>1343</v>
      </c>
      <c r="K232" s="1" t="s">
        <v>176</v>
      </c>
      <c r="L232" s="1">
        <v>2</v>
      </c>
      <c r="M232" s="1" t="s">
        <v>177</v>
      </c>
      <c r="N232" s="1">
        <v>2</v>
      </c>
      <c r="O232" s="1" t="s">
        <v>88</v>
      </c>
      <c r="P232" s="1">
        <v>4</v>
      </c>
      <c r="R232" t="s">
        <v>1344</v>
      </c>
      <c r="S232">
        <v>0</v>
      </c>
      <c r="X232">
        <v>0</v>
      </c>
      <c r="Y232" t="str" cm="1">
        <f t="array" ref="Y23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32" cm="1">
        <f t="array" ref="Z23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32" t="str" cm="1">
        <f t="array" ref="AA23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32" t="str" cm="1">
        <f t="array" ref="AB23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32" t="str" cm="1">
        <f t="array" ref="AC23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32" t="str" cm="1">
        <f t="array" ref="AD23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32">
        <f>IF(OR(Table1[[#This Row],[Merged_Coding3numerical1]]=1,Table1[[#This Row],[Merged_Coding3numerical2]]=1,Table1[[#This Row],[Merged_Coding3numerical3]]=1),1,0)</f>
        <v>1</v>
      </c>
      <c r="AF232">
        <f>IF(OR(Table1[[#This Row],[Merged_Coding3numerical1]]=2,Table1[[#This Row],[Merged_Coding3numerical2]]=2,Table1[[#This Row],[Merged_Coding3numerical3]]=2),1,0)</f>
        <v>0</v>
      </c>
      <c r="AG232">
        <f>IF(OR(Table1[[#This Row],[Merged_Coding3numerical1]]=3,Table1[[#This Row],[Merged_Coding3numerical2]]=3,Table1[[#This Row],[Merged_Coding3numerical3]]=3),1,0)</f>
        <v>0</v>
      </c>
      <c r="AH232">
        <f>IF(OR(Table1[[#This Row],[Merged_Coding3numerical1]]=4,Table1[[#This Row],[Merged_Coding3numerical2]]=4,Table1[[#This Row],[Merged_Coding3numerical3]]=4),1,0)</f>
        <v>0</v>
      </c>
      <c r="AI232">
        <f>IF(OR(Table1[[#This Row],[Merged_Coding3numerical1]]=5,Table1[[#This Row],[Merged_Coding3numerical2]]=5,Table1[[#This Row],[Merged_Coding3numerical3]]=5),1,0)</f>
        <v>0</v>
      </c>
      <c r="AJ232">
        <f>LEN(Table1[[#This Row],[narratives_open]])</f>
        <v>539</v>
      </c>
      <c r="AK232" s="1" t="s">
        <v>90</v>
      </c>
      <c r="AL232" s="1">
        <v>2</v>
      </c>
      <c r="AR232">
        <f t="shared" si="3"/>
        <v>1</v>
      </c>
      <c r="AS232">
        <v>3</v>
      </c>
      <c r="AT232">
        <v>1</v>
      </c>
      <c r="AU232">
        <v>2</v>
      </c>
      <c r="AV232">
        <f>IF(Table1[[#This Row],[narratives_rank_1]]=1,IF(Table1[[#This Row],[narratives_rank_2]]=2,123,132),IF(Table1[[#This Row],[narratives_rank_1]]=2,IF(Table1[[#This Row],[narratives_rank_2]]=1,213,231),IF(Table1[[#This Row],[narratives_rank_2]]=1,312,321)))</f>
        <v>312</v>
      </c>
      <c r="AW232" t="str">
        <f>IF(AV232=[1]Q4_narr_rank!$B$2,[1]Q4_narr_rank!$A$2,IF(AV232=[1]Q4_narr_rank!$B$3,[1]Q4_narr_rank!$A$3,IF(AV232=[1]Q4_narr_rank!$B$4,[1]Q4_narr_rank!$A$4,IF(AV232=[1]Q4_narr_rank!$B$5,[1]Q4_narr_rank!$A$5,IF(AV232=[1]Q4_narr_rank!$B$6,[1]Q4_narr_rank!$A$6,IF(AV232=[1]Q4_narr_rank!$B$7,[1]Q4_narr_rank!$A$7))))))</f>
        <v>Balanced Idealists</v>
      </c>
      <c r="AX232" t="s">
        <v>1345</v>
      </c>
      <c r="AY232">
        <v>1</v>
      </c>
      <c r="AZ232">
        <f>LEN(Table1[[#This Row],[narratives_probing]])</f>
        <v>341</v>
      </c>
      <c r="BA232" s="6" t="str">
        <f>IF(Table1[[#This Row],[narratives_rank_1]]=1,"Money",IF(Table1[[#This Row],[narratives_rank_2]]=1,"Mixture",IF(Table1[[#This Row],[narratives_rank_3]]=1,"Sincere")))</f>
        <v>Mixture</v>
      </c>
      <c r="BB232" s="9" t="s">
        <v>132</v>
      </c>
      <c r="BC232" s="1">
        <v>20</v>
      </c>
      <c r="BF232" t="s">
        <v>210</v>
      </c>
      <c r="BG232" t="s">
        <v>187</v>
      </c>
      <c r="BH232" t="s">
        <v>188</v>
      </c>
      <c r="BI232" t="s">
        <v>188</v>
      </c>
      <c r="BJ232" t="s">
        <v>134</v>
      </c>
      <c r="BK232" t="s">
        <v>120</v>
      </c>
      <c r="BL232" t="s">
        <v>135</v>
      </c>
      <c r="BN232">
        <v>30</v>
      </c>
      <c r="BO232" t="s">
        <v>136</v>
      </c>
      <c r="BP232" t="s">
        <v>147</v>
      </c>
      <c r="BQ232" t="s">
        <v>541</v>
      </c>
    </row>
    <row r="233" spans="1:69" x14ac:dyDescent="0.2">
      <c r="A233" t="s">
        <v>1346</v>
      </c>
      <c r="B233" t="s">
        <v>1346</v>
      </c>
      <c r="C233">
        <v>66.284000000000006</v>
      </c>
      <c r="D233" t="s">
        <v>1347</v>
      </c>
      <c r="E233" s="1" t="s">
        <v>205</v>
      </c>
      <c r="F233" s="1">
        <v>2</v>
      </c>
      <c r="G233" s="1" t="s">
        <v>281</v>
      </c>
      <c r="H233" s="1">
        <v>4</v>
      </c>
      <c r="I233" s="1"/>
      <c r="J233" t="s">
        <v>1348</v>
      </c>
      <c r="K233" s="1" t="s">
        <v>176</v>
      </c>
      <c r="L233" s="1">
        <v>2</v>
      </c>
      <c r="M233" s="1" t="s">
        <v>328</v>
      </c>
      <c r="N233" s="1">
        <v>4</v>
      </c>
      <c r="O233" s="1" t="s">
        <v>88</v>
      </c>
      <c r="P233" s="1">
        <v>4</v>
      </c>
      <c r="R233" t="s">
        <v>1349</v>
      </c>
      <c r="S233">
        <v>0</v>
      </c>
      <c r="U233">
        <v>1</v>
      </c>
      <c r="V233" t="s">
        <v>185</v>
      </c>
      <c r="W233" s="8">
        <f>IF(Table1[[#This Row],[main_reasontext]]=[1]Q3_narr_open!$A$23,1,IF(Table1[[#This Row],[main_reasontext]]=[1]Q3_narr_open!$A$24,2,IF(Table1[[#This Row],[main_reasontext]]=[1]Q3_narr_open!$A$25,3,IF(Table1[[#This Row],[main_reasontext]]=[1]Q3_narr_open!$A$26,4,))))</f>
        <v>4</v>
      </c>
      <c r="X233">
        <v>1</v>
      </c>
      <c r="Y233" t="str" cm="1">
        <f t="array" ref="Y23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33" cm="1">
        <f t="array" ref="Z23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33" t="str" cm="1">
        <f t="array" ref="AA23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33" cm="1">
        <f t="array" ref="AB23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33" t="str" cm="1">
        <f t="array" ref="AC23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33" t="str" cm="1">
        <f t="array" ref="AD23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33">
        <f>IF(OR(Table1[[#This Row],[Merged_Coding3numerical1]]=1,Table1[[#This Row],[Merged_Coding3numerical2]]=1,Table1[[#This Row],[Merged_Coding3numerical3]]=1),1,0)</f>
        <v>1</v>
      </c>
      <c r="AF233">
        <f>IF(OR(Table1[[#This Row],[Merged_Coding3numerical1]]=2,Table1[[#This Row],[Merged_Coding3numerical2]]=2,Table1[[#This Row],[Merged_Coding3numerical3]]=2),1,0)</f>
        <v>0</v>
      </c>
      <c r="AG233">
        <f>IF(OR(Table1[[#This Row],[Merged_Coding3numerical1]]=3,Table1[[#This Row],[Merged_Coding3numerical2]]=3,Table1[[#This Row],[Merged_Coding3numerical3]]=3),1,0)</f>
        <v>0</v>
      </c>
      <c r="AH233">
        <f>IF(OR(Table1[[#This Row],[Merged_Coding3numerical1]]=4,Table1[[#This Row],[Merged_Coding3numerical2]]=4,Table1[[#This Row],[Merged_Coding3numerical3]]=4),1,0)</f>
        <v>1</v>
      </c>
      <c r="AI233">
        <f>IF(OR(Table1[[#This Row],[Merged_Coding3numerical1]]=5,Table1[[#This Row],[Merged_Coding3numerical2]]=5,Table1[[#This Row],[Merged_Coding3numerical3]]=5),1,0)</f>
        <v>0</v>
      </c>
      <c r="AJ233">
        <f>LEN(Table1[[#This Row],[narratives_open]])</f>
        <v>206</v>
      </c>
      <c r="AK233" s="1" t="s">
        <v>113</v>
      </c>
      <c r="AL233" s="1">
        <v>1</v>
      </c>
      <c r="AM233" s="1" t="s">
        <v>90</v>
      </c>
      <c r="AN233" s="1">
        <v>2</v>
      </c>
      <c r="AR233">
        <f t="shared" si="3"/>
        <v>0.5</v>
      </c>
      <c r="AS233">
        <v>2</v>
      </c>
      <c r="AT233">
        <v>1</v>
      </c>
      <c r="AU233">
        <v>3</v>
      </c>
      <c r="AV233">
        <f>IF(Table1[[#This Row],[narratives_rank_1]]=1,IF(Table1[[#This Row],[narratives_rank_2]]=2,123,132),IF(Table1[[#This Row],[narratives_rank_1]]=2,IF(Table1[[#This Row],[narratives_rank_2]]=1,213,231),IF(Table1[[#This Row],[narratives_rank_2]]=1,312,321)))</f>
        <v>213</v>
      </c>
      <c r="AW233" t="str">
        <f>IF(AV233=[1]Q4_narr_rank!$B$2,[1]Q4_narr_rank!$A$2,IF(AV233=[1]Q4_narr_rank!$B$3,[1]Q4_narr_rank!$A$3,IF(AV233=[1]Q4_narr_rank!$B$4,[1]Q4_narr_rank!$A$4,IF(AV233=[1]Q4_narr_rank!$B$5,[1]Q4_narr_rank!$A$5,IF(AV233=[1]Q4_narr_rank!$B$6,[1]Q4_narr_rank!$A$6,IF(AV233=[1]Q4_narr_rank!$B$7,[1]Q4_narr_rank!$A$7))))))</f>
        <v>Balanced Cynics</v>
      </c>
      <c r="AX233" t="s">
        <v>1350</v>
      </c>
      <c r="AY233">
        <v>1</v>
      </c>
      <c r="AZ233">
        <f>LEN(Table1[[#This Row],[narratives_probing]])</f>
        <v>163</v>
      </c>
      <c r="BA233" s="6" t="str">
        <f>IF(Table1[[#This Row],[narratives_rank_1]]=1,"Money",IF(Table1[[#This Row],[narratives_rank_2]]=1,"Mixture",IF(Table1[[#This Row],[narratives_rank_3]]=1,"Sincere")))</f>
        <v>Mixture</v>
      </c>
      <c r="BB233" s="9" t="s">
        <v>132</v>
      </c>
      <c r="BC233" s="1">
        <v>20</v>
      </c>
      <c r="BF233" t="s">
        <v>223</v>
      </c>
      <c r="BG233" t="s">
        <v>94</v>
      </c>
      <c r="BH233" t="s">
        <v>96</v>
      </c>
      <c r="BI233" t="s">
        <v>95</v>
      </c>
      <c r="BJ233" t="s">
        <v>154</v>
      </c>
      <c r="BK233" t="s">
        <v>120</v>
      </c>
      <c r="BL233" t="s">
        <v>99</v>
      </c>
      <c r="BN233">
        <v>21</v>
      </c>
      <c r="BO233" t="s">
        <v>155</v>
      </c>
      <c r="BP233" t="s">
        <v>123</v>
      </c>
      <c r="BQ233" t="s">
        <v>124</v>
      </c>
    </row>
    <row r="234" spans="1:69" x14ac:dyDescent="0.2">
      <c r="A234" t="s">
        <v>1351</v>
      </c>
      <c r="B234" t="s">
        <v>1351</v>
      </c>
      <c r="C234">
        <v>41.045999999999999</v>
      </c>
      <c r="D234" t="s">
        <v>1352</v>
      </c>
      <c r="E234" s="1" t="s">
        <v>167</v>
      </c>
      <c r="F234" s="1">
        <v>5</v>
      </c>
      <c r="G234" s="1" t="s">
        <v>167</v>
      </c>
      <c r="H234" s="1">
        <v>19</v>
      </c>
      <c r="I234" s="1"/>
      <c r="J234" t="s">
        <v>1353</v>
      </c>
      <c r="K234" s="1" t="s">
        <v>108</v>
      </c>
      <c r="L234" s="1">
        <v>1</v>
      </c>
      <c r="M234" s="1" t="s">
        <v>109</v>
      </c>
      <c r="N234" s="1">
        <v>1</v>
      </c>
      <c r="O234" s="1" t="s">
        <v>227</v>
      </c>
      <c r="P234" s="1">
        <v>2</v>
      </c>
      <c r="Q234" s="1"/>
      <c r="R234" t="s">
        <v>1354</v>
      </c>
      <c r="S234">
        <v>0</v>
      </c>
      <c r="U234">
        <v>1</v>
      </c>
      <c r="V234" t="s">
        <v>185</v>
      </c>
      <c r="W234" s="8">
        <f>IF(Table1[[#This Row],[main_reasontext]]=[1]Q3_narr_open!$A$23,1,IF(Table1[[#This Row],[main_reasontext]]=[1]Q3_narr_open!$A$24,2,IF(Table1[[#This Row],[main_reasontext]]=[1]Q3_narr_open!$A$25,3,IF(Table1[[#This Row],[main_reasontext]]=[1]Q3_narr_open!$A$26,4,))))</f>
        <v>4</v>
      </c>
      <c r="X234">
        <v>1</v>
      </c>
      <c r="Y234" t="str" cm="1">
        <f t="array" ref="Y23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234" cm="1">
        <f t="array" ref="Z23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234" t="str" cm="1">
        <f t="array" ref="AA23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34" cm="1">
        <f t="array" ref="AB23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34" t="str" cm="1">
        <f t="array" ref="AC23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34" t="str" cm="1">
        <f t="array" ref="AD23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34">
        <f>IF(OR(Table1[[#This Row],[Merged_Coding3numerical1]]=1,Table1[[#This Row],[Merged_Coding3numerical2]]=1,Table1[[#This Row],[Merged_Coding3numerical3]]=1),1,0)</f>
        <v>0</v>
      </c>
      <c r="AF234">
        <f>IF(OR(Table1[[#This Row],[Merged_Coding3numerical1]]=2,Table1[[#This Row],[Merged_Coding3numerical2]]=2,Table1[[#This Row],[Merged_Coding3numerical3]]=2),1,0)</f>
        <v>1</v>
      </c>
      <c r="AG234">
        <f>IF(OR(Table1[[#This Row],[Merged_Coding3numerical1]]=3,Table1[[#This Row],[Merged_Coding3numerical2]]=3,Table1[[#This Row],[Merged_Coding3numerical3]]=3),1,0)</f>
        <v>0</v>
      </c>
      <c r="AH234">
        <f>IF(OR(Table1[[#This Row],[Merged_Coding3numerical1]]=4,Table1[[#This Row],[Merged_Coding3numerical2]]=4,Table1[[#This Row],[Merged_Coding3numerical3]]=4),1,0)</f>
        <v>1</v>
      </c>
      <c r="AI234">
        <f>IF(OR(Table1[[#This Row],[Merged_Coding3numerical1]]=5,Table1[[#This Row],[Merged_Coding3numerical2]]=5,Table1[[#This Row],[Merged_Coding3numerical3]]=5),1,0)</f>
        <v>0</v>
      </c>
      <c r="AJ234">
        <f>LEN(Table1[[#This Row],[narratives_open]])</f>
        <v>829</v>
      </c>
      <c r="AK234" s="1" t="s">
        <v>221</v>
      </c>
      <c r="AL234" s="1">
        <v>5</v>
      </c>
      <c r="AM234" s="1" t="s">
        <v>113</v>
      </c>
      <c r="AN234" s="1">
        <v>1</v>
      </c>
      <c r="AR234">
        <f t="shared" si="3"/>
        <v>0.5</v>
      </c>
      <c r="AS234">
        <v>2</v>
      </c>
      <c r="AT234">
        <v>3</v>
      </c>
      <c r="AU234">
        <v>1</v>
      </c>
      <c r="AV234">
        <f>IF(Table1[[#This Row],[narratives_rank_1]]=1,IF(Table1[[#This Row],[narratives_rank_2]]=2,123,132),IF(Table1[[#This Row],[narratives_rank_1]]=2,IF(Table1[[#This Row],[narratives_rank_2]]=1,213,231),IF(Table1[[#This Row],[narratives_rank_2]]=1,312,321)))</f>
        <v>231</v>
      </c>
      <c r="AW234" t="str">
        <f>IF(AV234=[1]Q4_narr_rank!$B$2,[1]Q4_narr_rank!$A$2,IF(AV234=[1]Q4_narr_rank!$B$3,[1]Q4_narr_rank!$A$3,IF(AV234=[1]Q4_narr_rank!$B$4,[1]Q4_narr_rank!$A$4,IF(AV234=[1]Q4_narr_rank!$B$5,[1]Q4_narr_rank!$A$5,IF(AV234=[1]Q4_narr_rank!$B$6,[1]Q4_narr_rank!$A$6,IF(AV234=[1]Q4_narr_rank!$B$7,[1]Q4_narr_rank!$A$7))))))</f>
        <v>2 different types of firms, idealists</v>
      </c>
      <c r="AX234" t="s">
        <v>1355</v>
      </c>
      <c r="AY234">
        <v>0</v>
      </c>
      <c r="AZ234">
        <f>LEN(Table1[[#This Row],[narratives_probing]])</f>
        <v>96</v>
      </c>
      <c r="BA234" s="6" t="str">
        <f>IF(Table1[[#This Row],[narratives_rank_1]]=1,"Money",IF(Table1[[#This Row],[narratives_rank_2]]=1,"Mixture",IF(Table1[[#This Row],[narratives_rank_3]]=1,"Sincere")))</f>
        <v>Sincere</v>
      </c>
      <c r="BB234" s="9" t="s">
        <v>336</v>
      </c>
      <c r="BC234" s="1">
        <v>3</v>
      </c>
      <c r="BF234" t="s">
        <v>93</v>
      </c>
      <c r="BG234" t="s">
        <v>94</v>
      </c>
      <c r="BH234" t="s">
        <v>118</v>
      </c>
      <c r="BI234" t="s">
        <v>118</v>
      </c>
      <c r="BJ234" t="s">
        <v>97</v>
      </c>
      <c r="BK234" t="s">
        <v>120</v>
      </c>
      <c r="BL234" t="s">
        <v>135</v>
      </c>
      <c r="BN234">
        <v>23</v>
      </c>
      <c r="BO234" t="s">
        <v>122</v>
      </c>
      <c r="BP234" t="s">
        <v>123</v>
      </c>
      <c r="BQ234" t="s">
        <v>124</v>
      </c>
    </row>
    <row r="235" spans="1:69" x14ac:dyDescent="0.2">
      <c r="A235" t="s">
        <v>1356</v>
      </c>
      <c r="B235" t="s">
        <v>1356</v>
      </c>
      <c r="C235">
        <v>47.084000000000003</v>
      </c>
      <c r="D235" t="s">
        <v>1357</v>
      </c>
      <c r="E235" s="1" t="s">
        <v>167</v>
      </c>
      <c r="F235" s="1">
        <v>5</v>
      </c>
      <c r="G235" s="1" t="s">
        <v>167</v>
      </c>
      <c r="H235" s="1">
        <v>19</v>
      </c>
      <c r="I235" s="1"/>
      <c r="J235" t="s">
        <v>1358</v>
      </c>
      <c r="K235" s="1" t="s">
        <v>108</v>
      </c>
      <c r="L235" s="1">
        <v>1</v>
      </c>
      <c r="M235" s="1" t="s">
        <v>109</v>
      </c>
      <c r="N235" s="1">
        <v>1</v>
      </c>
      <c r="O235" s="1" t="s">
        <v>88</v>
      </c>
      <c r="P235" s="1">
        <v>4</v>
      </c>
      <c r="R235" t="s">
        <v>1359</v>
      </c>
      <c r="S235">
        <v>0</v>
      </c>
      <c r="V235" t="s">
        <v>111</v>
      </c>
      <c r="W235" s="8">
        <f>IF(Table1[[#This Row],[main_reasontext]]=[1]Q3_narr_open!$A$23,1,IF(Table1[[#This Row],[main_reasontext]]=[1]Q3_narr_open!$A$24,2,IF(Table1[[#This Row],[main_reasontext]]=[1]Q3_narr_open!$A$25,3,IF(Table1[[#This Row],[main_reasontext]]=[1]Q3_narr_open!$A$26,4,))))</f>
        <v>2</v>
      </c>
      <c r="X235">
        <v>0</v>
      </c>
      <c r="Y235" t="str" cm="1">
        <f t="array" ref="Y23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35" cm="1">
        <f t="array" ref="Z23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35" t="str" cm="1">
        <f t="array" ref="AA23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235" cm="1">
        <f t="array" ref="AB23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235" t="str" cm="1">
        <f t="array" ref="AC23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35" t="str" cm="1">
        <f t="array" ref="AD23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35">
        <f>IF(OR(Table1[[#This Row],[Merged_Coding3numerical1]]=1,Table1[[#This Row],[Merged_Coding3numerical2]]=1,Table1[[#This Row],[Merged_Coding3numerical3]]=1),1,0)</f>
        <v>1</v>
      </c>
      <c r="AF235">
        <f>IF(OR(Table1[[#This Row],[Merged_Coding3numerical1]]=2,Table1[[#This Row],[Merged_Coding3numerical2]]=2,Table1[[#This Row],[Merged_Coding3numerical3]]=2),1,0)</f>
        <v>1</v>
      </c>
      <c r="AG235">
        <f>IF(OR(Table1[[#This Row],[Merged_Coding3numerical1]]=3,Table1[[#This Row],[Merged_Coding3numerical2]]=3,Table1[[#This Row],[Merged_Coding3numerical3]]=3),1,0)</f>
        <v>0</v>
      </c>
      <c r="AH235">
        <f>IF(OR(Table1[[#This Row],[Merged_Coding3numerical1]]=4,Table1[[#This Row],[Merged_Coding3numerical2]]=4,Table1[[#This Row],[Merged_Coding3numerical3]]=4),1,0)</f>
        <v>0</v>
      </c>
      <c r="AI235">
        <f>IF(OR(Table1[[#This Row],[Merged_Coding3numerical1]]=5,Table1[[#This Row],[Merged_Coding3numerical2]]=5,Table1[[#This Row],[Merged_Coding3numerical3]]=5),1,0)</f>
        <v>0</v>
      </c>
      <c r="AJ235">
        <f>LEN(Table1[[#This Row],[narratives_open]])</f>
        <v>157</v>
      </c>
      <c r="AK235" s="1" t="s">
        <v>90</v>
      </c>
      <c r="AL235" s="1">
        <v>2</v>
      </c>
      <c r="AM235" s="1" t="s">
        <v>112</v>
      </c>
      <c r="AN235" s="1">
        <v>3</v>
      </c>
      <c r="AR235">
        <f t="shared" si="3"/>
        <v>0.5</v>
      </c>
      <c r="AS235">
        <v>1</v>
      </c>
      <c r="AT235">
        <v>2</v>
      </c>
      <c r="AU235">
        <v>3</v>
      </c>
      <c r="AV235">
        <f>IF(Table1[[#This Row],[narratives_rank_1]]=1,IF(Table1[[#This Row],[narratives_rank_2]]=2,123,132),IF(Table1[[#This Row],[narratives_rank_1]]=2,IF(Table1[[#This Row],[narratives_rank_2]]=1,213,231),IF(Table1[[#This Row],[narratives_rank_2]]=1,312,321)))</f>
        <v>123</v>
      </c>
      <c r="AW235" t="str">
        <f>IF(AV235=[1]Q4_narr_rank!$B$2,[1]Q4_narr_rank!$A$2,IF(AV235=[1]Q4_narr_rank!$B$3,[1]Q4_narr_rank!$A$3,IF(AV235=[1]Q4_narr_rank!$B$4,[1]Q4_narr_rank!$A$4,IF(AV235=[1]Q4_narr_rank!$B$5,[1]Q4_narr_rank!$A$5,IF(AV235=[1]Q4_narr_rank!$B$6,[1]Q4_narr_rank!$A$6,IF(AV235=[1]Q4_narr_rank!$B$7,[1]Q4_narr_rank!$A$7))))))</f>
        <v>Cynics</v>
      </c>
      <c r="AX235" t="s">
        <v>1360</v>
      </c>
      <c r="AY235">
        <v>1</v>
      </c>
      <c r="AZ235">
        <f>LEN(Table1[[#This Row],[narratives_probing]])</f>
        <v>132</v>
      </c>
      <c r="BA235" s="6" t="str">
        <f>IF(Table1[[#This Row],[narratives_rank_1]]=1,"Money",IF(Table1[[#This Row],[narratives_rank_2]]=1,"Mixture",IF(Table1[[#This Row],[narratives_rank_3]]=1,"Sincere")))</f>
        <v>Money</v>
      </c>
      <c r="BB235" s="10" t="s">
        <v>92</v>
      </c>
      <c r="BC235" s="1">
        <v>9</v>
      </c>
      <c r="BF235" t="s">
        <v>237</v>
      </c>
      <c r="BG235" t="s">
        <v>94</v>
      </c>
      <c r="BH235" t="s">
        <v>95</v>
      </c>
      <c r="BI235" t="s">
        <v>118</v>
      </c>
      <c r="BJ235" t="s">
        <v>119</v>
      </c>
      <c r="BK235" t="s">
        <v>120</v>
      </c>
      <c r="BL235" t="s">
        <v>630</v>
      </c>
      <c r="BN235">
        <v>37</v>
      </c>
      <c r="BO235" t="s">
        <v>100</v>
      </c>
      <c r="BP235" t="s">
        <v>164</v>
      </c>
      <c r="BQ235" t="s">
        <v>156</v>
      </c>
    </row>
    <row r="236" spans="1:69" x14ac:dyDescent="0.2">
      <c r="A236" t="s">
        <v>1361</v>
      </c>
      <c r="B236" t="s">
        <v>1361</v>
      </c>
      <c r="C236">
        <v>109.655</v>
      </c>
      <c r="D236" t="s">
        <v>1362</v>
      </c>
      <c r="E236" s="1" t="s">
        <v>127</v>
      </c>
      <c r="F236" s="1">
        <v>3</v>
      </c>
      <c r="G236" s="1" t="s">
        <v>128</v>
      </c>
      <c r="H236" s="1">
        <v>9</v>
      </c>
      <c r="I236" s="1"/>
      <c r="J236" t="s">
        <v>1363</v>
      </c>
      <c r="K236" s="1" t="s">
        <v>108</v>
      </c>
      <c r="L236" s="1">
        <v>1</v>
      </c>
      <c r="M236" s="1" t="s">
        <v>109</v>
      </c>
      <c r="N236" s="1">
        <v>1</v>
      </c>
      <c r="O236" s="1" t="s">
        <v>88</v>
      </c>
      <c r="P236" s="1">
        <v>4</v>
      </c>
      <c r="Q236" s="1"/>
      <c r="R236" t="s">
        <v>1364</v>
      </c>
      <c r="S236">
        <v>0</v>
      </c>
      <c r="X236">
        <v>0</v>
      </c>
      <c r="Y236" t="str" cm="1">
        <f t="array" ref="Y23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36" cm="1">
        <f t="array" ref="Z23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36" t="str" cm="1">
        <f t="array" ref="AA23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36" t="str" cm="1">
        <f t="array" ref="AB23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36" t="str" cm="1">
        <f t="array" ref="AC23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36" t="str" cm="1">
        <f t="array" ref="AD23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36">
        <f>IF(OR(Table1[[#This Row],[Merged_Coding3numerical1]]=1,Table1[[#This Row],[Merged_Coding3numerical2]]=1,Table1[[#This Row],[Merged_Coding3numerical3]]=1),1,0)</f>
        <v>0</v>
      </c>
      <c r="AF236">
        <f>IF(OR(Table1[[#This Row],[Merged_Coding3numerical1]]=2,Table1[[#This Row],[Merged_Coding3numerical2]]=2,Table1[[#This Row],[Merged_Coding3numerical3]]=2),1,0)</f>
        <v>0</v>
      </c>
      <c r="AG236">
        <f>IF(OR(Table1[[#This Row],[Merged_Coding3numerical1]]=3,Table1[[#This Row],[Merged_Coding3numerical2]]=3,Table1[[#This Row],[Merged_Coding3numerical3]]=3),1,0)</f>
        <v>0</v>
      </c>
      <c r="AH236">
        <f>IF(OR(Table1[[#This Row],[Merged_Coding3numerical1]]=4,Table1[[#This Row],[Merged_Coding3numerical2]]=4,Table1[[#This Row],[Merged_Coding3numerical3]]=4),1,0)</f>
        <v>1</v>
      </c>
      <c r="AI236">
        <f>IF(OR(Table1[[#This Row],[Merged_Coding3numerical1]]=5,Table1[[#This Row],[Merged_Coding3numerical2]]=5,Table1[[#This Row],[Merged_Coding3numerical3]]=5),1,0)</f>
        <v>0</v>
      </c>
      <c r="AJ236">
        <f>LEN(Table1[[#This Row],[narratives_open]])</f>
        <v>378</v>
      </c>
      <c r="AK236" s="1" t="s">
        <v>114</v>
      </c>
      <c r="AL236" s="1">
        <v>6</v>
      </c>
      <c r="AR236">
        <f t="shared" si="3"/>
        <v>1</v>
      </c>
      <c r="AS236">
        <v>2</v>
      </c>
      <c r="AT236">
        <v>3</v>
      </c>
      <c r="AU236">
        <v>1</v>
      </c>
      <c r="AV236">
        <f>IF(Table1[[#This Row],[narratives_rank_1]]=1,IF(Table1[[#This Row],[narratives_rank_2]]=2,123,132),IF(Table1[[#This Row],[narratives_rank_1]]=2,IF(Table1[[#This Row],[narratives_rank_2]]=1,213,231),IF(Table1[[#This Row],[narratives_rank_2]]=1,312,321)))</f>
        <v>231</v>
      </c>
      <c r="AW236" t="str">
        <f>IF(AV236=[1]Q4_narr_rank!$B$2,[1]Q4_narr_rank!$A$2,IF(AV236=[1]Q4_narr_rank!$B$3,[1]Q4_narr_rank!$A$3,IF(AV236=[1]Q4_narr_rank!$B$4,[1]Q4_narr_rank!$A$4,IF(AV236=[1]Q4_narr_rank!$B$5,[1]Q4_narr_rank!$A$5,IF(AV236=[1]Q4_narr_rank!$B$6,[1]Q4_narr_rank!$A$6,IF(AV236=[1]Q4_narr_rank!$B$7,[1]Q4_narr_rank!$A$7))))))</f>
        <v>2 different types of firms, idealists</v>
      </c>
      <c r="AX236" t="s">
        <v>1365</v>
      </c>
      <c r="AY236">
        <v>1</v>
      </c>
      <c r="AZ236">
        <f>LEN(Table1[[#This Row],[narratives_probing]])</f>
        <v>267</v>
      </c>
      <c r="BA236" s="6" t="str">
        <f>IF(Table1[[#This Row],[narratives_rank_1]]=1,"Money",IF(Table1[[#This Row],[narratives_rank_2]]=1,"Mixture",IF(Table1[[#This Row],[narratives_rank_3]]=1,"Sincere")))</f>
        <v>Sincere</v>
      </c>
      <c r="BB236" s="9" t="s">
        <v>369</v>
      </c>
      <c r="BC236" s="1">
        <v>7</v>
      </c>
      <c r="BF236" t="s">
        <v>93</v>
      </c>
      <c r="BG236">
        <v>0.4</v>
      </c>
      <c r="BH236" t="s">
        <v>188</v>
      </c>
      <c r="BI236" t="s">
        <v>188</v>
      </c>
      <c r="BJ236" t="s">
        <v>154</v>
      </c>
      <c r="BK236" t="s">
        <v>120</v>
      </c>
      <c r="BL236" t="s">
        <v>135</v>
      </c>
      <c r="BN236">
        <v>30</v>
      </c>
      <c r="BO236" t="s">
        <v>136</v>
      </c>
      <c r="BP236" t="s">
        <v>324</v>
      </c>
      <c r="BQ236" t="s">
        <v>124</v>
      </c>
    </row>
    <row r="237" spans="1:69" x14ac:dyDescent="0.2">
      <c r="A237" t="s">
        <v>1366</v>
      </c>
      <c r="B237" t="s">
        <v>1366</v>
      </c>
      <c r="C237">
        <v>312.24599999999998</v>
      </c>
      <c r="D237" t="s">
        <v>1367</v>
      </c>
      <c r="E237" s="1" t="s">
        <v>205</v>
      </c>
      <c r="F237" s="1">
        <v>2</v>
      </c>
      <c r="G237" s="1" t="s">
        <v>206</v>
      </c>
      <c r="H237" s="1">
        <v>6</v>
      </c>
      <c r="I237" s="1"/>
      <c r="J237" t="s">
        <v>1368</v>
      </c>
      <c r="K237" s="1" t="s">
        <v>176</v>
      </c>
      <c r="L237" s="1">
        <v>2</v>
      </c>
      <c r="M237" s="1" t="s">
        <v>328</v>
      </c>
      <c r="N237" s="1">
        <v>4</v>
      </c>
      <c r="O237" s="1" t="s">
        <v>88</v>
      </c>
      <c r="P237" s="1">
        <v>4</v>
      </c>
      <c r="R237" t="s">
        <v>1369</v>
      </c>
      <c r="S237">
        <v>0</v>
      </c>
      <c r="V237" t="s">
        <v>90</v>
      </c>
      <c r="W237" s="8">
        <f>IF(Table1[[#This Row],[main_reasontext]]=[1]Q3_narr_open!$A$23,1,IF(Table1[[#This Row],[main_reasontext]]=[1]Q3_narr_open!$A$24,2,IF(Table1[[#This Row],[main_reasontext]]=[1]Q3_narr_open!$A$25,3,IF(Table1[[#This Row],[main_reasontext]]=[1]Q3_narr_open!$A$26,4,))))</f>
        <v>1</v>
      </c>
      <c r="X237">
        <v>0</v>
      </c>
      <c r="Y237" t="str" cm="1">
        <f t="array" ref="Y23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37" cm="1">
        <f t="array" ref="Z23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37" t="str" cm="1">
        <f t="array" ref="AA23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37" cm="1">
        <f t="array" ref="AB23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37" t="str" cm="1">
        <f t="array" ref="AC23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37" t="str" cm="1">
        <f t="array" ref="AD23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37">
        <f>IF(OR(Table1[[#This Row],[Merged_Coding3numerical1]]=1,Table1[[#This Row],[Merged_Coding3numerical2]]=1,Table1[[#This Row],[Merged_Coding3numerical3]]=1),1,0)</f>
        <v>1</v>
      </c>
      <c r="AF237">
        <f>IF(OR(Table1[[#This Row],[Merged_Coding3numerical1]]=2,Table1[[#This Row],[Merged_Coding3numerical2]]=2,Table1[[#This Row],[Merged_Coding3numerical3]]=2),1,0)</f>
        <v>0</v>
      </c>
      <c r="AG237">
        <f>IF(OR(Table1[[#This Row],[Merged_Coding3numerical1]]=3,Table1[[#This Row],[Merged_Coding3numerical2]]=3,Table1[[#This Row],[Merged_Coding3numerical3]]=3),1,0)</f>
        <v>0</v>
      </c>
      <c r="AH237">
        <f>IF(OR(Table1[[#This Row],[Merged_Coding3numerical1]]=4,Table1[[#This Row],[Merged_Coding3numerical2]]=4,Table1[[#This Row],[Merged_Coding3numerical3]]=4),1,0)</f>
        <v>1</v>
      </c>
      <c r="AI237">
        <f>IF(OR(Table1[[#This Row],[Merged_Coding3numerical1]]=5,Table1[[#This Row],[Merged_Coding3numerical2]]=5,Table1[[#This Row],[Merged_Coding3numerical3]]=5),1,0)</f>
        <v>0</v>
      </c>
      <c r="AJ237">
        <f>LEN(Table1[[#This Row],[narratives_open]])</f>
        <v>603</v>
      </c>
      <c r="AK237" s="1" t="s">
        <v>90</v>
      </c>
      <c r="AL237" s="1">
        <v>2</v>
      </c>
      <c r="AM237" s="1" t="s">
        <v>113</v>
      </c>
      <c r="AN237" s="1">
        <v>1</v>
      </c>
      <c r="AR237">
        <f t="shared" si="3"/>
        <v>0.5</v>
      </c>
      <c r="AS237">
        <v>1</v>
      </c>
      <c r="AT237">
        <v>2</v>
      </c>
      <c r="AU237">
        <v>3</v>
      </c>
      <c r="AV237">
        <f>IF(Table1[[#This Row],[narratives_rank_1]]=1,IF(Table1[[#This Row],[narratives_rank_2]]=2,123,132),IF(Table1[[#This Row],[narratives_rank_1]]=2,IF(Table1[[#This Row],[narratives_rank_2]]=1,213,231),IF(Table1[[#This Row],[narratives_rank_2]]=1,312,321)))</f>
        <v>123</v>
      </c>
      <c r="AW237" t="str">
        <f>IF(AV237=[1]Q4_narr_rank!$B$2,[1]Q4_narr_rank!$A$2,IF(AV237=[1]Q4_narr_rank!$B$3,[1]Q4_narr_rank!$A$3,IF(AV237=[1]Q4_narr_rank!$B$4,[1]Q4_narr_rank!$A$4,IF(AV237=[1]Q4_narr_rank!$B$5,[1]Q4_narr_rank!$A$5,IF(AV237=[1]Q4_narr_rank!$B$6,[1]Q4_narr_rank!$A$6,IF(AV237=[1]Q4_narr_rank!$B$7,[1]Q4_narr_rank!$A$7))))))</f>
        <v>Cynics</v>
      </c>
      <c r="AX237" t="s">
        <v>1370</v>
      </c>
      <c r="AY237">
        <v>1</v>
      </c>
      <c r="AZ237">
        <f>LEN(Table1[[#This Row],[narratives_probing]])</f>
        <v>341</v>
      </c>
      <c r="BA237" s="6" t="str">
        <f>IF(Table1[[#This Row],[narratives_rank_1]]=1,"Money",IF(Table1[[#This Row],[narratives_rank_2]]=1,"Mixture",IF(Table1[[#This Row],[narratives_rank_3]]=1,"Sincere")))</f>
        <v>Money</v>
      </c>
      <c r="BB237" s="7" t="s">
        <v>116</v>
      </c>
      <c r="BC237" s="1">
        <v>10</v>
      </c>
      <c r="BF237" t="s">
        <v>153</v>
      </c>
      <c r="BG237" t="s">
        <v>94</v>
      </c>
      <c r="BH237" t="s">
        <v>95</v>
      </c>
      <c r="BI237" t="s">
        <v>96</v>
      </c>
      <c r="BJ237" t="s">
        <v>134</v>
      </c>
      <c r="BK237" t="s">
        <v>120</v>
      </c>
      <c r="BL237" t="s">
        <v>135</v>
      </c>
      <c r="BN237">
        <v>21</v>
      </c>
      <c r="BO237" t="s">
        <v>136</v>
      </c>
      <c r="BP237" t="s">
        <v>147</v>
      </c>
      <c r="BQ237" t="s">
        <v>124</v>
      </c>
    </row>
    <row r="238" spans="1:69" x14ac:dyDescent="0.2">
      <c r="A238" t="s">
        <v>1371</v>
      </c>
      <c r="B238" t="s">
        <v>1371</v>
      </c>
      <c r="C238">
        <v>121.288</v>
      </c>
      <c r="D238" t="s">
        <v>1372</v>
      </c>
      <c r="E238" s="1" t="s">
        <v>127</v>
      </c>
      <c r="F238" s="1">
        <v>3</v>
      </c>
      <c r="G238" s="1" t="s">
        <v>128</v>
      </c>
      <c r="H238" s="1">
        <v>9</v>
      </c>
      <c r="I238" s="1"/>
      <c r="J238" t="s">
        <v>1373</v>
      </c>
      <c r="K238" s="1" t="s">
        <v>86</v>
      </c>
      <c r="L238" s="1">
        <v>4</v>
      </c>
      <c r="M238" s="1" t="s">
        <v>87</v>
      </c>
      <c r="N238" s="1">
        <v>3</v>
      </c>
      <c r="O238" s="1" t="s">
        <v>88</v>
      </c>
      <c r="P238" s="1">
        <v>4</v>
      </c>
      <c r="Q238" s="1"/>
      <c r="R238" t="s">
        <v>1374</v>
      </c>
      <c r="S238">
        <v>0</v>
      </c>
      <c r="X238">
        <v>0</v>
      </c>
      <c r="Y238" t="str" cm="1">
        <f t="array" ref="Y23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238" cm="1">
        <f t="array" ref="Z23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238" t="str" cm="1">
        <f t="array" ref="AA23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38" t="str" cm="1">
        <f t="array" ref="AB23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38" t="str" cm="1">
        <f t="array" ref="AC23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38" t="str" cm="1">
        <f t="array" ref="AD23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38">
        <f>IF(OR(Table1[[#This Row],[Merged_Coding3numerical1]]=1,Table1[[#This Row],[Merged_Coding3numerical2]]=1,Table1[[#This Row],[Merged_Coding3numerical3]]=1),1,0)</f>
        <v>0</v>
      </c>
      <c r="AF238">
        <f>IF(OR(Table1[[#This Row],[Merged_Coding3numerical1]]=2,Table1[[#This Row],[Merged_Coding3numerical2]]=2,Table1[[#This Row],[Merged_Coding3numerical3]]=2),1,0)</f>
        <v>1</v>
      </c>
      <c r="AG238">
        <f>IF(OR(Table1[[#This Row],[Merged_Coding3numerical1]]=3,Table1[[#This Row],[Merged_Coding3numerical2]]=3,Table1[[#This Row],[Merged_Coding3numerical3]]=3),1,0)</f>
        <v>0</v>
      </c>
      <c r="AH238">
        <f>IF(OR(Table1[[#This Row],[Merged_Coding3numerical1]]=4,Table1[[#This Row],[Merged_Coding3numerical2]]=4,Table1[[#This Row],[Merged_Coding3numerical3]]=4),1,0)</f>
        <v>0</v>
      </c>
      <c r="AI238">
        <f>IF(OR(Table1[[#This Row],[Merged_Coding3numerical1]]=5,Table1[[#This Row],[Merged_Coding3numerical2]]=5,Table1[[#This Row],[Merged_Coding3numerical3]]=5),1,0)</f>
        <v>0</v>
      </c>
      <c r="AJ238">
        <f>LEN(Table1[[#This Row],[narratives_open]])</f>
        <v>68</v>
      </c>
      <c r="AK238" s="1" t="s">
        <v>221</v>
      </c>
      <c r="AL238" s="1">
        <v>5</v>
      </c>
      <c r="AR238">
        <f t="shared" si="3"/>
        <v>1</v>
      </c>
      <c r="AS238">
        <v>1</v>
      </c>
      <c r="AT238">
        <v>2</v>
      </c>
      <c r="AU238">
        <v>3</v>
      </c>
      <c r="AV238">
        <f>IF(Table1[[#This Row],[narratives_rank_1]]=1,IF(Table1[[#This Row],[narratives_rank_2]]=2,123,132),IF(Table1[[#This Row],[narratives_rank_1]]=2,IF(Table1[[#This Row],[narratives_rank_2]]=1,213,231),IF(Table1[[#This Row],[narratives_rank_2]]=1,312,321)))</f>
        <v>123</v>
      </c>
      <c r="AW238" t="str">
        <f>IF(AV238=[1]Q4_narr_rank!$B$2,[1]Q4_narr_rank!$A$2,IF(AV238=[1]Q4_narr_rank!$B$3,[1]Q4_narr_rank!$A$3,IF(AV238=[1]Q4_narr_rank!$B$4,[1]Q4_narr_rank!$A$4,IF(AV238=[1]Q4_narr_rank!$B$5,[1]Q4_narr_rank!$A$5,IF(AV238=[1]Q4_narr_rank!$B$6,[1]Q4_narr_rank!$A$6,IF(AV238=[1]Q4_narr_rank!$B$7,[1]Q4_narr_rank!$A$7))))))</f>
        <v>Cynics</v>
      </c>
      <c r="AX238" t="s">
        <v>1375</v>
      </c>
      <c r="AY238">
        <v>1</v>
      </c>
      <c r="AZ238">
        <f>LEN(Table1[[#This Row],[narratives_probing]])</f>
        <v>67</v>
      </c>
      <c r="BA238" s="6" t="str">
        <f>IF(Table1[[#This Row],[narratives_rank_1]]=1,"Money",IF(Table1[[#This Row],[narratives_rank_2]]=1,"Mixture",IF(Table1[[#This Row],[narratives_rank_3]]=1,"Sincere")))</f>
        <v>Money</v>
      </c>
      <c r="BB238" s="10" t="s">
        <v>92</v>
      </c>
      <c r="BC238" s="1">
        <v>9</v>
      </c>
      <c r="BF238" t="s">
        <v>202</v>
      </c>
      <c r="BG238" t="s">
        <v>94</v>
      </c>
      <c r="BH238" t="s">
        <v>118</v>
      </c>
      <c r="BI238" t="s">
        <v>118</v>
      </c>
      <c r="BJ238" t="s">
        <v>97</v>
      </c>
      <c r="BK238" t="s">
        <v>163</v>
      </c>
      <c r="BL238" t="s">
        <v>135</v>
      </c>
      <c r="BN238">
        <v>58</v>
      </c>
      <c r="BO238" t="s">
        <v>155</v>
      </c>
      <c r="BP238" t="s">
        <v>137</v>
      </c>
      <c r="BQ238" t="s">
        <v>156</v>
      </c>
    </row>
    <row r="239" spans="1:69" x14ac:dyDescent="0.2">
      <c r="A239" t="s">
        <v>1376</v>
      </c>
      <c r="B239" t="s">
        <v>1376</v>
      </c>
      <c r="C239">
        <v>97.866</v>
      </c>
      <c r="D239" t="s">
        <v>1377</v>
      </c>
      <c r="E239" s="1" t="s">
        <v>141</v>
      </c>
      <c r="F239" s="1">
        <v>6</v>
      </c>
      <c r="G239" s="1" t="s">
        <v>305</v>
      </c>
      <c r="H239" s="1">
        <v>20</v>
      </c>
      <c r="I239" s="1"/>
      <c r="J239" t="s">
        <v>1378</v>
      </c>
      <c r="K239" s="1" t="s">
        <v>192</v>
      </c>
      <c r="L239" s="1">
        <v>3</v>
      </c>
      <c r="M239" s="1" t="s">
        <v>87</v>
      </c>
      <c r="N239" s="1">
        <v>3</v>
      </c>
      <c r="O239" s="1" t="s">
        <v>88</v>
      </c>
      <c r="P239" s="1">
        <v>4</v>
      </c>
      <c r="R239" t="s">
        <v>1379</v>
      </c>
      <c r="S239">
        <v>0</v>
      </c>
      <c r="X239">
        <v>0</v>
      </c>
      <c r="Y239" t="str" cm="1">
        <f t="array" ref="Y23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239" cm="1">
        <f t="array" ref="Z23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239" t="str" cm="1">
        <f t="array" ref="AA23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39" t="str" cm="1">
        <f t="array" ref="AB23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39" t="str" cm="1">
        <f t="array" ref="AC23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39" t="str" cm="1">
        <f t="array" ref="AD23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39">
        <f>IF(OR(Table1[[#This Row],[Merged_Coding3numerical1]]=1,Table1[[#This Row],[Merged_Coding3numerical2]]=1,Table1[[#This Row],[Merged_Coding3numerical3]]=1),1,0)</f>
        <v>0</v>
      </c>
      <c r="AF239">
        <f>IF(OR(Table1[[#This Row],[Merged_Coding3numerical1]]=2,Table1[[#This Row],[Merged_Coding3numerical2]]=2,Table1[[#This Row],[Merged_Coding3numerical3]]=2),1,0)</f>
        <v>0</v>
      </c>
      <c r="AG239">
        <f>IF(OR(Table1[[#This Row],[Merged_Coding3numerical1]]=3,Table1[[#This Row],[Merged_Coding3numerical2]]=3,Table1[[#This Row],[Merged_Coding3numerical3]]=3),1,0)</f>
        <v>0</v>
      </c>
      <c r="AH239">
        <f>IF(OR(Table1[[#This Row],[Merged_Coding3numerical1]]=4,Table1[[#This Row],[Merged_Coding3numerical2]]=4,Table1[[#This Row],[Merged_Coding3numerical3]]=4),1,0)</f>
        <v>0</v>
      </c>
      <c r="AI239">
        <f>IF(OR(Table1[[#This Row],[Merged_Coding3numerical1]]=5,Table1[[#This Row],[Merged_Coding3numerical2]]=5,Table1[[#This Row],[Merged_Coding3numerical3]]=5),1,0)</f>
        <v>1</v>
      </c>
      <c r="AJ239">
        <f>LEN(Table1[[#This Row],[narratives_open]])</f>
        <v>54</v>
      </c>
      <c r="AK239" s="1" t="s">
        <v>604</v>
      </c>
      <c r="AL239" s="1">
        <v>8</v>
      </c>
      <c r="AR239">
        <f t="shared" si="3"/>
        <v>1</v>
      </c>
      <c r="AS239">
        <v>3</v>
      </c>
      <c r="AT239">
        <v>2</v>
      </c>
      <c r="AU239">
        <v>1</v>
      </c>
      <c r="AV239">
        <f>IF(Table1[[#This Row],[narratives_rank_1]]=1,IF(Table1[[#This Row],[narratives_rank_2]]=2,123,132),IF(Table1[[#This Row],[narratives_rank_1]]=2,IF(Table1[[#This Row],[narratives_rank_2]]=1,213,231),IF(Table1[[#This Row],[narratives_rank_2]]=1,312,321)))</f>
        <v>321</v>
      </c>
      <c r="AW239" t="str">
        <f>IF(AV239=[1]Q4_narr_rank!$B$2,[1]Q4_narr_rank!$A$2,IF(AV239=[1]Q4_narr_rank!$B$3,[1]Q4_narr_rank!$A$3,IF(AV239=[1]Q4_narr_rank!$B$4,[1]Q4_narr_rank!$A$4,IF(AV239=[1]Q4_narr_rank!$B$5,[1]Q4_narr_rank!$A$5,IF(AV239=[1]Q4_narr_rank!$B$6,[1]Q4_narr_rank!$A$6,IF(AV239=[1]Q4_narr_rank!$B$7,[1]Q4_narr_rank!$A$7))))))</f>
        <v>Idealists</v>
      </c>
      <c r="AX239" t="s">
        <v>1380</v>
      </c>
      <c r="AY239">
        <v>1</v>
      </c>
      <c r="AZ239">
        <f>LEN(Table1[[#This Row],[narratives_probing]])</f>
        <v>119</v>
      </c>
      <c r="BA239" s="6" t="str">
        <f>IF(Table1[[#This Row],[narratives_rank_1]]=1,"Money",IF(Table1[[#This Row],[narratives_rank_2]]=1,"Mixture",IF(Table1[[#This Row],[narratives_rank_3]]=1,"Sincere")))</f>
        <v>Sincere</v>
      </c>
      <c r="BB239" s="9" t="s">
        <v>369</v>
      </c>
      <c r="BC239" s="1">
        <v>7</v>
      </c>
      <c r="BF239" t="s">
        <v>133</v>
      </c>
      <c r="BG239">
        <v>0.2</v>
      </c>
      <c r="BH239" t="s">
        <v>146</v>
      </c>
      <c r="BI239" t="s">
        <v>146</v>
      </c>
      <c r="BJ239" t="s">
        <v>134</v>
      </c>
      <c r="BK239" t="s">
        <v>163</v>
      </c>
      <c r="BL239" t="s">
        <v>135</v>
      </c>
      <c r="BN239">
        <v>23</v>
      </c>
      <c r="BO239" t="s">
        <v>155</v>
      </c>
      <c r="BP239" t="s">
        <v>147</v>
      </c>
      <c r="BQ239" t="s">
        <v>124</v>
      </c>
    </row>
    <row r="240" spans="1:69" x14ac:dyDescent="0.2">
      <c r="A240" t="s">
        <v>1381</v>
      </c>
      <c r="B240" t="s">
        <v>1381</v>
      </c>
      <c r="C240">
        <v>39.42</v>
      </c>
      <c r="D240" t="s">
        <v>1382</v>
      </c>
      <c r="E240" s="1" t="s">
        <v>84</v>
      </c>
      <c r="F240" s="1">
        <v>4</v>
      </c>
      <c r="G240" s="1" t="s">
        <v>84</v>
      </c>
      <c r="H240" s="1">
        <v>1</v>
      </c>
      <c r="I240" s="1"/>
      <c r="J240" t="s">
        <v>1383</v>
      </c>
      <c r="K240" s="1" t="s">
        <v>86</v>
      </c>
      <c r="L240" s="1">
        <v>4</v>
      </c>
      <c r="M240" s="1" t="s">
        <v>87</v>
      </c>
      <c r="N240" s="1">
        <v>3</v>
      </c>
      <c r="O240" s="1" t="s">
        <v>88</v>
      </c>
      <c r="P240" s="1">
        <v>4</v>
      </c>
      <c r="R240" t="s">
        <v>1384</v>
      </c>
      <c r="S240">
        <v>0</v>
      </c>
      <c r="X240">
        <v>0</v>
      </c>
      <c r="Y240" t="str" cm="1">
        <f t="array" ref="Y24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40" cm="1">
        <f t="array" ref="Z24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40" t="str" cm="1">
        <f t="array" ref="AA24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40" t="str" cm="1">
        <f t="array" ref="AB24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40" t="str" cm="1">
        <f t="array" ref="AC24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40" t="str" cm="1">
        <f t="array" ref="AD24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40">
        <f>IF(OR(Table1[[#This Row],[Merged_Coding3numerical1]]=1,Table1[[#This Row],[Merged_Coding3numerical2]]=1,Table1[[#This Row],[Merged_Coding3numerical3]]=1),1,0)</f>
        <v>0</v>
      </c>
      <c r="AF240">
        <f>IF(OR(Table1[[#This Row],[Merged_Coding3numerical1]]=2,Table1[[#This Row],[Merged_Coding3numerical2]]=2,Table1[[#This Row],[Merged_Coding3numerical3]]=2),1,0)</f>
        <v>0</v>
      </c>
      <c r="AG240">
        <f>IF(OR(Table1[[#This Row],[Merged_Coding3numerical1]]=3,Table1[[#This Row],[Merged_Coding3numerical2]]=3,Table1[[#This Row],[Merged_Coding3numerical3]]=3),1,0)</f>
        <v>0</v>
      </c>
      <c r="AH240">
        <f>IF(OR(Table1[[#This Row],[Merged_Coding3numerical1]]=4,Table1[[#This Row],[Merged_Coding3numerical2]]=4,Table1[[#This Row],[Merged_Coding3numerical3]]=4),1,0)</f>
        <v>1</v>
      </c>
      <c r="AI240">
        <f>IF(OR(Table1[[#This Row],[Merged_Coding3numerical1]]=5,Table1[[#This Row],[Merged_Coding3numerical2]]=5,Table1[[#This Row],[Merged_Coding3numerical3]]=5),1,0)</f>
        <v>0</v>
      </c>
      <c r="AJ240">
        <f>LEN(Table1[[#This Row],[narratives_open]])</f>
        <v>163</v>
      </c>
      <c r="AK240" s="1" t="s">
        <v>113</v>
      </c>
      <c r="AL240" s="1">
        <v>1</v>
      </c>
      <c r="AR240">
        <f t="shared" si="3"/>
        <v>1</v>
      </c>
      <c r="AS240">
        <v>3</v>
      </c>
      <c r="AT240">
        <v>1</v>
      </c>
      <c r="AU240">
        <v>2</v>
      </c>
      <c r="AV240">
        <f>IF(Table1[[#This Row],[narratives_rank_1]]=1,IF(Table1[[#This Row],[narratives_rank_2]]=2,123,132),IF(Table1[[#This Row],[narratives_rank_1]]=2,IF(Table1[[#This Row],[narratives_rank_2]]=1,213,231),IF(Table1[[#This Row],[narratives_rank_2]]=1,312,321)))</f>
        <v>312</v>
      </c>
      <c r="AW240" t="str">
        <f>IF(AV240=[1]Q4_narr_rank!$B$2,[1]Q4_narr_rank!$A$2,IF(AV240=[1]Q4_narr_rank!$B$3,[1]Q4_narr_rank!$A$3,IF(AV240=[1]Q4_narr_rank!$B$4,[1]Q4_narr_rank!$A$4,IF(AV240=[1]Q4_narr_rank!$B$5,[1]Q4_narr_rank!$A$5,IF(AV240=[1]Q4_narr_rank!$B$6,[1]Q4_narr_rank!$A$6,IF(AV240=[1]Q4_narr_rank!$B$7,[1]Q4_narr_rank!$A$7))))))</f>
        <v>Balanced Idealists</v>
      </c>
      <c r="AX240" t="s">
        <v>1385</v>
      </c>
      <c r="AY240">
        <v>1</v>
      </c>
      <c r="AZ240">
        <f>LEN(Table1[[#This Row],[narratives_probing]])</f>
        <v>82</v>
      </c>
      <c r="BA240" s="6" t="str">
        <f>IF(Table1[[#This Row],[narratives_rank_1]]=1,"Money",IF(Table1[[#This Row],[narratives_rank_2]]=1,"Mixture",IF(Table1[[#This Row],[narratives_rank_3]]=1,"Sincere")))</f>
        <v>Mixture</v>
      </c>
      <c r="BB240" s="9" t="s">
        <v>132</v>
      </c>
      <c r="BC240" s="1">
        <v>20</v>
      </c>
      <c r="BD240" s="14"/>
      <c r="BE240" s="14"/>
      <c r="BF240" t="s">
        <v>93</v>
      </c>
      <c r="BG240" t="s">
        <v>94</v>
      </c>
      <c r="BH240" t="s">
        <v>188</v>
      </c>
      <c r="BI240" t="s">
        <v>188</v>
      </c>
      <c r="BJ240" t="s">
        <v>134</v>
      </c>
      <c r="BK240" t="s">
        <v>120</v>
      </c>
      <c r="BL240" t="s">
        <v>135</v>
      </c>
      <c r="BN240">
        <v>67</v>
      </c>
      <c r="BO240" t="s">
        <v>155</v>
      </c>
      <c r="BP240" t="s">
        <v>101</v>
      </c>
      <c r="BQ240" t="s">
        <v>138</v>
      </c>
    </row>
    <row r="241" spans="1:69" x14ac:dyDescent="0.2">
      <c r="A241" t="s">
        <v>1386</v>
      </c>
      <c r="B241" t="s">
        <v>1386</v>
      </c>
      <c r="C241">
        <v>45.081000000000003</v>
      </c>
      <c r="D241" t="s">
        <v>1387</v>
      </c>
      <c r="E241" s="1" t="s">
        <v>167</v>
      </c>
      <c r="F241" s="1">
        <v>5</v>
      </c>
      <c r="G241" s="1" t="s">
        <v>167</v>
      </c>
      <c r="H241" s="1">
        <v>19</v>
      </c>
      <c r="I241" s="1"/>
      <c r="J241" t="s">
        <v>1388</v>
      </c>
      <c r="K241" s="1" t="s">
        <v>108</v>
      </c>
      <c r="L241" s="1">
        <v>1</v>
      </c>
      <c r="M241" s="1" t="s">
        <v>109</v>
      </c>
      <c r="N241" s="1">
        <v>1</v>
      </c>
      <c r="O241" s="1" t="s">
        <v>88</v>
      </c>
      <c r="P241" s="1">
        <v>4</v>
      </c>
      <c r="R241" t="s">
        <v>1389</v>
      </c>
      <c r="S241">
        <v>0</v>
      </c>
      <c r="V241" t="s">
        <v>90</v>
      </c>
      <c r="W241" s="8">
        <f>IF(Table1[[#This Row],[main_reasontext]]=[1]Q3_narr_open!$A$23,1,IF(Table1[[#This Row],[main_reasontext]]=[1]Q3_narr_open!$A$24,2,IF(Table1[[#This Row],[main_reasontext]]=[1]Q3_narr_open!$A$25,3,IF(Table1[[#This Row],[main_reasontext]]=[1]Q3_narr_open!$A$26,4,))))</f>
        <v>1</v>
      </c>
      <c r="X241">
        <v>1</v>
      </c>
      <c r="Y241" t="str" cm="1">
        <f t="array" ref="Y24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41" cm="1">
        <f t="array" ref="Z24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41" t="str" cm="1">
        <f t="array" ref="AA24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41" cm="1">
        <f t="array" ref="AB24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41" t="str" cm="1">
        <f t="array" ref="AC24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41" t="str" cm="1">
        <f t="array" ref="AD24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41">
        <f>IF(OR(Table1[[#This Row],[Merged_Coding3numerical1]]=1,Table1[[#This Row],[Merged_Coding3numerical2]]=1,Table1[[#This Row],[Merged_Coding3numerical3]]=1),1,0)</f>
        <v>1</v>
      </c>
      <c r="AF241">
        <f>IF(OR(Table1[[#This Row],[Merged_Coding3numerical1]]=2,Table1[[#This Row],[Merged_Coding3numerical2]]=2,Table1[[#This Row],[Merged_Coding3numerical3]]=2),1,0)</f>
        <v>0</v>
      </c>
      <c r="AG241">
        <f>IF(OR(Table1[[#This Row],[Merged_Coding3numerical1]]=3,Table1[[#This Row],[Merged_Coding3numerical2]]=3,Table1[[#This Row],[Merged_Coding3numerical3]]=3),1,0)</f>
        <v>0</v>
      </c>
      <c r="AH241">
        <f>IF(OR(Table1[[#This Row],[Merged_Coding3numerical1]]=4,Table1[[#This Row],[Merged_Coding3numerical2]]=4,Table1[[#This Row],[Merged_Coding3numerical3]]=4),1,0)</f>
        <v>1</v>
      </c>
      <c r="AI241">
        <f>IF(OR(Table1[[#This Row],[Merged_Coding3numerical1]]=5,Table1[[#This Row],[Merged_Coding3numerical2]]=5,Table1[[#This Row],[Merged_Coding3numerical3]]=5),1,0)</f>
        <v>0</v>
      </c>
      <c r="AJ241">
        <f>LEN(Table1[[#This Row],[narratives_open]])</f>
        <v>393</v>
      </c>
      <c r="AK241" s="1" t="s">
        <v>90</v>
      </c>
      <c r="AL241" s="1">
        <v>2</v>
      </c>
      <c r="AM241" s="1" t="s">
        <v>113</v>
      </c>
      <c r="AN241" s="1">
        <v>1</v>
      </c>
      <c r="AR241">
        <f t="shared" si="3"/>
        <v>0.5</v>
      </c>
      <c r="AS241">
        <v>2</v>
      </c>
      <c r="AT241">
        <v>3</v>
      </c>
      <c r="AU241">
        <v>1</v>
      </c>
      <c r="AV241">
        <f>IF(Table1[[#This Row],[narratives_rank_1]]=1,IF(Table1[[#This Row],[narratives_rank_2]]=2,123,132),IF(Table1[[#This Row],[narratives_rank_1]]=2,IF(Table1[[#This Row],[narratives_rank_2]]=1,213,231),IF(Table1[[#This Row],[narratives_rank_2]]=1,312,321)))</f>
        <v>231</v>
      </c>
      <c r="AW241" t="str">
        <f>IF(AV241=[1]Q4_narr_rank!$B$2,[1]Q4_narr_rank!$A$2,IF(AV241=[1]Q4_narr_rank!$B$3,[1]Q4_narr_rank!$A$3,IF(AV241=[1]Q4_narr_rank!$B$4,[1]Q4_narr_rank!$A$4,IF(AV241=[1]Q4_narr_rank!$B$5,[1]Q4_narr_rank!$A$5,IF(AV241=[1]Q4_narr_rank!$B$6,[1]Q4_narr_rank!$A$6,IF(AV241=[1]Q4_narr_rank!$B$7,[1]Q4_narr_rank!$A$7))))))</f>
        <v>2 different types of firms, idealists</v>
      </c>
      <c r="AX241" t="s">
        <v>1390</v>
      </c>
      <c r="AY241">
        <v>0</v>
      </c>
      <c r="AZ241">
        <f>LEN(Table1[[#This Row],[narratives_probing]])</f>
        <v>350</v>
      </c>
      <c r="BA241" s="6" t="str">
        <f>IF(Table1[[#This Row],[narratives_rank_1]]=1,"Money",IF(Table1[[#This Row],[narratives_rank_2]]=1,"Mixture",IF(Table1[[#This Row],[narratives_rank_3]]=1,"Sincere")))</f>
        <v>Sincere</v>
      </c>
      <c r="BB241" s="1" t="s">
        <v>116</v>
      </c>
      <c r="BC241" s="1">
        <v>10</v>
      </c>
      <c r="BF241" t="s">
        <v>210</v>
      </c>
      <c r="BG241" t="s">
        <v>187</v>
      </c>
      <c r="BH241" t="s">
        <v>498</v>
      </c>
      <c r="BI241" t="s">
        <v>96</v>
      </c>
      <c r="BJ241" t="s">
        <v>97</v>
      </c>
      <c r="BK241" t="s">
        <v>120</v>
      </c>
      <c r="BL241" t="s">
        <v>135</v>
      </c>
      <c r="BN241">
        <v>22</v>
      </c>
      <c r="BO241" t="s">
        <v>136</v>
      </c>
      <c r="BP241" t="s">
        <v>147</v>
      </c>
      <c r="BQ241" t="s">
        <v>124</v>
      </c>
    </row>
    <row r="242" spans="1:69" x14ac:dyDescent="0.2">
      <c r="A242" t="s">
        <v>1391</v>
      </c>
      <c r="B242" t="s">
        <v>1391</v>
      </c>
      <c r="C242">
        <v>37.701999999999998</v>
      </c>
      <c r="D242" t="s">
        <v>1392</v>
      </c>
      <c r="E242" s="1" t="s">
        <v>167</v>
      </c>
      <c r="F242" s="1">
        <v>5</v>
      </c>
      <c r="G242" s="1" t="s">
        <v>167</v>
      </c>
      <c r="H242" s="1">
        <v>19</v>
      </c>
      <c r="I242" s="1"/>
      <c r="J242" t="s">
        <v>1393</v>
      </c>
      <c r="K242" s="1" t="s">
        <v>176</v>
      </c>
      <c r="L242" s="1">
        <v>2</v>
      </c>
      <c r="M242" s="1" t="s">
        <v>328</v>
      </c>
      <c r="N242" s="1">
        <v>4</v>
      </c>
      <c r="O242" s="1" t="s">
        <v>88</v>
      </c>
      <c r="P242" s="1">
        <v>4</v>
      </c>
      <c r="R242" t="s">
        <v>1394</v>
      </c>
      <c r="S242">
        <v>0</v>
      </c>
      <c r="V242" t="s">
        <v>90</v>
      </c>
      <c r="W242" s="8">
        <f>IF(Table1[[#This Row],[main_reasontext]]=[1]Q3_narr_open!$A$23,1,IF(Table1[[#This Row],[main_reasontext]]=[1]Q3_narr_open!$A$24,2,IF(Table1[[#This Row],[main_reasontext]]=[1]Q3_narr_open!$A$25,3,IF(Table1[[#This Row],[main_reasontext]]=[1]Q3_narr_open!$A$26,4,))))</f>
        <v>1</v>
      </c>
      <c r="X242">
        <v>0</v>
      </c>
      <c r="Y242" t="str" cm="1">
        <f t="array" ref="Y24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42" cm="1">
        <f t="array" ref="Z24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42" t="str" cm="1">
        <f t="array" ref="AA24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242" cm="1">
        <f t="array" ref="AB24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242" t="str" cm="1">
        <f t="array" ref="AC24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42" t="str" cm="1">
        <f t="array" ref="AD24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42">
        <f>IF(OR(Table1[[#This Row],[Merged_Coding3numerical1]]=1,Table1[[#This Row],[Merged_Coding3numerical2]]=1,Table1[[#This Row],[Merged_Coding3numerical3]]=1),1,0)</f>
        <v>1</v>
      </c>
      <c r="AF242">
        <f>IF(OR(Table1[[#This Row],[Merged_Coding3numerical1]]=2,Table1[[#This Row],[Merged_Coding3numerical2]]=2,Table1[[#This Row],[Merged_Coding3numerical3]]=2),1,0)</f>
        <v>1</v>
      </c>
      <c r="AG242">
        <f>IF(OR(Table1[[#This Row],[Merged_Coding3numerical1]]=3,Table1[[#This Row],[Merged_Coding3numerical2]]=3,Table1[[#This Row],[Merged_Coding3numerical3]]=3),1,0)</f>
        <v>0</v>
      </c>
      <c r="AH242">
        <f>IF(OR(Table1[[#This Row],[Merged_Coding3numerical1]]=4,Table1[[#This Row],[Merged_Coding3numerical2]]=4,Table1[[#This Row],[Merged_Coding3numerical3]]=4),1,0)</f>
        <v>0</v>
      </c>
      <c r="AI242">
        <f>IF(OR(Table1[[#This Row],[Merged_Coding3numerical1]]=5,Table1[[#This Row],[Merged_Coding3numerical2]]=5,Table1[[#This Row],[Merged_Coding3numerical3]]=5),1,0)</f>
        <v>0</v>
      </c>
      <c r="AJ242">
        <f>LEN(Table1[[#This Row],[narratives_open]])</f>
        <v>92</v>
      </c>
      <c r="AK242" s="1" t="s">
        <v>90</v>
      </c>
      <c r="AL242" s="1">
        <v>2</v>
      </c>
      <c r="AM242" s="1" t="s">
        <v>112</v>
      </c>
      <c r="AN242" s="1">
        <v>3</v>
      </c>
      <c r="AR242">
        <f t="shared" si="3"/>
        <v>0.5</v>
      </c>
      <c r="AS242">
        <v>3</v>
      </c>
      <c r="AT242">
        <v>1</v>
      </c>
      <c r="AU242">
        <v>2</v>
      </c>
      <c r="AV242">
        <f>IF(Table1[[#This Row],[narratives_rank_1]]=1,IF(Table1[[#This Row],[narratives_rank_2]]=2,123,132),IF(Table1[[#This Row],[narratives_rank_1]]=2,IF(Table1[[#This Row],[narratives_rank_2]]=1,213,231),IF(Table1[[#This Row],[narratives_rank_2]]=1,312,321)))</f>
        <v>312</v>
      </c>
      <c r="AW242" t="str">
        <f>IF(AV242=[1]Q4_narr_rank!$B$2,[1]Q4_narr_rank!$A$2,IF(AV242=[1]Q4_narr_rank!$B$3,[1]Q4_narr_rank!$A$3,IF(AV242=[1]Q4_narr_rank!$B$4,[1]Q4_narr_rank!$A$4,IF(AV242=[1]Q4_narr_rank!$B$5,[1]Q4_narr_rank!$A$5,IF(AV242=[1]Q4_narr_rank!$B$6,[1]Q4_narr_rank!$A$6,IF(AV242=[1]Q4_narr_rank!$B$7,[1]Q4_narr_rank!$A$7))))))</f>
        <v>Balanced Idealists</v>
      </c>
      <c r="AX242" t="s">
        <v>1395</v>
      </c>
      <c r="AY242">
        <v>1</v>
      </c>
      <c r="AZ242">
        <f>LEN(Table1[[#This Row],[narratives_probing]])</f>
        <v>102</v>
      </c>
      <c r="BA242" s="6" t="str">
        <f>IF(Table1[[#This Row],[narratives_rank_1]]=1,"Money",IF(Table1[[#This Row],[narratives_rank_2]]=1,"Mixture",IF(Table1[[#This Row],[narratives_rank_3]]=1,"Sincere")))</f>
        <v>Mixture</v>
      </c>
      <c r="BB242" s="9" t="s">
        <v>132</v>
      </c>
      <c r="BC242" s="1">
        <v>20</v>
      </c>
      <c r="BF242" t="s">
        <v>237</v>
      </c>
      <c r="BG242">
        <v>0.2</v>
      </c>
      <c r="BH242" t="s">
        <v>118</v>
      </c>
      <c r="BI242" t="s">
        <v>188</v>
      </c>
      <c r="BJ242" t="s">
        <v>154</v>
      </c>
      <c r="BK242" t="s">
        <v>120</v>
      </c>
      <c r="BL242" t="s">
        <v>135</v>
      </c>
      <c r="BN242">
        <v>39</v>
      </c>
      <c r="BO242" t="s">
        <v>122</v>
      </c>
      <c r="BP242" t="s">
        <v>164</v>
      </c>
      <c r="BQ242" t="s">
        <v>124</v>
      </c>
    </row>
    <row r="243" spans="1:69" x14ac:dyDescent="0.2">
      <c r="A243" t="s">
        <v>1396</v>
      </c>
      <c r="B243" t="s">
        <v>1396</v>
      </c>
      <c r="C243">
        <v>185.69900000000001</v>
      </c>
      <c r="D243" t="s">
        <v>1397</v>
      </c>
      <c r="E243" s="1" t="s">
        <v>105</v>
      </c>
      <c r="F243" s="1">
        <v>1</v>
      </c>
      <c r="G243" s="1" t="s">
        <v>106</v>
      </c>
      <c r="H243" s="1">
        <v>2</v>
      </c>
      <c r="I243" s="1"/>
      <c r="J243" t="s">
        <v>1398</v>
      </c>
      <c r="K243" s="1" t="s">
        <v>108</v>
      </c>
      <c r="L243" s="1">
        <v>1</v>
      </c>
      <c r="M243" s="1" t="s">
        <v>109</v>
      </c>
      <c r="N243" s="1">
        <v>1</v>
      </c>
      <c r="O243" s="1" t="s">
        <v>88</v>
      </c>
      <c r="P243" s="1">
        <v>4</v>
      </c>
      <c r="R243" t="s">
        <v>1399</v>
      </c>
      <c r="S243">
        <v>0</v>
      </c>
      <c r="V243" t="s">
        <v>185</v>
      </c>
      <c r="W243" s="8">
        <f>IF(Table1[[#This Row],[main_reasontext]]=[1]Q3_narr_open!$A$23,1,IF(Table1[[#This Row],[main_reasontext]]=[1]Q3_narr_open!$A$24,2,IF(Table1[[#This Row],[main_reasontext]]=[1]Q3_narr_open!$A$25,3,IF(Table1[[#This Row],[main_reasontext]]=[1]Q3_narr_open!$A$26,4,))))</f>
        <v>4</v>
      </c>
      <c r="X243">
        <v>0</v>
      </c>
      <c r="Y243" t="str" cm="1">
        <f t="array" ref="Y24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43" cm="1">
        <f t="array" ref="Z24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43" t="str" cm="1">
        <f t="array" ref="AA24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43" cm="1">
        <f t="array" ref="AB24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43" t="str" cm="1">
        <f t="array" ref="AC24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43" t="str" cm="1">
        <f t="array" ref="AD24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43">
        <f>IF(OR(Table1[[#This Row],[Merged_Coding3numerical1]]=1,Table1[[#This Row],[Merged_Coding3numerical2]]=1,Table1[[#This Row],[Merged_Coding3numerical3]]=1),1,0)</f>
        <v>1</v>
      </c>
      <c r="AF243">
        <f>IF(OR(Table1[[#This Row],[Merged_Coding3numerical1]]=2,Table1[[#This Row],[Merged_Coding3numerical2]]=2,Table1[[#This Row],[Merged_Coding3numerical3]]=2),1,0)</f>
        <v>0</v>
      </c>
      <c r="AG243">
        <f>IF(OR(Table1[[#This Row],[Merged_Coding3numerical1]]=3,Table1[[#This Row],[Merged_Coding3numerical2]]=3,Table1[[#This Row],[Merged_Coding3numerical3]]=3),1,0)</f>
        <v>0</v>
      </c>
      <c r="AH243">
        <f>IF(OR(Table1[[#This Row],[Merged_Coding3numerical1]]=4,Table1[[#This Row],[Merged_Coding3numerical2]]=4,Table1[[#This Row],[Merged_Coding3numerical3]]=4),1,0)</f>
        <v>1</v>
      </c>
      <c r="AI243">
        <f>IF(OR(Table1[[#This Row],[Merged_Coding3numerical1]]=5,Table1[[#This Row],[Merged_Coding3numerical2]]=5,Table1[[#This Row],[Merged_Coding3numerical3]]=5),1,0)</f>
        <v>0</v>
      </c>
      <c r="AJ243">
        <f>LEN(Table1[[#This Row],[narratives_open]])</f>
        <v>299</v>
      </c>
      <c r="AK243" s="1" t="s">
        <v>113</v>
      </c>
      <c r="AL243" s="1">
        <v>1</v>
      </c>
      <c r="AM243" s="1" t="s">
        <v>90</v>
      </c>
      <c r="AN243" s="1">
        <v>2</v>
      </c>
      <c r="AR243">
        <f t="shared" si="3"/>
        <v>0.5</v>
      </c>
      <c r="AS243">
        <v>3</v>
      </c>
      <c r="AT243">
        <v>1</v>
      </c>
      <c r="AU243">
        <v>2</v>
      </c>
      <c r="AV243">
        <f>IF(Table1[[#This Row],[narratives_rank_1]]=1,IF(Table1[[#This Row],[narratives_rank_2]]=2,123,132),IF(Table1[[#This Row],[narratives_rank_1]]=2,IF(Table1[[#This Row],[narratives_rank_2]]=1,213,231),IF(Table1[[#This Row],[narratives_rank_2]]=1,312,321)))</f>
        <v>312</v>
      </c>
      <c r="AW243" t="str">
        <f>IF(AV243=[1]Q4_narr_rank!$B$2,[1]Q4_narr_rank!$A$2,IF(AV243=[1]Q4_narr_rank!$B$3,[1]Q4_narr_rank!$A$3,IF(AV243=[1]Q4_narr_rank!$B$4,[1]Q4_narr_rank!$A$4,IF(AV243=[1]Q4_narr_rank!$B$5,[1]Q4_narr_rank!$A$5,IF(AV243=[1]Q4_narr_rank!$B$6,[1]Q4_narr_rank!$A$6,IF(AV243=[1]Q4_narr_rank!$B$7,[1]Q4_narr_rank!$A$7))))))</f>
        <v>Balanced Idealists</v>
      </c>
      <c r="AX243" t="s">
        <v>1400</v>
      </c>
      <c r="AY243">
        <v>1</v>
      </c>
      <c r="AZ243">
        <f>LEN(Table1[[#This Row],[narratives_probing]])</f>
        <v>282</v>
      </c>
      <c r="BA243" s="6" t="str">
        <f>IF(Table1[[#This Row],[narratives_rank_1]]=1,"Money",IF(Table1[[#This Row],[narratives_rank_2]]=1,"Mixture",IF(Table1[[#This Row],[narratives_rank_3]]=1,"Sincere")))</f>
        <v>Mixture</v>
      </c>
      <c r="BB243" s="9" t="s">
        <v>336</v>
      </c>
      <c r="BC243" s="1">
        <v>3</v>
      </c>
      <c r="BF243" t="s">
        <v>93</v>
      </c>
      <c r="BG243">
        <v>0.4</v>
      </c>
      <c r="BH243" t="s">
        <v>146</v>
      </c>
      <c r="BI243" t="s">
        <v>118</v>
      </c>
      <c r="BJ243" t="s">
        <v>154</v>
      </c>
      <c r="BK243" t="s">
        <v>163</v>
      </c>
      <c r="BL243" t="s">
        <v>135</v>
      </c>
      <c r="BN243">
        <v>73</v>
      </c>
      <c r="BO243" t="s">
        <v>100</v>
      </c>
      <c r="BP243" t="s">
        <v>123</v>
      </c>
      <c r="BQ243" t="s">
        <v>138</v>
      </c>
    </row>
    <row r="244" spans="1:69" x14ac:dyDescent="0.2">
      <c r="A244" t="s">
        <v>1401</v>
      </c>
      <c r="B244" t="s">
        <v>1401</v>
      </c>
      <c r="C244">
        <v>68.25</v>
      </c>
      <c r="D244" t="s">
        <v>1402</v>
      </c>
      <c r="E244" s="1" t="s">
        <v>127</v>
      </c>
      <c r="F244" s="1">
        <v>3</v>
      </c>
      <c r="G244" s="1" t="s">
        <v>128</v>
      </c>
      <c r="H244" s="1">
        <v>9</v>
      </c>
      <c r="I244" s="1"/>
      <c r="J244" t="s">
        <v>1403</v>
      </c>
      <c r="K244" s="1" t="s">
        <v>108</v>
      </c>
      <c r="L244" s="1">
        <v>1</v>
      </c>
      <c r="M244" s="1" t="s">
        <v>109</v>
      </c>
      <c r="N244" s="1">
        <v>1</v>
      </c>
      <c r="O244" s="1" t="s">
        <v>88</v>
      </c>
      <c r="P244" s="1">
        <v>4</v>
      </c>
      <c r="Q244" s="1"/>
      <c r="R244" t="s">
        <v>1404</v>
      </c>
      <c r="S244">
        <v>0</v>
      </c>
      <c r="X244">
        <v>0</v>
      </c>
      <c r="Y244" t="str" cm="1">
        <f t="array" ref="Y24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44" cm="1">
        <f t="array" ref="Z24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44" t="str" cm="1">
        <f t="array" ref="AA24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44" t="str" cm="1">
        <f t="array" ref="AB24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44" t="str" cm="1">
        <f t="array" ref="AC24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44" t="str" cm="1">
        <f t="array" ref="AD24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44">
        <f>IF(OR(Table1[[#This Row],[Merged_Coding3numerical1]]=1,Table1[[#This Row],[Merged_Coding3numerical2]]=1,Table1[[#This Row],[Merged_Coding3numerical3]]=1),1,0)</f>
        <v>0</v>
      </c>
      <c r="AF244">
        <f>IF(OR(Table1[[#This Row],[Merged_Coding3numerical1]]=2,Table1[[#This Row],[Merged_Coding3numerical2]]=2,Table1[[#This Row],[Merged_Coding3numerical3]]=2),1,0)</f>
        <v>0</v>
      </c>
      <c r="AG244">
        <f>IF(OR(Table1[[#This Row],[Merged_Coding3numerical1]]=3,Table1[[#This Row],[Merged_Coding3numerical2]]=3,Table1[[#This Row],[Merged_Coding3numerical3]]=3),1,0)</f>
        <v>0</v>
      </c>
      <c r="AH244">
        <f>IF(OR(Table1[[#This Row],[Merged_Coding3numerical1]]=4,Table1[[#This Row],[Merged_Coding3numerical2]]=4,Table1[[#This Row],[Merged_Coding3numerical3]]=4),1,0)</f>
        <v>1</v>
      </c>
      <c r="AI244">
        <f>IF(OR(Table1[[#This Row],[Merged_Coding3numerical1]]=5,Table1[[#This Row],[Merged_Coding3numerical2]]=5,Table1[[#This Row],[Merged_Coding3numerical3]]=5),1,0)</f>
        <v>0</v>
      </c>
      <c r="AJ244">
        <f>LEN(Table1[[#This Row],[narratives_open]])</f>
        <v>141</v>
      </c>
      <c r="AK244" s="1" t="s">
        <v>113</v>
      </c>
      <c r="AL244" s="1">
        <v>1</v>
      </c>
      <c r="AR244">
        <f t="shared" si="3"/>
        <v>1</v>
      </c>
      <c r="AS244">
        <v>3</v>
      </c>
      <c r="AT244">
        <v>2</v>
      </c>
      <c r="AU244">
        <v>1</v>
      </c>
      <c r="AV244">
        <f>IF(Table1[[#This Row],[narratives_rank_1]]=1,IF(Table1[[#This Row],[narratives_rank_2]]=2,123,132),IF(Table1[[#This Row],[narratives_rank_1]]=2,IF(Table1[[#This Row],[narratives_rank_2]]=1,213,231),IF(Table1[[#This Row],[narratives_rank_2]]=1,312,321)))</f>
        <v>321</v>
      </c>
      <c r="AW244" t="str">
        <f>IF(AV244=[1]Q4_narr_rank!$B$2,[1]Q4_narr_rank!$A$2,IF(AV244=[1]Q4_narr_rank!$B$3,[1]Q4_narr_rank!$A$3,IF(AV244=[1]Q4_narr_rank!$B$4,[1]Q4_narr_rank!$A$4,IF(AV244=[1]Q4_narr_rank!$B$5,[1]Q4_narr_rank!$A$5,IF(AV244=[1]Q4_narr_rank!$B$6,[1]Q4_narr_rank!$A$6,IF(AV244=[1]Q4_narr_rank!$B$7,[1]Q4_narr_rank!$A$7))))))</f>
        <v>Idealists</v>
      </c>
      <c r="AX244" t="s">
        <v>1405</v>
      </c>
      <c r="AY244">
        <v>0</v>
      </c>
      <c r="AZ244">
        <f>LEN(Table1[[#This Row],[narratives_probing]])</f>
        <v>98</v>
      </c>
      <c r="BA244" s="6" t="str">
        <f>IF(Table1[[#This Row],[narratives_rank_1]]=1,"Money",IF(Table1[[#This Row],[narratives_rank_2]]=1,"Mixture",IF(Table1[[#This Row],[narratives_rank_3]]=1,"Sincere")))</f>
        <v>Sincere</v>
      </c>
      <c r="BB244" s="11" t="s">
        <v>116</v>
      </c>
      <c r="BC244" s="1">
        <v>10</v>
      </c>
      <c r="BF244" t="s">
        <v>93</v>
      </c>
      <c r="BG244">
        <v>0.2</v>
      </c>
      <c r="BH244" t="s">
        <v>118</v>
      </c>
      <c r="BI244" t="s">
        <v>118</v>
      </c>
      <c r="BJ244" t="s">
        <v>119</v>
      </c>
      <c r="BK244" t="s">
        <v>163</v>
      </c>
      <c r="BL244" t="s">
        <v>135</v>
      </c>
      <c r="BN244">
        <v>64</v>
      </c>
      <c r="BO244" t="s">
        <v>136</v>
      </c>
      <c r="BP244" t="s">
        <v>216</v>
      </c>
      <c r="BQ244" t="s">
        <v>156</v>
      </c>
    </row>
    <row r="245" spans="1:69" x14ac:dyDescent="0.2">
      <c r="A245" t="s">
        <v>1406</v>
      </c>
      <c r="B245" t="s">
        <v>1406</v>
      </c>
      <c r="C245">
        <v>122.137</v>
      </c>
      <c r="D245" t="s">
        <v>1407</v>
      </c>
      <c r="E245" s="1" t="s">
        <v>105</v>
      </c>
      <c r="F245" s="1">
        <v>1</v>
      </c>
      <c r="G245" s="1" t="s">
        <v>182</v>
      </c>
      <c r="H245" s="1">
        <v>3</v>
      </c>
      <c r="I245" s="1"/>
      <c r="J245" t="s">
        <v>1408</v>
      </c>
      <c r="K245" s="1" t="s">
        <v>108</v>
      </c>
      <c r="L245" s="1">
        <v>1</v>
      </c>
      <c r="M245" s="1" t="s">
        <v>109</v>
      </c>
      <c r="N245" s="1">
        <v>1</v>
      </c>
      <c r="O245" s="1" t="s">
        <v>88</v>
      </c>
      <c r="P245" s="1">
        <v>4</v>
      </c>
      <c r="R245" t="s">
        <v>1409</v>
      </c>
      <c r="S245">
        <v>0</v>
      </c>
      <c r="X245">
        <v>0</v>
      </c>
      <c r="Y245" t="str" cm="1">
        <f t="array" ref="Y24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245" cm="1">
        <f t="array" ref="Z24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245" t="str" cm="1">
        <f t="array" ref="AA24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45" t="str" cm="1">
        <f t="array" ref="AB24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45" t="str" cm="1">
        <f t="array" ref="AC24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45" t="str" cm="1">
        <f t="array" ref="AD24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45">
        <f>IF(OR(Table1[[#This Row],[Merged_Coding3numerical1]]=1,Table1[[#This Row],[Merged_Coding3numerical2]]=1,Table1[[#This Row],[Merged_Coding3numerical3]]=1),1,0)</f>
        <v>0</v>
      </c>
      <c r="AF245">
        <f>IF(OR(Table1[[#This Row],[Merged_Coding3numerical1]]=2,Table1[[#This Row],[Merged_Coding3numerical2]]=2,Table1[[#This Row],[Merged_Coding3numerical3]]=2),1,0)</f>
        <v>1</v>
      </c>
      <c r="AG245">
        <f>IF(OR(Table1[[#This Row],[Merged_Coding3numerical1]]=3,Table1[[#This Row],[Merged_Coding3numerical2]]=3,Table1[[#This Row],[Merged_Coding3numerical3]]=3),1,0)</f>
        <v>0</v>
      </c>
      <c r="AH245">
        <f>IF(OR(Table1[[#This Row],[Merged_Coding3numerical1]]=4,Table1[[#This Row],[Merged_Coding3numerical2]]=4,Table1[[#This Row],[Merged_Coding3numerical3]]=4),1,0)</f>
        <v>0</v>
      </c>
      <c r="AI245">
        <f>IF(OR(Table1[[#This Row],[Merged_Coding3numerical1]]=5,Table1[[#This Row],[Merged_Coding3numerical2]]=5,Table1[[#This Row],[Merged_Coding3numerical3]]=5),1,0)</f>
        <v>0</v>
      </c>
      <c r="AJ245">
        <f>LEN(Table1[[#This Row],[narratives_open]])</f>
        <v>46</v>
      </c>
      <c r="AK245" s="1" t="s">
        <v>112</v>
      </c>
      <c r="AL245" s="1">
        <v>3</v>
      </c>
      <c r="AR245">
        <f t="shared" si="3"/>
        <v>1</v>
      </c>
      <c r="AS245">
        <v>1</v>
      </c>
      <c r="AT245">
        <v>2</v>
      </c>
      <c r="AU245">
        <v>3</v>
      </c>
      <c r="AV245">
        <f>IF(Table1[[#This Row],[narratives_rank_1]]=1,IF(Table1[[#This Row],[narratives_rank_2]]=2,123,132),IF(Table1[[#This Row],[narratives_rank_1]]=2,IF(Table1[[#This Row],[narratives_rank_2]]=1,213,231),IF(Table1[[#This Row],[narratives_rank_2]]=1,312,321)))</f>
        <v>123</v>
      </c>
      <c r="AW245" t="str">
        <f>IF(AV245=[1]Q4_narr_rank!$B$2,[1]Q4_narr_rank!$A$2,IF(AV245=[1]Q4_narr_rank!$B$3,[1]Q4_narr_rank!$A$3,IF(AV245=[1]Q4_narr_rank!$B$4,[1]Q4_narr_rank!$A$4,IF(AV245=[1]Q4_narr_rank!$B$5,[1]Q4_narr_rank!$A$5,IF(AV245=[1]Q4_narr_rank!$B$6,[1]Q4_narr_rank!$A$6,IF(AV245=[1]Q4_narr_rank!$B$7,[1]Q4_narr_rank!$A$7))))))</f>
        <v>Cynics</v>
      </c>
      <c r="AX245" t="s">
        <v>1410</v>
      </c>
      <c r="AY245">
        <v>1</v>
      </c>
      <c r="AZ245">
        <f>LEN(Table1[[#This Row],[narratives_probing]])</f>
        <v>77</v>
      </c>
      <c r="BA245" s="6" t="str">
        <f>IF(Table1[[#This Row],[narratives_rank_1]]=1,"Money",IF(Table1[[#This Row],[narratives_rank_2]]=1,"Mixture",IF(Table1[[#This Row],[narratives_rank_3]]=1,"Sincere")))</f>
        <v>Money</v>
      </c>
      <c r="BB245" s="11" t="s">
        <v>116</v>
      </c>
      <c r="BC245" s="1">
        <v>10</v>
      </c>
      <c r="BF245" t="s">
        <v>202</v>
      </c>
      <c r="BG245" t="s">
        <v>187</v>
      </c>
      <c r="BH245" t="s">
        <v>188</v>
      </c>
      <c r="BI245" t="s">
        <v>118</v>
      </c>
      <c r="BJ245" t="s">
        <v>154</v>
      </c>
      <c r="BK245" t="s">
        <v>163</v>
      </c>
      <c r="BL245" t="s">
        <v>135</v>
      </c>
      <c r="BN245">
        <v>59</v>
      </c>
      <c r="BO245" t="s">
        <v>155</v>
      </c>
      <c r="BP245" t="s">
        <v>324</v>
      </c>
      <c r="BQ245" t="s">
        <v>138</v>
      </c>
    </row>
    <row r="246" spans="1:69" x14ac:dyDescent="0.2">
      <c r="A246" t="s">
        <v>1411</v>
      </c>
      <c r="B246" t="s">
        <v>1411</v>
      </c>
      <c r="C246">
        <v>39.753</v>
      </c>
      <c r="D246" t="s">
        <v>1412</v>
      </c>
      <c r="E246" s="1" t="s">
        <v>127</v>
      </c>
      <c r="F246" s="1">
        <v>3</v>
      </c>
      <c r="G246" s="1" t="s">
        <v>128</v>
      </c>
      <c r="H246" s="1">
        <v>9</v>
      </c>
      <c r="I246" s="1"/>
      <c r="J246" t="s">
        <v>1413</v>
      </c>
      <c r="K246" s="1" t="s">
        <v>176</v>
      </c>
      <c r="L246" s="1">
        <v>2</v>
      </c>
      <c r="M246" s="1" t="s">
        <v>328</v>
      </c>
      <c r="N246" s="1">
        <v>4</v>
      </c>
      <c r="O246" s="1" t="s">
        <v>88</v>
      </c>
      <c r="P246" s="1">
        <v>4</v>
      </c>
      <c r="R246" t="s">
        <v>1414</v>
      </c>
      <c r="S246">
        <v>0</v>
      </c>
      <c r="U246">
        <v>1</v>
      </c>
      <c r="V246" t="s">
        <v>90</v>
      </c>
      <c r="W246" s="8">
        <f>IF(Table1[[#This Row],[main_reasontext]]=[1]Q3_narr_open!$A$23,1,IF(Table1[[#This Row],[main_reasontext]]=[1]Q3_narr_open!$A$24,2,IF(Table1[[#This Row],[main_reasontext]]=[1]Q3_narr_open!$A$25,3,IF(Table1[[#This Row],[main_reasontext]]=[1]Q3_narr_open!$A$26,4,))))</f>
        <v>1</v>
      </c>
      <c r="X246">
        <v>0</v>
      </c>
      <c r="Y246" t="str" cm="1">
        <f t="array" ref="Y24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46" cm="1">
        <f t="array" ref="Z24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46" t="str" cm="1">
        <f t="array" ref="AA24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46" cm="1">
        <f t="array" ref="AB24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46" t="str" cm="1">
        <f t="array" ref="AC24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46" t="str" cm="1">
        <f t="array" ref="AD24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46">
        <f>IF(OR(Table1[[#This Row],[Merged_Coding3numerical1]]=1,Table1[[#This Row],[Merged_Coding3numerical2]]=1,Table1[[#This Row],[Merged_Coding3numerical3]]=1),1,0)</f>
        <v>1</v>
      </c>
      <c r="AF246">
        <f>IF(OR(Table1[[#This Row],[Merged_Coding3numerical1]]=2,Table1[[#This Row],[Merged_Coding3numerical2]]=2,Table1[[#This Row],[Merged_Coding3numerical3]]=2),1,0)</f>
        <v>0</v>
      </c>
      <c r="AG246">
        <f>IF(OR(Table1[[#This Row],[Merged_Coding3numerical1]]=3,Table1[[#This Row],[Merged_Coding3numerical2]]=3,Table1[[#This Row],[Merged_Coding3numerical3]]=3),1,0)</f>
        <v>0</v>
      </c>
      <c r="AH246">
        <f>IF(OR(Table1[[#This Row],[Merged_Coding3numerical1]]=4,Table1[[#This Row],[Merged_Coding3numerical2]]=4,Table1[[#This Row],[Merged_Coding3numerical3]]=4),1,0)</f>
        <v>1</v>
      </c>
      <c r="AI246">
        <f>IF(OR(Table1[[#This Row],[Merged_Coding3numerical1]]=5,Table1[[#This Row],[Merged_Coding3numerical2]]=5,Table1[[#This Row],[Merged_Coding3numerical3]]=5),1,0)</f>
        <v>0</v>
      </c>
      <c r="AJ246">
        <f>LEN(Table1[[#This Row],[narratives_open]])</f>
        <v>109</v>
      </c>
      <c r="AK246" s="1" t="s">
        <v>90</v>
      </c>
      <c r="AL246" s="1">
        <v>2</v>
      </c>
      <c r="AM246" s="1" t="s">
        <v>114</v>
      </c>
      <c r="AN246" s="1">
        <v>6</v>
      </c>
      <c r="AR246">
        <f t="shared" si="3"/>
        <v>0.5</v>
      </c>
      <c r="AS246">
        <v>2</v>
      </c>
      <c r="AT246">
        <v>1</v>
      </c>
      <c r="AU246">
        <v>3</v>
      </c>
      <c r="AV246">
        <f>IF(Table1[[#This Row],[narratives_rank_1]]=1,IF(Table1[[#This Row],[narratives_rank_2]]=2,123,132),IF(Table1[[#This Row],[narratives_rank_1]]=2,IF(Table1[[#This Row],[narratives_rank_2]]=1,213,231),IF(Table1[[#This Row],[narratives_rank_2]]=1,312,321)))</f>
        <v>213</v>
      </c>
      <c r="AW246" t="str">
        <f>IF(AV246=[1]Q4_narr_rank!$B$2,[1]Q4_narr_rank!$A$2,IF(AV246=[1]Q4_narr_rank!$B$3,[1]Q4_narr_rank!$A$3,IF(AV246=[1]Q4_narr_rank!$B$4,[1]Q4_narr_rank!$A$4,IF(AV246=[1]Q4_narr_rank!$B$5,[1]Q4_narr_rank!$A$5,IF(AV246=[1]Q4_narr_rank!$B$6,[1]Q4_narr_rank!$A$6,IF(AV246=[1]Q4_narr_rank!$B$7,[1]Q4_narr_rank!$A$7))))))</f>
        <v>Balanced Cynics</v>
      </c>
      <c r="AX246" t="s">
        <v>1415</v>
      </c>
      <c r="AY246">
        <v>1</v>
      </c>
      <c r="AZ246">
        <f>LEN(Table1[[#This Row],[narratives_probing]])</f>
        <v>139</v>
      </c>
      <c r="BA246" s="6" t="str">
        <f>IF(Table1[[#This Row],[narratives_rank_1]]=1,"Money",IF(Table1[[#This Row],[narratives_rank_2]]=1,"Mixture",IF(Table1[[#This Row],[narratives_rank_3]]=1,"Sincere")))</f>
        <v>Mixture</v>
      </c>
      <c r="BB246" s="9" t="s">
        <v>132</v>
      </c>
      <c r="BC246" s="1">
        <v>20</v>
      </c>
      <c r="BF246" t="s">
        <v>93</v>
      </c>
      <c r="BG246" t="s">
        <v>94</v>
      </c>
      <c r="BH246" t="s">
        <v>146</v>
      </c>
      <c r="BI246" t="s">
        <v>118</v>
      </c>
      <c r="BJ246" t="s">
        <v>119</v>
      </c>
      <c r="BK246" t="s">
        <v>163</v>
      </c>
      <c r="BL246" t="s">
        <v>135</v>
      </c>
      <c r="BN246">
        <v>22</v>
      </c>
      <c r="BO246" t="s">
        <v>122</v>
      </c>
      <c r="BP246" t="s">
        <v>123</v>
      </c>
      <c r="BQ246" t="s">
        <v>138</v>
      </c>
    </row>
    <row r="247" spans="1:69" x14ac:dyDescent="0.2">
      <c r="A247" t="s">
        <v>1416</v>
      </c>
      <c r="B247" t="s">
        <v>1416</v>
      </c>
      <c r="C247">
        <v>69.918999999999997</v>
      </c>
      <c r="D247" t="s">
        <v>1417</v>
      </c>
      <c r="E247" s="1" t="s">
        <v>127</v>
      </c>
      <c r="F247" s="1">
        <v>3</v>
      </c>
      <c r="G247" s="1" t="s">
        <v>128</v>
      </c>
      <c r="H247" s="1">
        <v>9</v>
      </c>
      <c r="I247" s="1"/>
      <c r="J247" t="s">
        <v>1418</v>
      </c>
      <c r="K247" s="1" t="s">
        <v>108</v>
      </c>
      <c r="L247" s="1">
        <v>1</v>
      </c>
      <c r="M247" s="1" t="s">
        <v>109</v>
      </c>
      <c r="N247" s="1">
        <v>1</v>
      </c>
      <c r="O247" s="1" t="s">
        <v>88</v>
      </c>
      <c r="P247" s="1">
        <v>4</v>
      </c>
      <c r="R247" t="s">
        <v>1419</v>
      </c>
      <c r="S247">
        <v>0</v>
      </c>
      <c r="V247" t="s">
        <v>90</v>
      </c>
      <c r="W247" s="8">
        <f>IF(Table1[[#This Row],[main_reasontext]]=[1]Q3_narr_open!$A$23,1,IF(Table1[[#This Row],[main_reasontext]]=[1]Q3_narr_open!$A$24,2,IF(Table1[[#This Row],[main_reasontext]]=[1]Q3_narr_open!$A$25,3,IF(Table1[[#This Row],[main_reasontext]]=[1]Q3_narr_open!$A$26,4,))))</f>
        <v>1</v>
      </c>
      <c r="X247">
        <v>0</v>
      </c>
      <c r="Y247" t="str" cm="1">
        <f t="array" ref="Y24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47" cm="1">
        <f t="array" ref="Z24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47" t="str" cm="1">
        <f t="array" ref="AA24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247" cm="1">
        <f t="array" ref="AB24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247" t="str" cm="1">
        <f t="array" ref="AC24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47" t="str" cm="1">
        <f t="array" ref="AD24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47">
        <f>IF(OR(Table1[[#This Row],[Merged_Coding3numerical1]]=1,Table1[[#This Row],[Merged_Coding3numerical2]]=1,Table1[[#This Row],[Merged_Coding3numerical3]]=1),1,0)</f>
        <v>1</v>
      </c>
      <c r="AF247">
        <f>IF(OR(Table1[[#This Row],[Merged_Coding3numerical1]]=2,Table1[[#This Row],[Merged_Coding3numerical2]]=2,Table1[[#This Row],[Merged_Coding3numerical3]]=2),1,0)</f>
        <v>1</v>
      </c>
      <c r="AG247">
        <f>IF(OR(Table1[[#This Row],[Merged_Coding3numerical1]]=3,Table1[[#This Row],[Merged_Coding3numerical2]]=3,Table1[[#This Row],[Merged_Coding3numerical3]]=3),1,0)</f>
        <v>0</v>
      </c>
      <c r="AH247">
        <f>IF(OR(Table1[[#This Row],[Merged_Coding3numerical1]]=4,Table1[[#This Row],[Merged_Coding3numerical2]]=4,Table1[[#This Row],[Merged_Coding3numerical3]]=4),1,0)</f>
        <v>0</v>
      </c>
      <c r="AI247">
        <f>IF(OR(Table1[[#This Row],[Merged_Coding3numerical1]]=5,Table1[[#This Row],[Merged_Coding3numerical2]]=5,Table1[[#This Row],[Merged_Coding3numerical3]]=5),1,0)</f>
        <v>0</v>
      </c>
      <c r="AJ247">
        <f>LEN(Table1[[#This Row],[narratives_open]])</f>
        <v>95</v>
      </c>
      <c r="AK247" s="1" t="s">
        <v>90</v>
      </c>
      <c r="AL247" s="1">
        <v>2</v>
      </c>
      <c r="AM247" s="1" t="s">
        <v>112</v>
      </c>
      <c r="AN247" s="1">
        <v>3</v>
      </c>
      <c r="AR247">
        <f t="shared" si="3"/>
        <v>0.5</v>
      </c>
      <c r="AS247">
        <v>1</v>
      </c>
      <c r="AT247">
        <v>2</v>
      </c>
      <c r="AU247">
        <v>3</v>
      </c>
      <c r="AV247">
        <f>IF(Table1[[#This Row],[narratives_rank_1]]=1,IF(Table1[[#This Row],[narratives_rank_2]]=2,123,132),IF(Table1[[#This Row],[narratives_rank_1]]=2,IF(Table1[[#This Row],[narratives_rank_2]]=1,213,231),IF(Table1[[#This Row],[narratives_rank_2]]=1,312,321)))</f>
        <v>123</v>
      </c>
      <c r="AW247" t="str">
        <f>IF(AV247=[1]Q4_narr_rank!$B$2,[1]Q4_narr_rank!$A$2,IF(AV247=[1]Q4_narr_rank!$B$3,[1]Q4_narr_rank!$A$3,IF(AV247=[1]Q4_narr_rank!$B$4,[1]Q4_narr_rank!$A$4,IF(AV247=[1]Q4_narr_rank!$B$5,[1]Q4_narr_rank!$A$5,IF(AV247=[1]Q4_narr_rank!$B$6,[1]Q4_narr_rank!$A$6,IF(AV247=[1]Q4_narr_rank!$B$7,[1]Q4_narr_rank!$A$7))))))</f>
        <v>Cynics</v>
      </c>
      <c r="AX247" t="s">
        <v>1420</v>
      </c>
      <c r="AY247">
        <v>1</v>
      </c>
      <c r="AZ247">
        <f>LEN(Table1[[#This Row],[narratives_probing]])</f>
        <v>94</v>
      </c>
      <c r="BA247" s="6" t="str">
        <f>IF(Table1[[#This Row],[narratives_rank_1]]=1,"Money",IF(Table1[[#This Row],[narratives_rank_2]]=1,"Mixture",IF(Table1[[#This Row],[narratives_rank_3]]=1,"Sincere")))</f>
        <v>Money</v>
      </c>
      <c r="BB247" s="7" t="s">
        <v>116</v>
      </c>
      <c r="BC247" s="1">
        <v>10</v>
      </c>
      <c r="BF247" t="s">
        <v>202</v>
      </c>
      <c r="BG247" t="s">
        <v>94</v>
      </c>
      <c r="BH247" t="s">
        <v>118</v>
      </c>
      <c r="BI247" t="s">
        <v>146</v>
      </c>
      <c r="BJ247" t="s">
        <v>119</v>
      </c>
      <c r="BK247" t="s">
        <v>120</v>
      </c>
      <c r="BL247" t="s">
        <v>135</v>
      </c>
      <c r="BN247">
        <v>66</v>
      </c>
      <c r="BO247" t="s">
        <v>122</v>
      </c>
      <c r="BP247" t="s">
        <v>123</v>
      </c>
      <c r="BQ247" t="s">
        <v>156</v>
      </c>
    </row>
    <row r="248" spans="1:69" x14ac:dyDescent="0.2">
      <c r="A248" t="s">
        <v>1421</v>
      </c>
      <c r="B248" t="s">
        <v>1421</v>
      </c>
      <c r="C248">
        <v>13.288</v>
      </c>
      <c r="D248" t="s">
        <v>1422</v>
      </c>
      <c r="E248" s="1" t="s">
        <v>141</v>
      </c>
      <c r="F248" s="1">
        <v>6</v>
      </c>
      <c r="G248" s="1" t="s">
        <v>305</v>
      </c>
      <c r="H248" s="1">
        <v>20</v>
      </c>
      <c r="I248" s="1"/>
      <c r="J248" t="s">
        <v>1423</v>
      </c>
      <c r="K248" s="1" t="s">
        <v>176</v>
      </c>
      <c r="L248" s="1">
        <v>2</v>
      </c>
      <c r="M248" s="1" t="s">
        <v>328</v>
      </c>
      <c r="N248" s="1">
        <v>4</v>
      </c>
      <c r="O248" s="1" t="s">
        <v>88</v>
      </c>
      <c r="P248" s="1">
        <v>4</v>
      </c>
      <c r="R248" t="s">
        <v>1424</v>
      </c>
      <c r="S248">
        <v>0</v>
      </c>
      <c r="X248">
        <v>0</v>
      </c>
      <c r="Y248" t="str" cm="1">
        <f t="array" ref="Y24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48" cm="1">
        <f t="array" ref="Z24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48" t="str" cm="1">
        <f t="array" ref="AA24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48" t="str" cm="1">
        <f t="array" ref="AB24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48" t="str" cm="1">
        <f t="array" ref="AC24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48" t="str" cm="1">
        <f t="array" ref="AD24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48">
        <f>IF(OR(Table1[[#This Row],[Merged_Coding3numerical1]]=1,Table1[[#This Row],[Merged_Coding3numerical2]]=1,Table1[[#This Row],[Merged_Coding3numerical3]]=1),1,0)</f>
        <v>1</v>
      </c>
      <c r="AF248">
        <f>IF(OR(Table1[[#This Row],[Merged_Coding3numerical1]]=2,Table1[[#This Row],[Merged_Coding3numerical2]]=2,Table1[[#This Row],[Merged_Coding3numerical3]]=2),1,0)</f>
        <v>0</v>
      </c>
      <c r="AG248">
        <f>IF(OR(Table1[[#This Row],[Merged_Coding3numerical1]]=3,Table1[[#This Row],[Merged_Coding3numerical2]]=3,Table1[[#This Row],[Merged_Coding3numerical3]]=3),1,0)</f>
        <v>0</v>
      </c>
      <c r="AH248">
        <f>IF(OR(Table1[[#This Row],[Merged_Coding3numerical1]]=4,Table1[[#This Row],[Merged_Coding3numerical2]]=4,Table1[[#This Row],[Merged_Coding3numerical3]]=4),1,0)</f>
        <v>0</v>
      </c>
      <c r="AI248">
        <f>IF(OR(Table1[[#This Row],[Merged_Coding3numerical1]]=5,Table1[[#This Row],[Merged_Coding3numerical2]]=5,Table1[[#This Row],[Merged_Coding3numerical3]]=5),1,0)</f>
        <v>0</v>
      </c>
      <c r="AJ248">
        <f>LEN(Table1[[#This Row],[narratives_open]])</f>
        <v>87</v>
      </c>
      <c r="AK248" s="1" t="s">
        <v>90</v>
      </c>
      <c r="AL248" s="1">
        <v>2</v>
      </c>
      <c r="AR248">
        <f t="shared" si="3"/>
        <v>1</v>
      </c>
      <c r="AS248">
        <v>1</v>
      </c>
      <c r="AT248">
        <v>2</v>
      </c>
      <c r="AU248">
        <v>3</v>
      </c>
      <c r="AV248">
        <f>IF(Table1[[#This Row],[narratives_rank_1]]=1,IF(Table1[[#This Row],[narratives_rank_2]]=2,123,132),IF(Table1[[#This Row],[narratives_rank_1]]=2,IF(Table1[[#This Row],[narratives_rank_2]]=1,213,231),IF(Table1[[#This Row],[narratives_rank_2]]=1,312,321)))</f>
        <v>123</v>
      </c>
      <c r="AW248" t="str">
        <f>IF(AV248=[1]Q4_narr_rank!$B$2,[1]Q4_narr_rank!$A$2,IF(AV248=[1]Q4_narr_rank!$B$3,[1]Q4_narr_rank!$A$3,IF(AV248=[1]Q4_narr_rank!$B$4,[1]Q4_narr_rank!$A$4,IF(AV248=[1]Q4_narr_rank!$B$5,[1]Q4_narr_rank!$A$5,IF(AV248=[1]Q4_narr_rank!$B$6,[1]Q4_narr_rank!$A$6,IF(AV248=[1]Q4_narr_rank!$B$7,[1]Q4_narr_rank!$A$7))))))</f>
        <v>Cynics</v>
      </c>
      <c r="AX248" t="s">
        <v>1425</v>
      </c>
      <c r="AY248">
        <v>1</v>
      </c>
      <c r="AZ248">
        <f>LEN(Table1[[#This Row],[narratives_probing]])</f>
        <v>92</v>
      </c>
      <c r="BA248" s="6" t="str">
        <f>IF(Table1[[#This Row],[narratives_rank_1]]=1,"Money",IF(Table1[[#This Row],[narratives_rank_2]]=1,"Mixture",IF(Table1[[#This Row],[narratives_rank_3]]=1,"Sincere")))</f>
        <v>Money</v>
      </c>
      <c r="BB248" s="7" t="s">
        <v>116</v>
      </c>
      <c r="BC248" s="1">
        <v>10</v>
      </c>
      <c r="BF248" t="s">
        <v>153</v>
      </c>
      <c r="BG248" t="s">
        <v>94</v>
      </c>
      <c r="BH248" t="s">
        <v>96</v>
      </c>
      <c r="BI248" t="s">
        <v>96</v>
      </c>
      <c r="BJ248" t="s">
        <v>154</v>
      </c>
      <c r="BK248" t="s">
        <v>120</v>
      </c>
      <c r="BL248" t="s">
        <v>135</v>
      </c>
      <c r="BN248">
        <v>21</v>
      </c>
      <c r="BO248" t="s">
        <v>155</v>
      </c>
      <c r="BP248" t="s">
        <v>324</v>
      </c>
      <c r="BQ248" t="s">
        <v>124</v>
      </c>
    </row>
    <row r="249" spans="1:69" x14ac:dyDescent="0.2">
      <c r="A249" t="s">
        <v>1426</v>
      </c>
      <c r="B249" t="s">
        <v>1426</v>
      </c>
      <c r="C249">
        <v>194.833</v>
      </c>
      <c r="D249" t="s">
        <v>1427</v>
      </c>
      <c r="E249" s="1" t="s">
        <v>205</v>
      </c>
      <c r="F249" s="1">
        <v>2</v>
      </c>
      <c r="G249" s="1" t="s">
        <v>206</v>
      </c>
      <c r="H249" s="1">
        <v>6</v>
      </c>
      <c r="I249" s="1"/>
      <c r="J249" t="s">
        <v>1428</v>
      </c>
      <c r="K249" s="1" t="s">
        <v>108</v>
      </c>
      <c r="L249" s="1">
        <v>1</v>
      </c>
      <c r="M249" s="1" t="s">
        <v>109</v>
      </c>
      <c r="N249" s="1">
        <v>1</v>
      </c>
      <c r="O249" s="1" t="s">
        <v>88</v>
      </c>
      <c r="P249" s="1">
        <v>4</v>
      </c>
      <c r="R249" t="s">
        <v>1429</v>
      </c>
      <c r="S249">
        <v>0</v>
      </c>
      <c r="V249" t="s">
        <v>90</v>
      </c>
      <c r="W249" s="8">
        <f>IF(Table1[[#This Row],[main_reasontext]]=[1]Q3_narr_open!$A$23,1,IF(Table1[[#This Row],[main_reasontext]]=[1]Q3_narr_open!$A$24,2,IF(Table1[[#This Row],[main_reasontext]]=[1]Q3_narr_open!$A$25,3,IF(Table1[[#This Row],[main_reasontext]]=[1]Q3_narr_open!$A$26,4,))))</f>
        <v>1</v>
      </c>
      <c r="X249">
        <v>0</v>
      </c>
      <c r="Y249" t="str" cm="1">
        <f t="array" ref="Y24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49" cm="1">
        <f t="array" ref="Z24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49" t="str" cm="1">
        <f t="array" ref="AA24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49" cm="1">
        <f t="array" ref="AB24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49" t="str" cm="1">
        <f t="array" ref="AC24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249" cm="1">
        <f t="array" ref="AD24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249">
        <f>IF(OR(Table1[[#This Row],[Merged_Coding3numerical1]]=1,Table1[[#This Row],[Merged_Coding3numerical2]]=1,Table1[[#This Row],[Merged_Coding3numerical3]]=1),1,0)</f>
        <v>1</v>
      </c>
      <c r="AF249">
        <f>IF(OR(Table1[[#This Row],[Merged_Coding3numerical1]]=2,Table1[[#This Row],[Merged_Coding3numerical2]]=2,Table1[[#This Row],[Merged_Coding3numerical3]]=2),1,0)</f>
        <v>1</v>
      </c>
      <c r="AG249">
        <f>IF(OR(Table1[[#This Row],[Merged_Coding3numerical1]]=3,Table1[[#This Row],[Merged_Coding3numerical2]]=3,Table1[[#This Row],[Merged_Coding3numerical3]]=3),1,0)</f>
        <v>0</v>
      </c>
      <c r="AH249">
        <f>IF(OR(Table1[[#This Row],[Merged_Coding3numerical1]]=4,Table1[[#This Row],[Merged_Coding3numerical2]]=4,Table1[[#This Row],[Merged_Coding3numerical3]]=4),1,0)</f>
        <v>1</v>
      </c>
      <c r="AI249">
        <f>IF(OR(Table1[[#This Row],[Merged_Coding3numerical1]]=5,Table1[[#This Row],[Merged_Coding3numerical2]]=5,Table1[[#This Row],[Merged_Coding3numerical3]]=5),1,0)</f>
        <v>0</v>
      </c>
      <c r="AJ249">
        <f>LEN(Table1[[#This Row],[narratives_open]])</f>
        <v>400</v>
      </c>
      <c r="AK249" s="1" t="s">
        <v>90</v>
      </c>
      <c r="AL249" s="1">
        <v>2</v>
      </c>
      <c r="AM249" s="1" t="s">
        <v>114</v>
      </c>
      <c r="AN249" s="1">
        <v>6</v>
      </c>
      <c r="AO249" s="1" t="s">
        <v>234</v>
      </c>
      <c r="AP249" s="1">
        <v>12</v>
      </c>
      <c r="AR249">
        <f t="shared" si="3"/>
        <v>0.33333333333333331</v>
      </c>
      <c r="AS249">
        <v>2</v>
      </c>
      <c r="AT249">
        <v>1</v>
      </c>
      <c r="AU249">
        <v>3</v>
      </c>
      <c r="AV249">
        <f>IF(Table1[[#This Row],[narratives_rank_1]]=1,IF(Table1[[#This Row],[narratives_rank_2]]=2,123,132),IF(Table1[[#This Row],[narratives_rank_1]]=2,IF(Table1[[#This Row],[narratives_rank_2]]=1,213,231),IF(Table1[[#This Row],[narratives_rank_2]]=1,312,321)))</f>
        <v>213</v>
      </c>
      <c r="AW249" t="str">
        <f>IF(AV249=[1]Q4_narr_rank!$B$2,[1]Q4_narr_rank!$A$2,IF(AV249=[1]Q4_narr_rank!$B$3,[1]Q4_narr_rank!$A$3,IF(AV249=[1]Q4_narr_rank!$B$4,[1]Q4_narr_rank!$A$4,IF(AV249=[1]Q4_narr_rank!$B$5,[1]Q4_narr_rank!$A$5,IF(AV249=[1]Q4_narr_rank!$B$6,[1]Q4_narr_rank!$A$6,IF(AV249=[1]Q4_narr_rank!$B$7,[1]Q4_narr_rank!$A$7))))))</f>
        <v>Balanced Cynics</v>
      </c>
      <c r="AX249" t="s">
        <v>1430</v>
      </c>
      <c r="AY249">
        <v>1</v>
      </c>
      <c r="AZ249">
        <f>LEN(Table1[[#This Row],[narratives_probing]])</f>
        <v>173</v>
      </c>
      <c r="BA249" s="6" t="str">
        <f>IF(Table1[[#This Row],[narratives_rank_1]]=1,"Money",IF(Table1[[#This Row],[narratives_rank_2]]=1,"Mixture",IF(Table1[[#This Row],[narratives_rank_3]]=1,"Sincere")))</f>
        <v>Mixture</v>
      </c>
      <c r="BB249" s="13" t="s">
        <v>236</v>
      </c>
      <c r="BC249" s="1">
        <v>17</v>
      </c>
      <c r="BF249" t="s">
        <v>223</v>
      </c>
      <c r="BG249" t="s">
        <v>187</v>
      </c>
      <c r="BH249" t="s">
        <v>118</v>
      </c>
      <c r="BI249" t="s">
        <v>146</v>
      </c>
      <c r="BJ249" t="s">
        <v>134</v>
      </c>
      <c r="BK249" t="s">
        <v>120</v>
      </c>
      <c r="BL249" t="s">
        <v>99</v>
      </c>
      <c r="BN249">
        <v>53</v>
      </c>
      <c r="BO249" t="s">
        <v>100</v>
      </c>
      <c r="BP249" t="s">
        <v>101</v>
      </c>
      <c r="BQ249" t="s">
        <v>138</v>
      </c>
    </row>
    <row r="250" spans="1:69" x14ac:dyDescent="0.2">
      <c r="A250" t="s">
        <v>1431</v>
      </c>
      <c r="B250" t="s">
        <v>1431</v>
      </c>
      <c r="C250">
        <v>33.478000000000002</v>
      </c>
      <c r="D250" t="s">
        <v>1432</v>
      </c>
      <c r="E250" s="1" t="s">
        <v>127</v>
      </c>
      <c r="F250" s="1">
        <v>3</v>
      </c>
      <c r="G250" s="1" t="s">
        <v>128</v>
      </c>
      <c r="H250" s="1">
        <v>9</v>
      </c>
      <c r="I250" s="1"/>
      <c r="J250" t="s">
        <v>1433</v>
      </c>
      <c r="K250" s="1" t="s">
        <v>108</v>
      </c>
      <c r="L250" s="1">
        <v>1</v>
      </c>
      <c r="M250" s="1" t="s">
        <v>109</v>
      </c>
      <c r="N250" s="1">
        <v>1</v>
      </c>
      <c r="O250" s="1" t="s">
        <v>88</v>
      </c>
      <c r="P250" s="1">
        <v>4</v>
      </c>
      <c r="Q250" s="1"/>
      <c r="R250" t="s">
        <v>1434</v>
      </c>
      <c r="S250">
        <v>0</v>
      </c>
      <c r="X250">
        <v>0</v>
      </c>
      <c r="Y250" t="str" cm="1">
        <f t="array" ref="Y25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250" cm="1">
        <f t="array" ref="Z25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250" t="str" cm="1">
        <f t="array" ref="AA25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50" t="str" cm="1">
        <f t="array" ref="AB25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50" t="str" cm="1">
        <f t="array" ref="AC25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50" t="str" cm="1">
        <f t="array" ref="AD25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50">
        <f>IF(OR(Table1[[#This Row],[Merged_Coding3numerical1]]=1,Table1[[#This Row],[Merged_Coding3numerical2]]=1,Table1[[#This Row],[Merged_Coding3numerical3]]=1),1,0)</f>
        <v>0</v>
      </c>
      <c r="AF250">
        <f>IF(OR(Table1[[#This Row],[Merged_Coding3numerical1]]=2,Table1[[#This Row],[Merged_Coding3numerical2]]=2,Table1[[#This Row],[Merged_Coding3numerical3]]=2),1,0)</f>
        <v>0</v>
      </c>
      <c r="AG250">
        <f>IF(OR(Table1[[#This Row],[Merged_Coding3numerical1]]=3,Table1[[#This Row],[Merged_Coding3numerical2]]=3,Table1[[#This Row],[Merged_Coding3numerical3]]=3),1,0)</f>
        <v>1</v>
      </c>
      <c r="AH250">
        <f>IF(OR(Table1[[#This Row],[Merged_Coding3numerical1]]=4,Table1[[#This Row],[Merged_Coding3numerical2]]=4,Table1[[#This Row],[Merged_Coding3numerical3]]=4),1,0)</f>
        <v>0</v>
      </c>
      <c r="AI250">
        <f>IF(OR(Table1[[#This Row],[Merged_Coding3numerical1]]=5,Table1[[#This Row],[Merged_Coding3numerical2]]=5,Table1[[#This Row],[Merged_Coding3numerical3]]=5),1,0)</f>
        <v>0</v>
      </c>
      <c r="AJ250">
        <f>LEN(Table1[[#This Row],[narratives_open]])</f>
        <v>131</v>
      </c>
      <c r="AK250" s="1" t="s">
        <v>295</v>
      </c>
      <c r="AL250" s="1">
        <v>4</v>
      </c>
      <c r="AR250">
        <f t="shared" si="3"/>
        <v>1</v>
      </c>
      <c r="AS250">
        <v>1</v>
      </c>
      <c r="AT250">
        <v>2</v>
      </c>
      <c r="AU250">
        <v>3</v>
      </c>
      <c r="AV250">
        <f>IF(Table1[[#This Row],[narratives_rank_1]]=1,IF(Table1[[#This Row],[narratives_rank_2]]=2,123,132),IF(Table1[[#This Row],[narratives_rank_1]]=2,IF(Table1[[#This Row],[narratives_rank_2]]=1,213,231),IF(Table1[[#This Row],[narratives_rank_2]]=1,312,321)))</f>
        <v>123</v>
      </c>
      <c r="AW250" t="str">
        <f>IF(AV250=[1]Q4_narr_rank!$B$2,[1]Q4_narr_rank!$A$2,IF(AV250=[1]Q4_narr_rank!$B$3,[1]Q4_narr_rank!$A$3,IF(AV250=[1]Q4_narr_rank!$B$4,[1]Q4_narr_rank!$A$4,IF(AV250=[1]Q4_narr_rank!$B$5,[1]Q4_narr_rank!$A$5,IF(AV250=[1]Q4_narr_rank!$B$6,[1]Q4_narr_rank!$A$6,IF(AV250=[1]Q4_narr_rank!$B$7,[1]Q4_narr_rank!$A$7))))))</f>
        <v>Cynics</v>
      </c>
      <c r="AX250" t="s">
        <v>1435</v>
      </c>
      <c r="AY250">
        <v>1</v>
      </c>
      <c r="AZ250">
        <f>LEN(Table1[[#This Row],[narratives_probing]])</f>
        <v>267</v>
      </c>
      <c r="BA250" s="6" t="str">
        <f>IF(Table1[[#This Row],[narratives_rank_1]]=1,"Money",IF(Table1[[#This Row],[narratives_rank_2]]=1,"Mixture",IF(Table1[[#This Row],[narratives_rank_3]]=1,"Sincere")))</f>
        <v>Money</v>
      </c>
      <c r="BB250" s="9" t="s">
        <v>336</v>
      </c>
      <c r="BC250" s="1">
        <v>3</v>
      </c>
      <c r="BF250" t="s">
        <v>202</v>
      </c>
      <c r="BG250" t="s">
        <v>94</v>
      </c>
      <c r="BH250" t="s">
        <v>96</v>
      </c>
      <c r="BI250" t="s">
        <v>96</v>
      </c>
      <c r="BJ250" t="s">
        <v>119</v>
      </c>
      <c r="BK250" t="s">
        <v>163</v>
      </c>
      <c r="BL250" t="s">
        <v>135</v>
      </c>
      <c r="BN250">
        <v>62</v>
      </c>
      <c r="BO250" t="s">
        <v>122</v>
      </c>
      <c r="BP250" t="s">
        <v>164</v>
      </c>
      <c r="BQ250" t="s">
        <v>156</v>
      </c>
    </row>
    <row r="251" spans="1:69" x14ac:dyDescent="0.2">
      <c r="A251" t="s">
        <v>1436</v>
      </c>
      <c r="B251" t="s">
        <v>1436</v>
      </c>
      <c r="C251">
        <v>77.015000000000001</v>
      </c>
      <c r="D251" t="s">
        <v>1437</v>
      </c>
      <c r="E251" s="1" t="s">
        <v>127</v>
      </c>
      <c r="F251" s="1">
        <v>3</v>
      </c>
      <c r="G251" s="1" t="s">
        <v>128</v>
      </c>
      <c r="H251" s="1">
        <v>9</v>
      </c>
      <c r="I251" s="1"/>
      <c r="J251" t="s">
        <v>1438</v>
      </c>
      <c r="K251" s="1" t="s">
        <v>108</v>
      </c>
      <c r="L251" s="1">
        <v>1</v>
      </c>
      <c r="M251" s="1" t="s">
        <v>109</v>
      </c>
      <c r="N251" s="1">
        <v>1</v>
      </c>
      <c r="O251" s="1" t="s">
        <v>88</v>
      </c>
      <c r="P251" s="1">
        <v>4</v>
      </c>
      <c r="R251" t="s">
        <v>1439</v>
      </c>
      <c r="S251">
        <v>0</v>
      </c>
      <c r="U251">
        <v>1</v>
      </c>
      <c r="V251" t="s">
        <v>90</v>
      </c>
      <c r="W251" s="8">
        <f>IF(Table1[[#This Row],[main_reasontext]]=[1]Q3_narr_open!$A$23,1,IF(Table1[[#This Row],[main_reasontext]]=[1]Q3_narr_open!$A$24,2,IF(Table1[[#This Row],[main_reasontext]]=[1]Q3_narr_open!$A$25,3,IF(Table1[[#This Row],[main_reasontext]]=[1]Q3_narr_open!$A$26,4,))))</f>
        <v>1</v>
      </c>
      <c r="X251">
        <v>0</v>
      </c>
      <c r="Y251" t="str" cm="1">
        <f t="array" ref="Y25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51" cm="1">
        <f t="array" ref="Z25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51" t="str" cm="1">
        <f t="array" ref="AA25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51" cm="1">
        <f t="array" ref="AB25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51" t="str" cm="1">
        <f t="array" ref="AC25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51" t="str" cm="1">
        <f t="array" ref="AD25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51">
        <f>IF(OR(Table1[[#This Row],[Merged_Coding3numerical1]]=1,Table1[[#This Row],[Merged_Coding3numerical2]]=1,Table1[[#This Row],[Merged_Coding3numerical3]]=1),1,0)</f>
        <v>1</v>
      </c>
      <c r="AF251">
        <f>IF(OR(Table1[[#This Row],[Merged_Coding3numerical1]]=2,Table1[[#This Row],[Merged_Coding3numerical2]]=2,Table1[[#This Row],[Merged_Coding3numerical3]]=2),1,0)</f>
        <v>0</v>
      </c>
      <c r="AG251">
        <f>IF(OR(Table1[[#This Row],[Merged_Coding3numerical1]]=3,Table1[[#This Row],[Merged_Coding3numerical2]]=3,Table1[[#This Row],[Merged_Coding3numerical3]]=3),1,0)</f>
        <v>0</v>
      </c>
      <c r="AH251">
        <f>IF(OR(Table1[[#This Row],[Merged_Coding3numerical1]]=4,Table1[[#This Row],[Merged_Coding3numerical2]]=4,Table1[[#This Row],[Merged_Coding3numerical3]]=4),1,0)</f>
        <v>1</v>
      </c>
      <c r="AI251">
        <f>IF(OR(Table1[[#This Row],[Merged_Coding3numerical1]]=5,Table1[[#This Row],[Merged_Coding3numerical2]]=5,Table1[[#This Row],[Merged_Coding3numerical3]]=5),1,0)</f>
        <v>0</v>
      </c>
      <c r="AJ251">
        <f>LEN(Table1[[#This Row],[narratives_open]])</f>
        <v>87</v>
      </c>
      <c r="AK251" s="1" t="s">
        <v>90</v>
      </c>
      <c r="AL251" s="1">
        <v>2</v>
      </c>
      <c r="AM251" s="1" t="s">
        <v>113</v>
      </c>
      <c r="AN251" s="1">
        <v>1</v>
      </c>
      <c r="AR251">
        <f t="shared" si="3"/>
        <v>0.5</v>
      </c>
      <c r="AS251">
        <v>2</v>
      </c>
      <c r="AT251">
        <v>1</v>
      </c>
      <c r="AU251">
        <v>3</v>
      </c>
      <c r="AV251">
        <f>IF(Table1[[#This Row],[narratives_rank_1]]=1,IF(Table1[[#This Row],[narratives_rank_2]]=2,123,132),IF(Table1[[#This Row],[narratives_rank_1]]=2,IF(Table1[[#This Row],[narratives_rank_2]]=1,213,231),IF(Table1[[#This Row],[narratives_rank_2]]=1,312,321)))</f>
        <v>213</v>
      </c>
      <c r="AW251" t="str">
        <f>IF(AV251=[1]Q4_narr_rank!$B$2,[1]Q4_narr_rank!$A$2,IF(AV251=[1]Q4_narr_rank!$B$3,[1]Q4_narr_rank!$A$3,IF(AV251=[1]Q4_narr_rank!$B$4,[1]Q4_narr_rank!$A$4,IF(AV251=[1]Q4_narr_rank!$B$5,[1]Q4_narr_rank!$A$5,IF(AV251=[1]Q4_narr_rank!$B$6,[1]Q4_narr_rank!$A$6,IF(AV251=[1]Q4_narr_rank!$B$7,[1]Q4_narr_rank!$A$7))))))</f>
        <v>Balanced Cynics</v>
      </c>
      <c r="AX251" t="s">
        <v>1440</v>
      </c>
      <c r="AY251">
        <v>1</v>
      </c>
      <c r="AZ251">
        <f>LEN(Table1[[#This Row],[narratives_probing]])</f>
        <v>317</v>
      </c>
      <c r="BA251" s="6" t="str">
        <f>IF(Table1[[#This Row],[narratives_rank_1]]=1,"Money",IF(Table1[[#This Row],[narratives_rank_2]]=1,"Mixture",IF(Table1[[#This Row],[narratives_rank_3]]=1,"Sincere")))</f>
        <v>Mixture</v>
      </c>
      <c r="BB251" s="7" t="s">
        <v>116</v>
      </c>
      <c r="BC251" s="1">
        <v>10</v>
      </c>
      <c r="BF251" t="s">
        <v>93</v>
      </c>
      <c r="BG251" t="s">
        <v>187</v>
      </c>
      <c r="BH251" t="s">
        <v>118</v>
      </c>
      <c r="BI251" t="s">
        <v>118</v>
      </c>
      <c r="BJ251" t="s">
        <v>154</v>
      </c>
      <c r="BK251" t="s">
        <v>163</v>
      </c>
      <c r="BL251" t="s">
        <v>135</v>
      </c>
      <c r="BN251">
        <v>51</v>
      </c>
      <c r="BO251" t="s">
        <v>100</v>
      </c>
      <c r="BP251" t="s">
        <v>216</v>
      </c>
      <c r="BQ251" t="s">
        <v>138</v>
      </c>
    </row>
    <row r="252" spans="1:69" x14ac:dyDescent="0.2">
      <c r="A252" t="s">
        <v>1441</v>
      </c>
      <c r="B252" s="15" t="s">
        <v>1441</v>
      </c>
      <c r="C252">
        <v>97.847999999999999</v>
      </c>
      <c r="D252" t="s">
        <v>1442</v>
      </c>
      <c r="E252" s="1" t="s">
        <v>127</v>
      </c>
      <c r="F252" s="1">
        <v>3</v>
      </c>
      <c r="G252" s="1" t="s">
        <v>544</v>
      </c>
      <c r="H252" s="1">
        <v>8</v>
      </c>
      <c r="I252" s="1"/>
      <c r="J252" t="s">
        <v>1443</v>
      </c>
      <c r="K252" s="1" t="s">
        <v>176</v>
      </c>
      <c r="L252" s="1">
        <v>2</v>
      </c>
      <c r="M252" s="1" t="s">
        <v>328</v>
      </c>
      <c r="N252" s="1">
        <v>4</v>
      </c>
      <c r="O252" s="1" t="s">
        <v>88</v>
      </c>
      <c r="P252" s="1">
        <v>4</v>
      </c>
      <c r="R252" t="s">
        <v>1444</v>
      </c>
      <c r="S252">
        <v>0</v>
      </c>
      <c r="X252">
        <v>0</v>
      </c>
      <c r="Y252" t="str" cm="1">
        <f t="array" ref="Y25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52" cm="1">
        <f t="array" ref="Z25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52" t="str" cm="1">
        <f t="array" ref="AA25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52" t="str" cm="1">
        <f t="array" ref="AB25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52" t="str" cm="1">
        <f t="array" ref="AC25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52" t="str" cm="1">
        <f t="array" ref="AD25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52">
        <f>IF(OR(Table1[[#This Row],[Merged_Coding3numerical1]]=1,Table1[[#This Row],[Merged_Coding3numerical2]]=1,Table1[[#This Row],[Merged_Coding3numerical3]]=1),1,0)</f>
        <v>1</v>
      </c>
      <c r="AF252">
        <f>IF(OR(Table1[[#This Row],[Merged_Coding3numerical1]]=2,Table1[[#This Row],[Merged_Coding3numerical2]]=2,Table1[[#This Row],[Merged_Coding3numerical3]]=2),1,0)</f>
        <v>0</v>
      </c>
      <c r="AG252">
        <f>IF(OR(Table1[[#This Row],[Merged_Coding3numerical1]]=3,Table1[[#This Row],[Merged_Coding3numerical2]]=3,Table1[[#This Row],[Merged_Coding3numerical3]]=3),1,0)</f>
        <v>0</v>
      </c>
      <c r="AH252">
        <f>IF(OR(Table1[[#This Row],[Merged_Coding3numerical1]]=4,Table1[[#This Row],[Merged_Coding3numerical2]]=4,Table1[[#This Row],[Merged_Coding3numerical3]]=4),1,0)</f>
        <v>0</v>
      </c>
      <c r="AI252">
        <f>IF(OR(Table1[[#This Row],[Merged_Coding3numerical1]]=5,Table1[[#This Row],[Merged_Coding3numerical2]]=5,Table1[[#This Row],[Merged_Coding3numerical3]]=5),1,0)</f>
        <v>0</v>
      </c>
      <c r="AJ252">
        <f>LEN(Table1[[#This Row],[narratives_open]])</f>
        <v>88</v>
      </c>
      <c r="AK252" s="1" t="s">
        <v>90</v>
      </c>
      <c r="AL252" s="1">
        <v>2</v>
      </c>
      <c r="AR252">
        <f t="shared" si="3"/>
        <v>1</v>
      </c>
      <c r="AS252">
        <v>1</v>
      </c>
      <c r="AT252">
        <v>3</v>
      </c>
      <c r="AU252">
        <v>2</v>
      </c>
      <c r="AV252">
        <f>IF(Table1[[#This Row],[narratives_rank_1]]=1,IF(Table1[[#This Row],[narratives_rank_2]]=2,123,132),IF(Table1[[#This Row],[narratives_rank_1]]=2,IF(Table1[[#This Row],[narratives_rank_2]]=1,213,231),IF(Table1[[#This Row],[narratives_rank_2]]=1,312,321)))</f>
        <v>132</v>
      </c>
      <c r="AW252" t="str">
        <f>IF(AV252=[1]Q4_narr_rank!$B$2,[1]Q4_narr_rank!$A$2,IF(AV252=[1]Q4_narr_rank!$B$3,[1]Q4_narr_rank!$A$3,IF(AV252=[1]Q4_narr_rank!$B$4,[1]Q4_narr_rank!$A$4,IF(AV252=[1]Q4_narr_rank!$B$5,[1]Q4_narr_rank!$A$5,IF(AV252=[1]Q4_narr_rank!$B$6,[1]Q4_narr_rank!$A$6,IF(AV252=[1]Q4_narr_rank!$B$7,[1]Q4_narr_rank!$A$7))))))</f>
        <v>2 different types of firms, cynics</v>
      </c>
      <c r="AX252" t="s">
        <v>1445</v>
      </c>
      <c r="AY252">
        <v>1</v>
      </c>
      <c r="AZ252">
        <f>LEN(Table1[[#This Row],[narratives_probing]])</f>
        <v>114</v>
      </c>
      <c r="BA252" s="6" t="str">
        <f>IF(Table1[[#This Row],[narratives_rank_1]]=1,"Money",IF(Table1[[#This Row],[narratives_rank_2]]=1,"Mixture",IF(Table1[[#This Row],[narratives_rank_3]]=1,"Sincere")))</f>
        <v>Money</v>
      </c>
      <c r="BB252" s="11" t="s">
        <v>116</v>
      </c>
      <c r="BC252" s="1">
        <v>10</v>
      </c>
      <c r="BF252" t="s">
        <v>93</v>
      </c>
      <c r="BG252">
        <v>0.4</v>
      </c>
      <c r="BH252" t="s">
        <v>96</v>
      </c>
      <c r="BI252" t="s">
        <v>96</v>
      </c>
      <c r="BJ252" t="s">
        <v>134</v>
      </c>
      <c r="BK252" t="s">
        <v>163</v>
      </c>
      <c r="BL252" t="s">
        <v>135</v>
      </c>
      <c r="BN252">
        <v>24</v>
      </c>
      <c r="BO252" t="s">
        <v>155</v>
      </c>
      <c r="BP252" t="s">
        <v>147</v>
      </c>
      <c r="BQ252" t="s">
        <v>124</v>
      </c>
    </row>
    <row r="253" spans="1:69" x14ac:dyDescent="0.2">
      <c r="A253" t="s">
        <v>1446</v>
      </c>
      <c r="B253" s="15" t="s">
        <v>1446</v>
      </c>
      <c r="C253">
        <v>69.718000000000004</v>
      </c>
      <c r="D253" t="s">
        <v>1447</v>
      </c>
      <c r="E253" s="1" t="s">
        <v>105</v>
      </c>
      <c r="F253" s="1">
        <v>1</v>
      </c>
      <c r="G253" s="1" t="s">
        <v>106</v>
      </c>
      <c r="H253" s="1">
        <v>2</v>
      </c>
      <c r="I253" s="1"/>
      <c r="J253" t="s">
        <v>1448</v>
      </c>
      <c r="K253" s="1" t="s">
        <v>86</v>
      </c>
      <c r="L253" s="1">
        <v>4</v>
      </c>
      <c r="M253" s="1" t="s">
        <v>87</v>
      </c>
      <c r="N253" s="1">
        <v>3</v>
      </c>
      <c r="O253" s="1" t="s">
        <v>88</v>
      </c>
      <c r="P253" s="1">
        <v>4</v>
      </c>
      <c r="R253" t="s">
        <v>1449</v>
      </c>
      <c r="S253">
        <v>0</v>
      </c>
      <c r="V253" t="s">
        <v>90</v>
      </c>
      <c r="W253" s="8">
        <f>IF(Table1[[#This Row],[main_reasontext]]=[1]Q3_narr_open!$A$23,1,IF(Table1[[#This Row],[main_reasontext]]=[1]Q3_narr_open!$A$24,2,IF(Table1[[#This Row],[main_reasontext]]=[1]Q3_narr_open!$A$25,3,IF(Table1[[#This Row],[main_reasontext]]=[1]Q3_narr_open!$A$26,4,))))</f>
        <v>1</v>
      </c>
      <c r="X253">
        <v>0</v>
      </c>
      <c r="Y253" t="str" cm="1">
        <f t="array" ref="Y25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53" cm="1">
        <f t="array" ref="Z25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53" t="str" cm="1">
        <f t="array" ref="AA25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253" cm="1">
        <f t="array" ref="AB25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253" t="str" cm="1">
        <f t="array" ref="AC25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253" cm="1">
        <f t="array" ref="AD25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253">
        <f>IF(OR(Table1[[#This Row],[Merged_Coding3numerical1]]=1,Table1[[#This Row],[Merged_Coding3numerical2]]=1,Table1[[#This Row],[Merged_Coding3numerical3]]=1),1,0)</f>
        <v>1</v>
      </c>
      <c r="AF253">
        <f>IF(OR(Table1[[#This Row],[Merged_Coding3numerical1]]=2,Table1[[#This Row],[Merged_Coding3numerical2]]=2,Table1[[#This Row],[Merged_Coding3numerical3]]=2),1,0)</f>
        <v>1</v>
      </c>
      <c r="AG253">
        <f>IF(OR(Table1[[#This Row],[Merged_Coding3numerical1]]=3,Table1[[#This Row],[Merged_Coding3numerical2]]=3,Table1[[#This Row],[Merged_Coding3numerical3]]=3),1,0)</f>
        <v>0</v>
      </c>
      <c r="AH253">
        <f>IF(OR(Table1[[#This Row],[Merged_Coding3numerical1]]=4,Table1[[#This Row],[Merged_Coding3numerical2]]=4,Table1[[#This Row],[Merged_Coding3numerical3]]=4),1,0)</f>
        <v>1</v>
      </c>
      <c r="AI253">
        <f>IF(OR(Table1[[#This Row],[Merged_Coding3numerical1]]=5,Table1[[#This Row],[Merged_Coding3numerical2]]=5,Table1[[#This Row],[Merged_Coding3numerical3]]=5),1,0)</f>
        <v>0</v>
      </c>
      <c r="AJ253">
        <f>LEN(Table1[[#This Row],[narratives_open]])</f>
        <v>65</v>
      </c>
      <c r="AK253" s="1" t="s">
        <v>90</v>
      </c>
      <c r="AL253" s="1">
        <v>2</v>
      </c>
      <c r="AM253" s="1" t="s">
        <v>112</v>
      </c>
      <c r="AN253" s="1">
        <v>3</v>
      </c>
      <c r="AO253" s="1" t="s">
        <v>113</v>
      </c>
      <c r="AP253" s="1">
        <v>1</v>
      </c>
      <c r="AR253">
        <f t="shared" si="3"/>
        <v>0.33333333333333331</v>
      </c>
      <c r="AS253">
        <v>3</v>
      </c>
      <c r="AT253">
        <v>1</v>
      </c>
      <c r="AU253">
        <v>2</v>
      </c>
      <c r="AV253">
        <f>IF(Table1[[#This Row],[narratives_rank_1]]=1,IF(Table1[[#This Row],[narratives_rank_2]]=2,123,132),IF(Table1[[#This Row],[narratives_rank_1]]=2,IF(Table1[[#This Row],[narratives_rank_2]]=1,213,231),IF(Table1[[#This Row],[narratives_rank_2]]=1,312,321)))</f>
        <v>312</v>
      </c>
      <c r="AW253" t="str">
        <f>IF(AV253=[1]Q4_narr_rank!$B$2,[1]Q4_narr_rank!$A$2,IF(AV253=[1]Q4_narr_rank!$B$3,[1]Q4_narr_rank!$A$3,IF(AV253=[1]Q4_narr_rank!$B$4,[1]Q4_narr_rank!$A$4,IF(AV253=[1]Q4_narr_rank!$B$5,[1]Q4_narr_rank!$A$5,IF(AV253=[1]Q4_narr_rank!$B$6,[1]Q4_narr_rank!$A$6,IF(AV253=[1]Q4_narr_rank!$B$7,[1]Q4_narr_rank!$A$7))))))</f>
        <v>Balanced Idealists</v>
      </c>
      <c r="AX253" t="s">
        <v>1450</v>
      </c>
      <c r="AY253">
        <v>1</v>
      </c>
      <c r="AZ253">
        <f>LEN(Table1[[#This Row],[narratives_probing]])</f>
        <v>48</v>
      </c>
      <c r="BA253" s="6" t="str">
        <f>IF(Table1[[#This Row],[narratives_rank_1]]=1,"Money",IF(Table1[[#This Row],[narratives_rank_2]]=1,"Mixture",IF(Table1[[#This Row],[narratives_rank_3]]=1,"Sincere")))</f>
        <v>Mixture</v>
      </c>
      <c r="BB253" s="9" t="s">
        <v>132</v>
      </c>
      <c r="BC253" s="1">
        <v>20</v>
      </c>
      <c r="BF253" t="s">
        <v>93</v>
      </c>
      <c r="BG253" t="s">
        <v>187</v>
      </c>
      <c r="BH253" t="s">
        <v>118</v>
      </c>
      <c r="BI253" t="s">
        <v>146</v>
      </c>
      <c r="BJ253" t="s">
        <v>134</v>
      </c>
      <c r="BK253" t="s">
        <v>163</v>
      </c>
      <c r="BL253" t="s">
        <v>135</v>
      </c>
      <c r="BN253">
        <v>76</v>
      </c>
      <c r="BO253" t="s">
        <v>122</v>
      </c>
      <c r="BP253" t="s">
        <v>147</v>
      </c>
      <c r="BQ253" t="s">
        <v>138</v>
      </c>
    </row>
    <row r="254" spans="1:69" x14ac:dyDescent="0.2">
      <c r="A254" t="s">
        <v>1451</v>
      </c>
      <c r="B254" t="s">
        <v>1451</v>
      </c>
      <c r="C254">
        <v>56.795999999999999</v>
      </c>
      <c r="D254" t="s">
        <v>1452</v>
      </c>
      <c r="E254" s="1" t="s">
        <v>84</v>
      </c>
      <c r="F254" s="1">
        <v>4</v>
      </c>
      <c r="G254" s="1" t="s">
        <v>84</v>
      </c>
      <c r="H254" s="1">
        <v>1</v>
      </c>
      <c r="I254" s="1"/>
      <c r="J254" t="s">
        <v>1453</v>
      </c>
      <c r="K254" s="1" t="s">
        <v>108</v>
      </c>
      <c r="L254" s="1">
        <v>1</v>
      </c>
      <c r="M254" s="1" t="s">
        <v>109</v>
      </c>
      <c r="N254" s="1">
        <v>1</v>
      </c>
      <c r="O254" s="1" t="s">
        <v>88</v>
      </c>
      <c r="P254" s="1">
        <v>4</v>
      </c>
      <c r="R254" t="s">
        <v>1454</v>
      </c>
      <c r="S254">
        <v>0</v>
      </c>
      <c r="V254" t="s">
        <v>90</v>
      </c>
      <c r="W254" s="8">
        <f>IF(Table1[[#This Row],[main_reasontext]]=[1]Q3_narr_open!$A$23,1,IF(Table1[[#This Row],[main_reasontext]]=[1]Q3_narr_open!$A$24,2,IF(Table1[[#This Row],[main_reasontext]]=[1]Q3_narr_open!$A$25,3,IF(Table1[[#This Row],[main_reasontext]]=[1]Q3_narr_open!$A$26,4,))))</f>
        <v>1</v>
      </c>
      <c r="X254">
        <v>1</v>
      </c>
      <c r="Y254" t="str" cm="1">
        <f t="array" ref="Y25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54" cm="1">
        <f t="array" ref="Z25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54" t="str" cm="1">
        <f t="array" ref="AA25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54" cm="1">
        <f t="array" ref="AB25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54" t="str" cm="1">
        <f t="array" ref="AC25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254" cm="1">
        <f t="array" ref="AD25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254">
        <f>IF(OR(Table1[[#This Row],[Merged_Coding3numerical1]]=1,Table1[[#This Row],[Merged_Coding3numerical2]]=1,Table1[[#This Row],[Merged_Coding3numerical3]]=1),1,0)</f>
        <v>1</v>
      </c>
      <c r="AF254">
        <f>IF(OR(Table1[[#This Row],[Merged_Coding3numerical1]]=2,Table1[[#This Row],[Merged_Coding3numerical2]]=2,Table1[[#This Row],[Merged_Coding3numerical3]]=2),1,0)</f>
        <v>1</v>
      </c>
      <c r="AG254">
        <f>IF(OR(Table1[[#This Row],[Merged_Coding3numerical1]]=3,Table1[[#This Row],[Merged_Coding3numerical2]]=3,Table1[[#This Row],[Merged_Coding3numerical3]]=3),1,0)</f>
        <v>0</v>
      </c>
      <c r="AH254">
        <f>IF(OR(Table1[[#This Row],[Merged_Coding3numerical1]]=4,Table1[[#This Row],[Merged_Coding3numerical2]]=4,Table1[[#This Row],[Merged_Coding3numerical3]]=4),1,0)</f>
        <v>1</v>
      </c>
      <c r="AI254">
        <f>IF(OR(Table1[[#This Row],[Merged_Coding3numerical1]]=5,Table1[[#This Row],[Merged_Coding3numerical2]]=5,Table1[[#This Row],[Merged_Coding3numerical3]]=5),1,0)</f>
        <v>0</v>
      </c>
      <c r="AJ254">
        <f>LEN(Table1[[#This Row],[narratives_open]])</f>
        <v>295</v>
      </c>
      <c r="AK254" s="1" t="s">
        <v>90</v>
      </c>
      <c r="AL254" s="1">
        <v>2</v>
      </c>
      <c r="AM254" s="1" t="s">
        <v>114</v>
      </c>
      <c r="AN254" s="1">
        <v>6</v>
      </c>
      <c r="AO254" s="1" t="s">
        <v>112</v>
      </c>
      <c r="AP254" s="1">
        <v>3</v>
      </c>
      <c r="AR254">
        <f t="shared" si="3"/>
        <v>0.33333333333333331</v>
      </c>
      <c r="AS254">
        <v>1</v>
      </c>
      <c r="AT254">
        <v>2</v>
      </c>
      <c r="AU254">
        <v>3</v>
      </c>
      <c r="AV254">
        <f>IF(Table1[[#This Row],[narratives_rank_1]]=1,IF(Table1[[#This Row],[narratives_rank_2]]=2,123,132),IF(Table1[[#This Row],[narratives_rank_1]]=2,IF(Table1[[#This Row],[narratives_rank_2]]=1,213,231),IF(Table1[[#This Row],[narratives_rank_2]]=1,312,321)))</f>
        <v>123</v>
      </c>
      <c r="AW254" t="str">
        <f>IF(AV254=[1]Q4_narr_rank!$B$2,[1]Q4_narr_rank!$A$2,IF(AV254=[1]Q4_narr_rank!$B$3,[1]Q4_narr_rank!$A$3,IF(AV254=[1]Q4_narr_rank!$B$4,[1]Q4_narr_rank!$A$4,IF(AV254=[1]Q4_narr_rank!$B$5,[1]Q4_narr_rank!$A$5,IF(AV254=[1]Q4_narr_rank!$B$6,[1]Q4_narr_rank!$A$6,IF(AV254=[1]Q4_narr_rank!$B$7,[1]Q4_narr_rank!$A$7))))))</f>
        <v>Cynics</v>
      </c>
      <c r="AX254" t="s">
        <v>1455</v>
      </c>
      <c r="AY254">
        <v>1</v>
      </c>
      <c r="AZ254">
        <f>LEN(Table1[[#This Row],[narratives_probing]])</f>
        <v>709</v>
      </c>
      <c r="BA254" s="6" t="str">
        <f>IF(Table1[[#This Row],[narratives_rank_1]]=1,"Money",IF(Table1[[#This Row],[narratives_rank_2]]=1,"Mixture",IF(Table1[[#This Row],[narratives_rank_3]]=1,"Sincere")))</f>
        <v>Money</v>
      </c>
      <c r="BB254" s="11" t="s">
        <v>116</v>
      </c>
      <c r="BC254" s="1">
        <v>10</v>
      </c>
      <c r="BF254" t="s">
        <v>210</v>
      </c>
      <c r="BG254" t="s">
        <v>94</v>
      </c>
      <c r="BH254" t="s">
        <v>498</v>
      </c>
      <c r="BI254" t="s">
        <v>188</v>
      </c>
      <c r="BJ254" t="s">
        <v>154</v>
      </c>
      <c r="BK254" t="s">
        <v>120</v>
      </c>
      <c r="BL254" t="s">
        <v>121</v>
      </c>
      <c r="BN254">
        <v>48</v>
      </c>
      <c r="BO254" t="s">
        <v>122</v>
      </c>
      <c r="BP254" t="s">
        <v>147</v>
      </c>
      <c r="BQ254" t="s">
        <v>138</v>
      </c>
    </row>
    <row r="255" spans="1:69" x14ac:dyDescent="0.2">
      <c r="A255" t="s">
        <v>1456</v>
      </c>
      <c r="B255" t="s">
        <v>1456</v>
      </c>
      <c r="C255">
        <v>200.14400000000001</v>
      </c>
      <c r="D255" t="s">
        <v>1457</v>
      </c>
      <c r="E255" s="1" t="s">
        <v>105</v>
      </c>
      <c r="F255" s="1">
        <v>1</v>
      </c>
      <c r="G255" s="1" t="s">
        <v>182</v>
      </c>
      <c r="H255" s="1">
        <v>3</v>
      </c>
      <c r="I255" s="1"/>
      <c r="J255" t="s">
        <v>1458</v>
      </c>
      <c r="K255" s="1" t="s">
        <v>108</v>
      </c>
      <c r="L255" s="1">
        <v>1</v>
      </c>
      <c r="M255" s="1" t="s">
        <v>109</v>
      </c>
      <c r="N255" s="1">
        <v>1</v>
      </c>
      <c r="O255" s="1" t="s">
        <v>88</v>
      </c>
      <c r="P255" s="1">
        <v>4</v>
      </c>
      <c r="Q255" s="1"/>
      <c r="R255" t="s">
        <v>1459</v>
      </c>
      <c r="S255">
        <v>0</v>
      </c>
      <c r="U255">
        <v>1</v>
      </c>
      <c r="V255" t="s">
        <v>90</v>
      </c>
      <c r="W255" s="8">
        <f>IF(Table1[[#This Row],[main_reasontext]]=[1]Q3_narr_open!$A$23,1,IF(Table1[[#This Row],[main_reasontext]]=[1]Q3_narr_open!$A$24,2,IF(Table1[[#This Row],[main_reasontext]]=[1]Q3_narr_open!$A$25,3,IF(Table1[[#This Row],[main_reasontext]]=[1]Q3_narr_open!$A$26,4,))))</f>
        <v>1</v>
      </c>
      <c r="X255">
        <v>1</v>
      </c>
      <c r="Y255" t="str" cm="1">
        <f t="array" ref="Y25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55" cm="1">
        <f t="array" ref="Z25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55" t="str" cm="1">
        <f t="array" ref="AA25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55" cm="1">
        <f t="array" ref="AB25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55" t="str" cm="1">
        <f t="array" ref="AC25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55" t="str" cm="1">
        <f t="array" ref="AD25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55">
        <f>IF(OR(Table1[[#This Row],[Merged_Coding3numerical1]]=1,Table1[[#This Row],[Merged_Coding3numerical2]]=1,Table1[[#This Row],[Merged_Coding3numerical3]]=1),1,0)</f>
        <v>1</v>
      </c>
      <c r="AF255">
        <f>IF(OR(Table1[[#This Row],[Merged_Coding3numerical1]]=2,Table1[[#This Row],[Merged_Coding3numerical2]]=2,Table1[[#This Row],[Merged_Coding3numerical3]]=2),1,0)</f>
        <v>0</v>
      </c>
      <c r="AG255">
        <f>IF(OR(Table1[[#This Row],[Merged_Coding3numerical1]]=3,Table1[[#This Row],[Merged_Coding3numerical2]]=3,Table1[[#This Row],[Merged_Coding3numerical3]]=3),1,0)</f>
        <v>0</v>
      </c>
      <c r="AH255">
        <f>IF(OR(Table1[[#This Row],[Merged_Coding3numerical1]]=4,Table1[[#This Row],[Merged_Coding3numerical2]]=4,Table1[[#This Row],[Merged_Coding3numerical3]]=4),1,0)</f>
        <v>1</v>
      </c>
      <c r="AI255">
        <f>IF(OR(Table1[[#This Row],[Merged_Coding3numerical1]]=5,Table1[[#This Row],[Merged_Coding3numerical2]]=5,Table1[[#This Row],[Merged_Coding3numerical3]]=5),1,0)</f>
        <v>0</v>
      </c>
      <c r="AJ255">
        <f>LEN(Table1[[#This Row],[narratives_open]])</f>
        <v>225</v>
      </c>
      <c r="AK255" s="1" t="s">
        <v>90</v>
      </c>
      <c r="AL255" s="1">
        <v>2</v>
      </c>
      <c r="AM255" s="1" t="s">
        <v>113</v>
      </c>
      <c r="AN255" s="1">
        <v>1</v>
      </c>
      <c r="AR255">
        <f t="shared" si="3"/>
        <v>0.5</v>
      </c>
      <c r="AS255">
        <v>1</v>
      </c>
      <c r="AT255">
        <v>2</v>
      </c>
      <c r="AU255">
        <v>3</v>
      </c>
      <c r="AV255">
        <f>IF(Table1[[#This Row],[narratives_rank_1]]=1,IF(Table1[[#This Row],[narratives_rank_2]]=2,123,132),IF(Table1[[#This Row],[narratives_rank_1]]=2,IF(Table1[[#This Row],[narratives_rank_2]]=1,213,231),IF(Table1[[#This Row],[narratives_rank_2]]=1,312,321)))</f>
        <v>123</v>
      </c>
      <c r="AW255" t="str">
        <f>IF(AV255=[1]Q4_narr_rank!$B$2,[1]Q4_narr_rank!$A$2,IF(AV255=[1]Q4_narr_rank!$B$3,[1]Q4_narr_rank!$A$3,IF(AV255=[1]Q4_narr_rank!$B$4,[1]Q4_narr_rank!$A$4,IF(AV255=[1]Q4_narr_rank!$B$5,[1]Q4_narr_rank!$A$5,IF(AV255=[1]Q4_narr_rank!$B$6,[1]Q4_narr_rank!$A$6,IF(AV255=[1]Q4_narr_rank!$B$7,[1]Q4_narr_rank!$A$7))))))</f>
        <v>Cynics</v>
      </c>
      <c r="AX255" t="s">
        <v>1460</v>
      </c>
      <c r="AY255">
        <v>1</v>
      </c>
      <c r="AZ255">
        <f>LEN(Table1[[#This Row],[narratives_probing]])</f>
        <v>188</v>
      </c>
      <c r="BA255" s="6" t="str">
        <f>IF(Table1[[#This Row],[narratives_rank_1]]=1,"Money",IF(Table1[[#This Row],[narratives_rank_2]]=1,"Mixture",IF(Table1[[#This Row],[narratives_rank_3]]=1,"Sincere")))</f>
        <v>Money</v>
      </c>
      <c r="BB255" s="9" t="s">
        <v>336</v>
      </c>
      <c r="BC255" s="1">
        <v>3</v>
      </c>
      <c r="BF255" t="s">
        <v>210</v>
      </c>
      <c r="BG255" t="s">
        <v>187</v>
      </c>
      <c r="BH255" t="s">
        <v>188</v>
      </c>
      <c r="BI255" t="s">
        <v>118</v>
      </c>
      <c r="BJ255" t="s">
        <v>134</v>
      </c>
      <c r="BK255" t="s">
        <v>163</v>
      </c>
      <c r="BL255" t="s">
        <v>135</v>
      </c>
      <c r="BN255">
        <v>21</v>
      </c>
      <c r="BO255" t="s">
        <v>803</v>
      </c>
      <c r="BP255" t="s">
        <v>123</v>
      </c>
      <c r="BQ255" t="s">
        <v>138</v>
      </c>
    </row>
    <row r="256" spans="1:69" x14ac:dyDescent="0.2">
      <c r="A256" t="s">
        <v>1461</v>
      </c>
      <c r="B256" t="s">
        <v>1461</v>
      </c>
      <c r="C256">
        <v>74.209999999999994</v>
      </c>
      <c r="D256" t="s">
        <v>1462</v>
      </c>
      <c r="E256" s="1" t="s">
        <v>84</v>
      </c>
      <c r="F256" s="1">
        <v>4</v>
      </c>
      <c r="G256" s="1" t="s">
        <v>84</v>
      </c>
      <c r="H256" s="1">
        <v>1</v>
      </c>
      <c r="I256" s="1"/>
      <c r="J256" t="s">
        <v>1463</v>
      </c>
      <c r="K256" s="1" t="s">
        <v>108</v>
      </c>
      <c r="L256" s="1">
        <v>1</v>
      </c>
      <c r="M256" s="1" t="s">
        <v>109</v>
      </c>
      <c r="N256" s="1">
        <v>1</v>
      </c>
      <c r="O256" s="1" t="s">
        <v>88</v>
      </c>
      <c r="P256" s="1">
        <v>4</v>
      </c>
      <c r="R256" t="s">
        <v>1464</v>
      </c>
      <c r="S256">
        <v>0</v>
      </c>
      <c r="V256" t="s">
        <v>111</v>
      </c>
      <c r="W256" s="8">
        <f>IF(Table1[[#This Row],[main_reasontext]]=[1]Q3_narr_open!$A$23,1,IF(Table1[[#This Row],[main_reasontext]]=[1]Q3_narr_open!$A$24,2,IF(Table1[[#This Row],[main_reasontext]]=[1]Q3_narr_open!$A$25,3,IF(Table1[[#This Row],[main_reasontext]]=[1]Q3_narr_open!$A$26,4,))))</f>
        <v>2</v>
      </c>
      <c r="X256">
        <v>0</v>
      </c>
      <c r="Y256" t="str" cm="1">
        <f t="array" ref="Y25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256" cm="1">
        <f t="array" ref="Z25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256" t="str" cm="1">
        <f t="array" ref="AA25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56" cm="1">
        <f t="array" ref="AB25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56" t="str" cm="1">
        <f t="array" ref="AC25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56" t="str" cm="1">
        <f t="array" ref="AD25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56">
        <f>IF(OR(Table1[[#This Row],[Merged_Coding3numerical1]]=1,Table1[[#This Row],[Merged_Coding3numerical2]]=1,Table1[[#This Row],[Merged_Coding3numerical3]]=1),1,0)</f>
        <v>1</v>
      </c>
      <c r="AF256">
        <f>IF(OR(Table1[[#This Row],[Merged_Coding3numerical1]]=2,Table1[[#This Row],[Merged_Coding3numerical2]]=2,Table1[[#This Row],[Merged_Coding3numerical3]]=2),1,0)</f>
        <v>1</v>
      </c>
      <c r="AG256">
        <f>IF(OR(Table1[[#This Row],[Merged_Coding3numerical1]]=3,Table1[[#This Row],[Merged_Coding3numerical2]]=3,Table1[[#This Row],[Merged_Coding3numerical3]]=3),1,0)</f>
        <v>0</v>
      </c>
      <c r="AH256">
        <f>IF(OR(Table1[[#This Row],[Merged_Coding3numerical1]]=4,Table1[[#This Row],[Merged_Coding3numerical2]]=4,Table1[[#This Row],[Merged_Coding3numerical3]]=4),1,0)</f>
        <v>0</v>
      </c>
      <c r="AI256">
        <f>IF(OR(Table1[[#This Row],[Merged_Coding3numerical1]]=5,Table1[[#This Row],[Merged_Coding3numerical2]]=5,Table1[[#This Row],[Merged_Coding3numerical3]]=5),1,0)</f>
        <v>0</v>
      </c>
      <c r="AJ256">
        <f>LEN(Table1[[#This Row],[narratives_open]])</f>
        <v>79</v>
      </c>
      <c r="AK256" s="1" t="s">
        <v>112</v>
      </c>
      <c r="AL256" s="1">
        <v>3</v>
      </c>
      <c r="AM256" s="1" t="s">
        <v>90</v>
      </c>
      <c r="AN256" s="1">
        <v>2</v>
      </c>
      <c r="AR256">
        <f t="shared" si="3"/>
        <v>0.5</v>
      </c>
      <c r="AS256">
        <v>2</v>
      </c>
      <c r="AT256">
        <v>1</v>
      </c>
      <c r="AU256">
        <v>3</v>
      </c>
      <c r="AV256">
        <f>IF(Table1[[#This Row],[narratives_rank_1]]=1,IF(Table1[[#This Row],[narratives_rank_2]]=2,123,132),IF(Table1[[#This Row],[narratives_rank_1]]=2,IF(Table1[[#This Row],[narratives_rank_2]]=1,213,231),IF(Table1[[#This Row],[narratives_rank_2]]=1,312,321)))</f>
        <v>213</v>
      </c>
      <c r="AW256" t="str">
        <f>IF(AV256=[1]Q4_narr_rank!$B$2,[1]Q4_narr_rank!$A$2,IF(AV256=[1]Q4_narr_rank!$B$3,[1]Q4_narr_rank!$A$3,IF(AV256=[1]Q4_narr_rank!$B$4,[1]Q4_narr_rank!$A$4,IF(AV256=[1]Q4_narr_rank!$B$5,[1]Q4_narr_rank!$A$5,IF(AV256=[1]Q4_narr_rank!$B$6,[1]Q4_narr_rank!$A$6,IF(AV256=[1]Q4_narr_rank!$B$7,[1]Q4_narr_rank!$A$7))))))</f>
        <v>Balanced Cynics</v>
      </c>
      <c r="AX256" t="s">
        <v>1465</v>
      </c>
      <c r="AY256">
        <v>1</v>
      </c>
      <c r="AZ256">
        <f>LEN(Table1[[#This Row],[narratives_probing]])</f>
        <v>191</v>
      </c>
      <c r="BA256" s="6" t="str">
        <f>IF(Table1[[#This Row],[narratives_rank_1]]=1,"Money",IF(Table1[[#This Row],[narratives_rank_2]]=1,"Mixture",IF(Table1[[#This Row],[narratives_rank_3]]=1,"Sincere")))</f>
        <v>Mixture</v>
      </c>
      <c r="BB256" s="9" t="s">
        <v>132</v>
      </c>
      <c r="BC256" s="1">
        <v>20</v>
      </c>
      <c r="BF256" t="s">
        <v>202</v>
      </c>
      <c r="BG256">
        <v>0.4</v>
      </c>
      <c r="BH256" t="s">
        <v>96</v>
      </c>
      <c r="BI256" t="s">
        <v>96</v>
      </c>
      <c r="BJ256" t="s">
        <v>134</v>
      </c>
      <c r="BK256" t="s">
        <v>120</v>
      </c>
      <c r="BL256" t="s">
        <v>135</v>
      </c>
      <c r="BN256">
        <v>66</v>
      </c>
      <c r="BO256" t="s">
        <v>100</v>
      </c>
      <c r="BP256" t="s">
        <v>123</v>
      </c>
      <c r="BQ256" t="s">
        <v>124</v>
      </c>
    </row>
    <row r="257" spans="1:69" x14ac:dyDescent="0.2">
      <c r="A257" t="s">
        <v>1466</v>
      </c>
      <c r="B257" t="s">
        <v>1466</v>
      </c>
      <c r="C257">
        <v>195.10300000000001</v>
      </c>
      <c r="D257" t="s">
        <v>1467</v>
      </c>
      <c r="E257" s="1" t="s">
        <v>105</v>
      </c>
      <c r="F257" s="1">
        <v>1</v>
      </c>
      <c r="G257" s="1" t="s">
        <v>182</v>
      </c>
      <c r="H257" s="1">
        <v>3</v>
      </c>
      <c r="I257" s="1"/>
      <c r="J257" t="s">
        <v>1468</v>
      </c>
      <c r="K257" s="1" t="s">
        <v>108</v>
      </c>
      <c r="L257" s="1">
        <v>1</v>
      </c>
      <c r="M257" s="1" t="s">
        <v>109</v>
      </c>
      <c r="N257" s="1">
        <v>1</v>
      </c>
      <c r="O257" s="1" t="s">
        <v>88</v>
      </c>
      <c r="P257" s="1">
        <v>4</v>
      </c>
      <c r="R257" t="s">
        <v>1469</v>
      </c>
      <c r="S257">
        <v>0</v>
      </c>
      <c r="X257">
        <v>0</v>
      </c>
      <c r="Y257" t="str" cm="1">
        <f t="array" ref="Y25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57" cm="1">
        <f t="array" ref="Z25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57" t="str" cm="1">
        <f t="array" ref="AA25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57" t="str" cm="1">
        <f t="array" ref="AB25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57" t="str" cm="1">
        <f t="array" ref="AC25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57" t="str" cm="1">
        <f t="array" ref="AD25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57">
        <f>IF(OR(Table1[[#This Row],[Merged_Coding3numerical1]]=1,Table1[[#This Row],[Merged_Coding3numerical2]]=1,Table1[[#This Row],[Merged_Coding3numerical3]]=1),1,0)</f>
        <v>0</v>
      </c>
      <c r="AF257">
        <f>IF(OR(Table1[[#This Row],[Merged_Coding3numerical1]]=2,Table1[[#This Row],[Merged_Coding3numerical2]]=2,Table1[[#This Row],[Merged_Coding3numerical3]]=2),1,0)</f>
        <v>0</v>
      </c>
      <c r="AG257">
        <f>IF(OR(Table1[[#This Row],[Merged_Coding3numerical1]]=3,Table1[[#This Row],[Merged_Coding3numerical2]]=3,Table1[[#This Row],[Merged_Coding3numerical3]]=3),1,0)</f>
        <v>0</v>
      </c>
      <c r="AH257">
        <f>IF(OR(Table1[[#This Row],[Merged_Coding3numerical1]]=4,Table1[[#This Row],[Merged_Coding3numerical2]]=4,Table1[[#This Row],[Merged_Coding3numerical3]]=4),1,0)</f>
        <v>1</v>
      </c>
      <c r="AI257">
        <f>IF(OR(Table1[[#This Row],[Merged_Coding3numerical1]]=5,Table1[[#This Row],[Merged_Coding3numerical2]]=5,Table1[[#This Row],[Merged_Coding3numerical3]]=5),1,0)</f>
        <v>0</v>
      </c>
      <c r="AJ257">
        <f>LEN(Table1[[#This Row],[narratives_open]])</f>
        <v>112</v>
      </c>
      <c r="AK257" s="1" t="s">
        <v>113</v>
      </c>
      <c r="AL257" s="1">
        <v>1</v>
      </c>
      <c r="AR257">
        <f t="shared" si="3"/>
        <v>1</v>
      </c>
      <c r="AS257">
        <v>3</v>
      </c>
      <c r="AT257">
        <v>2</v>
      </c>
      <c r="AU257">
        <v>1</v>
      </c>
      <c r="AV257">
        <f>IF(Table1[[#This Row],[narratives_rank_1]]=1,IF(Table1[[#This Row],[narratives_rank_2]]=2,123,132),IF(Table1[[#This Row],[narratives_rank_1]]=2,IF(Table1[[#This Row],[narratives_rank_2]]=1,213,231),IF(Table1[[#This Row],[narratives_rank_2]]=1,312,321)))</f>
        <v>321</v>
      </c>
      <c r="AW257" t="str">
        <f>IF(AV257=[1]Q4_narr_rank!$B$2,[1]Q4_narr_rank!$A$2,IF(AV257=[1]Q4_narr_rank!$B$3,[1]Q4_narr_rank!$A$3,IF(AV257=[1]Q4_narr_rank!$B$4,[1]Q4_narr_rank!$A$4,IF(AV257=[1]Q4_narr_rank!$B$5,[1]Q4_narr_rank!$A$5,IF(AV257=[1]Q4_narr_rank!$B$6,[1]Q4_narr_rank!$A$6,IF(AV257=[1]Q4_narr_rank!$B$7,[1]Q4_narr_rank!$A$7))))))</f>
        <v>Idealists</v>
      </c>
      <c r="AX257" t="s">
        <v>1470</v>
      </c>
      <c r="AY257">
        <v>1</v>
      </c>
      <c r="AZ257">
        <f>LEN(Table1[[#This Row],[narratives_probing]])</f>
        <v>355</v>
      </c>
      <c r="BA257" s="6" t="str">
        <f>IF(Table1[[#This Row],[narratives_rank_1]]=1,"Money",IF(Table1[[#This Row],[narratives_rank_2]]=1,"Mixture",IF(Table1[[#This Row],[narratives_rank_3]]=1,"Sincere")))</f>
        <v>Sincere</v>
      </c>
      <c r="BB257" s="11" t="s">
        <v>1471</v>
      </c>
      <c r="BC257" s="1">
        <v>14</v>
      </c>
      <c r="BF257" t="s">
        <v>237</v>
      </c>
      <c r="BG257" t="s">
        <v>187</v>
      </c>
      <c r="BH257" t="s">
        <v>118</v>
      </c>
      <c r="BI257" t="s">
        <v>146</v>
      </c>
      <c r="BJ257" t="s">
        <v>119</v>
      </c>
      <c r="BK257" t="s">
        <v>163</v>
      </c>
      <c r="BL257" t="s">
        <v>448</v>
      </c>
      <c r="BM257" t="s">
        <v>1472</v>
      </c>
      <c r="BN257">
        <v>53</v>
      </c>
      <c r="BO257" t="s">
        <v>122</v>
      </c>
      <c r="BP257" t="s">
        <v>164</v>
      </c>
      <c r="BQ257" t="s">
        <v>156</v>
      </c>
    </row>
    <row r="258" spans="1:69" x14ac:dyDescent="0.2">
      <c r="A258" t="s">
        <v>1473</v>
      </c>
      <c r="B258" t="s">
        <v>1473</v>
      </c>
      <c r="C258">
        <v>120.24</v>
      </c>
      <c r="D258" t="s">
        <v>1474</v>
      </c>
      <c r="E258" s="1" t="s">
        <v>105</v>
      </c>
      <c r="F258" s="1">
        <v>1</v>
      </c>
      <c r="G258" s="1" t="s">
        <v>182</v>
      </c>
      <c r="H258" s="1">
        <v>3</v>
      </c>
      <c r="I258" s="1"/>
      <c r="J258" t="s">
        <v>1475</v>
      </c>
      <c r="K258" s="1" t="s">
        <v>108</v>
      </c>
      <c r="L258" s="1">
        <v>1</v>
      </c>
      <c r="M258" s="1" t="s">
        <v>109</v>
      </c>
      <c r="N258" s="1">
        <v>1</v>
      </c>
      <c r="O258" s="1" t="s">
        <v>88</v>
      </c>
      <c r="P258" s="1">
        <v>4</v>
      </c>
      <c r="Q258" s="1"/>
      <c r="R258" t="s">
        <v>1476</v>
      </c>
      <c r="S258">
        <v>0</v>
      </c>
      <c r="X258">
        <v>0</v>
      </c>
      <c r="Y258" t="str" cm="1">
        <f t="array" ref="Y25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258" cm="1">
        <f t="array" ref="Z25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258" t="str" cm="1">
        <f t="array" ref="AA25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58" t="str" cm="1">
        <f t="array" ref="AB25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58" t="str" cm="1">
        <f t="array" ref="AC25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58" t="str" cm="1">
        <f t="array" ref="AD25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58">
        <f>IF(OR(Table1[[#This Row],[Merged_Coding3numerical1]]=1,Table1[[#This Row],[Merged_Coding3numerical2]]=1,Table1[[#This Row],[Merged_Coding3numerical3]]=1),1,0)</f>
        <v>0</v>
      </c>
      <c r="AF258">
        <f>IF(OR(Table1[[#This Row],[Merged_Coding3numerical1]]=2,Table1[[#This Row],[Merged_Coding3numerical2]]=2,Table1[[#This Row],[Merged_Coding3numerical3]]=2),1,0)</f>
        <v>0</v>
      </c>
      <c r="AG258">
        <f>IF(OR(Table1[[#This Row],[Merged_Coding3numerical1]]=3,Table1[[#This Row],[Merged_Coding3numerical2]]=3,Table1[[#This Row],[Merged_Coding3numerical3]]=3),1,0)</f>
        <v>0</v>
      </c>
      <c r="AH258">
        <f>IF(OR(Table1[[#This Row],[Merged_Coding3numerical1]]=4,Table1[[#This Row],[Merged_Coding3numerical2]]=4,Table1[[#This Row],[Merged_Coding3numerical3]]=4),1,0)</f>
        <v>0</v>
      </c>
      <c r="AI258">
        <f>IF(OR(Table1[[#This Row],[Merged_Coding3numerical1]]=5,Table1[[#This Row],[Merged_Coding3numerical2]]=5,Table1[[#This Row],[Merged_Coding3numerical3]]=5),1,0)</f>
        <v>1</v>
      </c>
      <c r="AJ258">
        <f>LEN(Table1[[#This Row],[narratives_open]])</f>
        <v>238</v>
      </c>
      <c r="AK258" s="1" t="s">
        <v>194</v>
      </c>
      <c r="AL258" s="1">
        <v>9</v>
      </c>
      <c r="AR258">
        <f t="shared" si="3"/>
        <v>1</v>
      </c>
      <c r="AS258">
        <v>2</v>
      </c>
      <c r="AT258">
        <v>1</v>
      </c>
      <c r="AU258">
        <v>3</v>
      </c>
      <c r="AV258">
        <f>IF(Table1[[#This Row],[narratives_rank_1]]=1,IF(Table1[[#This Row],[narratives_rank_2]]=2,123,132),IF(Table1[[#This Row],[narratives_rank_1]]=2,IF(Table1[[#This Row],[narratives_rank_2]]=1,213,231),IF(Table1[[#This Row],[narratives_rank_2]]=1,312,321)))</f>
        <v>213</v>
      </c>
      <c r="AW258" t="str">
        <f>IF(AV258=[1]Q4_narr_rank!$B$2,[1]Q4_narr_rank!$A$2,IF(AV258=[1]Q4_narr_rank!$B$3,[1]Q4_narr_rank!$A$3,IF(AV258=[1]Q4_narr_rank!$B$4,[1]Q4_narr_rank!$A$4,IF(AV258=[1]Q4_narr_rank!$B$5,[1]Q4_narr_rank!$A$5,IF(AV258=[1]Q4_narr_rank!$B$6,[1]Q4_narr_rank!$A$6,IF(AV258=[1]Q4_narr_rank!$B$7,[1]Q4_narr_rank!$A$7))))))</f>
        <v>Balanced Cynics</v>
      </c>
      <c r="AX258" t="s">
        <v>1477</v>
      </c>
      <c r="AY258">
        <v>1</v>
      </c>
      <c r="AZ258">
        <f>LEN(Table1[[#This Row],[narratives_probing]])</f>
        <v>232</v>
      </c>
      <c r="BA258" s="6" t="str">
        <f>IF(Table1[[#This Row],[narratives_rank_1]]=1,"Money",IF(Table1[[#This Row],[narratives_rank_2]]=1,"Mixture",IF(Table1[[#This Row],[narratives_rank_3]]=1,"Sincere")))</f>
        <v>Mixture</v>
      </c>
      <c r="BB258" s="13" t="s">
        <v>236</v>
      </c>
      <c r="BC258" s="1">
        <v>17</v>
      </c>
      <c r="BF258" t="s">
        <v>153</v>
      </c>
      <c r="BG258" t="s">
        <v>187</v>
      </c>
      <c r="BH258" t="s">
        <v>146</v>
      </c>
      <c r="BI258" t="s">
        <v>188</v>
      </c>
      <c r="BJ258" t="s">
        <v>154</v>
      </c>
      <c r="BK258" t="s">
        <v>163</v>
      </c>
      <c r="BL258" t="s">
        <v>135</v>
      </c>
      <c r="BN258">
        <v>64</v>
      </c>
      <c r="BO258" t="s">
        <v>155</v>
      </c>
      <c r="BP258" t="s">
        <v>147</v>
      </c>
      <c r="BQ258" t="s">
        <v>156</v>
      </c>
    </row>
    <row r="259" spans="1:69" x14ac:dyDescent="0.2">
      <c r="A259" t="s">
        <v>1478</v>
      </c>
      <c r="B259" t="s">
        <v>1478</v>
      </c>
      <c r="C259">
        <v>293.01400000000001</v>
      </c>
      <c r="D259" t="s">
        <v>1479</v>
      </c>
      <c r="E259" s="1" t="s">
        <v>105</v>
      </c>
      <c r="F259" s="1">
        <v>1</v>
      </c>
      <c r="G259" s="1" t="s">
        <v>106</v>
      </c>
      <c r="H259" s="1">
        <v>2</v>
      </c>
      <c r="I259" s="1"/>
      <c r="J259" t="s">
        <v>1480</v>
      </c>
      <c r="K259" s="1" t="s">
        <v>108</v>
      </c>
      <c r="L259" s="1">
        <v>1</v>
      </c>
      <c r="M259" s="1" t="s">
        <v>109</v>
      </c>
      <c r="N259" s="1">
        <v>1</v>
      </c>
      <c r="O259" s="1" t="s">
        <v>88</v>
      </c>
      <c r="P259" s="1">
        <v>4</v>
      </c>
      <c r="R259" t="s">
        <v>1481</v>
      </c>
      <c r="S259">
        <v>0</v>
      </c>
      <c r="X259">
        <v>0</v>
      </c>
      <c r="Y259" t="str" cm="1">
        <f t="array" ref="Y25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59" cm="1">
        <f t="array" ref="Z25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59" t="str" cm="1">
        <f t="array" ref="AA25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59" t="str" cm="1">
        <f t="array" ref="AB25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59" t="str" cm="1">
        <f t="array" ref="AC25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59" t="str" cm="1">
        <f t="array" ref="AD25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59">
        <f>IF(OR(Table1[[#This Row],[Merged_Coding3numerical1]]=1,Table1[[#This Row],[Merged_Coding3numerical2]]=1,Table1[[#This Row],[Merged_Coding3numerical3]]=1),1,0)</f>
        <v>1</v>
      </c>
      <c r="AF259">
        <f>IF(OR(Table1[[#This Row],[Merged_Coding3numerical1]]=2,Table1[[#This Row],[Merged_Coding3numerical2]]=2,Table1[[#This Row],[Merged_Coding3numerical3]]=2),1,0)</f>
        <v>0</v>
      </c>
      <c r="AG259">
        <f>IF(OR(Table1[[#This Row],[Merged_Coding3numerical1]]=3,Table1[[#This Row],[Merged_Coding3numerical2]]=3,Table1[[#This Row],[Merged_Coding3numerical3]]=3),1,0)</f>
        <v>0</v>
      </c>
      <c r="AH259">
        <f>IF(OR(Table1[[#This Row],[Merged_Coding3numerical1]]=4,Table1[[#This Row],[Merged_Coding3numerical2]]=4,Table1[[#This Row],[Merged_Coding3numerical3]]=4),1,0)</f>
        <v>0</v>
      </c>
      <c r="AI259">
        <f>IF(OR(Table1[[#This Row],[Merged_Coding3numerical1]]=5,Table1[[#This Row],[Merged_Coding3numerical2]]=5,Table1[[#This Row],[Merged_Coding3numerical3]]=5),1,0)</f>
        <v>0</v>
      </c>
      <c r="AJ259">
        <f>LEN(Table1[[#This Row],[narratives_open]])</f>
        <v>115</v>
      </c>
      <c r="AK259" s="1" t="s">
        <v>90</v>
      </c>
      <c r="AL259" s="1">
        <v>2</v>
      </c>
      <c r="AR259">
        <f t="shared" ref="AR259:AR322" si="4">IF(AP259="",IF(AN259="",1,1/2),1/3)</f>
        <v>1</v>
      </c>
      <c r="AS259">
        <v>1</v>
      </c>
      <c r="AT259">
        <v>2</v>
      </c>
      <c r="AU259">
        <v>3</v>
      </c>
      <c r="AV259">
        <f>IF(Table1[[#This Row],[narratives_rank_1]]=1,IF(Table1[[#This Row],[narratives_rank_2]]=2,123,132),IF(Table1[[#This Row],[narratives_rank_1]]=2,IF(Table1[[#This Row],[narratives_rank_2]]=1,213,231),IF(Table1[[#This Row],[narratives_rank_2]]=1,312,321)))</f>
        <v>123</v>
      </c>
      <c r="AW259" t="str">
        <f>IF(AV259=[1]Q4_narr_rank!$B$2,[1]Q4_narr_rank!$A$2,IF(AV259=[1]Q4_narr_rank!$B$3,[1]Q4_narr_rank!$A$3,IF(AV259=[1]Q4_narr_rank!$B$4,[1]Q4_narr_rank!$A$4,IF(AV259=[1]Q4_narr_rank!$B$5,[1]Q4_narr_rank!$A$5,IF(AV259=[1]Q4_narr_rank!$B$6,[1]Q4_narr_rank!$A$6,IF(AV259=[1]Q4_narr_rank!$B$7,[1]Q4_narr_rank!$A$7))))))</f>
        <v>Cynics</v>
      </c>
      <c r="AX259" t="s">
        <v>1482</v>
      </c>
      <c r="AY259">
        <v>0</v>
      </c>
      <c r="AZ259">
        <f>LEN(Table1[[#This Row],[narratives_probing]])</f>
        <v>68</v>
      </c>
      <c r="BA259" s="6" t="str">
        <f>IF(Table1[[#This Row],[narratives_rank_1]]=1,"Money",IF(Table1[[#This Row],[narratives_rank_2]]=1,"Mixture",IF(Table1[[#This Row],[narratives_rank_3]]=1,"Sincere")))</f>
        <v>Money</v>
      </c>
      <c r="BB259" s="9" t="s">
        <v>132</v>
      </c>
      <c r="BC259" s="1">
        <v>20</v>
      </c>
      <c r="BF259" t="s">
        <v>223</v>
      </c>
      <c r="BG259" t="s">
        <v>187</v>
      </c>
      <c r="BH259" t="s">
        <v>96</v>
      </c>
      <c r="BI259" t="s">
        <v>118</v>
      </c>
      <c r="BJ259" t="s">
        <v>134</v>
      </c>
      <c r="BK259" t="s">
        <v>163</v>
      </c>
      <c r="BL259" t="s">
        <v>135</v>
      </c>
      <c r="BN259">
        <v>66</v>
      </c>
      <c r="BO259" t="s">
        <v>136</v>
      </c>
      <c r="BP259" t="s">
        <v>137</v>
      </c>
      <c r="BQ259" t="s">
        <v>124</v>
      </c>
    </row>
    <row r="260" spans="1:69" x14ac:dyDescent="0.2">
      <c r="A260" t="s">
        <v>1483</v>
      </c>
      <c r="B260" t="s">
        <v>1483</v>
      </c>
      <c r="C260">
        <v>43.725999999999999</v>
      </c>
      <c r="D260" t="s">
        <v>1484</v>
      </c>
      <c r="E260" s="1" t="s">
        <v>127</v>
      </c>
      <c r="F260" s="1">
        <v>3</v>
      </c>
      <c r="G260" s="1" t="s">
        <v>1485</v>
      </c>
      <c r="H260" s="1">
        <v>23</v>
      </c>
      <c r="I260" s="1"/>
      <c r="J260" t="s">
        <v>1486</v>
      </c>
      <c r="K260" s="1" t="s">
        <v>108</v>
      </c>
      <c r="L260" s="1">
        <v>1</v>
      </c>
      <c r="M260" s="1" t="s">
        <v>109</v>
      </c>
      <c r="N260" s="1">
        <v>1</v>
      </c>
      <c r="O260" s="1" t="s">
        <v>88</v>
      </c>
      <c r="P260" s="1">
        <v>4</v>
      </c>
      <c r="R260" t="s">
        <v>1487</v>
      </c>
      <c r="S260">
        <v>0</v>
      </c>
      <c r="X260">
        <v>0</v>
      </c>
      <c r="Y260" t="str" cm="1">
        <f t="array" ref="Y26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60" cm="1">
        <f t="array" ref="Z26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60" t="str" cm="1">
        <f t="array" ref="AA26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60" t="str" cm="1">
        <f t="array" ref="AB26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60" t="str" cm="1">
        <f t="array" ref="AC26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60" t="str" cm="1">
        <f t="array" ref="AD26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60">
        <f>IF(OR(Table1[[#This Row],[Merged_Coding3numerical1]]=1,Table1[[#This Row],[Merged_Coding3numerical2]]=1,Table1[[#This Row],[Merged_Coding3numerical3]]=1),1,0)</f>
        <v>1</v>
      </c>
      <c r="AF260">
        <f>IF(OR(Table1[[#This Row],[Merged_Coding3numerical1]]=2,Table1[[#This Row],[Merged_Coding3numerical2]]=2,Table1[[#This Row],[Merged_Coding3numerical3]]=2),1,0)</f>
        <v>0</v>
      </c>
      <c r="AG260">
        <f>IF(OR(Table1[[#This Row],[Merged_Coding3numerical1]]=3,Table1[[#This Row],[Merged_Coding3numerical2]]=3,Table1[[#This Row],[Merged_Coding3numerical3]]=3),1,0)</f>
        <v>0</v>
      </c>
      <c r="AH260">
        <f>IF(OR(Table1[[#This Row],[Merged_Coding3numerical1]]=4,Table1[[#This Row],[Merged_Coding3numerical2]]=4,Table1[[#This Row],[Merged_Coding3numerical3]]=4),1,0)</f>
        <v>0</v>
      </c>
      <c r="AI260">
        <f>IF(OR(Table1[[#This Row],[Merged_Coding3numerical1]]=5,Table1[[#This Row],[Merged_Coding3numerical2]]=5,Table1[[#This Row],[Merged_Coding3numerical3]]=5),1,0)</f>
        <v>0</v>
      </c>
      <c r="AJ260">
        <f>LEN(Table1[[#This Row],[narratives_open]])</f>
        <v>318</v>
      </c>
      <c r="AK260" s="1" t="s">
        <v>90</v>
      </c>
      <c r="AL260" s="1">
        <v>2</v>
      </c>
      <c r="AR260">
        <f t="shared" si="4"/>
        <v>1</v>
      </c>
      <c r="AS260">
        <v>2</v>
      </c>
      <c r="AT260">
        <v>1</v>
      </c>
      <c r="AU260">
        <v>3</v>
      </c>
      <c r="AV260">
        <f>IF(Table1[[#This Row],[narratives_rank_1]]=1,IF(Table1[[#This Row],[narratives_rank_2]]=2,123,132),IF(Table1[[#This Row],[narratives_rank_1]]=2,IF(Table1[[#This Row],[narratives_rank_2]]=1,213,231),IF(Table1[[#This Row],[narratives_rank_2]]=1,312,321)))</f>
        <v>213</v>
      </c>
      <c r="AW260" t="str">
        <f>IF(AV260=[1]Q4_narr_rank!$B$2,[1]Q4_narr_rank!$A$2,IF(AV260=[1]Q4_narr_rank!$B$3,[1]Q4_narr_rank!$A$3,IF(AV260=[1]Q4_narr_rank!$B$4,[1]Q4_narr_rank!$A$4,IF(AV260=[1]Q4_narr_rank!$B$5,[1]Q4_narr_rank!$A$5,IF(AV260=[1]Q4_narr_rank!$B$6,[1]Q4_narr_rank!$A$6,IF(AV260=[1]Q4_narr_rank!$B$7,[1]Q4_narr_rank!$A$7))))))</f>
        <v>Balanced Cynics</v>
      </c>
      <c r="AX260" t="s">
        <v>1488</v>
      </c>
      <c r="AY260">
        <v>1</v>
      </c>
      <c r="AZ260">
        <f>LEN(Table1[[#This Row],[narratives_probing]])</f>
        <v>216</v>
      </c>
      <c r="BA260" s="6" t="str">
        <f>IF(Table1[[#This Row],[narratives_rank_1]]=1,"Money",IF(Table1[[#This Row],[narratives_rank_2]]=1,"Mixture",IF(Table1[[#This Row],[narratives_rank_3]]=1,"Sincere")))</f>
        <v>Mixture</v>
      </c>
      <c r="BB260" s="10" t="s">
        <v>92</v>
      </c>
      <c r="BC260" s="1">
        <v>9</v>
      </c>
      <c r="BF260" t="s">
        <v>223</v>
      </c>
      <c r="BG260" t="s">
        <v>187</v>
      </c>
      <c r="BH260" t="s">
        <v>188</v>
      </c>
      <c r="BI260" t="s">
        <v>188</v>
      </c>
      <c r="BJ260" t="s">
        <v>162</v>
      </c>
      <c r="BK260" t="s">
        <v>120</v>
      </c>
      <c r="BL260" t="s">
        <v>135</v>
      </c>
      <c r="BN260">
        <v>56</v>
      </c>
      <c r="BO260" t="s">
        <v>136</v>
      </c>
      <c r="BP260" t="s">
        <v>324</v>
      </c>
      <c r="BQ260" t="s">
        <v>138</v>
      </c>
    </row>
    <row r="261" spans="1:69" x14ac:dyDescent="0.2">
      <c r="A261" t="s">
        <v>1489</v>
      </c>
      <c r="B261" t="s">
        <v>1489</v>
      </c>
      <c r="C261">
        <v>50.896000000000001</v>
      </c>
      <c r="D261" t="s">
        <v>1490</v>
      </c>
      <c r="E261" s="1" t="s">
        <v>141</v>
      </c>
      <c r="F261" s="1">
        <v>6</v>
      </c>
      <c r="G261" s="1" t="s">
        <v>522</v>
      </c>
      <c r="H261" s="1">
        <v>22</v>
      </c>
      <c r="I261" s="1"/>
      <c r="J261" t="s">
        <v>1491</v>
      </c>
      <c r="K261" s="1" t="s">
        <v>86</v>
      </c>
      <c r="L261" s="1">
        <v>4</v>
      </c>
      <c r="M261" s="1" t="s">
        <v>87</v>
      </c>
      <c r="N261" s="1">
        <v>3</v>
      </c>
      <c r="O261" s="1" t="s">
        <v>88</v>
      </c>
      <c r="P261" s="1">
        <v>4</v>
      </c>
      <c r="R261" t="s">
        <v>1492</v>
      </c>
      <c r="S261">
        <v>0</v>
      </c>
      <c r="X261">
        <v>0</v>
      </c>
      <c r="Y261" t="str" cm="1">
        <f t="array" ref="Y26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61" cm="1">
        <f t="array" ref="Z26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61" t="str" cm="1">
        <f t="array" ref="AA26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61" t="str" cm="1">
        <f t="array" ref="AB26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61" t="str" cm="1">
        <f t="array" ref="AC26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61" t="str" cm="1">
        <f t="array" ref="AD26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61">
        <f>IF(OR(Table1[[#This Row],[Merged_Coding3numerical1]]=1,Table1[[#This Row],[Merged_Coding3numerical2]]=1,Table1[[#This Row],[Merged_Coding3numerical3]]=1),1,0)</f>
        <v>1</v>
      </c>
      <c r="AF261">
        <f>IF(OR(Table1[[#This Row],[Merged_Coding3numerical1]]=2,Table1[[#This Row],[Merged_Coding3numerical2]]=2,Table1[[#This Row],[Merged_Coding3numerical3]]=2),1,0)</f>
        <v>0</v>
      </c>
      <c r="AG261">
        <f>IF(OR(Table1[[#This Row],[Merged_Coding3numerical1]]=3,Table1[[#This Row],[Merged_Coding3numerical2]]=3,Table1[[#This Row],[Merged_Coding3numerical3]]=3),1,0)</f>
        <v>0</v>
      </c>
      <c r="AH261">
        <f>IF(OR(Table1[[#This Row],[Merged_Coding3numerical1]]=4,Table1[[#This Row],[Merged_Coding3numerical2]]=4,Table1[[#This Row],[Merged_Coding3numerical3]]=4),1,0)</f>
        <v>0</v>
      </c>
      <c r="AI261">
        <f>IF(OR(Table1[[#This Row],[Merged_Coding3numerical1]]=5,Table1[[#This Row],[Merged_Coding3numerical2]]=5,Table1[[#This Row],[Merged_Coding3numerical3]]=5),1,0)</f>
        <v>0</v>
      </c>
      <c r="AJ261">
        <f>LEN(Table1[[#This Row],[narratives_open]])</f>
        <v>82</v>
      </c>
      <c r="AK261" s="1" t="s">
        <v>90</v>
      </c>
      <c r="AL261" s="1">
        <v>2</v>
      </c>
      <c r="AR261">
        <f t="shared" si="4"/>
        <v>1</v>
      </c>
      <c r="AS261">
        <v>1</v>
      </c>
      <c r="AT261">
        <v>2</v>
      </c>
      <c r="AU261">
        <v>3</v>
      </c>
      <c r="AV261">
        <f>IF(Table1[[#This Row],[narratives_rank_1]]=1,IF(Table1[[#This Row],[narratives_rank_2]]=2,123,132),IF(Table1[[#This Row],[narratives_rank_1]]=2,IF(Table1[[#This Row],[narratives_rank_2]]=1,213,231),IF(Table1[[#This Row],[narratives_rank_2]]=1,312,321)))</f>
        <v>123</v>
      </c>
      <c r="AW261" t="str">
        <f>IF(AV261=[1]Q4_narr_rank!$B$2,[1]Q4_narr_rank!$A$2,IF(AV261=[1]Q4_narr_rank!$B$3,[1]Q4_narr_rank!$A$3,IF(AV261=[1]Q4_narr_rank!$B$4,[1]Q4_narr_rank!$A$4,IF(AV261=[1]Q4_narr_rank!$B$5,[1]Q4_narr_rank!$A$5,IF(AV261=[1]Q4_narr_rank!$B$6,[1]Q4_narr_rank!$A$6,IF(AV261=[1]Q4_narr_rank!$B$7,[1]Q4_narr_rank!$A$7))))))</f>
        <v>Cynics</v>
      </c>
      <c r="AX261" t="s">
        <v>1493</v>
      </c>
      <c r="AY261">
        <v>1</v>
      </c>
      <c r="AZ261">
        <f>LEN(Table1[[#This Row],[narratives_probing]])</f>
        <v>85</v>
      </c>
      <c r="BA261" s="6" t="str">
        <f>IF(Table1[[#This Row],[narratives_rank_1]]=1,"Money",IF(Table1[[#This Row],[narratives_rank_2]]=1,"Mixture",IF(Table1[[#This Row],[narratives_rank_3]]=1,"Sincere")))</f>
        <v>Money</v>
      </c>
      <c r="BB261" s="7" t="s">
        <v>92</v>
      </c>
      <c r="BC261" s="1">
        <v>9</v>
      </c>
      <c r="BF261" t="s">
        <v>117</v>
      </c>
      <c r="BG261" t="s">
        <v>94</v>
      </c>
      <c r="BH261" t="s">
        <v>118</v>
      </c>
      <c r="BI261" t="s">
        <v>96</v>
      </c>
      <c r="BJ261" t="s">
        <v>134</v>
      </c>
      <c r="BK261" t="s">
        <v>163</v>
      </c>
      <c r="BL261" t="s">
        <v>135</v>
      </c>
      <c r="BN261">
        <v>32</v>
      </c>
      <c r="BO261" t="s">
        <v>155</v>
      </c>
      <c r="BP261" t="s">
        <v>101</v>
      </c>
      <c r="BQ261" t="s">
        <v>138</v>
      </c>
    </row>
    <row r="262" spans="1:69" x14ac:dyDescent="0.2">
      <c r="A262" t="s">
        <v>1494</v>
      </c>
      <c r="B262" t="s">
        <v>1494</v>
      </c>
      <c r="C262">
        <v>95.131</v>
      </c>
      <c r="D262" t="s">
        <v>1495</v>
      </c>
      <c r="E262" s="1" t="s">
        <v>105</v>
      </c>
      <c r="F262" s="1">
        <v>1</v>
      </c>
      <c r="G262" s="1" t="s">
        <v>106</v>
      </c>
      <c r="H262" s="1">
        <v>2</v>
      </c>
      <c r="I262" s="1"/>
      <c r="J262" t="s">
        <v>1496</v>
      </c>
      <c r="K262" s="1" t="s">
        <v>108</v>
      </c>
      <c r="L262" s="1">
        <v>1</v>
      </c>
      <c r="M262" s="1" t="s">
        <v>109</v>
      </c>
      <c r="N262" s="1">
        <v>1</v>
      </c>
      <c r="O262" s="1" t="s">
        <v>88</v>
      </c>
      <c r="P262" s="1">
        <v>4</v>
      </c>
      <c r="R262" t="s">
        <v>1497</v>
      </c>
      <c r="S262">
        <v>0</v>
      </c>
      <c r="X262">
        <v>0</v>
      </c>
      <c r="Y262" t="str" cm="1">
        <f t="array" ref="Y26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62" cm="1">
        <f t="array" ref="Z26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62" t="str" cm="1">
        <f t="array" ref="AA26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62" t="str" cm="1">
        <f t="array" ref="AB26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62" t="str" cm="1">
        <f t="array" ref="AC26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62" t="str" cm="1">
        <f t="array" ref="AD26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62">
        <f>IF(OR(Table1[[#This Row],[Merged_Coding3numerical1]]=1,Table1[[#This Row],[Merged_Coding3numerical2]]=1,Table1[[#This Row],[Merged_Coding3numerical3]]=1),1,0)</f>
        <v>1</v>
      </c>
      <c r="AF262">
        <f>IF(OR(Table1[[#This Row],[Merged_Coding3numerical1]]=2,Table1[[#This Row],[Merged_Coding3numerical2]]=2,Table1[[#This Row],[Merged_Coding3numerical3]]=2),1,0)</f>
        <v>0</v>
      </c>
      <c r="AG262">
        <f>IF(OR(Table1[[#This Row],[Merged_Coding3numerical1]]=3,Table1[[#This Row],[Merged_Coding3numerical2]]=3,Table1[[#This Row],[Merged_Coding3numerical3]]=3),1,0)</f>
        <v>0</v>
      </c>
      <c r="AH262">
        <f>IF(OR(Table1[[#This Row],[Merged_Coding3numerical1]]=4,Table1[[#This Row],[Merged_Coding3numerical2]]=4,Table1[[#This Row],[Merged_Coding3numerical3]]=4),1,0)</f>
        <v>0</v>
      </c>
      <c r="AI262">
        <f>IF(OR(Table1[[#This Row],[Merged_Coding3numerical1]]=5,Table1[[#This Row],[Merged_Coding3numerical2]]=5,Table1[[#This Row],[Merged_Coding3numerical3]]=5),1,0)</f>
        <v>0</v>
      </c>
      <c r="AJ262">
        <f>LEN(Table1[[#This Row],[narratives_open]])</f>
        <v>66</v>
      </c>
      <c r="AK262" s="1" t="s">
        <v>90</v>
      </c>
      <c r="AL262" s="1">
        <v>2</v>
      </c>
      <c r="AR262">
        <f t="shared" si="4"/>
        <v>1</v>
      </c>
      <c r="AS262">
        <v>1</v>
      </c>
      <c r="AT262">
        <v>2</v>
      </c>
      <c r="AU262">
        <v>3</v>
      </c>
      <c r="AV262">
        <f>IF(Table1[[#This Row],[narratives_rank_1]]=1,IF(Table1[[#This Row],[narratives_rank_2]]=2,123,132),IF(Table1[[#This Row],[narratives_rank_1]]=2,IF(Table1[[#This Row],[narratives_rank_2]]=1,213,231),IF(Table1[[#This Row],[narratives_rank_2]]=1,312,321)))</f>
        <v>123</v>
      </c>
      <c r="AW262" t="str">
        <f>IF(AV262=[1]Q4_narr_rank!$B$2,[1]Q4_narr_rank!$A$2,IF(AV262=[1]Q4_narr_rank!$B$3,[1]Q4_narr_rank!$A$3,IF(AV262=[1]Q4_narr_rank!$B$4,[1]Q4_narr_rank!$A$4,IF(AV262=[1]Q4_narr_rank!$B$5,[1]Q4_narr_rank!$A$5,IF(AV262=[1]Q4_narr_rank!$B$6,[1]Q4_narr_rank!$A$6,IF(AV262=[1]Q4_narr_rank!$B$7,[1]Q4_narr_rank!$A$7))))))</f>
        <v>Cynics</v>
      </c>
      <c r="AX262" t="s">
        <v>1498</v>
      </c>
      <c r="AY262">
        <v>1</v>
      </c>
      <c r="AZ262">
        <f>LEN(Table1[[#This Row],[narratives_probing]])</f>
        <v>79</v>
      </c>
      <c r="BA262" s="6" t="str">
        <f>IF(Table1[[#This Row],[narratives_rank_1]]=1,"Money",IF(Table1[[#This Row],[narratives_rank_2]]=1,"Mixture",IF(Table1[[#This Row],[narratives_rank_3]]=1,"Sincere")))</f>
        <v>Money</v>
      </c>
      <c r="BB262" s="11" t="s">
        <v>92</v>
      </c>
      <c r="BC262" s="1">
        <v>9</v>
      </c>
      <c r="BD262" s="14"/>
      <c r="BE262" s="14"/>
      <c r="BF262" t="s">
        <v>93</v>
      </c>
      <c r="BG262" t="s">
        <v>94</v>
      </c>
      <c r="BH262" t="s">
        <v>96</v>
      </c>
      <c r="BI262" t="s">
        <v>96</v>
      </c>
      <c r="BJ262" t="s">
        <v>154</v>
      </c>
      <c r="BK262" t="s">
        <v>120</v>
      </c>
      <c r="BL262" t="s">
        <v>135</v>
      </c>
      <c r="BN262">
        <v>81</v>
      </c>
      <c r="BO262" t="s">
        <v>136</v>
      </c>
      <c r="BP262" t="s">
        <v>324</v>
      </c>
      <c r="BQ262" t="s">
        <v>138</v>
      </c>
    </row>
    <row r="263" spans="1:69" x14ac:dyDescent="0.2">
      <c r="A263" t="s">
        <v>1499</v>
      </c>
      <c r="B263" t="s">
        <v>1499</v>
      </c>
      <c r="C263">
        <v>34.345999999999997</v>
      </c>
      <c r="D263" t="s">
        <v>1500</v>
      </c>
      <c r="E263" s="1" t="s">
        <v>84</v>
      </c>
      <c r="F263" s="1">
        <v>4</v>
      </c>
      <c r="G263" s="1" t="s">
        <v>84</v>
      </c>
      <c r="H263" s="1">
        <v>1</v>
      </c>
      <c r="I263" s="1"/>
      <c r="J263" t="s">
        <v>1501</v>
      </c>
      <c r="K263" s="1" t="s">
        <v>108</v>
      </c>
      <c r="L263" s="1">
        <v>1</v>
      </c>
      <c r="M263" s="1" t="s">
        <v>109</v>
      </c>
      <c r="N263" s="1">
        <v>1</v>
      </c>
      <c r="O263" s="1" t="s">
        <v>88</v>
      </c>
      <c r="P263" s="1">
        <v>4</v>
      </c>
      <c r="Q263" s="1"/>
      <c r="R263" t="s">
        <v>1502</v>
      </c>
      <c r="S263">
        <v>0</v>
      </c>
      <c r="U263">
        <v>1</v>
      </c>
      <c r="V263" t="s">
        <v>90</v>
      </c>
      <c r="W263" s="8">
        <f>IF(Table1[[#This Row],[main_reasontext]]=[1]Q3_narr_open!$A$23,1,IF(Table1[[#This Row],[main_reasontext]]=[1]Q3_narr_open!$A$24,2,IF(Table1[[#This Row],[main_reasontext]]=[1]Q3_narr_open!$A$25,3,IF(Table1[[#This Row],[main_reasontext]]=[1]Q3_narr_open!$A$26,4,))))</f>
        <v>1</v>
      </c>
      <c r="X263">
        <v>1</v>
      </c>
      <c r="Y263" t="str" cm="1">
        <f t="array" ref="Y26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63" cm="1">
        <f t="array" ref="Z26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63" t="str" cm="1">
        <f t="array" ref="AA26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63" cm="1">
        <f t="array" ref="AB26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63" t="str" cm="1">
        <f t="array" ref="AC26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63" t="str" cm="1">
        <f t="array" ref="AD26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63">
        <f>IF(OR(Table1[[#This Row],[Merged_Coding3numerical1]]=1,Table1[[#This Row],[Merged_Coding3numerical2]]=1,Table1[[#This Row],[Merged_Coding3numerical3]]=1),1,0)</f>
        <v>1</v>
      </c>
      <c r="AF263">
        <f>IF(OR(Table1[[#This Row],[Merged_Coding3numerical1]]=2,Table1[[#This Row],[Merged_Coding3numerical2]]=2,Table1[[#This Row],[Merged_Coding3numerical3]]=2),1,0)</f>
        <v>0</v>
      </c>
      <c r="AG263">
        <f>IF(OR(Table1[[#This Row],[Merged_Coding3numerical1]]=3,Table1[[#This Row],[Merged_Coding3numerical2]]=3,Table1[[#This Row],[Merged_Coding3numerical3]]=3),1,0)</f>
        <v>0</v>
      </c>
      <c r="AH263">
        <f>IF(OR(Table1[[#This Row],[Merged_Coding3numerical1]]=4,Table1[[#This Row],[Merged_Coding3numerical2]]=4,Table1[[#This Row],[Merged_Coding3numerical3]]=4),1,0)</f>
        <v>1</v>
      </c>
      <c r="AI263">
        <f>IF(OR(Table1[[#This Row],[Merged_Coding3numerical1]]=5,Table1[[#This Row],[Merged_Coding3numerical2]]=5,Table1[[#This Row],[Merged_Coding3numerical3]]=5),1,0)</f>
        <v>0</v>
      </c>
      <c r="AJ263">
        <f>LEN(Table1[[#This Row],[narratives_open]])</f>
        <v>210</v>
      </c>
      <c r="AK263" s="1" t="s">
        <v>90</v>
      </c>
      <c r="AL263" s="1">
        <v>2</v>
      </c>
      <c r="AM263" s="1" t="s">
        <v>114</v>
      </c>
      <c r="AN263" s="1">
        <v>6</v>
      </c>
      <c r="AR263">
        <f t="shared" si="4"/>
        <v>0.5</v>
      </c>
      <c r="AS263">
        <v>2</v>
      </c>
      <c r="AT263">
        <v>1</v>
      </c>
      <c r="AU263">
        <v>3</v>
      </c>
      <c r="AV263">
        <f>IF(Table1[[#This Row],[narratives_rank_1]]=1,IF(Table1[[#This Row],[narratives_rank_2]]=2,123,132),IF(Table1[[#This Row],[narratives_rank_1]]=2,IF(Table1[[#This Row],[narratives_rank_2]]=1,213,231),IF(Table1[[#This Row],[narratives_rank_2]]=1,312,321)))</f>
        <v>213</v>
      </c>
      <c r="AW263" t="str">
        <f>IF(AV263=[1]Q4_narr_rank!$B$2,[1]Q4_narr_rank!$A$2,IF(AV263=[1]Q4_narr_rank!$B$3,[1]Q4_narr_rank!$A$3,IF(AV263=[1]Q4_narr_rank!$B$4,[1]Q4_narr_rank!$A$4,IF(AV263=[1]Q4_narr_rank!$B$5,[1]Q4_narr_rank!$A$5,IF(AV263=[1]Q4_narr_rank!$B$6,[1]Q4_narr_rank!$A$6,IF(AV263=[1]Q4_narr_rank!$B$7,[1]Q4_narr_rank!$A$7))))))</f>
        <v>Balanced Cynics</v>
      </c>
      <c r="AX263" t="s">
        <v>1503</v>
      </c>
      <c r="AY263">
        <v>1</v>
      </c>
      <c r="AZ263">
        <f>LEN(Table1[[#This Row],[narratives_probing]])</f>
        <v>300</v>
      </c>
      <c r="BA263" s="6" t="str">
        <f>IF(Table1[[#This Row],[narratives_rank_1]]=1,"Money",IF(Table1[[#This Row],[narratives_rank_2]]=1,"Mixture",IF(Table1[[#This Row],[narratives_rank_3]]=1,"Sincere")))</f>
        <v>Mixture</v>
      </c>
      <c r="BB263" s="9" t="s">
        <v>132</v>
      </c>
      <c r="BC263" s="1">
        <v>20</v>
      </c>
      <c r="BF263" t="s">
        <v>223</v>
      </c>
      <c r="BG263" t="s">
        <v>94</v>
      </c>
      <c r="BH263" t="s">
        <v>96</v>
      </c>
      <c r="BI263" t="s">
        <v>96</v>
      </c>
      <c r="BJ263" t="s">
        <v>162</v>
      </c>
      <c r="BK263" t="s">
        <v>120</v>
      </c>
      <c r="BL263" t="s">
        <v>630</v>
      </c>
      <c r="BN263">
        <v>30</v>
      </c>
      <c r="BO263" t="s">
        <v>122</v>
      </c>
      <c r="BP263" t="s">
        <v>324</v>
      </c>
      <c r="BQ263" t="s">
        <v>138</v>
      </c>
    </row>
    <row r="264" spans="1:69" x14ac:dyDescent="0.2">
      <c r="A264" t="s">
        <v>1504</v>
      </c>
      <c r="B264" t="s">
        <v>1504</v>
      </c>
      <c r="C264">
        <v>158.87</v>
      </c>
      <c r="D264" t="s">
        <v>1505</v>
      </c>
      <c r="E264" s="1" t="s">
        <v>127</v>
      </c>
      <c r="F264" s="1">
        <v>3</v>
      </c>
      <c r="G264" s="1" t="s">
        <v>128</v>
      </c>
      <c r="H264" s="1">
        <v>9</v>
      </c>
      <c r="I264" s="1"/>
      <c r="J264" t="s">
        <v>1506</v>
      </c>
      <c r="K264" s="1" t="s">
        <v>86</v>
      </c>
      <c r="L264" s="1">
        <v>4</v>
      </c>
      <c r="M264" s="1" t="s">
        <v>87</v>
      </c>
      <c r="N264" s="1">
        <v>3</v>
      </c>
      <c r="O264" s="1" t="s">
        <v>88</v>
      </c>
      <c r="P264" s="1">
        <v>4</v>
      </c>
      <c r="R264" t="s">
        <v>1507</v>
      </c>
      <c r="S264">
        <v>0</v>
      </c>
      <c r="X264">
        <v>0</v>
      </c>
      <c r="Y264" t="str" cm="1">
        <f t="array" ref="Y26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264" cm="1">
        <f t="array" ref="Z26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264" t="str" cm="1">
        <f t="array" ref="AA26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64" t="str" cm="1">
        <f t="array" ref="AB26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64" t="str" cm="1">
        <f t="array" ref="AC26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64" t="str" cm="1">
        <f t="array" ref="AD26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64">
        <f>IF(OR(Table1[[#This Row],[Merged_Coding3numerical1]]=1,Table1[[#This Row],[Merged_Coding3numerical2]]=1,Table1[[#This Row],[Merged_Coding3numerical3]]=1),1,0)</f>
        <v>0</v>
      </c>
      <c r="AF264">
        <f>IF(OR(Table1[[#This Row],[Merged_Coding3numerical1]]=2,Table1[[#This Row],[Merged_Coding3numerical2]]=2,Table1[[#This Row],[Merged_Coding3numerical3]]=2),1,0)</f>
        <v>1</v>
      </c>
      <c r="AG264">
        <f>IF(OR(Table1[[#This Row],[Merged_Coding3numerical1]]=3,Table1[[#This Row],[Merged_Coding3numerical2]]=3,Table1[[#This Row],[Merged_Coding3numerical3]]=3),1,0)</f>
        <v>0</v>
      </c>
      <c r="AH264">
        <f>IF(OR(Table1[[#This Row],[Merged_Coding3numerical1]]=4,Table1[[#This Row],[Merged_Coding3numerical2]]=4,Table1[[#This Row],[Merged_Coding3numerical3]]=4),1,0)</f>
        <v>0</v>
      </c>
      <c r="AI264">
        <f>IF(OR(Table1[[#This Row],[Merged_Coding3numerical1]]=5,Table1[[#This Row],[Merged_Coding3numerical2]]=5,Table1[[#This Row],[Merged_Coding3numerical3]]=5),1,0)</f>
        <v>0</v>
      </c>
      <c r="AJ264">
        <f>LEN(Table1[[#This Row],[narratives_open]])</f>
        <v>250</v>
      </c>
      <c r="AK264" s="1" t="s">
        <v>112</v>
      </c>
      <c r="AL264" s="1">
        <v>3</v>
      </c>
      <c r="AR264">
        <f t="shared" si="4"/>
        <v>1</v>
      </c>
      <c r="AS264">
        <v>1</v>
      </c>
      <c r="AT264">
        <v>2</v>
      </c>
      <c r="AU264">
        <v>3</v>
      </c>
      <c r="AV264">
        <f>IF(Table1[[#This Row],[narratives_rank_1]]=1,IF(Table1[[#This Row],[narratives_rank_2]]=2,123,132),IF(Table1[[#This Row],[narratives_rank_1]]=2,IF(Table1[[#This Row],[narratives_rank_2]]=1,213,231),IF(Table1[[#This Row],[narratives_rank_2]]=1,312,321)))</f>
        <v>123</v>
      </c>
      <c r="AW264" t="str">
        <f>IF(AV264=[1]Q4_narr_rank!$B$2,[1]Q4_narr_rank!$A$2,IF(AV264=[1]Q4_narr_rank!$B$3,[1]Q4_narr_rank!$A$3,IF(AV264=[1]Q4_narr_rank!$B$4,[1]Q4_narr_rank!$A$4,IF(AV264=[1]Q4_narr_rank!$B$5,[1]Q4_narr_rank!$A$5,IF(AV264=[1]Q4_narr_rank!$B$6,[1]Q4_narr_rank!$A$6,IF(AV264=[1]Q4_narr_rank!$B$7,[1]Q4_narr_rank!$A$7))))))</f>
        <v>Cynics</v>
      </c>
      <c r="AX264" t="s">
        <v>1508</v>
      </c>
      <c r="AY264">
        <v>1</v>
      </c>
      <c r="AZ264">
        <f>LEN(Table1[[#This Row],[narratives_probing]])</f>
        <v>125</v>
      </c>
      <c r="BA264" s="6" t="str">
        <f>IF(Table1[[#This Row],[narratives_rank_1]]=1,"Money",IF(Table1[[#This Row],[narratives_rank_2]]=1,"Mixture",IF(Table1[[#This Row],[narratives_rank_3]]=1,"Sincere")))</f>
        <v>Money</v>
      </c>
      <c r="BB264" s="11" t="s">
        <v>92</v>
      </c>
      <c r="BC264" s="1">
        <v>9</v>
      </c>
      <c r="BF264" t="s">
        <v>117</v>
      </c>
      <c r="BG264" t="s">
        <v>94</v>
      </c>
      <c r="BH264" t="s">
        <v>96</v>
      </c>
      <c r="BI264" t="s">
        <v>96</v>
      </c>
      <c r="BJ264" t="s">
        <v>162</v>
      </c>
      <c r="BK264" t="s">
        <v>120</v>
      </c>
      <c r="BL264" t="s">
        <v>135</v>
      </c>
      <c r="BN264">
        <v>58</v>
      </c>
      <c r="BO264" t="s">
        <v>155</v>
      </c>
      <c r="BP264" t="s">
        <v>324</v>
      </c>
      <c r="BQ264" t="s">
        <v>124</v>
      </c>
    </row>
    <row r="265" spans="1:69" x14ac:dyDescent="0.2">
      <c r="A265" t="s">
        <v>1509</v>
      </c>
      <c r="B265" t="s">
        <v>1509</v>
      </c>
      <c r="C265">
        <v>106.342</v>
      </c>
      <c r="D265" t="s">
        <v>1510</v>
      </c>
      <c r="E265" s="1" t="s">
        <v>127</v>
      </c>
      <c r="F265" s="1">
        <v>3</v>
      </c>
      <c r="G265" s="1" t="s">
        <v>128</v>
      </c>
      <c r="H265" s="1">
        <v>9</v>
      </c>
      <c r="I265" s="1"/>
      <c r="J265" t="s">
        <v>1511</v>
      </c>
      <c r="K265" s="1" t="s">
        <v>108</v>
      </c>
      <c r="L265" s="1">
        <v>1</v>
      </c>
      <c r="M265" s="1" t="s">
        <v>109</v>
      </c>
      <c r="N265" s="1">
        <v>1</v>
      </c>
      <c r="O265" s="1" t="s">
        <v>88</v>
      </c>
      <c r="P265" s="1">
        <v>4</v>
      </c>
      <c r="R265" t="s">
        <v>1512</v>
      </c>
      <c r="S265">
        <v>0</v>
      </c>
      <c r="U265">
        <v>1</v>
      </c>
      <c r="X265">
        <v>0</v>
      </c>
      <c r="Y265" t="str" cm="1">
        <f t="array" ref="Y26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65" cm="1">
        <f t="array" ref="Z26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65" t="str" cm="1">
        <f t="array" ref="AA26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65" t="str" cm="1">
        <f t="array" ref="AB26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65" t="str" cm="1">
        <f t="array" ref="AC26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65" t="str" cm="1">
        <f t="array" ref="AD26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65">
        <f>IF(OR(Table1[[#This Row],[Merged_Coding3numerical1]]=1,Table1[[#This Row],[Merged_Coding3numerical2]]=1,Table1[[#This Row],[Merged_Coding3numerical3]]=1),1,0)</f>
        <v>1</v>
      </c>
      <c r="AF265">
        <f>IF(OR(Table1[[#This Row],[Merged_Coding3numerical1]]=2,Table1[[#This Row],[Merged_Coding3numerical2]]=2,Table1[[#This Row],[Merged_Coding3numerical3]]=2),1,0)</f>
        <v>0</v>
      </c>
      <c r="AG265">
        <f>IF(OR(Table1[[#This Row],[Merged_Coding3numerical1]]=3,Table1[[#This Row],[Merged_Coding3numerical2]]=3,Table1[[#This Row],[Merged_Coding3numerical3]]=3),1,0)</f>
        <v>0</v>
      </c>
      <c r="AH265">
        <f>IF(OR(Table1[[#This Row],[Merged_Coding3numerical1]]=4,Table1[[#This Row],[Merged_Coding3numerical2]]=4,Table1[[#This Row],[Merged_Coding3numerical3]]=4),1,0)</f>
        <v>0</v>
      </c>
      <c r="AI265">
        <f>IF(OR(Table1[[#This Row],[Merged_Coding3numerical1]]=5,Table1[[#This Row],[Merged_Coding3numerical2]]=5,Table1[[#This Row],[Merged_Coding3numerical3]]=5),1,0)</f>
        <v>0</v>
      </c>
      <c r="AJ265">
        <f>LEN(Table1[[#This Row],[narratives_open]])</f>
        <v>193</v>
      </c>
      <c r="AK265" s="1" t="s">
        <v>90</v>
      </c>
      <c r="AL265" s="1">
        <v>2</v>
      </c>
      <c r="AR265">
        <f t="shared" si="4"/>
        <v>1</v>
      </c>
      <c r="AS265">
        <v>1</v>
      </c>
      <c r="AT265">
        <v>2</v>
      </c>
      <c r="AU265">
        <v>3</v>
      </c>
      <c r="AV265">
        <f>IF(Table1[[#This Row],[narratives_rank_1]]=1,IF(Table1[[#This Row],[narratives_rank_2]]=2,123,132),IF(Table1[[#This Row],[narratives_rank_1]]=2,IF(Table1[[#This Row],[narratives_rank_2]]=1,213,231),IF(Table1[[#This Row],[narratives_rank_2]]=1,312,321)))</f>
        <v>123</v>
      </c>
      <c r="AW265" t="str">
        <f>IF(AV265=[1]Q4_narr_rank!$B$2,[1]Q4_narr_rank!$A$2,IF(AV265=[1]Q4_narr_rank!$B$3,[1]Q4_narr_rank!$A$3,IF(AV265=[1]Q4_narr_rank!$B$4,[1]Q4_narr_rank!$A$4,IF(AV265=[1]Q4_narr_rank!$B$5,[1]Q4_narr_rank!$A$5,IF(AV265=[1]Q4_narr_rank!$B$6,[1]Q4_narr_rank!$A$6,IF(AV265=[1]Q4_narr_rank!$B$7,[1]Q4_narr_rank!$A$7))))))</f>
        <v>Cynics</v>
      </c>
      <c r="AX265" t="s">
        <v>1513</v>
      </c>
      <c r="AY265">
        <v>1</v>
      </c>
      <c r="AZ265">
        <f>LEN(Table1[[#This Row],[narratives_probing]])</f>
        <v>299</v>
      </c>
      <c r="BA265" s="6" t="str">
        <f>IF(Table1[[#This Row],[narratives_rank_1]]=1,"Money",IF(Table1[[#This Row],[narratives_rank_2]]=1,"Mixture",IF(Table1[[#This Row],[narratives_rank_3]]=1,"Sincere")))</f>
        <v>Money</v>
      </c>
      <c r="BB265" s="7" t="s">
        <v>92</v>
      </c>
      <c r="BC265" s="1">
        <v>9</v>
      </c>
      <c r="BF265" t="s">
        <v>133</v>
      </c>
      <c r="BG265" t="s">
        <v>94</v>
      </c>
      <c r="BH265" t="s">
        <v>146</v>
      </c>
      <c r="BI265" t="s">
        <v>118</v>
      </c>
      <c r="BJ265" t="s">
        <v>119</v>
      </c>
      <c r="BK265" t="s">
        <v>120</v>
      </c>
      <c r="BL265" t="s">
        <v>448</v>
      </c>
      <c r="BM265" t="s">
        <v>1514</v>
      </c>
      <c r="BN265">
        <v>59</v>
      </c>
      <c r="BO265" t="s">
        <v>136</v>
      </c>
      <c r="BP265" t="s">
        <v>101</v>
      </c>
      <c r="BQ265" t="s">
        <v>124</v>
      </c>
    </row>
    <row r="266" spans="1:69" x14ac:dyDescent="0.2">
      <c r="A266" t="s">
        <v>1515</v>
      </c>
      <c r="B266" t="s">
        <v>1515</v>
      </c>
      <c r="C266">
        <v>205.52699999999999</v>
      </c>
      <c r="D266" t="s">
        <v>1516</v>
      </c>
      <c r="E266" s="1" t="s">
        <v>127</v>
      </c>
      <c r="F266" s="1">
        <v>3</v>
      </c>
      <c r="G266" s="1" t="s">
        <v>128</v>
      </c>
      <c r="H266" s="1">
        <v>9</v>
      </c>
      <c r="I266" s="1"/>
      <c r="J266" t="s">
        <v>1517</v>
      </c>
      <c r="K266" s="1" t="s">
        <v>108</v>
      </c>
      <c r="L266" s="1">
        <v>1</v>
      </c>
      <c r="M266" s="1" t="s">
        <v>109</v>
      </c>
      <c r="N266" s="1">
        <v>1</v>
      </c>
      <c r="O266" s="1" t="s">
        <v>88</v>
      </c>
      <c r="P266" s="1">
        <v>4</v>
      </c>
      <c r="Q266" s="1"/>
      <c r="R266" t="s">
        <v>1518</v>
      </c>
      <c r="S266">
        <v>0</v>
      </c>
      <c r="X266">
        <v>0</v>
      </c>
      <c r="Y266" t="str" cm="1">
        <f t="array" ref="Y26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66" cm="1">
        <f t="array" ref="Z26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66" t="str" cm="1">
        <f t="array" ref="AA26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66" t="str" cm="1">
        <f t="array" ref="AB26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66" t="str" cm="1">
        <f t="array" ref="AC26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66" t="str" cm="1">
        <f t="array" ref="AD26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66">
        <f>IF(OR(Table1[[#This Row],[Merged_Coding3numerical1]]=1,Table1[[#This Row],[Merged_Coding3numerical2]]=1,Table1[[#This Row],[Merged_Coding3numerical3]]=1),1,0)</f>
        <v>1</v>
      </c>
      <c r="AF266">
        <f>IF(OR(Table1[[#This Row],[Merged_Coding3numerical1]]=2,Table1[[#This Row],[Merged_Coding3numerical2]]=2,Table1[[#This Row],[Merged_Coding3numerical3]]=2),1,0)</f>
        <v>0</v>
      </c>
      <c r="AG266">
        <f>IF(OR(Table1[[#This Row],[Merged_Coding3numerical1]]=3,Table1[[#This Row],[Merged_Coding3numerical2]]=3,Table1[[#This Row],[Merged_Coding3numerical3]]=3),1,0)</f>
        <v>0</v>
      </c>
      <c r="AH266">
        <f>IF(OR(Table1[[#This Row],[Merged_Coding3numerical1]]=4,Table1[[#This Row],[Merged_Coding3numerical2]]=4,Table1[[#This Row],[Merged_Coding3numerical3]]=4),1,0)</f>
        <v>0</v>
      </c>
      <c r="AI266">
        <f>IF(OR(Table1[[#This Row],[Merged_Coding3numerical1]]=5,Table1[[#This Row],[Merged_Coding3numerical2]]=5,Table1[[#This Row],[Merged_Coding3numerical3]]=5),1,0)</f>
        <v>0</v>
      </c>
      <c r="AJ266">
        <f>LEN(Table1[[#This Row],[narratives_open]])</f>
        <v>236</v>
      </c>
      <c r="AK266" s="1" t="s">
        <v>90</v>
      </c>
      <c r="AL266" s="1">
        <v>2</v>
      </c>
      <c r="AR266">
        <f t="shared" si="4"/>
        <v>1</v>
      </c>
      <c r="AS266">
        <v>1</v>
      </c>
      <c r="AT266">
        <v>2</v>
      </c>
      <c r="AU266">
        <v>3</v>
      </c>
      <c r="AV266">
        <f>IF(Table1[[#This Row],[narratives_rank_1]]=1,IF(Table1[[#This Row],[narratives_rank_2]]=2,123,132),IF(Table1[[#This Row],[narratives_rank_1]]=2,IF(Table1[[#This Row],[narratives_rank_2]]=1,213,231),IF(Table1[[#This Row],[narratives_rank_2]]=1,312,321)))</f>
        <v>123</v>
      </c>
      <c r="AW266" t="str">
        <f>IF(AV266=[1]Q4_narr_rank!$B$2,[1]Q4_narr_rank!$A$2,IF(AV266=[1]Q4_narr_rank!$B$3,[1]Q4_narr_rank!$A$3,IF(AV266=[1]Q4_narr_rank!$B$4,[1]Q4_narr_rank!$A$4,IF(AV266=[1]Q4_narr_rank!$B$5,[1]Q4_narr_rank!$A$5,IF(AV266=[1]Q4_narr_rank!$B$6,[1]Q4_narr_rank!$A$6,IF(AV266=[1]Q4_narr_rank!$B$7,[1]Q4_narr_rank!$A$7))))))</f>
        <v>Cynics</v>
      </c>
      <c r="AX266" t="s">
        <v>1519</v>
      </c>
      <c r="AY266">
        <v>1</v>
      </c>
      <c r="AZ266">
        <f>LEN(Table1[[#This Row],[narratives_probing]])</f>
        <v>465</v>
      </c>
      <c r="BA266" s="6" t="str">
        <f>IF(Table1[[#This Row],[narratives_rank_1]]=1,"Money",IF(Table1[[#This Row],[narratives_rank_2]]=1,"Mixture",IF(Table1[[#This Row],[narratives_rank_3]]=1,"Sincere")))</f>
        <v>Money</v>
      </c>
      <c r="BB266" s="7" t="s">
        <v>116</v>
      </c>
      <c r="BC266" s="1">
        <v>10</v>
      </c>
      <c r="BF266" t="s">
        <v>133</v>
      </c>
      <c r="BG266" t="s">
        <v>187</v>
      </c>
      <c r="BH266" t="s">
        <v>118</v>
      </c>
      <c r="BI266" t="s">
        <v>146</v>
      </c>
      <c r="BJ266" t="s">
        <v>154</v>
      </c>
      <c r="BK266" t="s">
        <v>120</v>
      </c>
      <c r="BL266" t="s">
        <v>630</v>
      </c>
      <c r="BN266">
        <v>24</v>
      </c>
      <c r="BO266" t="s">
        <v>155</v>
      </c>
      <c r="BP266" t="s">
        <v>164</v>
      </c>
      <c r="BQ266" t="s">
        <v>138</v>
      </c>
    </row>
    <row r="267" spans="1:69" x14ac:dyDescent="0.2">
      <c r="A267" t="s">
        <v>1520</v>
      </c>
      <c r="B267" t="s">
        <v>1520</v>
      </c>
      <c r="C267">
        <v>112.333</v>
      </c>
      <c r="D267" t="s">
        <v>1521</v>
      </c>
      <c r="E267" s="1" t="s">
        <v>205</v>
      </c>
      <c r="F267" s="1">
        <v>2</v>
      </c>
      <c r="G267" s="1" t="s">
        <v>206</v>
      </c>
      <c r="H267" s="1">
        <v>6</v>
      </c>
      <c r="I267" s="1"/>
      <c r="J267" t="s">
        <v>1522</v>
      </c>
      <c r="K267" s="1" t="s">
        <v>108</v>
      </c>
      <c r="L267" s="1">
        <v>1</v>
      </c>
      <c r="M267" s="1" t="s">
        <v>109</v>
      </c>
      <c r="N267" s="1">
        <v>1</v>
      </c>
      <c r="O267" s="1" t="s">
        <v>88</v>
      </c>
      <c r="P267" s="1">
        <v>4</v>
      </c>
      <c r="R267" t="s">
        <v>1523</v>
      </c>
      <c r="S267">
        <v>0</v>
      </c>
      <c r="X267">
        <v>0</v>
      </c>
      <c r="Y267" t="str" cm="1">
        <f t="array" ref="Y26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67" cm="1">
        <f t="array" ref="Z26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67" t="str" cm="1">
        <f t="array" ref="AA26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67" t="str" cm="1">
        <f t="array" ref="AB26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67" t="str" cm="1">
        <f t="array" ref="AC26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67" t="str" cm="1">
        <f t="array" ref="AD26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67">
        <f>IF(OR(Table1[[#This Row],[Merged_Coding3numerical1]]=1,Table1[[#This Row],[Merged_Coding3numerical2]]=1,Table1[[#This Row],[Merged_Coding3numerical3]]=1),1,0)</f>
        <v>0</v>
      </c>
      <c r="AF267">
        <f>IF(OR(Table1[[#This Row],[Merged_Coding3numerical1]]=2,Table1[[#This Row],[Merged_Coding3numerical2]]=2,Table1[[#This Row],[Merged_Coding3numerical3]]=2),1,0)</f>
        <v>0</v>
      </c>
      <c r="AG267">
        <f>IF(OR(Table1[[#This Row],[Merged_Coding3numerical1]]=3,Table1[[#This Row],[Merged_Coding3numerical2]]=3,Table1[[#This Row],[Merged_Coding3numerical3]]=3),1,0)</f>
        <v>0</v>
      </c>
      <c r="AH267">
        <f>IF(OR(Table1[[#This Row],[Merged_Coding3numerical1]]=4,Table1[[#This Row],[Merged_Coding3numerical2]]=4,Table1[[#This Row],[Merged_Coding3numerical3]]=4),1,0)</f>
        <v>1</v>
      </c>
      <c r="AI267">
        <f>IF(OR(Table1[[#This Row],[Merged_Coding3numerical1]]=5,Table1[[#This Row],[Merged_Coding3numerical2]]=5,Table1[[#This Row],[Merged_Coding3numerical3]]=5),1,0)</f>
        <v>0</v>
      </c>
      <c r="AJ267">
        <f>LEN(Table1[[#This Row],[narratives_open]])</f>
        <v>253</v>
      </c>
      <c r="AK267" s="1" t="s">
        <v>113</v>
      </c>
      <c r="AL267" s="1">
        <v>1</v>
      </c>
      <c r="AR267">
        <f t="shared" si="4"/>
        <v>1</v>
      </c>
      <c r="AS267">
        <v>3</v>
      </c>
      <c r="AT267">
        <v>2</v>
      </c>
      <c r="AU267">
        <v>1</v>
      </c>
      <c r="AV267">
        <f>IF(Table1[[#This Row],[narratives_rank_1]]=1,IF(Table1[[#This Row],[narratives_rank_2]]=2,123,132),IF(Table1[[#This Row],[narratives_rank_1]]=2,IF(Table1[[#This Row],[narratives_rank_2]]=1,213,231),IF(Table1[[#This Row],[narratives_rank_2]]=1,312,321)))</f>
        <v>321</v>
      </c>
      <c r="AW267" t="str">
        <f>IF(AV267=[1]Q4_narr_rank!$B$2,[1]Q4_narr_rank!$A$2,IF(AV267=[1]Q4_narr_rank!$B$3,[1]Q4_narr_rank!$A$3,IF(AV267=[1]Q4_narr_rank!$B$4,[1]Q4_narr_rank!$A$4,IF(AV267=[1]Q4_narr_rank!$B$5,[1]Q4_narr_rank!$A$5,IF(AV267=[1]Q4_narr_rank!$B$6,[1]Q4_narr_rank!$A$6,IF(AV267=[1]Q4_narr_rank!$B$7,[1]Q4_narr_rank!$A$7))))))</f>
        <v>Idealists</v>
      </c>
      <c r="AX267" t="s">
        <v>1524</v>
      </c>
      <c r="AY267">
        <v>1</v>
      </c>
      <c r="AZ267">
        <f>LEN(Table1[[#This Row],[narratives_probing]])</f>
        <v>200</v>
      </c>
      <c r="BA267" s="6" t="str">
        <f>IF(Table1[[#This Row],[narratives_rank_1]]=1,"Money",IF(Table1[[#This Row],[narratives_rank_2]]=1,"Mixture",IF(Table1[[#This Row],[narratives_rank_3]]=1,"Sincere")))</f>
        <v>Sincere</v>
      </c>
      <c r="BB267" s="9" t="s">
        <v>369</v>
      </c>
      <c r="BC267" s="1">
        <v>7</v>
      </c>
      <c r="BF267" t="s">
        <v>223</v>
      </c>
      <c r="BG267" t="s">
        <v>94</v>
      </c>
      <c r="BH267" t="s">
        <v>188</v>
      </c>
      <c r="BI267" t="s">
        <v>188</v>
      </c>
      <c r="BJ267" t="s">
        <v>97</v>
      </c>
      <c r="BK267" t="s">
        <v>163</v>
      </c>
      <c r="BL267" t="s">
        <v>99</v>
      </c>
      <c r="BN267">
        <v>56</v>
      </c>
      <c r="BO267" t="s">
        <v>100</v>
      </c>
      <c r="BP267" t="s">
        <v>164</v>
      </c>
      <c r="BQ267" t="s">
        <v>124</v>
      </c>
    </row>
    <row r="268" spans="1:69" x14ac:dyDescent="0.2">
      <c r="A268" t="s">
        <v>1525</v>
      </c>
      <c r="B268" t="s">
        <v>1525</v>
      </c>
      <c r="C268">
        <v>22.251000000000001</v>
      </c>
      <c r="D268" t="s">
        <v>1526</v>
      </c>
      <c r="E268" s="1" t="s">
        <v>167</v>
      </c>
      <c r="F268" s="1">
        <v>5</v>
      </c>
      <c r="G268" s="1" t="s">
        <v>167</v>
      </c>
      <c r="H268" s="1">
        <v>19</v>
      </c>
      <c r="I268" s="1"/>
      <c r="J268" t="s">
        <v>1527</v>
      </c>
      <c r="K268" s="1" t="s">
        <v>176</v>
      </c>
      <c r="L268" s="1">
        <v>2</v>
      </c>
      <c r="M268" s="1" t="s">
        <v>328</v>
      </c>
      <c r="N268" s="1">
        <v>4</v>
      </c>
      <c r="O268" s="1" t="s">
        <v>88</v>
      </c>
      <c r="P268" s="1">
        <v>4</v>
      </c>
      <c r="R268" t="s">
        <v>1528</v>
      </c>
      <c r="S268">
        <v>0</v>
      </c>
      <c r="X268">
        <v>0</v>
      </c>
      <c r="Y268" t="str" cm="1">
        <f t="array" ref="Y26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68" cm="1">
        <f t="array" ref="Z26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68" t="str" cm="1">
        <f t="array" ref="AA26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68" t="str" cm="1">
        <f t="array" ref="AB26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68" t="str" cm="1">
        <f t="array" ref="AC26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68" t="str" cm="1">
        <f t="array" ref="AD26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68">
        <f>IF(OR(Table1[[#This Row],[Merged_Coding3numerical1]]=1,Table1[[#This Row],[Merged_Coding3numerical2]]=1,Table1[[#This Row],[Merged_Coding3numerical3]]=1),1,0)</f>
        <v>0</v>
      </c>
      <c r="AF268">
        <f>IF(OR(Table1[[#This Row],[Merged_Coding3numerical1]]=2,Table1[[#This Row],[Merged_Coding3numerical2]]=2,Table1[[#This Row],[Merged_Coding3numerical3]]=2),1,0)</f>
        <v>0</v>
      </c>
      <c r="AG268">
        <f>IF(OR(Table1[[#This Row],[Merged_Coding3numerical1]]=3,Table1[[#This Row],[Merged_Coding3numerical2]]=3,Table1[[#This Row],[Merged_Coding3numerical3]]=3),1,0)</f>
        <v>0</v>
      </c>
      <c r="AH268">
        <f>IF(OR(Table1[[#This Row],[Merged_Coding3numerical1]]=4,Table1[[#This Row],[Merged_Coding3numerical2]]=4,Table1[[#This Row],[Merged_Coding3numerical3]]=4),1,0)</f>
        <v>1</v>
      </c>
      <c r="AI268">
        <f>IF(OR(Table1[[#This Row],[Merged_Coding3numerical1]]=5,Table1[[#This Row],[Merged_Coding3numerical2]]=5,Table1[[#This Row],[Merged_Coding3numerical3]]=5),1,0)</f>
        <v>0</v>
      </c>
      <c r="AJ268">
        <f>LEN(Table1[[#This Row],[narratives_open]])</f>
        <v>89</v>
      </c>
      <c r="AK268" s="1" t="s">
        <v>114</v>
      </c>
      <c r="AL268" s="1">
        <v>6</v>
      </c>
      <c r="AR268">
        <f t="shared" si="4"/>
        <v>1</v>
      </c>
      <c r="AS268">
        <v>2</v>
      </c>
      <c r="AT268">
        <v>1</v>
      </c>
      <c r="AU268">
        <v>3</v>
      </c>
      <c r="AV268">
        <f>IF(Table1[[#This Row],[narratives_rank_1]]=1,IF(Table1[[#This Row],[narratives_rank_2]]=2,123,132),IF(Table1[[#This Row],[narratives_rank_1]]=2,IF(Table1[[#This Row],[narratives_rank_2]]=1,213,231),IF(Table1[[#This Row],[narratives_rank_2]]=1,312,321)))</f>
        <v>213</v>
      </c>
      <c r="AW268" t="str">
        <f>IF(AV268=[1]Q4_narr_rank!$B$2,[1]Q4_narr_rank!$A$2,IF(AV268=[1]Q4_narr_rank!$B$3,[1]Q4_narr_rank!$A$3,IF(AV268=[1]Q4_narr_rank!$B$4,[1]Q4_narr_rank!$A$4,IF(AV268=[1]Q4_narr_rank!$B$5,[1]Q4_narr_rank!$A$5,IF(AV268=[1]Q4_narr_rank!$B$6,[1]Q4_narr_rank!$A$6,IF(AV268=[1]Q4_narr_rank!$B$7,[1]Q4_narr_rank!$A$7))))))</f>
        <v>Balanced Cynics</v>
      </c>
      <c r="AX268" t="s">
        <v>1529</v>
      </c>
      <c r="AY268">
        <v>1</v>
      </c>
      <c r="AZ268">
        <f>LEN(Table1[[#This Row],[narratives_probing]])</f>
        <v>173</v>
      </c>
      <c r="BA268" s="6" t="str">
        <f>IF(Table1[[#This Row],[narratives_rank_1]]=1,"Money",IF(Table1[[#This Row],[narratives_rank_2]]=1,"Mixture",IF(Table1[[#This Row],[narratives_rank_3]]=1,"Sincere")))</f>
        <v>Mixture</v>
      </c>
      <c r="BB268" s="11" t="s">
        <v>116</v>
      </c>
      <c r="BC268" s="1">
        <v>10</v>
      </c>
      <c r="BF268" t="s">
        <v>117</v>
      </c>
      <c r="BG268" t="s">
        <v>94</v>
      </c>
      <c r="BH268" t="s">
        <v>118</v>
      </c>
      <c r="BI268" t="s">
        <v>118</v>
      </c>
      <c r="BJ268" t="s">
        <v>134</v>
      </c>
      <c r="BK268" t="s">
        <v>163</v>
      </c>
      <c r="BL268" t="s">
        <v>135</v>
      </c>
      <c r="BN268">
        <v>57</v>
      </c>
      <c r="BO268" t="s">
        <v>136</v>
      </c>
      <c r="BP268" t="s">
        <v>216</v>
      </c>
      <c r="BQ268" t="s">
        <v>138</v>
      </c>
    </row>
    <row r="269" spans="1:69" x14ac:dyDescent="0.2">
      <c r="A269" t="s">
        <v>1530</v>
      </c>
      <c r="B269" t="s">
        <v>1530</v>
      </c>
      <c r="C269">
        <v>136.12799999999999</v>
      </c>
      <c r="D269" t="s">
        <v>1531</v>
      </c>
      <c r="E269" s="1" t="s">
        <v>127</v>
      </c>
      <c r="F269" s="1">
        <v>3</v>
      </c>
      <c r="G269" s="1" t="s">
        <v>128</v>
      </c>
      <c r="H269" s="1">
        <v>9</v>
      </c>
      <c r="I269" s="1"/>
      <c r="J269" t="s">
        <v>1532</v>
      </c>
      <c r="K269" s="1" t="s">
        <v>108</v>
      </c>
      <c r="L269" s="1">
        <v>1</v>
      </c>
      <c r="M269" s="1" t="s">
        <v>109</v>
      </c>
      <c r="N269" s="1">
        <v>1</v>
      </c>
      <c r="O269" s="1" t="s">
        <v>345</v>
      </c>
      <c r="P269" s="1">
        <v>1</v>
      </c>
      <c r="R269" t="s">
        <v>1533</v>
      </c>
      <c r="S269">
        <v>0</v>
      </c>
      <c r="U269">
        <v>1</v>
      </c>
      <c r="V269" t="s">
        <v>90</v>
      </c>
      <c r="W269" s="8">
        <f>IF(Table1[[#This Row],[main_reasontext]]=[1]Q3_narr_open!$A$23,1,IF(Table1[[#This Row],[main_reasontext]]=[1]Q3_narr_open!$A$24,2,IF(Table1[[#This Row],[main_reasontext]]=[1]Q3_narr_open!$A$25,3,IF(Table1[[#This Row],[main_reasontext]]=[1]Q3_narr_open!$A$26,4,))))</f>
        <v>1</v>
      </c>
      <c r="X269">
        <v>1</v>
      </c>
      <c r="Y269" t="str" cm="1">
        <f t="array" ref="Y26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69" cm="1">
        <f t="array" ref="Z26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69" t="str" cm="1">
        <f t="array" ref="AA26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69" cm="1">
        <f t="array" ref="AB26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69" t="str" cm="1">
        <f t="array" ref="AC26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69" t="str" cm="1">
        <f t="array" ref="AD26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69">
        <f>IF(OR(Table1[[#This Row],[Merged_Coding3numerical1]]=1,Table1[[#This Row],[Merged_Coding3numerical2]]=1,Table1[[#This Row],[Merged_Coding3numerical3]]=1),1,0)</f>
        <v>1</v>
      </c>
      <c r="AF269">
        <f>IF(OR(Table1[[#This Row],[Merged_Coding3numerical1]]=2,Table1[[#This Row],[Merged_Coding3numerical2]]=2,Table1[[#This Row],[Merged_Coding3numerical3]]=2),1,0)</f>
        <v>0</v>
      </c>
      <c r="AG269">
        <f>IF(OR(Table1[[#This Row],[Merged_Coding3numerical1]]=3,Table1[[#This Row],[Merged_Coding3numerical2]]=3,Table1[[#This Row],[Merged_Coding3numerical3]]=3),1,0)</f>
        <v>0</v>
      </c>
      <c r="AH269">
        <f>IF(OR(Table1[[#This Row],[Merged_Coding3numerical1]]=4,Table1[[#This Row],[Merged_Coding3numerical2]]=4,Table1[[#This Row],[Merged_Coding3numerical3]]=4),1,0)</f>
        <v>1</v>
      </c>
      <c r="AI269">
        <f>IF(OR(Table1[[#This Row],[Merged_Coding3numerical1]]=5,Table1[[#This Row],[Merged_Coding3numerical2]]=5,Table1[[#This Row],[Merged_Coding3numerical3]]=5),1,0)</f>
        <v>0</v>
      </c>
      <c r="AJ269">
        <f>LEN(Table1[[#This Row],[narratives_open]])</f>
        <v>402</v>
      </c>
      <c r="AK269" s="1" t="s">
        <v>90</v>
      </c>
      <c r="AL269" s="1">
        <v>2</v>
      </c>
      <c r="AM269" s="1" t="s">
        <v>113</v>
      </c>
      <c r="AN269" s="1">
        <v>1</v>
      </c>
      <c r="AR269">
        <f t="shared" si="4"/>
        <v>0.5</v>
      </c>
      <c r="AS269">
        <v>1</v>
      </c>
      <c r="AT269">
        <v>2</v>
      </c>
      <c r="AU269">
        <v>3</v>
      </c>
      <c r="AV269">
        <f>IF(Table1[[#This Row],[narratives_rank_1]]=1,IF(Table1[[#This Row],[narratives_rank_2]]=2,123,132),IF(Table1[[#This Row],[narratives_rank_1]]=2,IF(Table1[[#This Row],[narratives_rank_2]]=1,213,231),IF(Table1[[#This Row],[narratives_rank_2]]=1,312,321)))</f>
        <v>123</v>
      </c>
      <c r="AW269" t="str">
        <f>IF(AV269=[1]Q4_narr_rank!$B$2,[1]Q4_narr_rank!$A$2,IF(AV269=[1]Q4_narr_rank!$B$3,[1]Q4_narr_rank!$A$3,IF(AV269=[1]Q4_narr_rank!$B$4,[1]Q4_narr_rank!$A$4,IF(AV269=[1]Q4_narr_rank!$B$5,[1]Q4_narr_rank!$A$5,IF(AV269=[1]Q4_narr_rank!$B$6,[1]Q4_narr_rank!$A$6,IF(AV269=[1]Q4_narr_rank!$B$7,[1]Q4_narr_rank!$A$7))))))</f>
        <v>Cynics</v>
      </c>
      <c r="AX269" t="s">
        <v>1534</v>
      </c>
      <c r="AY269">
        <v>1</v>
      </c>
      <c r="AZ269">
        <f>LEN(Table1[[#This Row],[narratives_probing]])</f>
        <v>253</v>
      </c>
      <c r="BA269" s="6" t="str">
        <f>IF(Table1[[#This Row],[narratives_rank_1]]=1,"Money",IF(Table1[[#This Row],[narratives_rank_2]]=1,"Mixture",IF(Table1[[#This Row],[narratives_rank_3]]=1,"Sincere")))</f>
        <v>Money</v>
      </c>
      <c r="BB269" s="7" t="s">
        <v>116</v>
      </c>
      <c r="BC269" s="1">
        <v>10</v>
      </c>
      <c r="BF269" t="s">
        <v>153</v>
      </c>
      <c r="BG269" t="s">
        <v>94</v>
      </c>
      <c r="BH269" t="s">
        <v>118</v>
      </c>
      <c r="BI269" t="s">
        <v>118</v>
      </c>
      <c r="BJ269" t="s">
        <v>119</v>
      </c>
      <c r="BK269" t="s">
        <v>163</v>
      </c>
      <c r="BL269" t="s">
        <v>630</v>
      </c>
      <c r="BN269">
        <v>42</v>
      </c>
      <c r="BO269" t="s">
        <v>136</v>
      </c>
      <c r="BP269" t="s">
        <v>324</v>
      </c>
      <c r="BQ269" t="s">
        <v>156</v>
      </c>
    </row>
    <row r="270" spans="1:69" x14ac:dyDescent="0.2">
      <c r="A270" t="s">
        <v>1535</v>
      </c>
      <c r="B270" t="s">
        <v>1535</v>
      </c>
      <c r="C270">
        <v>20.279</v>
      </c>
      <c r="D270" t="s">
        <v>1536</v>
      </c>
      <c r="E270" s="1" t="s">
        <v>127</v>
      </c>
      <c r="F270" s="1">
        <v>3</v>
      </c>
      <c r="G270" s="1" t="s">
        <v>128</v>
      </c>
      <c r="H270" s="1">
        <v>9</v>
      </c>
      <c r="I270" s="1"/>
      <c r="J270" t="s">
        <v>1537</v>
      </c>
      <c r="K270" s="1" t="s">
        <v>108</v>
      </c>
      <c r="L270" s="1">
        <v>1</v>
      </c>
      <c r="M270" s="1" t="s">
        <v>109</v>
      </c>
      <c r="N270" s="1">
        <v>1</v>
      </c>
      <c r="O270" s="1" t="s">
        <v>88</v>
      </c>
      <c r="P270" s="1">
        <v>4</v>
      </c>
      <c r="R270" t="s">
        <v>1538</v>
      </c>
      <c r="S270">
        <v>0</v>
      </c>
      <c r="T270" t="s">
        <v>170</v>
      </c>
      <c r="X270">
        <v>0</v>
      </c>
      <c r="Y270" t="str" cm="1">
        <f t="array" ref="Y27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70" cm="1">
        <f t="array" ref="Z27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70" t="str" cm="1">
        <f t="array" ref="AA27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70" t="str" cm="1">
        <f t="array" ref="AB27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70" t="str" cm="1">
        <f t="array" ref="AC27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70" t="str" cm="1">
        <f t="array" ref="AD27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70">
        <f>IF(OR(Table1[[#This Row],[Merged_Coding3numerical1]]=1,Table1[[#This Row],[Merged_Coding3numerical2]]=1,Table1[[#This Row],[Merged_Coding3numerical3]]=1),1,0)</f>
        <v>0</v>
      </c>
      <c r="AF270">
        <f>IF(OR(Table1[[#This Row],[Merged_Coding3numerical1]]=2,Table1[[#This Row],[Merged_Coding3numerical2]]=2,Table1[[#This Row],[Merged_Coding3numerical3]]=2),1,0)</f>
        <v>0</v>
      </c>
      <c r="AG270">
        <f>IF(OR(Table1[[#This Row],[Merged_Coding3numerical1]]=3,Table1[[#This Row],[Merged_Coding3numerical2]]=3,Table1[[#This Row],[Merged_Coding3numerical3]]=3),1,0)</f>
        <v>0</v>
      </c>
      <c r="AH270">
        <f>IF(OR(Table1[[#This Row],[Merged_Coding3numerical1]]=4,Table1[[#This Row],[Merged_Coding3numerical2]]=4,Table1[[#This Row],[Merged_Coding3numerical3]]=4),1,0)</f>
        <v>1</v>
      </c>
      <c r="AI270">
        <f>IF(OR(Table1[[#This Row],[Merged_Coding3numerical1]]=5,Table1[[#This Row],[Merged_Coding3numerical2]]=5,Table1[[#This Row],[Merged_Coding3numerical3]]=5),1,0)</f>
        <v>0</v>
      </c>
      <c r="AJ270">
        <f>LEN(Table1[[#This Row],[narratives_open]])</f>
        <v>144</v>
      </c>
      <c r="AK270" s="1" t="s">
        <v>113</v>
      </c>
      <c r="AL270" s="1">
        <v>1</v>
      </c>
      <c r="AR270">
        <f t="shared" si="4"/>
        <v>1</v>
      </c>
      <c r="AS270">
        <v>3</v>
      </c>
      <c r="AT270">
        <v>2</v>
      </c>
      <c r="AU270">
        <v>1</v>
      </c>
      <c r="AV270">
        <f>IF(Table1[[#This Row],[narratives_rank_1]]=1,IF(Table1[[#This Row],[narratives_rank_2]]=2,123,132),IF(Table1[[#This Row],[narratives_rank_1]]=2,IF(Table1[[#This Row],[narratives_rank_2]]=1,213,231),IF(Table1[[#This Row],[narratives_rank_2]]=1,312,321)))</f>
        <v>321</v>
      </c>
      <c r="AW270" t="str">
        <f>IF(AV270=[1]Q4_narr_rank!$B$2,[1]Q4_narr_rank!$A$2,IF(AV270=[1]Q4_narr_rank!$B$3,[1]Q4_narr_rank!$A$3,IF(AV270=[1]Q4_narr_rank!$B$4,[1]Q4_narr_rank!$A$4,IF(AV270=[1]Q4_narr_rank!$B$5,[1]Q4_narr_rank!$A$5,IF(AV270=[1]Q4_narr_rank!$B$6,[1]Q4_narr_rank!$A$6,IF(AV270=[1]Q4_narr_rank!$B$7,[1]Q4_narr_rank!$A$7))))))</f>
        <v>Idealists</v>
      </c>
      <c r="AX270" t="s">
        <v>1539</v>
      </c>
      <c r="AY270">
        <v>1</v>
      </c>
      <c r="AZ270">
        <f>LEN(Table1[[#This Row],[narratives_probing]])</f>
        <v>156</v>
      </c>
      <c r="BA270" s="6" t="str">
        <f>IF(Table1[[#This Row],[narratives_rank_1]]=1,"Money",IF(Table1[[#This Row],[narratives_rank_2]]=1,"Mixture",IF(Table1[[#This Row],[narratives_rank_3]]=1,"Sincere")))</f>
        <v>Sincere</v>
      </c>
      <c r="BB270" s="9" t="s">
        <v>369</v>
      </c>
      <c r="BC270" s="1">
        <v>7</v>
      </c>
      <c r="BF270" t="s">
        <v>223</v>
      </c>
      <c r="BG270">
        <v>0.4</v>
      </c>
      <c r="BH270" t="s">
        <v>118</v>
      </c>
      <c r="BI270" t="s">
        <v>146</v>
      </c>
      <c r="BJ270" t="s">
        <v>154</v>
      </c>
      <c r="BK270" t="s">
        <v>120</v>
      </c>
      <c r="BL270" t="s">
        <v>135</v>
      </c>
      <c r="BN270">
        <v>39</v>
      </c>
      <c r="BO270" t="s">
        <v>122</v>
      </c>
      <c r="BP270" t="s">
        <v>324</v>
      </c>
      <c r="BQ270" t="s">
        <v>138</v>
      </c>
    </row>
    <row r="271" spans="1:69" x14ac:dyDescent="0.2">
      <c r="A271" t="s">
        <v>1540</v>
      </c>
      <c r="B271" t="s">
        <v>1540</v>
      </c>
      <c r="C271">
        <v>43.905999999999999</v>
      </c>
      <c r="D271" t="s">
        <v>1541</v>
      </c>
      <c r="E271" s="1" t="s">
        <v>127</v>
      </c>
      <c r="F271" s="1">
        <v>3</v>
      </c>
      <c r="G271" s="1" t="s">
        <v>128</v>
      </c>
      <c r="H271" s="1">
        <v>9</v>
      </c>
      <c r="I271" s="1"/>
      <c r="J271" t="s">
        <v>1542</v>
      </c>
      <c r="K271" s="1" t="s">
        <v>108</v>
      </c>
      <c r="L271" s="1">
        <v>1</v>
      </c>
      <c r="M271" s="1" t="s">
        <v>109</v>
      </c>
      <c r="N271" s="1">
        <v>1</v>
      </c>
      <c r="O271" s="1" t="s">
        <v>88</v>
      </c>
      <c r="P271" s="1">
        <v>4</v>
      </c>
      <c r="R271" t="s">
        <v>1543</v>
      </c>
      <c r="S271">
        <v>0</v>
      </c>
      <c r="X271">
        <v>0</v>
      </c>
      <c r="Y271" t="str" cm="1">
        <f t="array" ref="Y27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71" cm="1">
        <f t="array" ref="Z27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71" t="str" cm="1">
        <f t="array" ref="AA27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71" t="str" cm="1">
        <f t="array" ref="AB27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71" t="str" cm="1">
        <f t="array" ref="AC27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71" t="str" cm="1">
        <f t="array" ref="AD27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71">
        <f>IF(OR(Table1[[#This Row],[Merged_Coding3numerical1]]=1,Table1[[#This Row],[Merged_Coding3numerical2]]=1,Table1[[#This Row],[Merged_Coding3numerical3]]=1),1,0)</f>
        <v>1</v>
      </c>
      <c r="AF271">
        <f>IF(OR(Table1[[#This Row],[Merged_Coding3numerical1]]=2,Table1[[#This Row],[Merged_Coding3numerical2]]=2,Table1[[#This Row],[Merged_Coding3numerical3]]=2),1,0)</f>
        <v>0</v>
      </c>
      <c r="AG271">
        <f>IF(OR(Table1[[#This Row],[Merged_Coding3numerical1]]=3,Table1[[#This Row],[Merged_Coding3numerical2]]=3,Table1[[#This Row],[Merged_Coding3numerical3]]=3),1,0)</f>
        <v>0</v>
      </c>
      <c r="AH271">
        <f>IF(OR(Table1[[#This Row],[Merged_Coding3numerical1]]=4,Table1[[#This Row],[Merged_Coding3numerical2]]=4,Table1[[#This Row],[Merged_Coding3numerical3]]=4),1,0)</f>
        <v>0</v>
      </c>
      <c r="AI271">
        <f>IF(OR(Table1[[#This Row],[Merged_Coding3numerical1]]=5,Table1[[#This Row],[Merged_Coding3numerical2]]=5,Table1[[#This Row],[Merged_Coding3numerical3]]=5),1,0)</f>
        <v>0</v>
      </c>
      <c r="AJ271">
        <f>LEN(Table1[[#This Row],[narratives_open]])</f>
        <v>124</v>
      </c>
      <c r="AK271" s="1" t="s">
        <v>90</v>
      </c>
      <c r="AL271" s="1">
        <v>2</v>
      </c>
      <c r="AR271">
        <f t="shared" si="4"/>
        <v>1</v>
      </c>
      <c r="AS271">
        <v>1</v>
      </c>
      <c r="AT271">
        <v>2</v>
      </c>
      <c r="AU271">
        <v>3</v>
      </c>
      <c r="AV271">
        <f>IF(Table1[[#This Row],[narratives_rank_1]]=1,IF(Table1[[#This Row],[narratives_rank_2]]=2,123,132),IF(Table1[[#This Row],[narratives_rank_1]]=2,IF(Table1[[#This Row],[narratives_rank_2]]=1,213,231),IF(Table1[[#This Row],[narratives_rank_2]]=1,312,321)))</f>
        <v>123</v>
      </c>
      <c r="AW271" t="str">
        <f>IF(AV271=[1]Q4_narr_rank!$B$2,[1]Q4_narr_rank!$A$2,IF(AV271=[1]Q4_narr_rank!$B$3,[1]Q4_narr_rank!$A$3,IF(AV271=[1]Q4_narr_rank!$B$4,[1]Q4_narr_rank!$A$4,IF(AV271=[1]Q4_narr_rank!$B$5,[1]Q4_narr_rank!$A$5,IF(AV271=[1]Q4_narr_rank!$B$6,[1]Q4_narr_rank!$A$6,IF(AV271=[1]Q4_narr_rank!$B$7,[1]Q4_narr_rank!$A$7))))))</f>
        <v>Cynics</v>
      </c>
      <c r="AX271" t="s">
        <v>1544</v>
      </c>
      <c r="AY271">
        <v>1</v>
      </c>
      <c r="AZ271">
        <f>LEN(Table1[[#This Row],[narratives_probing]])</f>
        <v>297</v>
      </c>
      <c r="BA271" s="6" t="str">
        <f>IF(Table1[[#This Row],[narratives_rank_1]]=1,"Money",IF(Table1[[#This Row],[narratives_rank_2]]=1,"Mixture",IF(Table1[[#This Row],[narratives_rank_3]]=1,"Sincere")))</f>
        <v>Money</v>
      </c>
      <c r="BB271" s="7" t="s">
        <v>116</v>
      </c>
      <c r="BC271" s="1">
        <v>10</v>
      </c>
      <c r="BF271" t="s">
        <v>210</v>
      </c>
      <c r="BG271" t="s">
        <v>94</v>
      </c>
      <c r="BH271" t="s">
        <v>96</v>
      </c>
      <c r="BI271" t="s">
        <v>96</v>
      </c>
      <c r="BJ271" t="s">
        <v>97</v>
      </c>
      <c r="BK271" t="s">
        <v>163</v>
      </c>
      <c r="BL271" t="s">
        <v>135</v>
      </c>
      <c r="BN271">
        <v>26</v>
      </c>
      <c r="BO271" t="s">
        <v>155</v>
      </c>
      <c r="BP271" t="s">
        <v>147</v>
      </c>
      <c r="BQ271" t="s">
        <v>156</v>
      </c>
    </row>
    <row r="272" spans="1:69" x14ac:dyDescent="0.2">
      <c r="A272" t="s">
        <v>1545</v>
      </c>
      <c r="B272" t="s">
        <v>1545</v>
      </c>
      <c r="C272">
        <v>85.563000000000002</v>
      </c>
      <c r="D272" t="s">
        <v>1546</v>
      </c>
      <c r="E272" s="1" t="s">
        <v>167</v>
      </c>
      <c r="F272" s="1">
        <v>5</v>
      </c>
      <c r="G272" s="1" t="s">
        <v>167</v>
      </c>
      <c r="H272" s="1">
        <v>19</v>
      </c>
      <c r="I272" s="1"/>
      <c r="J272" t="s">
        <v>1547</v>
      </c>
      <c r="K272" s="1" t="s">
        <v>192</v>
      </c>
      <c r="L272" s="1">
        <v>3</v>
      </c>
      <c r="M272" s="1" t="s">
        <v>87</v>
      </c>
      <c r="N272" s="1">
        <v>3</v>
      </c>
      <c r="O272" s="1" t="s">
        <v>88</v>
      </c>
      <c r="P272" s="1">
        <v>4</v>
      </c>
      <c r="R272" t="s">
        <v>1548</v>
      </c>
      <c r="S272">
        <v>0</v>
      </c>
      <c r="X272">
        <v>0</v>
      </c>
      <c r="Y272" t="str" cm="1">
        <f t="array" ref="Y27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272" cm="1">
        <f t="array" ref="Z27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272" t="str" cm="1">
        <f t="array" ref="AA27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72" t="str" cm="1">
        <f t="array" ref="AB27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72" t="str" cm="1">
        <f t="array" ref="AC27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72" t="str" cm="1">
        <f t="array" ref="AD27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72">
        <f>IF(OR(Table1[[#This Row],[Merged_Coding3numerical1]]=1,Table1[[#This Row],[Merged_Coding3numerical2]]=1,Table1[[#This Row],[Merged_Coding3numerical3]]=1),1,0)</f>
        <v>0</v>
      </c>
      <c r="AF272">
        <f>IF(OR(Table1[[#This Row],[Merged_Coding3numerical1]]=2,Table1[[#This Row],[Merged_Coding3numerical2]]=2,Table1[[#This Row],[Merged_Coding3numerical3]]=2),1,0)</f>
        <v>0</v>
      </c>
      <c r="AG272">
        <f>IF(OR(Table1[[#This Row],[Merged_Coding3numerical1]]=3,Table1[[#This Row],[Merged_Coding3numerical2]]=3,Table1[[#This Row],[Merged_Coding3numerical3]]=3),1,0)</f>
        <v>0</v>
      </c>
      <c r="AH272">
        <f>IF(OR(Table1[[#This Row],[Merged_Coding3numerical1]]=4,Table1[[#This Row],[Merged_Coding3numerical2]]=4,Table1[[#This Row],[Merged_Coding3numerical3]]=4),1,0)</f>
        <v>0</v>
      </c>
      <c r="AI272">
        <f>IF(OR(Table1[[#This Row],[Merged_Coding3numerical1]]=5,Table1[[#This Row],[Merged_Coding3numerical2]]=5,Table1[[#This Row],[Merged_Coding3numerical3]]=5),1,0)</f>
        <v>1</v>
      </c>
      <c r="AJ272">
        <f>LEN(Table1[[#This Row],[narratives_open]])</f>
        <v>250</v>
      </c>
      <c r="AK272" s="1" t="s">
        <v>194</v>
      </c>
      <c r="AL272" s="1">
        <v>9</v>
      </c>
      <c r="AR272">
        <f t="shared" si="4"/>
        <v>1</v>
      </c>
      <c r="AS272">
        <v>1</v>
      </c>
      <c r="AT272">
        <v>2</v>
      </c>
      <c r="AU272">
        <v>3</v>
      </c>
      <c r="AV272">
        <f>IF(Table1[[#This Row],[narratives_rank_1]]=1,IF(Table1[[#This Row],[narratives_rank_2]]=2,123,132),IF(Table1[[#This Row],[narratives_rank_1]]=2,IF(Table1[[#This Row],[narratives_rank_2]]=1,213,231),IF(Table1[[#This Row],[narratives_rank_2]]=1,312,321)))</f>
        <v>123</v>
      </c>
      <c r="AW272" t="str">
        <f>IF(AV272=[1]Q4_narr_rank!$B$2,[1]Q4_narr_rank!$A$2,IF(AV272=[1]Q4_narr_rank!$B$3,[1]Q4_narr_rank!$A$3,IF(AV272=[1]Q4_narr_rank!$B$4,[1]Q4_narr_rank!$A$4,IF(AV272=[1]Q4_narr_rank!$B$5,[1]Q4_narr_rank!$A$5,IF(AV272=[1]Q4_narr_rank!$B$6,[1]Q4_narr_rank!$A$6,IF(AV272=[1]Q4_narr_rank!$B$7,[1]Q4_narr_rank!$A$7))))))</f>
        <v>Cynics</v>
      </c>
      <c r="AX272" t="s">
        <v>1549</v>
      </c>
      <c r="AY272">
        <v>1</v>
      </c>
      <c r="AZ272">
        <f>LEN(Table1[[#This Row],[narratives_probing]])</f>
        <v>360</v>
      </c>
      <c r="BA272" s="6" t="str">
        <f>IF(Table1[[#This Row],[narratives_rank_1]]=1,"Money",IF(Table1[[#This Row],[narratives_rank_2]]=1,"Mixture",IF(Table1[[#This Row],[narratives_rank_3]]=1,"Sincere")))</f>
        <v>Money</v>
      </c>
      <c r="BB272" s="7" t="s">
        <v>116</v>
      </c>
      <c r="BC272" s="1">
        <v>10</v>
      </c>
      <c r="BF272" t="s">
        <v>117</v>
      </c>
      <c r="BG272" t="s">
        <v>187</v>
      </c>
      <c r="BH272" t="s">
        <v>118</v>
      </c>
      <c r="BI272" t="s">
        <v>118</v>
      </c>
      <c r="BJ272" t="s">
        <v>154</v>
      </c>
      <c r="BK272" t="s">
        <v>163</v>
      </c>
      <c r="BL272" t="s">
        <v>135</v>
      </c>
      <c r="BN272">
        <v>61</v>
      </c>
      <c r="BO272" t="s">
        <v>122</v>
      </c>
      <c r="BP272" t="s">
        <v>324</v>
      </c>
      <c r="BQ272" t="s">
        <v>124</v>
      </c>
    </row>
    <row r="273" spans="1:69" x14ac:dyDescent="0.2">
      <c r="A273" t="s">
        <v>1550</v>
      </c>
      <c r="B273" t="s">
        <v>1550</v>
      </c>
      <c r="C273">
        <v>157.619</v>
      </c>
      <c r="D273" t="s">
        <v>1551</v>
      </c>
      <c r="E273" s="1" t="s">
        <v>205</v>
      </c>
      <c r="F273" s="1">
        <v>2</v>
      </c>
      <c r="G273" s="1" t="s">
        <v>206</v>
      </c>
      <c r="H273" s="1">
        <v>6</v>
      </c>
      <c r="I273" s="1"/>
      <c r="J273" t="s">
        <v>1552</v>
      </c>
      <c r="K273" s="1" t="s">
        <v>108</v>
      </c>
      <c r="L273" s="1">
        <v>1</v>
      </c>
      <c r="M273" s="1" t="s">
        <v>109</v>
      </c>
      <c r="N273" s="1">
        <v>1</v>
      </c>
      <c r="O273" s="1" t="s">
        <v>345</v>
      </c>
      <c r="P273" s="1">
        <v>1</v>
      </c>
      <c r="R273" t="s">
        <v>1553</v>
      </c>
      <c r="S273">
        <v>0</v>
      </c>
      <c r="U273">
        <v>1</v>
      </c>
      <c r="V273" t="s">
        <v>90</v>
      </c>
      <c r="W273" s="8">
        <f>IF(Table1[[#This Row],[main_reasontext]]=[1]Q3_narr_open!$A$23,1,IF(Table1[[#This Row],[main_reasontext]]=[1]Q3_narr_open!$A$24,2,IF(Table1[[#This Row],[main_reasontext]]=[1]Q3_narr_open!$A$25,3,IF(Table1[[#This Row],[main_reasontext]]=[1]Q3_narr_open!$A$26,4,))))</f>
        <v>1</v>
      </c>
      <c r="X273">
        <v>1</v>
      </c>
      <c r="Y273" t="str" cm="1">
        <f t="array" ref="Y27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73" cm="1">
        <f t="array" ref="Z27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73" t="str" cm="1">
        <f t="array" ref="AA27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73" cm="1">
        <f t="array" ref="AB27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73" t="str" cm="1">
        <f t="array" ref="AC27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73" t="str" cm="1">
        <f t="array" ref="AD27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73">
        <f>IF(OR(Table1[[#This Row],[Merged_Coding3numerical1]]=1,Table1[[#This Row],[Merged_Coding3numerical2]]=1,Table1[[#This Row],[Merged_Coding3numerical3]]=1),1,0)</f>
        <v>1</v>
      </c>
      <c r="AF273">
        <f>IF(OR(Table1[[#This Row],[Merged_Coding3numerical1]]=2,Table1[[#This Row],[Merged_Coding3numerical2]]=2,Table1[[#This Row],[Merged_Coding3numerical3]]=2),1,0)</f>
        <v>0</v>
      </c>
      <c r="AG273">
        <f>IF(OR(Table1[[#This Row],[Merged_Coding3numerical1]]=3,Table1[[#This Row],[Merged_Coding3numerical2]]=3,Table1[[#This Row],[Merged_Coding3numerical3]]=3),1,0)</f>
        <v>0</v>
      </c>
      <c r="AH273">
        <f>IF(OR(Table1[[#This Row],[Merged_Coding3numerical1]]=4,Table1[[#This Row],[Merged_Coding3numerical2]]=4,Table1[[#This Row],[Merged_Coding3numerical3]]=4),1,0)</f>
        <v>1</v>
      </c>
      <c r="AI273">
        <f>IF(OR(Table1[[#This Row],[Merged_Coding3numerical1]]=5,Table1[[#This Row],[Merged_Coding3numerical2]]=5,Table1[[#This Row],[Merged_Coding3numerical3]]=5),1,0)</f>
        <v>0</v>
      </c>
      <c r="AJ273">
        <f>LEN(Table1[[#This Row],[narratives_open]])</f>
        <v>426</v>
      </c>
      <c r="AK273" s="1" t="s">
        <v>113</v>
      </c>
      <c r="AL273" s="1">
        <v>1</v>
      </c>
      <c r="AM273" s="1" t="s">
        <v>90</v>
      </c>
      <c r="AN273" s="1">
        <v>2</v>
      </c>
      <c r="AR273">
        <f t="shared" si="4"/>
        <v>0.5</v>
      </c>
      <c r="AS273">
        <v>1</v>
      </c>
      <c r="AT273">
        <v>2</v>
      </c>
      <c r="AU273">
        <v>3</v>
      </c>
      <c r="AV273">
        <f>IF(Table1[[#This Row],[narratives_rank_1]]=1,IF(Table1[[#This Row],[narratives_rank_2]]=2,123,132),IF(Table1[[#This Row],[narratives_rank_1]]=2,IF(Table1[[#This Row],[narratives_rank_2]]=1,213,231),IF(Table1[[#This Row],[narratives_rank_2]]=1,312,321)))</f>
        <v>123</v>
      </c>
      <c r="AW273" t="str">
        <f>IF(AV273=[1]Q4_narr_rank!$B$2,[1]Q4_narr_rank!$A$2,IF(AV273=[1]Q4_narr_rank!$B$3,[1]Q4_narr_rank!$A$3,IF(AV273=[1]Q4_narr_rank!$B$4,[1]Q4_narr_rank!$A$4,IF(AV273=[1]Q4_narr_rank!$B$5,[1]Q4_narr_rank!$A$5,IF(AV273=[1]Q4_narr_rank!$B$6,[1]Q4_narr_rank!$A$6,IF(AV273=[1]Q4_narr_rank!$B$7,[1]Q4_narr_rank!$A$7))))))</f>
        <v>Cynics</v>
      </c>
      <c r="AX273" t="s">
        <v>1554</v>
      </c>
      <c r="AY273">
        <v>1</v>
      </c>
      <c r="AZ273">
        <f>LEN(Table1[[#This Row],[narratives_probing]])</f>
        <v>342</v>
      </c>
      <c r="BA273" s="6" t="str">
        <f>IF(Table1[[#This Row],[narratives_rank_1]]=1,"Money",IF(Table1[[#This Row],[narratives_rank_2]]=1,"Mixture",IF(Table1[[#This Row],[narratives_rank_3]]=1,"Sincere")))</f>
        <v>Money</v>
      </c>
      <c r="BB273" s="9" t="s">
        <v>336</v>
      </c>
      <c r="BC273" s="1">
        <v>3</v>
      </c>
      <c r="BF273" t="s">
        <v>93</v>
      </c>
      <c r="BG273" t="s">
        <v>187</v>
      </c>
      <c r="BH273" t="s">
        <v>188</v>
      </c>
      <c r="BI273" t="s">
        <v>188</v>
      </c>
      <c r="BJ273" t="s">
        <v>97</v>
      </c>
      <c r="BK273" t="s">
        <v>163</v>
      </c>
      <c r="BL273" t="s">
        <v>135</v>
      </c>
      <c r="BN273">
        <v>71</v>
      </c>
      <c r="BO273" t="s">
        <v>100</v>
      </c>
      <c r="BP273" t="s">
        <v>147</v>
      </c>
      <c r="BQ273" t="s">
        <v>124</v>
      </c>
    </row>
    <row r="274" spans="1:69" x14ac:dyDescent="0.2">
      <c r="A274" t="s">
        <v>1555</v>
      </c>
      <c r="B274" t="s">
        <v>1555</v>
      </c>
      <c r="C274">
        <v>122.623</v>
      </c>
      <c r="D274" t="s">
        <v>1556</v>
      </c>
      <c r="E274" s="1" t="s">
        <v>105</v>
      </c>
      <c r="F274" s="1">
        <v>1</v>
      </c>
      <c r="G274" s="1" t="s">
        <v>106</v>
      </c>
      <c r="H274" s="1">
        <v>2</v>
      </c>
      <c r="I274" s="1"/>
      <c r="J274" t="s">
        <v>1557</v>
      </c>
      <c r="K274" s="1" t="s">
        <v>108</v>
      </c>
      <c r="L274" s="1">
        <v>1</v>
      </c>
      <c r="M274" s="1" t="s">
        <v>109</v>
      </c>
      <c r="N274" s="1">
        <v>1</v>
      </c>
      <c r="O274" s="1" t="s">
        <v>88</v>
      </c>
      <c r="P274" s="1">
        <v>4</v>
      </c>
      <c r="Q274" s="1"/>
      <c r="R274" t="s">
        <v>1558</v>
      </c>
      <c r="S274">
        <v>0</v>
      </c>
      <c r="X274">
        <v>0</v>
      </c>
      <c r="Y274" t="str" cm="1">
        <f t="array" ref="Y27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74" cm="1">
        <f t="array" ref="Z27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74" t="str" cm="1">
        <f t="array" ref="AA27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74" t="str" cm="1">
        <f t="array" ref="AB27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74" t="str" cm="1">
        <f t="array" ref="AC27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74" t="str" cm="1">
        <f t="array" ref="AD27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74">
        <f>IF(OR(Table1[[#This Row],[Merged_Coding3numerical1]]=1,Table1[[#This Row],[Merged_Coding3numerical2]]=1,Table1[[#This Row],[Merged_Coding3numerical3]]=1),1,0)</f>
        <v>0</v>
      </c>
      <c r="AF274">
        <f>IF(OR(Table1[[#This Row],[Merged_Coding3numerical1]]=2,Table1[[#This Row],[Merged_Coding3numerical2]]=2,Table1[[#This Row],[Merged_Coding3numerical3]]=2),1,0)</f>
        <v>0</v>
      </c>
      <c r="AG274">
        <f>IF(OR(Table1[[#This Row],[Merged_Coding3numerical1]]=3,Table1[[#This Row],[Merged_Coding3numerical2]]=3,Table1[[#This Row],[Merged_Coding3numerical3]]=3),1,0)</f>
        <v>0</v>
      </c>
      <c r="AH274">
        <f>IF(OR(Table1[[#This Row],[Merged_Coding3numerical1]]=4,Table1[[#This Row],[Merged_Coding3numerical2]]=4,Table1[[#This Row],[Merged_Coding3numerical3]]=4),1,0)</f>
        <v>1</v>
      </c>
      <c r="AI274">
        <f>IF(OR(Table1[[#This Row],[Merged_Coding3numerical1]]=5,Table1[[#This Row],[Merged_Coding3numerical2]]=5,Table1[[#This Row],[Merged_Coding3numerical3]]=5),1,0)</f>
        <v>0</v>
      </c>
      <c r="AJ274">
        <f>LEN(Table1[[#This Row],[narratives_open]])</f>
        <v>81</v>
      </c>
      <c r="AK274" s="1" t="s">
        <v>113</v>
      </c>
      <c r="AL274" s="1">
        <v>1</v>
      </c>
      <c r="AR274">
        <f t="shared" si="4"/>
        <v>1</v>
      </c>
      <c r="AS274">
        <v>3</v>
      </c>
      <c r="AT274">
        <v>2</v>
      </c>
      <c r="AU274">
        <v>1</v>
      </c>
      <c r="AV274">
        <f>IF(Table1[[#This Row],[narratives_rank_1]]=1,IF(Table1[[#This Row],[narratives_rank_2]]=2,123,132),IF(Table1[[#This Row],[narratives_rank_1]]=2,IF(Table1[[#This Row],[narratives_rank_2]]=1,213,231),IF(Table1[[#This Row],[narratives_rank_2]]=1,312,321)))</f>
        <v>321</v>
      </c>
      <c r="AW274" t="str">
        <f>IF(AV274=[1]Q4_narr_rank!$B$2,[1]Q4_narr_rank!$A$2,IF(AV274=[1]Q4_narr_rank!$B$3,[1]Q4_narr_rank!$A$3,IF(AV274=[1]Q4_narr_rank!$B$4,[1]Q4_narr_rank!$A$4,IF(AV274=[1]Q4_narr_rank!$B$5,[1]Q4_narr_rank!$A$5,IF(AV274=[1]Q4_narr_rank!$B$6,[1]Q4_narr_rank!$A$6,IF(AV274=[1]Q4_narr_rank!$B$7,[1]Q4_narr_rank!$A$7))))))</f>
        <v>Idealists</v>
      </c>
      <c r="AX274" t="s">
        <v>1559</v>
      </c>
      <c r="AY274">
        <v>1</v>
      </c>
      <c r="AZ274">
        <f>LEN(Table1[[#This Row],[narratives_probing]])</f>
        <v>82</v>
      </c>
      <c r="BA274" s="6" t="str">
        <f>IF(Table1[[#This Row],[narratives_rank_1]]=1,"Money",IF(Table1[[#This Row],[narratives_rank_2]]=1,"Mixture",IF(Table1[[#This Row],[narratives_rank_3]]=1,"Sincere")))</f>
        <v>Sincere</v>
      </c>
      <c r="BB274" s="9" t="s">
        <v>369</v>
      </c>
      <c r="BC274" s="1">
        <v>7</v>
      </c>
      <c r="BF274" t="s">
        <v>237</v>
      </c>
      <c r="BG274" t="s">
        <v>187</v>
      </c>
      <c r="BH274" t="s">
        <v>118</v>
      </c>
      <c r="BI274" t="s">
        <v>188</v>
      </c>
      <c r="BJ274" t="s">
        <v>134</v>
      </c>
      <c r="BK274" t="s">
        <v>163</v>
      </c>
      <c r="BL274" t="s">
        <v>135</v>
      </c>
      <c r="BN274">
        <v>70</v>
      </c>
      <c r="BO274" t="s">
        <v>136</v>
      </c>
      <c r="BP274" t="s">
        <v>324</v>
      </c>
      <c r="BQ274" t="s">
        <v>156</v>
      </c>
    </row>
    <row r="275" spans="1:69" x14ac:dyDescent="0.2">
      <c r="A275" t="s">
        <v>1560</v>
      </c>
      <c r="B275" t="s">
        <v>1560</v>
      </c>
      <c r="C275">
        <v>120.64700000000001</v>
      </c>
      <c r="D275" t="s">
        <v>1561</v>
      </c>
      <c r="E275" s="1" t="s">
        <v>105</v>
      </c>
      <c r="F275" s="1">
        <v>1</v>
      </c>
      <c r="G275" s="1" t="s">
        <v>106</v>
      </c>
      <c r="H275" s="1">
        <v>2</v>
      </c>
      <c r="I275" s="1"/>
      <c r="J275" t="s">
        <v>1562</v>
      </c>
      <c r="K275" s="1" t="s">
        <v>108</v>
      </c>
      <c r="L275" s="1">
        <v>1</v>
      </c>
      <c r="M275" s="1" t="s">
        <v>109</v>
      </c>
      <c r="N275" s="1">
        <v>1</v>
      </c>
      <c r="O275" s="1" t="s">
        <v>88</v>
      </c>
      <c r="P275" s="1">
        <v>4</v>
      </c>
      <c r="R275" t="s">
        <v>1563</v>
      </c>
      <c r="S275">
        <v>1</v>
      </c>
      <c r="U275">
        <v>1</v>
      </c>
      <c r="V275" t="s">
        <v>185</v>
      </c>
      <c r="W275" s="8">
        <f>IF(Table1[[#This Row],[main_reasontext]]=[1]Q3_narr_open!$A$23,1,IF(Table1[[#This Row],[main_reasontext]]=[1]Q3_narr_open!$A$24,2,IF(Table1[[#This Row],[main_reasontext]]=[1]Q3_narr_open!$A$25,3,IF(Table1[[#This Row],[main_reasontext]]=[1]Q3_narr_open!$A$26,4,))))</f>
        <v>4</v>
      </c>
      <c r="X275">
        <v>0</v>
      </c>
      <c r="Y275" t="str" cm="1">
        <f t="array" ref="Y27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75" cm="1">
        <f t="array" ref="Z27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75" t="str" cm="1">
        <f t="array" ref="AA27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75" cm="1">
        <f t="array" ref="AB27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75" t="str" cm="1">
        <f t="array" ref="AC27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75" t="str" cm="1">
        <f t="array" ref="AD27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75">
        <f>IF(OR(Table1[[#This Row],[Merged_Coding3numerical1]]=1,Table1[[#This Row],[Merged_Coding3numerical2]]=1,Table1[[#This Row],[Merged_Coding3numerical3]]=1),1,0)</f>
        <v>1</v>
      </c>
      <c r="AF275">
        <f>IF(OR(Table1[[#This Row],[Merged_Coding3numerical1]]=2,Table1[[#This Row],[Merged_Coding3numerical2]]=2,Table1[[#This Row],[Merged_Coding3numerical3]]=2),1,0)</f>
        <v>0</v>
      </c>
      <c r="AG275">
        <f>IF(OR(Table1[[#This Row],[Merged_Coding3numerical1]]=3,Table1[[#This Row],[Merged_Coding3numerical2]]=3,Table1[[#This Row],[Merged_Coding3numerical3]]=3),1,0)</f>
        <v>0</v>
      </c>
      <c r="AH275">
        <f>IF(OR(Table1[[#This Row],[Merged_Coding3numerical1]]=4,Table1[[#This Row],[Merged_Coding3numerical2]]=4,Table1[[#This Row],[Merged_Coding3numerical3]]=4),1,0)</f>
        <v>1</v>
      </c>
      <c r="AI275">
        <f>IF(OR(Table1[[#This Row],[Merged_Coding3numerical1]]=5,Table1[[#This Row],[Merged_Coding3numerical2]]=5,Table1[[#This Row],[Merged_Coding3numerical3]]=5),1,0)</f>
        <v>0</v>
      </c>
      <c r="AJ275">
        <f>LEN(Table1[[#This Row],[narratives_open]])</f>
        <v>348</v>
      </c>
      <c r="AK275" s="1" t="s">
        <v>113</v>
      </c>
      <c r="AL275" s="1">
        <v>1</v>
      </c>
      <c r="AM275" s="1" t="s">
        <v>90</v>
      </c>
      <c r="AN275" s="1">
        <v>2</v>
      </c>
      <c r="AR275">
        <f t="shared" si="4"/>
        <v>0.5</v>
      </c>
      <c r="AS275">
        <v>3</v>
      </c>
      <c r="AT275">
        <v>1</v>
      </c>
      <c r="AU275">
        <v>2</v>
      </c>
      <c r="AV275">
        <f>IF(Table1[[#This Row],[narratives_rank_1]]=1,IF(Table1[[#This Row],[narratives_rank_2]]=2,123,132),IF(Table1[[#This Row],[narratives_rank_1]]=2,IF(Table1[[#This Row],[narratives_rank_2]]=1,213,231),IF(Table1[[#This Row],[narratives_rank_2]]=1,312,321)))</f>
        <v>312</v>
      </c>
      <c r="AW275" t="str">
        <f>IF(AV275=[1]Q4_narr_rank!$B$2,[1]Q4_narr_rank!$A$2,IF(AV275=[1]Q4_narr_rank!$B$3,[1]Q4_narr_rank!$A$3,IF(AV275=[1]Q4_narr_rank!$B$4,[1]Q4_narr_rank!$A$4,IF(AV275=[1]Q4_narr_rank!$B$5,[1]Q4_narr_rank!$A$5,IF(AV275=[1]Q4_narr_rank!$B$6,[1]Q4_narr_rank!$A$6,IF(AV275=[1]Q4_narr_rank!$B$7,[1]Q4_narr_rank!$A$7))))))</f>
        <v>Balanced Idealists</v>
      </c>
      <c r="AX275" t="s">
        <v>1564</v>
      </c>
      <c r="AY275">
        <v>1</v>
      </c>
      <c r="AZ275">
        <f>LEN(Table1[[#This Row],[narratives_probing]])</f>
        <v>192</v>
      </c>
      <c r="BA275" s="6" t="str">
        <f>IF(Table1[[#This Row],[narratives_rank_1]]=1,"Money",IF(Table1[[#This Row],[narratives_rank_2]]=1,"Mixture",IF(Table1[[#This Row],[narratives_rank_3]]=1,"Sincere")))</f>
        <v>Mixture</v>
      </c>
      <c r="BB275" s="9" t="s">
        <v>132</v>
      </c>
      <c r="BC275" s="1">
        <v>20</v>
      </c>
      <c r="BF275" t="s">
        <v>223</v>
      </c>
      <c r="BG275" t="s">
        <v>94</v>
      </c>
      <c r="BH275" t="s">
        <v>95</v>
      </c>
      <c r="BI275" t="s">
        <v>95</v>
      </c>
      <c r="BJ275" t="s">
        <v>154</v>
      </c>
      <c r="BK275" t="s">
        <v>163</v>
      </c>
      <c r="BL275" t="s">
        <v>121</v>
      </c>
      <c r="BN275">
        <v>29</v>
      </c>
      <c r="BO275" t="s">
        <v>136</v>
      </c>
      <c r="BP275" t="s">
        <v>324</v>
      </c>
      <c r="BQ275" t="s">
        <v>138</v>
      </c>
    </row>
    <row r="276" spans="1:69" x14ac:dyDescent="0.2">
      <c r="A276" t="s">
        <v>1565</v>
      </c>
      <c r="B276" t="s">
        <v>1565</v>
      </c>
      <c r="C276">
        <v>92.665999999999997</v>
      </c>
      <c r="D276" t="s">
        <v>1566</v>
      </c>
      <c r="E276" s="1" t="s">
        <v>127</v>
      </c>
      <c r="F276" s="1">
        <v>3</v>
      </c>
      <c r="G276" s="1" t="s">
        <v>128</v>
      </c>
      <c r="H276" s="1">
        <v>9</v>
      </c>
      <c r="I276" s="1"/>
      <c r="J276" t="s">
        <v>1567</v>
      </c>
      <c r="K276" s="1" t="s">
        <v>176</v>
      </c>
      <c r="L276" s="1">
        <v>2</v>
      </c>
      <c r="M276" s="1" t="s">
        <v>328</v>
      </c>
      <c r="N276" s="1">
        <v>4</v>
      </c>
      <c r="O276" s="1" t="s">
        <v>88</v>
      </c>
      <c r="P276" s="1">
        <v>4</v>
      </c>
      <c r="Q276" s="1"/>
      <c r="R276" t="s">
        <v>1568</v>
      </c>
      <c r="S276">
        <v>0</v>
      </c>
      <c r="X276">
        <v>0</v>
      </c>
      <c r="Y276" t="str" cm="1">
        <f t="array" ref="Y27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76" cm="1">
        <f t="array" ref="Z27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76" t="str" cm="1">
        <f t="array" ref="AA27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76" t="str" cm="1">
        <f t="array" ref="AB27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76" t="str" cm="1">
        <f t="array" ref="AC27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76" t="str" cm="1">
        <f t="array" ref="AD27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76">
        <f>IF(OR(Table1[[#This Row],[Merged_Coding3numerical1]]=1,Table1[[#This Row],[Merged_Coding3numerical2]]=1,Table1[[#This Row],[Merged_Coding3numerical3]]=1),1,0)</f>
        <v>1</v>
      </c>
      <c r="AF276">
        <f>IF(OR(Table1[[#This Row],[Merged_Coding3numerical1]]=2,Table1[[#This Row],[Merged_Coding3numerical2]]=2,Table1[[#This Row],[Merged_Coding3numerical3]]=2),1,0)</f>
        <v>0</v>
      </c>
      <c r="AG276">
        <f>IF(OR(Table1[[#This Row],[Merged_Coding3numerical1]]=3,Table1[[#This Row],[Merged_Coding3numerical2]]=3,Table1[[#This Row],[Merged_Coding3numerical3]]=3),1,0)</f>
        <v>0</v>
      </c>
      <c r="AH276">
        <f>IF(OR(Table1[[#This Row],[Merged_Coding3numerical1]]=4,Table1[[#This Row],[Merged_Coding3numerical2]]=4,Table1[[#This Row],[Merged_Coding3numerical3]]=4),1,0)</f>
        <v>0</v>
      </c>
      <c r="AI276">
        <f>IF(OR(Table1[[#This Row],[Merged_Coding3numerical1]]=5,Table1[[#This Row],[Merged_Coding3numerical2]]=5,Table1[[#This Row],[Merged_Coding3numerical3]]=5),1,0)</f>
        <v>0</v>
      </c>
      <c r="AJ276">
        <f>LEN(Table1[[#This Row],[narratives_open]])</f>
        <v>96</v>
      </c>
      <c r="AK276" s="1" t="s">
        <v>90</v>
      </c>
      <c r="AL276" s="1">
        <v>2</v>
      </c>
      <c r="AR276">
        <f t="shared" si="4"/>
        <v>1</v>
      </c>
      <c r="AS276">
        <v>3</v>
      </c>
      <c r="AT276">
        <v>2</v>
      </c>
      <c r="AU276">
        <v>1</v>
      </c>
      <c r="AV276">
        <f>IF(Table1[[#This Row],[narratives_rank_1]]=1,IF(Table1[[#This Row],[narratives_rank_2]]=2,123,132),IF(Table1[[#This Row],[narratives_rank_1]]=2,IF(Table1[[#This Row],[narratives_rank_2]]=1,213,231),IF(Table1[[#This Row],[narratives_rank_2]]=1,312,321)))</f>
        <v>321</v>
      </c>
      <c r="AW276" t="str">
        <f>IF(AV276=[1]Q4_narr_rank!$B$2,[1]Q4_narr_rank!$A$2,IF(AV276=[1]Q4_narr_rank!$B$3,[1]Q4_narr_rank!$A$3,IF(AV276=[1]Q4_narr_rank!$B$4,[1]Q4_narr_rank!$A$4,IF(AV276=[1]Q4_narr_rank!$B$5,[1]Q4_narr_rank!$A$5,IF(AV276=[1]Q4_narr_rank!$B$6,[1]Q4_narr_rank!$A$6,IF(AV276=[1]Q4_narr_rank!$B$7,[1]Q4_narr_rank!$A$7))))))</f>
        <v>Idealists</v>
      </c>
      <c r="AX276" t="s">
        <v>1569</v>
      </c>
      <c r="AY276">
        <v>1</v>
      </c>
      <c r="AZ276">
        <f>LEN(Table1[[#This Row],[narratives_probing]])</f>
        <v>116</v>
      </c>
      <c r="BA276" s="6" t="str">
        <f>IF(Table1[[#This Row],[narratives_rank_1]]=1,"Money",IF(Table1[[#This Row],[narratives_rank_2]]=1,"Mixture",IF(Table1[[#This Row],[narratives_rank_3]]=1,"Sincere")))</f>
        <v>Sincere</v>
      </c>
      <c r="BB276" s="9" t="s">
        <v>369</v>
      </c>
      <c r="BC276" s="1">
        <v>7</v>
      </c>
      <c r="BF276" t="s">
        <v>93</v>
      </c>
      <c r="BG276" t="s">
        <v>187</v>
      </c>
      <c r="BH276" t="s">
        <v>188</v>
      </c>
      <c r="BI276" t="s">
        <v>146</v>
      </c>
      <c r="BJ276" t="s">
        <v>154</v>
      </c>
      <c r="BK276" t="s">
        <v>120</v>
      </c>
      <c r="BL276" t="s">
        <v>135</v>
      </c>
      <c r="BN276">
        <v>33</v>
      </c>
      <c r="BO276" t="s">
        <v>155</v>
      </c>
      <c r="BP276" t="s">
        <v>147</v>
      </c>
      <c r="BQ276" t="s">
        <v>138</v>
      </c>
    </row>
    <row r="277" spans="1:69" x14ac:dyDescent="0.2">
      <c r="A277" t="s">
        <v>1570</v>
      </c>
      <c r="B277" t="s">
        <v>1570</v>
      </c>
      <c r="C277">
        <v>24.908000000000001</v>
      </c>
      <c r="D277" t="s">
        <v>1571</v>
      </c>
      <c r="E277" s="1" t="s">
        <v>167</v>
      </c>
      <c r="F277" s="1">
        <v>5</v>
      </c>
      <c r="G277" s="1" t="s">
        <v>167</v>
      </c>
      <c r="H277" s="1">
        <v>19</v>
      </c>
      <c r="I277" s="1"/>
      <c r="J277" t="s">
        <v>1572</v>
      </c>
      <c r="K277" s="1" t="s">
        <v>108</v>
      </c>
      <c r="L277" s="1">
        <v>1</v>
      </c>
      <c r="M277" s="1" t="s">
        <v>109</v>
      </c>
      <c r="N277" s="1">
        <v>1</v>
      </c>
      <c r="O277" s="1" t="s">
        <v>88</v>
      </c>
      <c r="P277" s="1">
        <v>4</v>
      </c>
      <c r="Q277" s="1"/>
      <c r="R277" t="s">
        <v>1573</v>
      </c>
      <c r="S277">
        <v>0</v>
      </c>
      <c r="X277">
        <v>0</v>
      </c>
      <c r="Y277" t="str" cm="1">
        <f t="array" ref="Y27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77" cm="1">
        <f t="array" ref="Z27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77" t="str" cm="1">
        <f t="array" ref="AA27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77" t="str" cm="1">
        <f t="array" ref="AB27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77" t="str" cm="1">
        <f t="array" ref="AC27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77" t="str" cm="1">
        <f t="array" ref="AD27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77">
        <f>IF(OR(Table1[[#This Row],[Merged_Coding3numerical1]]=1,Table1[[#This Row],[Merged_Coding3numerical2]]=1,Table1[[#This Row],[Merged_Coding3numerical3]]=1),1,0)</f>
        <v>1</v>
      </c>
      <c r="AF277">
        <f>IF(OR(Table1[[#This Row],[Merged_Coding3numerical1]]=2,Table1[[#This Row],[Merged_Coding3numerical2]]=2,Table1[[#This Row],[Merged_Coding3numerical3]]=2),1,0)</f>
        <v>0</v>
      </c>
      <c r="AG277">
        <f>IF(OR(Table1[[#This Row],[Merged_Coding3numerical1]]=3,Table1[[#This Row],[Merged_Coding3numerical2]]=3,Table1[[#This Row],[Merged_Coding3numerical3]]=3),1,0)</f>
        <v>0</v>
      </c>
      <c r="AH277">
        <f>IF(OR(Table1[[#This Row],[Merged_Coding3numerical1]]=4,Table1[[#This Row],[Merged_Coding3numerical2]]=4,Table1[[#This Row],[Merged_Coding3numerical3]]=4),1,0)</f>
        <v>0</v>
      </c>
      <c r="AI277">
        <f>IF(OR(Table1[[#This Row],[Merged_Coding3numerical1]]=5,Table1[[#This Row],[Merged_Coding3numerical2]]=5,Table1[[#This Row],[Merged_Coding3numerical3]]=5),1,0)</f>
        <v>0</v>
      </c>
      <c r="AJ277">
        <f>LEN(Table1[[#This Row],[narratives_open]])</f>
        <v>189</v>
      </c>
      <c r="AK277" s="1" t="s">
        <v>90</v>
      </c>
      <c r="AL277" s="1">
        <v>2</v>
      </c>
      <c r="AR277">
        <f t="shared" si="4"/>
        <v>1</v>
      </c>
      <c r="AS277">
        <v>1</v>
      </c>
      <c r="AT277">
        <v>2</v>
      </c>
      <c r="AU277">
        <v>3</v>
      </c>
      <c r="AV277">
        <f>IF(Table1[[#This Row],[narratives_rank_1]]=1,IF(Table1[[#This Row],[narratives_rank_2]]=2,123,132),IF(Table1[[#This Row],[narratives_rank_1]]=2,IF(Table1[[#This Row],[narratives_rank_2]]=1,213,231),IF(Table1[[#This Row],[narratives_rank_2]]=1,312,321)))</f>
        <v>123</v>
      </c>
      <c r="AW277" t="str">
        <f>IF(AV277=[1]Q4_narr_rank!$B$2,[1]Q4_narr_rank!$A$2,IF(AV277=[1]Q4_narr_rank!$B$3,[1]Q4_narr_rank!$A$3,IF(AV277=[1]Q4_narr_rank!$B$4,[1]Q4_narr_rank!$A$4,IF(AV277=[1]Q4_narr_rank!$B$5,[1]Q4_narr_rank!$A$5,IF(AV277=[1]Q4_narr_rank!$B$6,[1]Q4_narr_rank!$A$6,IF(AV277=[1]Q4_narr_rank!$B$7,[1]Q4_narr_rank!$A$7))))))</f>
        <v>Cynics</v>
      </c>
      <c r="AX277" t="s">
        <v>1574</v>
      </c>
      <c r="AY277">
        <v>1</v>
      </c>
      <c r="AZ277">
        <f>LEN(Table1[[#This Row],[narratives_probing]])</f>
        <v>93</v>
      </c>
      <c r="BA277" s="6" t="str">
        <f>IF(Table1[[#This Row],[narratives_rank_1]]=1,"Money",IF(Table1[[#This Row],[narratives_rank_2]]=1,"Mixture",IF(Table1[[#This Row],[narratives_rank_3]]=1,"Sincere")))</f>
        <v>Money</v>
      </c>
      <c r="BB277" s="1" t="s">
        <v>116</v>
      </c>
      <c r="BC277" s="1">
        <v>10</v>
      </c>
      <c r="BF277" t="s">
        <v>202</v>
      </c>
      <c r="BG277">
        <v>0.4</v>
      </c>
      <c r="BH277" t="s">
        <v>146</v>
      </c>
      <c r="BI277" t="s">
        <v>118</v>
      </c>
      <c r="BJ277" t="s">
        <v>154</v>
      </c>
      <c r="BK277" t="s">
        <v>163</v>
      </c>
      <c r="BL277" t="s">
        <v>135</v>
      </c>
      <c r="BN277">
        <v>35</v>
      </c>
      <c r="BO277" t="s">
        <v>122</v>
      </c>
      <c r="BP277" t="s">
        <v>164</v>
      </c>
      <c r="BQ277" t="s">
        <v>124</v>
      </c>
    </row>
    <row r="278" spans="1:69" x14ac:dyDescent="0.2">
      <c r="A278" t="s">
        <v>1575</v>
      </c>
      <c r="B278" t="s">
        <v>1575</v>
      </c>
      <c r="C278">
        <v>19.663</v>
      </c>
      <c r="D278" t="s">
        <v>1576</v>
      </c>
      <c r="E278" s="1" t="s">
        <v>141</v>
      </c>
      <c r="F278" s="1">
        <v>6</v>
      </c>
      <c r="G278" s="1" t="s">
        <v>522</v>
      </c>
      <c r="H278" s="1">
        <v>22</v>
      </c>
      <c r="I278" s="1"/>
      <c r="J278" t="s">
        <v>1577</v>
      </c>
      <c r="K278" s="1" t="s">
        <v>86</v>
      </c>
      <c r="L278" s="1">
        <v>4</v>
      </c>
      <c r="M278" s="1" t="s">
        <v>87</v>
      </c>
      <c r="N278" s="1">
        <v>3</v>
      </c>
      <c r="O278" s="1" t="s">
        <v>88</v>
      </c>
      <c r="P278" s="1">
        <v>4</v>
      </c>
      <c r="R278" t="s">
        <v>1578</v>
      </c>
      <c r="S278">
        <v>0</v>
      </c>
      <c r="X278">
        <v>0</v>
      </c>
      <c r="Y278" t="str" cm="1">
        <f t="array" ref="Y27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78" cm="1">
        <f t="array" ref="Z27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78" t="str" cm="1">
        <f t="array" ref="AA27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78" t="str" cm="1">
        <f t="array" ref="AB27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78" t="str" cm="1">
        <f t="array" ref="AC27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78" t="str" cm="1">
        <f t="array" ref="AD27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78">
        <f>IF(OR(Table1[[#This Row],[Merged_Coding3numerical1]]=1,Table1[[#This Row],[Merged_Coding3numerical2]]=1,Table1[[#This Row],[Merged_Coding3numerical3]]=1),1,0)</f>
        <v>1</v>
      </c>
      <c r="AF278">
        <f>IF(OR(Table1[[#This Row],[Merged_Coding3numerical1]]=2,Table1[[#This Row],[Merged_Coding3numerical2]]=2,Table1[[#This Row],[Merged_Coding3numerical3]]=2),1,0)</f>
        <v>0</v>
      </c>
      <c r="AG278">
        <f>IF(OR(Table1[[#This Row],[Merged_Coding3numerical1]]=3,Table1[[#This Row],[Merged_Coding3numerical2]]=3,Table1[[#This Row],[Merged_Coding3numerical3]]=3),1,0)</f>
        <v>0</v>
      </c>
      <c r="AH278">
        <f>IF(OR(Table1[[#This Row],[Merged_Coding3numerical1]]=4,Table1[[#This Row],[Merged_Coding3numerical2]]=4,Table1[[#This Row],[Merged_Coding3numerical3]]=4),1,0)</f>
        <v>0</v>
      </c>
      <c r="AI278">
        <f>IF(OR(Table1[[#This Row],[Merged_Coding3numerical1]]=5,Table1[[#This Row],[Merged_Coding3numerical2]]=5,Table1[[#This Row],[Merged_Coding3numerical3]]=5),1,0)</f>
        <v>0</v>
      </c>
      <c r="AJ278">
        <f>LEN(Table1[[#This Row],[narratives_open]])</f>
        <v>70</v>
      </c>
      <c r="AK278" s="1" t="s">
        <v>90</v>
      </c>
      <c r="AL278" s="1">
        <v>2</v>
      </c>
      <c r="AR278">
        <f t="shared" si="4"/>
        <v>1</v>
      </c>
      <c r="AS278">
        <v>1</v>
      </c>
      <c r="AT278">
        <v>2</v>
      </c>
      <c r="AU278">
        <v>3</v>
      </c>
      <c r="AV278">
        <f>IF(Table1[[#This Row],[narratives_rank_1]]=1,IF(Table1[[#This Row],[narratives_rank_2]]=2,123,132),IF(Table1[[#This Row],[narratives_rank_1]]=2,IF(Table1[[#This Row],[narratives_rank_2]]=1,213,231),IF(Table1[[#This Row],[narratives_rank_2]]=1,312,321)))</f>
        <v>123</v>
      </c>
      <c r="AW278" t="str">
        <f>IF(AV278=[1]Q4_narr_rank!$B$2,[1]Q4_narr_rank!$A$2,IF(AV278=[1]Q4_narr_rank!$B$3,[1]Q4_narr_rank!$A$3,IF(AV278=[1]Q4_narr_rank!$B$4,[1]Q4_narr_rank!$A$4,IF(AV278=[1]Q4_narr_rank!$B$5,[1]Q4_narr_rank!$A$5,IF(AV278=[1]Q4_narr_rank!$B$6,[1]Q4_narr_rank!$A$6,IF(AV278=[1]Q4_narr_rank!$B$7,[1]Q4_narr_rank!$A$7))))))</f>
        <v>Cynics</v>
      </c>
      <c r="AX278" t="s">
        <v>1579</v>
      </c>
      <c r="AY278">
        <v>1</v>
      </c>
      <c r="AZ278">
        <f>LEN(Table1[[#This Row],[narratives_probing]])</f>
        <v>46</v>
      </c>
      <c r="BA278" s="6" t="str">
        <f>IF(Table1[[#This Row],[narratives_rank_1]]=1,"Money",IF(Table1[[#This Row],[narratives_rank_2]]=1,"Mixture",IF(Table1[[#This Row],[narratives_rank_3]]=1,"Sincere")))</f>
        <v>Money</v>
      </c>
      <c r="BB278" s="11" t="s">
        <v>172</v>
      </c>
      <c r="BC278" s="1">
        <v>12</v>
      </c>
      <c r="BF278" t="s">
        <v>117</v>
      </c>
      <c r="BG278" t="s">
        <v>187</v>
      </c>
      <c r="BH278" t="s">
        <v>96</v>
      </c>
      <c r="BI278" t="s">
        <v>96</v>
      </c>
      <c r="BJ278" t="s">
        <v>134</v>
      </c>
      <c r="BK278" t="s">
        <v>120</v>
      </c>
      <c r="BL278" t="s">
        <v>135</v>
      </c>
      <c r="BN278">
        <v>65</v>
      </c>
      <c r="BO278" t="s">
        <v>136</v>
      </c>
      <c r="BP278" t="s">
        <v>324</v>
      </c>
      <c r="BQ278" t="s">
        <v>124</v>
      </c>
    </row>
    <row r="279" spans="1:69" x14ac:dyDescent="0.2">
      <c r="A279" t="s">
        <v>1580</v>
      </c>
      <c r="B279" t="s">
        <v>1580</v>
      </c>
      <c r="C279">
        <v>60.343000000000004</v>
      </c>
      <c r="D279" t="s">
        <v>1581</v>
      </c>
      <c r="E279" s="1" t="s">
        <v>167</v>
      </c>
      <c r="F279" s="1">
        <v>5</v>
      </c>
      <c r="G279" s="1" t="s">
        <v>167</v>
      </c>
      <c r="H279" s="1">
        <v>19</v>
      </c>
      <c r="I279" s="1"/>
      <c r="J279" t="s">
        <v>1582</v>
      </c>
      <c r="K279" s="1" t="s">
        <v>108</v>
      </c>
      <c r="L279" s="1">
        <v>1</v>
      </c>
      <c r="M279" s="1" t="s">
        <v>109</v>
      </c>
      <c r="N279" s="1">
        <v>1</v>
      </c>
      <c r="O279" s="1" t="s">
        <v>88</v>
      </c>
      <c r="P279" s="1">
        <v>4</v>
      </c>
      <c r="Q279" s="1"/>
      <c r="R279" t="s">
        <v>1583</v>
      </c>
      <c r="S279">
        <v>0</v>
      </c>
      <c r="X279">
        <v>0</v>
      </c>
      <c r="Y279" t="str" cm="1">
        <f t="array" ref="Y27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279" cm="1">
        <f t="array" ref="Z27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279" t="str" cm="1">
        <f t="array" ref="AA27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79" t="str" cm="1">
        <f t="array" ref="AB27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79" t="str" cm="1">
        <f t="array" ref="AC27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79" t="str" cm="1">
        <f t="array" ref="AD27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79">
        <f>IF(OR(Table1[[#This Row],[Merged_Coding3numerical1]]=1,Table1[[#This Row],[Merged_Coding3numerical2]]=1,Table1[[#This Row],[Merged_Coding3numerical3]]=1),1,0)</f>
        <v>0</v>
      </c>
      <c r="AF279">
        <f>IF(OR(Table1[[#This Row],[Merged_Coding3numerical1]]=2,Table1[[#This Row],[Merged_Coding3numerical2]]=2,Table1[[#This Row],[Merged_Coding3numerical3]]=2),1,0)</f>
        <v>0</v>
      </c>
      <c r="AG279">
        <f>IF(OR(Table1[[#This Row],[Merged_Coding3numerical1]]=3,Table1[[#This Row],[Merged_Coding3numerical2]]=3,Table1[[#This Row],[Merged_Coding3numerical3]]=3),1,0)</f>
        <v>1</v>
      </c>
      <c r="AH279">
        <f>IF(OR(Table1[[#This Row],[Merged_Coding3numerical1]]=4,Table1[[#This Row],[Merged_Coding3numerical2]]=4,Table1[[#This Row],[Merged_Coding3numerical3]]=4),1,0)</f>
        <v>0</v>
      </c>
      <c r="AI279">
        <f>IF(OR(Table1[[#This Row],[Merged_Coding3numerical1]]=5,Table1[[#This Row],[Merged_Coding3numerical2]]=5,Table1[[#This Row],[Merged_Coding3numerical3]]=5),1,0)</f>
        <v>0</v>
      </c>
      <c r="AJ279">
        <f>LEN(Table1[[#This Row],[narratives_open]])</f>
        <v>265</v>
      </c>
      <c r="AK279" s="1" t="s">
        <v>295</v>
      </c>
      <c r="AL279" s="1">
        <v>4</v>
      </c>
      <c r="AR279">
        <f t="shared" si="4"/>
        <v>1</v>
      </c>
      <c r="AS279">
        <v>1</v>
      </c>
      <c r="AT279">
        <v>2</v>
      </c>
      <c r="AU279">
        <v>3</v>
      </c>
      <c r="AV279">
        <f>IF(Table1[[#This Row],[narratives_rank_1]]=1,IF(Table1[[#This Row],[narratives_rank_2]]=2,123,132),IF(Table1[[#This Row],[narratives_rank_1]]=2,IF(Table1[[#This Row],[narratives_rank_2]]=1,213,231),IF(Table1[[#This Row],[narratives_rank_2]]=1,312,321)))</f>
        <v>123</v>
      </c>
      <c r="AW279" t="str">
        <f>IF(AV279=[1]Q4_narr_rank!$B$2,[1]Q4_narr_rank!$A$2,IF(AV279=[1]Q4_narr_rank!$B$3,[1]Q4_narr_rank!$A$3,IF(AV279=[1]Q4_narr_rank!$B$4,[1]Q4_narr_rank!$A$4,IF(AV279=[1]Q4_narr_rank!$B$5,[1]Q4_narr_rank!$A$5,IF(AV279=[1]Q4_narr_rank!$B$6,[1]Q4_narr_rank!$A$6,IF(AV279=[1]Q4_narr_rank!$B$7,[1]Q4_narr_rank!$A$7))))))</f>
        <v>Cynics</v>
      </c>
      <c r="AX279" t="s">
        <v>1584</v>
      </c>
      <c r="AY279">
        <v>1</v>
      </c>
      <c r="AZ279">
        <f>LEN(Table1[[#This Row],[narratives_probing]])</f>
        <v>344</v>
      </c>
      <c r="BA279" s="6" t="str">
        <f>IF(Table1[[#This Row],[narratives_rank_1]]=1,"Money",IF(Table1[[#This Row],[narratives_rank_2]]=1,"Mixture",IF(Table1[[#This Row],[narratives_rank_3]]=1,"Sincere")))</f>
        <v>Money</v>
      </c>
      <c r="BB279" s="10" t="s">
        <v>92</v>
      </c>
      <c r="BC279" s="1">
        <v>9</v>
      </c>
      <c r="BF279" t="s">
        <v>153</v>
      </c>
      <c r="BG279" t="s">
        <v>94</v>
      </c>
      <c r="BH279" t="s">
        <v>96</v>
      </c>
      <c r="BI279" t="s">
        <v>96</v>
      </c>
      <c r="BJ279" t="s">
        <v>154</v>
      </c>
      <c r="BK279" t="s">
        <v>163</v>
      </c>
      <c r="BL279" t="s">
        <v>135</v>
      </c>
      <c r="BN279">
        <v>36</v>
      </c>
      <c r="BO279" t="s">
        <v>136</v>
      </c>
      <c r="BP279" t="s">
        <v>147</v>
      </c>
      <c r="BQ279" t="s">
        <v>156</v>
      </c>
    </row>
    <row r="280" spans="1:69" x14ac:dyDescent="0.2">
      <c r="A280" t="s">
        <v>1585</v>
      </c>
      <c r="B280" t="s">
        <v>1585</v>
      </c>
      <c r="C280">
        <v>62.045999999999999</v>
      </c>
      <c r="D280" t="s">
        <v>1586</v>
      </c>
      <c r="E280" s="1" t="s">
        <v>105</v>
      </c>
      <c r="F280" s="1">
        <v>1</v>
      </c>
      <c r="G280" s="1" t="s">
        <v>106</v>
      </c>
      <c r="H280" s="1">
        <v>2</v>
      </c>
      <c r="I280" s="1"/>
      <c r="J280" t="s">
        <v>1587</v>
      </c>
      <c r="K280" s="1" t="s">
        <v>108</v>
      </c>
      <c r="L280" s="1">
        <v>1</v>
      </c>
      <c r="M280" s="1" t="s">
        <v>109</v>
      </c>
      <c r="N280" s="1">
        <v>1</v>
      </c>
      <c r="O280" s="1" t="s">
        <v>88</v>
      </c>
      <c r="P280" s="1">
        <v>4</v>
      </c>
      <c r="R280" t="s">
        <v>1588</v>
      </c>
      <c r="S280">
        <v>0</v>
      </c>
      <c r="U280">
        <v>1</v>
      </c>
      <c r="V280" t="s">
        <v>90</v>
      </c>
      <c r="W280" s="8">
        <f>IF(Table1[[#This Row],[main_reasontext]]=[1]Q3_narr_open!$A$23,1,IF(Table1[[#This Row],[main_reasontext]]=[1]Q3_narr_open!$A$24,2,IF(Table1[[#This Row],[main_reasontext]]=[1]Q3_narr_open!$A$25,3,IF(Table1[[#This Row],[main_reasontext]]=[1]Q3_narr_open!$A$26,4,))))</f>
        <v>1</v>
      </c>
      <c r="X280">
        <v>1</v>
      </c>
      <c r="Y280" t="str" cm="1">
        <f t="array" ref="Y28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80" cm="1">
        <f t="array" ref="Z28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80" t="str" cm="1">
        <f t="array" ref="AA28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80" cm="1">
        <f t="array" ref="AB28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80" t="str" cm="1">
        <f t="array" ref="AC28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80" t="str" cm="1">
        <f t="array" ref="AD28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80">
        <f>IF(OR(Table1[[#This Row],[Merged_Coding3numerical1]]=1,Table1[[#This Row],[Merged_Coding3numerical2]]=1,Table1[[#This Row],[Merged_Coding3numerical3]]=1),1,0)</f>
        <v>1</v>
      </c>
      <c r="AF280">
        <f>IF(OR(Table1[[#This Row],[Merged_Coding3numerical1]]=2,Table1[[#This Row],[Merged_Coding3numerical2]]=2,Table1[[#This Row],[Merged_Coding3numerical3]]=2),1,0)</f>
        <v>0</v>
      </c>
      <c r="AG280">
        <f>IF(OR(Table1[[#This Row],[Merged_Coding3numerical1]]=3,Table1[[#This Row],[Merged_Coding3numerical2]]=3,Table1[[#This Row],[Merged_Coding3numerical3]]=3),1,0)</f>
        <v>0</v>
      </c>
      <c r="AH280">
        <f>IF(OR(Table1[[#This Row],[Merged_Coding3numerical1]]=4,Table1[[#This Row],[Merged_Coding3numerical2]]=4,Table1[[#This Row],[Merged_Coding3numerical3]]=4),1,0)</f>
        <v>1</v>
      </c>
      <c r="AI280">
        <f>IF(OR(Table1[[#This Row],[Merged_Coding3numerical1]]=5,Table1[[#This Row],[Merged_Coding3numerical2]]=5,Table1[[#This Row],[Merged_Coding3numerical3]]=5),1,0)</f>
        <v>0</v>
      </c>
      <c r="AJ280">
        <f>LEN(Table1[[#This Row],[narratives_open]])</f>
        <v>208</v>
      </c>
      <c r="AK280" s="1" t="s">
        <v>113</v>
      </c>
      <c r="AL280" s="1">
        <v>1</v>
      </c>
      <c r="AM280" s="1" t="s">
        <v>90</v>
      </c>
      <c r="AN280" s="1">
        <v>2</v>
      </c>
      <c r="AR280">
        <f t="shared" si="4"/>
        <v>0.5</v>
      </c>
      <c r="AS280">
        <v>1</v>
      </c>
      <c r="AT280">
        <v>2</v>
      </c>
      <c r="AU280">
        <v>3</v>
      </c>
      <c r="AV280">
        <f>IF(Table1[[#This Row],[narratives_rank_1]]=1,IF(Table1[[#This Row],[narratives_rank_2]]=2,123,132),IF(Table1[[#This Row],[narratives_rank_1]]=2,IF(Table1[[#This Row],[narratives_rank_2]]=1,213,231),IF(Table1[[#This Row],[narratives_rank_2]]=1,312,321)))</f>
        <v>123</v>
      </c>
      <c r="AW280" t="str">
        <f>IF(AV280=[1]Q4_narr_rank!$B$2,[1]Q4_narr_rank!$A$2,IF(AV280=[1]Q4_narr_rank!$B$3,[1]Q4_narr_rank!$A$3,IF(AV280=[1]Q4_narr_rank!$B$4,[1]Q4_narr_rank!$A$4,IF(AV280=[1]Q4_narr_rank!$B$5,[1]Q4_narr_rank!$A$5,IF(AV280=[1]Q4_narr_rank!$B$6,[1]Q4_narr_rank!$A$6,IF(AV280=[1]Q4_narr_rank!$B$7,[1]Q4_narr_rank!$A$7))))))</f>
        <v>Cynics</v>
      </c>
      <c r="AX280" t="s">
        <v>1589</v>
      </c>
      <c r="AY280">
        <v>1</v>
      </c>
      <c r="AZ280">
        <f>LEN(Table1[[#This Row],[narratives_probing]])</f>
        <v>167</v>
      </c>
      <c r="BA280" s="6" t="str">
        <f>IF(Table1[[#This Row],[narratives_rank_1]]=1,"Money",IF(Table1[[#This Row],[narratives_rank_2]]=1,"Mixture",IF(Table1[[#This Row],[narratives_rank_3]]=1,"Sincere")))</f>
        <v>Money</v>
      </c>
      <c r="BB280" s="7" t="s">
        <v>116</v>
      </c>
      <c r="BC280" s="1">
        <v>10</v>
      </c>
      <c r="BF280" t="s">
        <v>93</v>
      </c>
      <c r="BG280" t="s">
        <v>187</v>
      </c>
      <c r="BH280" t="s">
        <v>188</v>
      </c>
      <c r="BI280" t="s">
        <v>188</v>
      </c>
      <c r="BJ280" t="s">
        <v>134</v>
      </c>
      <c r="BK280" t="s">
        <v>163</v>
      </c>
      <c r="BL280" t="s">
        <v>135</v>
      </c>
      <c r="BN280">
        <v>44</v>
      </c>
      <c r="BO280" t="s">
        <v>100</v>
      </c>
      <c r="BP280" t="s">
        <v>123</v>
      </c>
      <c r="BQ280" t="s">
        <v>138</v>
      </c>
    </row>
    <row r="281" spans="1:69" x14ac:dyDescent="0.2">
      <c r="A281" t="s">
        <v>1590</v>
      </c>
      <c r="B281" t="s">
        <v>1590</v>
      </c>
      <c r="C281">
        <v>409.49</v>
      </c>
      <c r="D281" t="s">
        <v>1591</v>
      </c>
      <c r="E281" s="1" t="s">
        <v>205</v>
      </c>
      <c r="F281" s="1">
        <v>2</v>
      </c>
      <c r="G281" s="1" t="s">
        <v>206</v>
      </c>
      <c r="H281" s="1">
        <v>6</v>
      </c>
      <c r="I281" s="1"/>
      <c r="J281" t="s">
        <v>1592</v>
      </c>
      <c r="K281" s="1" t="s">
        <v>108</v>
      </c>
      <c r="L281" s="1">
        <v>1</v>
      </c>
      <c r="M281" s="1" t="s">
        <v>109</v>
      </c>
      <c r="N281" s="1">
        <v>1</v>
      </c>
      <c r="O281" s="1" t="s">
        <v>88</v>
      </c>
      <c r="P281" s="1">
        <v>4</v>
      </c>
      <c r="R281" t="s">
        <v>1593</v>
      </c>
      <c r="S281">
        <v>0</v>
      </c>
      <c r="U281">
        <v>1</v>
      </c>
      <c r="V281" t="s">
        <v>111</v>
      </c>
      <c r="W281" s="8">
        <f>IF(Table1[[#This Row],[main_reasontext]]=[1]Q3_narr_open!$A$23,1,IF(Table1[[#This Row],[main_reasontext]]=[1]Q3_narr_open!$A$24,2,IF(Table1[[#This Row],[main_reasontext]]=[1]Q3_narr_open!$A$25,3,IF(Table1[[#This Row],[main_reasontext]]=[1]Q3_narr_open!$A$26,4,))))</f>
        <v>2</v>
      </c>
      <c r="X281">
        <v>1</v>
      </c>
      <c r="Y281" t="str" cm="1">
        <f t="array" ref="Y28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81" cm="1">
        <f t="array" ref="Z28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81" t="str" cm="1">
        <f t="array" ref="AA28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281" cm="1">
        <f t="array" ref="AB28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281" t="str" cm="1">
        <f t="array" ref="AC28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281" cm="1">
        <f t="array" ref="AD28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281">
        <f>IF(OR(Table1[[#This Row],[Merged_Coding3numerical1]]=1,Table1[[#This Row],[Merged_Coding3numerical2]]=1,Table1[[#This Row],[Merged_Coding3numerical3]]=1),1,0)</f>
        <v>1</v>
      </c>
      <c r="AF281">
        <f>IF(OR(Table1[[#This Row],[Merged_Coding3numerical1]]=2,Table1[[#This Row],[Merged_Coding3numerical2]]=2,Table1[[#This Row],[Merged_Coding3numerical3]]=2),1,0)</f>
        <v>1</v>
      </c>
      <c r="AG281">
        <f>IF(OR(Table1[[#This Row],[Merged_Coding3numerical1]]=3,Table1[[#This Row],[Merged_Coding3numerical2]]=3,Table1[[#This Row],[Merged_Coding3numerical3]]=3),1,0)</f>
        <v>0</v>
      </c>
      <c r="AH281">
        <f>IF(OR(Table1[[#This Row],[Merged_Coding3numerical1]]=4,Table1[[#This Row],[Merged_Coding3numerical2]]=4,Table1[[#This Row],[Merged_Coding3numerical3]]=4),1,0)</f>
        <v>0</v>
      </c>
      <c r="AI281">
        <f>IF(OR(Table1[[#This Row],[Merged_Coding3numerical1]]=5,Table1[[#This Row],[Merged_Coding3numerical2]]=5,Table1[[#This Row],[Merged_Coding3numerical3]]=5),1,0)</f>
        <v>0</v>
      </c>
      <c r="AJ281">
        <f>LEN(Table1[[#This Row],[narratives_open]])</f>
        <v>540</v>
      </c>
      <c r="AK281" s="1" t="s">
        <v>90</v>
      </c>
      <c r="AL281" s="1">
        <v>2</v>
      </c>
      <c r="AM281" s="1" t="s">
        <v>112</v>
      </c>
      <c r="AN281" s="1">
        <v>3</v>
      </c>
      <c r="AO281" s="1" t="s">
        <v>234</v>
      </c>
      <c r="AP281" s="1">
        <v>12</v>
      </c>
      <c r="AR281">
        <f t="shared" si="4"/>
        <v>0.33333333333333331</v>
      </c>
      <c r="AS281">
        <v>2</v>
      </c>
      <c r="AT281">
        <v>1</v>
      </c>
      <c r="AU281">
        <v>3</v>
      </c>
      <c r="AV281">
        <f>IF(Table1[[#This Row],[narratives_rank_1]]=1,IF(Table1[[#This Row],[narratives_rank_2]]=2,123,132),IF(Table1[[#This Row],[narratives_rank_1]]=2,IF(Table1[[#This Row],[narratives_rank_2]]=1,213,231),IF(Table1[[#This Row],[narratives_rank_2]]=1,312,321)))</f>
        <v>213</v>
      </c>
      <c r="AW281" t="str">
        <f>IF(AV281=[1]Q4_narr_rank!$B$2,[1]Q4_narr_rank!$A$2,IF(AV281=[1]Q4_narr_rank!$B$3,[1]Q4_narr_rank!$A$3,IF(AV281=[1]Q4_narr_rank!$B$4,[1]Q4_narr_rank!$A$4,IF(AV281=[1]Q4_narr_rank!$B$5,[1]Q4_narr_rank!$A$5,IF(AV281=[1]Q4_narr_rank!$B$6,[1]Q4_narr_rank!$A$6,IF(AV281=[1]Q4_narr_rank!$B$7,[1]Q4_narr_rank!$A$7))))))</f>
        <v>Balanced Cynics</v>
      </c>
      <c r="AX281" t="s">
        <v>1594</v>
      </c>
      <c r="AY281">
        <v>1</v>
      </c>
      <c r="AZ281">
        <f>LEN(Table1[[#This Row],[narratives_probing]])</f>
        <v>401</v>
      </c>
      <c r="BA281" s="6" t="str">
        <f>IF(Table1[[#This Row],[narratives_rank_1]]=1,"Money",IF(Table1[[#This Row],[narratives_rank_2]]=1,"Mixture",IF(Table1[[#This Row],[narratives_rank_3]]=1,"Sincere")))</f>
        <v>Mixture</v>
      </c>
      <c r="BB281" s="7" t="s">
        <v>1595</v>
      </c>
      <c r="BC281" s="1">
        <v>4</v>
      </c>
      <c r="BF281" t="s">
        <v>93</v>
      </c>
      <c r="BG281" t="s">
        <v>94</v>
      </c>
      <c r="BH281" t="s">
        <v>146</v>
      </c>
      <c r="BI281" t="s">
        <v>146</v>
      </c>
      <c r="BJ281" t="s">
        <v>97</v>
      </c>
      <c r="BK281" t="s">
        <v>163</v>
      </c>
      <c r="BL281" t="s">
        <v>630</v>
      </c>
      <c r="BN281">
        <v>44</v>
      </c>
      <c r="BO281" t="s">
        <v>100</v>
      </c>
      <c r="BP281" t="s">
        <v>101</v>
      </c>
      <c r="BQ281" t="s">
        <v>138</v>
      </c>
    </row>
    <row r="282" spans="1:69" x14ac:dyDescent="0.2">
      <c r="A282" t="s">
        <v>1596</v>
      </c>
      <c r="B282" t="s">
        <v>1596</v>
      </c>
      <c r="C282">
        <v>71.430999999999997</v>
      </c>
      <c r="D282" t="s">
        <v>1597</v>
      </c>
      <c r="E282" s="1" t="s">
        <v>84</v>
      </c>
      <c r="F282" s="1">
        <v>4</v>
      </c>
      <c r="G282" s="1" t="s">
        <v>84</v>
      </c>
      <c r="H282" s="1">
        <v>1</v>
      </c>
      <c r="I282" s="1"/>
      <c r="J282" t="s">
        <v>1598</v>
      </c>
      <c r="K282" s="1" t="s">
        <v>108</v>
      </c>
      <c r="L282" s="1">
        <v>1</v>
      </c>
      <c r="M282" s="1" t="s">
        <v>109</v>
      </c>
      <c r="N282" s="1">
        <v>1</v>
      </c>
      <c r="O282" s="1" t="s">
        <v>88</v>
      </c>
      <c r="P282" s="1">
        <v>4</v>
      </c>
      <c r="R282" t="s">
        <v>1599</v>
      </c>
      <c r="S282">
        <v>0</v>
      </c>
      <c r="V282" t="s">
        <v>90</v>
      </c>
      <c r="W282" s="8">
        <f>IF(Table1[[#This Row],[main_reasontext]]=[1]Q3_narr_open!$A$23,1,IF(Table1[[#This Row],[main_reasontext]]=[1]Q3_narr_open!$A$24,2,IF(Table1[[#This Row],[main_reasontext]]=[1]Q3_narr_open!$A$25,3,IF(Table1[[#This Row],[main_reasontext]]=[1]Q3_narr_open!$A$26,4,))))</f>
        <v>1</v>
      </c>
      <c r="X282">
        <v>1</v>
      </c>
      <c r="Y282" t="str" cm="1">
        <f t="array" ref="Y28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82" cm="1">
        <f t="array" ref="Z28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82" t="str" cm="1">
        <f t="array" ref="AA28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82" t="str" cm="1">
        <f t="array" ref="AB28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82" t="str" cm="1">
        <f t="array" ref="AC28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82" t="str" cm="1">
        <f t="array" ref="AD28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82">
        <f>IF(OR(Table1[[#This Row],[Merged_Coding3numerical1]]=1,Table1[[#This Row],[Merged_Coding3numerical2]]=1,Table1[[#This Row],[Merged_Coding3numerical3]]=1),1,0)</f>
        <v>1</v>
      </c>
      <c r="AF282">
        <f>IF(OR(Table1[[#This Row],[Merged_Coding3numerical1]]=2,Table1[[#This Row],[Merged_Coding3numerical2]]=2,Table1[[#This Row],[Merged_Coding3numerical3]]=2),1,0)</f>
        <v>0</v>
      </c>
      <c r="AG282">
        <f>IF(OR(Table1[[#This Row],[Merged_Coding3numerical1]]=3,Table1[[#This Row],[Merged_Coding3numerical2]]=3,Table1[[#This Row],[Merged_Coding3numerical3]]=3),1,0)</f>
        <v>0</v>
      </c>
      <c r="AH282">
        <f>IF(OR(Table1[[#This Row],[Merged_Coding3numerical1]]=4,Table1[[#This Row],[Merged_Coding3numerical2]]=4,Table1[[#This Row],[Merged_Coding3numerical3]]=4),1,0)</f>
        <v>0</v>
      </c>
      <c r="AI282">
        <f>IF(OR(Table1[[#This Row],[Merged_Coding3numerical1]]=5,Table1[[#This Row],[Merged_Coding3numerical2]]=5,Table1[[#This Row],[Merged_Coding3numerical3]]=5),1,0)</f>
        <v>0</v>
      </c>
      <c r="AJ282">
        <f>LEN(Table1[[#This Row],[narratives_open]])</f>
        <v>160</v>
      </c>
      <c r="AK282" s="1" t="s">
        <v>90</v>
      </c>
      <c r="AL282" s="1">
        <v>2</v>
      </c>
      <c r="AR282">
        <f t="shared" si="4"/>
        <v>1</v>
      </c>
      <c r="AS282">
        <v>1</v>
      </c>
      <c r="AT282">
        <v>2</v>
      </c>
      <c r="AU282">
        <v>3</v>
      </c>
      <c r="AV282">
        <f>IF(Table1[[#This Row],[narratives_rank_1]]=1,IF(Table1[[#This Row],[narratives_rank_2]]=2,123,132),IF(Table1[[#This Row],[narratives_rank_1]]=2,IF(Table1[[#This Row],[narratives_rank_2]]=1,213,231),IF(Table1[[#This Row],[narratives_rank_2]]=1,312,321)))</f>
        <v>123</v>
      </c>
      <c r="AW282" t="str">
        <f>IF(AV282=[1]Q4_narr_rank!$B$2,[1]Q4_narr_rank!$A$2,IF(AV282=[1]Q4_narr_rank!$B$3,[1]Q4_narr_rank!$A$3,IF(AV282=[1]Q4_narr_rank!$B$4,[1]Q4_narr_rank!$A$4,IF(AV282=[1]Q4_narr_rank!$B$5,[1]Q4_narr_rank!$A$5,IF(AV282=[1]Q4_narr_rank!$B$6,[1]Q4_narr_rank!$A$6,IF(AV282=[1]Q4_narr_rank!$B$7,[1]Q4_narr_rank!$A$7))))))</f>
        <v>Cynics</v>
      </c>
      <c r="AX282" t="s">
        <v>1600</v>
      </c>
      <c r="AY282">
        <v>1</v>
      </c>
      <c r="AZ282">
        <f>LEN(Table1[[#This Row],[narratives_probing]])</f>
        <v>161</v>
      </c>
      <c r="BA282" s="6" t="str">
        <f>IF(Table1[[#This Row],[narratives_rank_1]]=1,"Money",IF(Table1[[#This Row],[narratives_rank_2]]=1,"Mixture",IF(Table1[[#This Row],[narratives_rank_3]]=1,"Sincere")))</f>
        <v>Money</v>
      </c>
      <c r="BB282" s="1" t="s">
        <v>1471</v>
      </c>
      <c r="BC282" s="1">
        <v>14</v>
      </c>
      <c r="BF282" t="s">
        <v>202</v>
      </c>
      <c r="BG282" t="s">
        <v>94</v>
      </c>
      <c r="BH282" t="s">
        <v>146</v>
      </c>
      <c r="BI282" t="s">
        <v>146</v>
      </c>
      <c r="BJ282" t="s">
        <v>97</v>
      </c>
      <c r="BK282" t="s">
        <v>163</v>
      </c>
      <c r="BL282" t="s">
        <v>135</v>
      </c>
      <c r="BN282">
        <v>66</v>
      </c>
      <c r="BO282" t="s">
        <v>122</v>
      </c>
      <c r="BP282" t="s">
        <v>147</v>
      </c>
      <c r="BQ282" t="s">
        <v>124</v>
      </c>
    </row>
    <row r="283" spans="1:69" x14ac:dyDescent="0.2">
      <c r="A283" t="s">
        <v>1601</v>
      </c>
      <c r="B283" t="s">
        <v>1601</v>
      </c>
      <c r="C283">
        <v>52.884</v>
      </c>
      <c r="D283" t="s">
        <v>1602</v>
      </c>
      <c r="E283" s="1" t="s">
        <v>105</v>
      </c>
      <c r="F283" s="1">
        <v>1</v>
      </c>
      <c r="G283" s="1" t="s">
        <v>106</v>
      </c>
      <c r="H283" s="1">
        <v>2</v>
      </c>
      <c r="I283" s="1"/>
      <c r="J283" t="s">
        <v>1603</v>
      </c>
      <c r="K283" s="1" t="s">
        <v>108</v>
      </c>
      <c r="L283" s="1">
        <v>1</v>
      </c>
      <c r="M283" s="1" t="s">
        <v>109</v>
      </c>
      <c r="N283" s="1">
        <v>1</v>
      </c>
      <c r="O283" s="1" t="s">
        <v>88</v>
      </c>
      <c r="P283" s="1">
        <v>4</v>
      </c>
      <c r="R283" t="s">
        <v>1604</v>
      </c>
      <c r="S283">
        <v>0</v>
      </c>
      <c r="X283">
        <v>0</v>
      </c>
      <c r="Y283" t="str" cm="1">
        <f t="array" ref="Y28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83" cm="1">
        <f t="array" ref="Z28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83" t="str" cm="1">
        <f t="array" ref="AA28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83" t="str" cm="1">
        <f t="array" ref="AB28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83" t="str" cm="1">
        <f t="array" ref="AC28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83" t="str" cm="1">
        <f t="array" ref="AD28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83">
        <f>IF(OR(Table1[[#This Row],[Merged_Coding3numerical1]]=1,Table1[[#This Row],[Merged_Coding3numerical2]]=1,Table1[[#This Row],[Merged_Coding3numerical3]]=1),1,0)</f>
        <v>1</v>
      </c>
      <c r="AF283">
        <f>IF(OR(Table1[[#This Row],[Merged_Coding3numerical1]]=2,Table1[[#This Row],[Merged_Coding3numerical2]]=2,Table1[[#This Row],[Merged_Coding3numerical3]]=2),1,0)</f>
        <v>0</v>
      </c>
      <c r="AG283">
        <f>IF(OR(Table1[[#This Row],[Merged_Coding3numerical1]]=3,Table1[[#This Row],[Merged_Coding3numerical2]]=3,Table1[[#This Row],[Merged_Coding3numerical3]]=3),1,0)</f>
        <v>0</v>
      </c>
      <c r="AH283">
        <f>IF(OR(Table1[[#This Row],[Merged_Coding3numerical1]]=4,Table1[[#This Row],[Merged_Coding3numerical2]]=4,Table1[[#This Row],[Merged_Coding3numerical3]]=4),1,0)</f>
        <v>0</v>
      </c>
      <c r="AI283">
        <f>IF(OR(Table1[[#This Row],[Merged_Coding3numerical1]]=5,Table1[[#This Row],[Merged_Coding3numerical2]]=5,Table1[[#This Row],[Merged_Coding3numerical3]]=5),1,0)</f>
        <v>0</v>
      </c>
      <c r="AJ283">
        <f>LEN(Table1[[#This Row],[narratives_open]])</f>
        <v>213</v>
      </c>
      <c r="AK283" s="1" t="s">
        <v>90</v>
      </c>
      <c r="AL283" s="1">
        <v>2</v>
      </c>
      <c r="AR283">
        <f t="shared" si="4"/>
        <v>1</v>
      </c>
      <c r="AS283">
        <v>1</v>
      </c>
      <c r="AT283">
        <v>2</v>
      </c>
      <c r="AU283">
        <v>3</v>
      </c>
      <c r="AV283">
        <f>IF(Table1[[#This Row],[narratives_rank_1]]=1,IF(Table1[[#This Row],[narratives_rank_2]]=2,123,132),IF(Table1[[#This Row],[narratives_rank_1]]=2,IF(Table1[[#This Row],[narratives_rank_2]]=1,213,231),IF(Table1[[#This Row],[narratives_rank_2]]=1,312,321)))</f>
        <v>123</v>
      </c>
      <c r="AW283" t="str">
        <f>IF(AV283=[1]Q4_narr_rank!$B$2,[1]Q4_narr_rank!$A$2,IF(AV283=[1]Q4_narr_rank!$B$3,[1]Q4_narr_rank!$A$3,IF(AV283=[1]Q4_narr_rank!$B$4,[1]Q4_narr_rank!$A$4,IF(AV283=[1]Q4_narr_rank!$B$5,[1]Q4_narr_rank!$A$5,IF(AV283=[1]Q4_narr_rank!$B$6,[1]Q4_narr_rank!$A$6,IF(AV283=[1]Q4_narr_rank!$B$7,[1]Q4_narr_rank!$A$7))))))</f>
        <v>Cynics</v>
      </c>
      <c r="AX283" t="s">
        <v>1605</v>
      </c>
      <c r="AY283">
        <v>1</v>
      </c>
      <c r="AZ283">
        <f>LEN(Table1[[#This Row],[narratives_probing]])</f>
        <v>491</v>
      </c>
      <c r="BA283" s="6" t="str">
        <f>IF(Table1[[#This Row],[narratives_rank_1]]=1,"Money",IF(Table1[[#This Row],[narratives_rank_2]]=1,"Mixture",IF(Table1[[#This Row],[narratives_rank_3]]=1,"Sincere")))</f>
        <v>Money</v>
      </c>
      <c r="BB283" s="11" t="s">
        <v>116</v>
      </c>
      <c r="BC283" s="1">
        <v>10</v>
      </c>
      <c r="BF283" t="s">
        <v>117</v>
      </c>
      <c r="BG283" t="s">
        <v>187</v>
      </c>
      <c r="BH283" t="s">
        <v>118</v>
      </c>
      <c r="BI283" t="s">
        <v>118</v>
      </c>
      <c r="BJ283" t="s">
        <v>119</v>
      </c>
      <c r="BK283" t="s">
        <v>120</v>
      </c>
      <c r="BL283" t="s">
        <v>135</v>
      </c>
      <c r="BN283">
        <v>64</v>
      </c>
      <c r="BO283" t="s">
        <v>136</v>
      </c>
      <c r="BP283" t="s">
        <v>123</v>
      </c>
      <c r="BQ283" t="s">
        <v>124</v>
      </c>
    </row>
    <row r="284" spans="1:69" x14ac:dyDescent="0.2">
      <c r="A284" t="s">
        <v>1606</v>
      </c>
      <c r="B284" t="s">
        <v>1606</v>
      </c>
      <c r="C284">
        <v>261.46100000000001</v>
      </c>
      <c r="D284" t="s">
        <v>1607</v>
      </c>
      <c r="E284" s="1" t="s">
        <v>205</v>
      </c>
      <c r="F284" s="1">
        <v>2</v>
      </c>
      <c r="G284" s="1" t="s">
        <v>281</v>
      </c>
      <c r="H284" s="1">
        <v>4</v>
      </c>
      <c r="I284" s="1"/>
      <c r="J284" t="s">
        <v>1608</v>
      </c>
      <c r="K284" s="1" t="s">
        <v>108</v>
      </c>
      <c r="L284" s="1">
        <v>1</v>
      </c>
      <c r="M284" s="1" t="s">
        <v>109</v>
      </c>
      <c r="N284" s="1">
        <v>1</v>
      </c>
      <c r="O284" s="1" t="s">
        <v>88</v>
      </c>
      <c r="P284" s="1">
        <v>4</v>
      </c>
      <c r="R284" t="s">
        <v>1609</v>
      </c>
      <c r="S284">
        <v>0</v>
      </c>
      <c r="V284" t="s">
        <v>185</v>
      </c>
      <c r="W284" s="8">
        <f>IF(Table1[[#This Row],[main_reasontext]]=[1]Q3_narr_open!$A$23,1,IF(Table1[[#This Row],[main_reasontext]]=[1]Q3_narr_open!$A$24,2,IF(Table1[[#This Row],[main_reasontext]]=[1]Q3_narr_open!$A$25,3,IF(Table1[[#This Row],[main_reasontext]]=[1]Q3_narr_open!$A$26,4,))))</f>
        <v>4</v>
      </c>
      <c r="X284">
        <v>0</v>
      </c>
      <c r="Y284" t="str" cm="1">
        <f t="array" ref="Y28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84" cm="1">
        <f t="array" ref="Z28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84" t="str" cm="1">
        <f t="array" ref="AA28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84" cm="1">
        <f t="array" ref="AB28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84" t="str" cm="1">
        <f t="array" ref="AC28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284" cm="1">
        <f t="array" ref="AD28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284">
        <f>IF(OR(Table1[[#This Row],[Merged_Coding3numerical1]]=1,Table1[[#This Row],[Merged_Coding3numerical2]]=1,Table1[[#This Row],[Merged_Coding3numerical3]]=1),1,0)</f>
        <v>1</v>
      </c>
      <c r="AF284">
        <f>IF(OR(Table1[[#This Row],[Merged_Coding3numerical1]]=2,Table1[[#This Row],[Merged_Coding3numerical2]]=2,Table1[[#This Row],[Merged_Coding3numerical3]]=2),1,0)</f>
        <v>1</v>
      </c>
      <c r="AG284">
        <f>IF(OR(Table1[[#This Row],[Merged_Coding3numerical1]]=3,Table1[[#This Row],[Merged_Coding3numerical2]]=3,Table1[[#This Row],[Merged_Coding3numerical3]]=3),1,0)</f>
        <v>0</v>
      </c>
      <c r="AH284">
        <f>IF(OR(Table1[[#This Row],[Merged_Coding3numerical1]]=4,Table1[[#This Row],[Merged_Coding3numerical2]]=4,Table1[[#This Row],[Merged_Coding3numerical3]]=4),1,0)</f>
        <v>1</v>
      </c>
      <c r="AI284">
        <f>IF(OR(Table1[[#This Row],[Merged_Coding3numerical1]]=5,Table1[[#This Row],[Merged_Coding3numerical2]]=5,Table1[[#This Row],[Merged_Coding3numerical3]]=5),1,0)</f>
        <v>0</v>
      </c>
      <c r="AJ284">
        <f>LEN(Table1[[#This Row],[narratives_open]])</f>
        <v>465</v>
      </c>
      <c r="AK284" s="1" t="s">
        <v>114</v>
      </c>
      <c r="AL284" s="1">
        <v>6</v>
      </c>
      <c r="AM284" s="1" t="s">
        <v>90</v>
      </c>
      <c r="AN284" s="1">
        <v>2</v>
      </c>
      <c r="AO284" s="1" t="s">
        <v>221</v>
      </c>
      <c r="AP284" s="1">
        <v>5</v>
      </c>
      <c r="AR284">
        <f t="shared" si="4"/>
        <v>0.33333333333333331</v>
      </c>
      <c r="AS284">
        <v>1</v>
      </c>
      <c r="AT284">
        <v>2</v>
      </c>
      <c r="AU284">
        <v>3</v>
      </c>
      <c r="AV284">
        <f>IF(Table1[[#This Row],[narratives_rank_1]]=1,IF(Table1[[#This Row],[narratives_rank_2]]=2,123,132),IF(Table1[[#This Row],[narratives_rank_1]]=2,IF(Table1[[#This Row],[narratives_rank_2]]=1,213,231),IF(Table1[[#This Row],[narratives_rank_2]]=1,312,321)))</f>
        <v>123</v>
      </c>
      <c r="AW284" t="str">
        <f>IF(AV284=[1]Q4_narr_rank!$B$2,[1]Q4_narr_rank!$A$2,IF(AV284=[1]Q4_narr_rank!$B$3,[1]Q4_narr_rank!$A$3,IF(AV284=[1]Q4_narr_rank!$B$4,[1]Q4_narr_rank!$A$4,IF(AV284=[1]Q4_narr_rank!$B$5,[1]Q4_narr_rank!$A$5,IF(AV284=[1]Q4_narr_rank!$B$6,[1]Q4_narr_rank!$A$6,IF(AV284=[1]Q4_narr_rank!$B$7,[1]Q4_narr_rank!$A$7))))))</f>
        <v>Cynics</v>
      </c>
      <c r="AX284" t="s">
        <v>1610</v>
      </c>
      <c r="AY284">
        <v>1</v>
      </c>
      <c r="AZ284">
        <f>LEN(Table1[[#This Row],[narratives_probing]])</f>
        <v>162</v>
      </c>
      <c r="BA284" s="6" t="str">
        <f>IF(Table1[[#This Row],[narratives_rank_1]]=1,"Money",IF(Table1[[#This Row],[narratives_rank_2]]=1,"Mixture",IF(Table1[[#This Row],[narratives_rank_3]]=1,"Sincere")))</f>
        <v>Money</v>
      </c>
      <c r="BB284" s="7" t="s">
        <v>116</v>
      </c>
      <c r="BC284" s="1">
        <v>10</v>
      </c>
      <c r="BF284" t="s">
        <v>210</v>
      </c>
      <c r="BG284" t="s">
        <v>187</v>
      </c>
      <c r="BH284" t="s">
        <v>188</v>
      </c>
      <c r="BI284" t="s">
        <v>118</v>
      </c>
      <c r="BJ284" t="s">
        <v>119</v>
      </c>
      <c r="BK284" t="s">
        <v>120</v>
      </c>
      <c r="BL284" t="s">
        <v>135</v>
      </c>
      <c r="BN284">
        <v>67</v>
      </c>
      <c r="BO284" t="s">
        <v>136</v>
      </c>
      <c r="BP284" t="s">
        <v>324</v>
      </c>
      <c r="BQ284" t="s">
        <v>138</v>
      </c>
    </row>
    <row r="285" spans="1:69" x14ac:dyDescent="0.2">
      <c r="A285" t="s">
        <v>1611</v>
      </c>
      <c r="B285" t="s">
        <v>1611</v>
      </c>
      <c r="C285">
        <v>53.545000000000002</v>
      </c>
      <c r="D285" t="s">
        <v>1612</v>
      </c>
      <c r="E285" s="1" t="s">
        <v>127</v>
      </c>
      <c r="F285" s="1">
        <v>3</v>
      </c>
      <c r="G285" s="1" t="s">
        <v>128</v>
      </c>
      <c r="H285" s="1">
        <v>9</v>
      </c>
      <c r="I285" s="1"/>
      <c r="J285" t="s">
        <v>87</v>
      </c>
      <c r="K285" s="1" t="s">
        <v>192</v>
      </c>
      <c r="L285" s="1">
        <v>3</v>
      </c>
      <c r="M285" s="1" t="s">
        <v>87</v>
      </c>
      <c r="N285" s="1">
        <v>3</v>
      </c>
      <c r="O285" s="1" t="s">
        <v>88</v>
      </c>
      <c r="P285" s="1">
        <v>4</v>
      </c>
      <c r="R285" t="s">
        <v>1613</v>
      </c>
      <c r="S285">
        <v>0</v>
      </c>
      <c r="X285">
        <v>0</v>
      </c>
      <c r="Y285" t="str" cm="1">
        <f t="array" ref="Y28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85" cm="1">
        <f t="array" ref="Z28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85" t="str" cm="1">
        <f t="array" ref="AA28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85" t="str" cm="1">
        <f t="array" ref="AB28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85" t="str" cm="1">
        <f t="array" ref="AC28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85" t="str" cm="1">
        <f t="array" ref="AD28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85">
        <f>IF(OR(Table1[[#This Row],[Merged_Coding3numerical1]]=1,Table1[[#This Row],[Merged_Coding3numerical2]]=1,Table1[[#This Row],[Merged_Coding3numerical3]]=1),1,0)</f>
        <v>0</v>
      </c>
      <c r="AF285">
        <f>IF(OR(Table1[[#This Row],[Merged_Coding3numerical1]]=2,Table1[[#This Row],[Merged_Coding3numerical2]]=2,Table1[[#This Row],[Merged_Coding3numerical3]]=2),1,0)</f>
        <v>0</v>
      </c>
      <c r="AG285">
        <f>IF(OR(Table1[[#This Row],[Merged_Coding3numerical1]]=3,Table1[[#This Row],[Merged_Coding3numerical2]]=3,Table1[[#This Row],[Merged_Coding3numerical3]]=3),1,0)</f>
        <v>0</v>
      </c>
      <c r="AH285">
        <f>IF(OR(Table1[[#This Row],[Merged_Coding3numerical1]]=4,Table1[[#This Row],[Merged_Coding3numerical2]]=4,Table1[[#This Row],[Merged_Coding3numerical3]]=4),1,0)</f>
        <v>1</v>
      </c>
      <c r="AI285">
        <f>IF(OR(Table1[[#This Row],[Merged_Coding3numerical1]]=5,Table1[[#This Row],[Merged_Coding3numerical2]]=5,Table1[[#This Row],[Merged_Coding3numerical3]]=5),1,0)</f>
        <v>0</v>
      </c>
      <c r="AJ285">
        <f>LEN(Table1[[#This Row],[narratives_open]])</f>
        <v>100</v>
      </c>
      <c r="AK285" s="1" t="s">
        <v>113</v>
      </c>
      <c r="AL285" s="1">
        <v>1</v>
      </c>
      <c r="AR285">
        <f t="shared" si="4"/>
        <v>1</v>
      </c>
      <c r="AS285">
        <v>3</v>
      </c>
      <c r="AT285">
        <v>2</v>
      </c>
      <c r="AU285">
        <v>1</v>
      </c>
      <c r="AV285">
        <f>IF(Table1[[#This Row],[narratives_rank_1]]=1,IF(Table1[[#This Row],[narratives_rank_2]]=2,123,132),IF(Table1[[#This Row],[narratives_rank_1]]=2,IF(Table1[[#This Row],[narratives_rank_2]]=1,213,231),IF(Table1[[#This Row],[narratives_rank_2]]=1,312,321)))</f>
        <v>321</v>
      </c>
      <c r="AW285" t="str">
        <f>IF(AV285=[1]Q4_narr_rank!$B$2,[1]Q4_narr_rank!$A$2,IF(AV285=[1]Q4_narr_rank!$B$3,[1]Q4_narr_rank!$A$3,IF(AV285=[1]Q4_narr_rank!$B$4,[1]Q4_narr_rank!$A$4,IF(AV285=[1]Q4_narr_rank!$B$5,[1]Q4_narr_rank!$A$5,IF(AV285=[1]Q4_narr_rank!$B$6,[1]Q4_narr_rank!$A$6,IF(AV285=[1]Q4_narr_rank!$B$7,[1]Q4_narr_rank!$A$7))))))</f>
        <v>Idealists</v>
      </c>
      <c r="AX285" t="s">
        <v>1614</v>
      </c>
      <c r="AY285">
        <v>1</v>
      </c>
      <c r="AZ285">
        <f>LEN(Table1[[#This Row],[narratives_probing]])</f>
        <v>88</v>
      </c>
      <c r="BA285" s="6" t="str">
        <f>IF(Table1[[#This Row],[narratives_rank_1]]=1,"Money",IF(Table1[[#This Row],[narratives_rank_2]]=1,"Mixture",IF(Table1[[#This Row],[narratives_rank_3]]=1,"Sincere")))</f>
        <v>Sincere</v>
      </c>
      <c r="BB285" s="10" t="s">
        <v>236</v>
      </c>
      <c r="BC285" s="1">
        <v>17</v>
      </c>
      <c r="BF285" t="s">
        <v>223</v>
      </c>
      <c r="BG285" t="s">
        <v>94</v>
      </c>
      <c r="BH285" t="s">
        <v>95</v>
      </c>
      <c r="BI285" t="s">
        <v>95</v>
      </c>
      <c r="BJ285" t="s">
        <v>97</v>
      </c>
      <c r="BK285" t="s">
        <v>163</v>
      </c>
      <c r="BL285" t="s">
        <v>99</v>
      </c>
      <c r="BN285">
        <v>33</v>
      </c>
      <c r="BO285" t="s">
        <v>122</v>
      </c>
      <c r="BP285" t="s">
        <v>324</v>
      </c>
      <c r="BQ285" t="s">
        <v>156</v>
      </c>
    </row>
    <row r="286" spans="1:69" x14ac:dyDescent="0.2">
      <c r="A286" t="s">
        <v>1615</v>
      </c>
      <c r="B286" t="s">
        <v>1615</v>
      </c>
      <c r="C286">
        <v>312.54899999999998</v>
      </c>
      <c r="D286" t="s">
        <v>1616</v>
      </c>
      <c r="E286" s="1" t="s">
        <v>205</v>
      </c>
      <c r="F286" s="1">
        <v>2</v>
      </c>
      <c r="G286" s="1" t="s">
        <v>206</v>
      </c>
      <c r="H286" s="1">
        <v>6</v>
      </c>
      <c r="I286" s="1"/>
      <c r="J286" t="s">
        <v>1617</v>
      </c>
      <c r="K286" s="1" t="s">
        <v>176</v>
      </c>
      <c r="L286" s="1">
        <v>2</v>
      </c>
      <c r="M286" s="1" t="s">
        <v>328</v>
      </c>
      <c r="N286" s="1">
        <v>4</v>
      </c>
      <c r="O286" s="1" t="s">
        <v>88</v>
      </c>
      <c r="P286" s="1">
        <v>4</v>
      </c>
      <c r="R286" t="s">
        <v>1618</v>
      </c>
      <c r="S286">
        <v>0</v>
      </c>
      <c r="X286">
        <v>0</v>
      </c>
      <c r="Y286" t="str" cm="1">
        <f t="array" ref="Y28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86" cm="1">
        <f t="array" ref="Z28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86" t="str" cm="1">
        <f t="array" ref="AA28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86" t="str" cm="1">
        <f t="array" ref="AB28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86" t="str" cm="1">
        <f t="array" ref="AC28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86" t="str" cm="1">
        <f t="array" ref="AD28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86">
        <f>IF(OR(Table1[[#This Row],[Merged_Coding3numerical1]]=1,Table1[[#This Row],[Merged_Coding3numerical2]]=1,Table1[[#This Row],[Merged_Coding3numerical3]]=1),1,0)</f>
        <v>1</v>
      </c>
      <c r="AF286">
        <f>IF(OR(Table1[[#This Row],[Merged_Coding3numerical1]]=2,Table1[[#This Row],[Merged_Coding3numerical2]]=2,Table1[[#This Row],[Merged_Coding3numerical3]]=2),1,0)</f>
        <v>0</v>
      </c>
      <c r="AG286">
        <f>IF(OR(Table1[[#This Row],[Merged_Coding3numerical1]]=3,Table1[[#This Row],[Merged_Coding3numerical2]]=3,Table1[[#This Row],[Merged_Coding3numerical3]]=3),1,0)</f>
        <v>0</v>
      </c>
      <c r="AH286">
        <f>IF(OR(Table1[[#This Row],[Merged_Coding3numerical1]]=4,Table1[[#This Row],[Merged_Coding3numerical2]]=4,Table1[[#This Row],[Merged_Coding3numerical3]]=4),1,0)</f>
        <v>0</v>
      </c>
      <c r="AI286">
        <f>IF(OR(Table1[[#This Row],[Merged_Coding3numerical1]]=5,Table1[[#This Row],[Merged_Coding3numerical2]]=5,Table1[[#This Row],[Merged_Coding3numerical3]]=5),1,0)</f>
        <v>0</v>
      </c>
      <c r="AJ286">
        <f>LEN(Table1[[#This Row],[narratives_open]])</f>
        <v>248</v>
      </c>
      <c r="AK286" s="1" t="s">
        <v>90</v>
      </c>
      <c r="AL286" s="1">
        <v>2</v>
      </c>
      <c r="AR286">
        <f t="shared" si="4"/>
        <v>1</v>
      </c>
      <c r="AS286">
        <v>1</v>
      </c>
      <c r="AT286">
        <v>2</v>
      </c>
      <c r="AU286">
        <v>3</v>
      </c>
      <c r="AV286">
        <f>IF(Table1[[#This Row],[narratives_rank_1]]=1,IF(Table1[[#This Row],[narratives_rank_2]]=2,123,132),IF(Table1[[#This Row],[narratives_rank_1]]=2,IF(Table1[[#This Row],[narratives_rank_2]]=1,213,231),IF(Table1[[#This Row],[narratives_rank_2]]=1,312,321)))</f>
        <v>123</v>
      </c>
      <c r="AW286" t="str">
        <f>IF(AV286=[1]Q4_narr_rank!$B$2,[1]Q4_narr_rank!$A$2,IF(AV286=[1]Q4_narr_rank!$B$3,[1]Q4_narr_rank!$A$3,IF(AV286=[1]Q4_narr_rank!$B$4,[1]Q4_narr_rank!$A$4,IF(AV286=[1]Q4_narr_rank!$B$5,[1]Q4_narr_rank!$A$5,IF(AV286=[1]Q4_narr_rank!$B$6,[1]Q4_narr_rank!$A$6,IF(AV286=[1]Q4_narr_rank!$B$7,[1]Q4_narr_rank!$A$7))))))</f>
        <v>Cynics</v>
      </c>
      <c r="AX286" t="s">
        <v>1619</v>
      </c>
      <c r="AY286">
        <v>1</v>
      </c>
      <c r="AZ286">
        <f>LEN(Table1[[#This Row],[narratives_probing]])</f>
        <v>222</v>
      </c>
      <c r="BA286" s="6" t="str">
        <f>IF(Table1[[#This Row],[narratives_rank_1]]=1,"Money",IF(Table1[[#This Row],[narratives_rank_2]]=1,"Mixture",IF(Table1[[#This Row],[narratives_rank_3]]=1,"Sincere")))</f>
        <v>Money</v>
      </c>
      <c r="BB286" s="7" t="s">
        <v>92</v>
      </c>
      <c r="BC286" s="1">
        <v>9</v>
      </c>
      <c r="BF286" t="s">
        <v>153</v>
      </c>
      <c r="BG286" t="s">
        <v>94</v>
      </c>
      <c r="BH286" t="s">
        <v>118</v>
      </c>
      <c r="BI286" t="s">
        <v>118</v>
      </c>
      <c r="BJ286" t="s">
        <v>134</v>
      </c>
      <c r="BK286" t="s">
        <v>98</v>
      </c>
      <c r="BL286" t="s">
        <v>135</v>
      </c>
      <c r="BN286">
        <v>20</v>
      </c>
      <c r="BO286" t="s">
        <v>803</v>
      </c>
      <c r="BP286" t="s">
        <v>147</v>
      </c>
      <c r="BQ286" t="s">
        <v>124</v>
      </c>
    </row>
    <row r="287" spans="1:69" x14ac:dyDescent="0.2">
      <c r="A287" t="s">
        <v>1620</v>
      </c>
      <c r="B287" t="s">
        <v>1620</v>
      </c>
      <c r="C287">
        <v>76.998999999999995</v>
      </c>
      <c r="D287" t="s">
        <v>1621</v>
      </c>
      <c r="E287" s="1" t="s">
        <v>205</v>
      </c>
      <c r="F287" s="1">
        <v>2</v>
      </c>
      <c r="G287" s="1" t="s">
        <v>206</v>
      </c>
      <c r="H287" s="1">
        <v>6</v>
      </c>
      <c r="I287" s="1"/>
      <c r="J287" t="s">
        <v>1622</v>
      </c>
      <c r="K287" s="1" t="s">
        <v>108</v>
      </c>
      <c r="L287" s="1">
        <v>1</v>
      </c>
      <c r="M287" s="1" t="s">
        <v>109</v>
      </c>
      <c r="N287" s="1">
        <v>1</v>
      </c>
      <c r="O287" s="1" t="s">
        <v>88</v>
      </c>
      <c r="P287" s="1">
        <v>4</v>
      </c>
      <c r="R287" t="s">
        <v>1623</v>
      </c>
      <c r="S287">
        <v>0</v>
      </c>
      <c r="V287" t="s">
        <v>90</v>
      </c>
      <c r="W287" s="8">
        <f>IF(Table1[[#This Row],[main_reasontext]]=[1]Q3_narr_open!$A$23,1,IF(Table1[[#This Row],[main_reasontext]]=[1]Q3_narr_open!$A$24,2,IF(Table1[[#This Row],[main_reasontext]]=[1]Q3_narr_open!$A$25,3,IF(Table1[[#This Row],[main_reasontext]]=[1]Q3_narr_open!$A$26,4,))))</f>
        <v>1</v>
      </c>
      <c r="X287">
        <v>0</v>
      </c>
      <c r="Y287" t="str" cm="1">
        <f t="array" ref="Y28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87" cm="1">
        <f t="array" ref="Z28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87" t="str" cm="1">
        <f t="array" ref="AA28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87" cm="1">
        <f t="array" ref="AB28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87" t="str" cm="1">
        <f t="array" ref="AC28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87" t="str" cm="1">
        <f t="array" ref="AD28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87">
        <f>IF(OR(Table1[[#This Row],[Merged_Coding3numerical1]]=1,Table1[[#This Row],[Merged_Coding3numerical2]]=1,Table1[[#This Row],[Merged_Coding3numerical3]]=1),1,0)</f>
        <v>1</v>
      </c>
      <c r="AF287">
        <f>IF(OR(Table1[[#This Row],[Merged_Coding3numerical1]]=2,Table1[[#This Row],[Merged_Coding3numerical2]]=2,Table1[[#This Row],[Merged_Coding3numerical3]]=2),1,0)</f>
        <v>0</v>
      </c>
      <c r="AG287">
        <f>IF(OR(Table1[[#This Row],[Merged_Coding3numerical1]]=3,Table1[[#This Row],[Merged_Coding3numerical2]]=3,Table1[[#This Row],[Merged_Coding3numerical3]]=3),1,0)</f>
        <v>0</v>
      </c>
      <c r="AH287">
        <f>IF(OR(Table1[[#This Row],[Merged_Coding3numerical1]]=4,Table1[[#This Row],[Merged_Coding3numerical2]]=4,Table1[[#This Row],[Merged_Coding3numerical3]]=4),1,0)</f>
        <v>1</v>
      </c>
      <c r="AI287">
        <f>IF(OR(Table1[[#This Row],[Merged_Coding3numerical1]]=5,Table1[[#This Row],[Merged_Coding3numerical2]]=5,Table1[[#This Row],[Merged_Coding3numerical3]]=5),1,0)</f>
        <v>0</v>
      </c>
      <c r="AJ287">
        <f>LEN(Table1[[#This Row],[narratives_open]])</f>
        <v>250</v>
      </c>
      <c r="AK287" s="1" t="s">
        <v>90</v>
      </c>
      <c r="AL287" s="1">
        <v>2</v>
      </c>
      <c r="AM287" s="1" t="s">
        <v>113</v>
      </c>
      <c r="AN287" s="1">
        <v>1</v>
      </c>
      <c r="AR287">
        <f t="shared" si="4"/>
        <v>0.5</v>
      </c>
      <c r="AS287">
        <v>2</v>
      </c>
      <c r="AT287">
        <v>1</v>
      </c>
      <c r="AU287">
        <v>3</v>
      </c>
      <c r="AV287">
        <f>IF(Table1[[#This Row],[narratives_rank_1]]=1,IF(Table1[[#This Row],[narratives_rank_2]]=2,123,132),IF(Table1[[#This Row],[narratives_rank_1]]=2,IF(Table1[[#This Row],[narratives_rank_2]]=1,213,231),IF(Table1[[#This Row],[narratives_rank_2]]=1,312,321)))</f>
        <v>213</v>
      </c>
      <c r="AW287" t="str">
        <f>IF(AV287=[1]Q4_narr_rank!$B$2,[1]Q4_narr_rank!$A$2,IF(AV287=[1]Q4_narr_rank!$B$3,[1]Q4_narr_rank!$A$3,IF(AV287=[1]Q4_narr_rank!$B$4,[1]Q4_narr_rank!$A$4,IF(AV287=[1]Q4_narr_rank!$B$5,[1]Q4_narr_rank!$A$5,IF(AV287=[1]Q4_narr_rank!$B$6,[1]Q4_narr_rank!$A$6,IF(AV287=[1]Q4_narr_rank!$B$7,[1]Q4_narr_rank!$A$7))))))</f>
        <v>Balanced Cynics</v>
      </c>
      <c r="AX287" t="s">
        <v>1624</v>
      </c>
      <c r="AY287">
        <v>1</v>
      </c>
      <c r="AZ287">
        <f>LEN(Table1[[#This Row],[narratives_probing]])</f>
        <v>263</v>
      </c>
      <c r="BA287" s="6" t="str">
        <f>IF(Table1[[#This Row],[narratives_rank_1]]=1,"Money",IF(Table1[[#This Row],[narratives_rank_2]]=1,"Mixture",IF(Table1[[#This Row],[narratives_rank_3]]=1,"Sincere")))</f>
        <v>Mixture</v>
      </c>
      <c r="BB287" s="9" t="s">
        <v>132</v>
      </c>
      <c r="BC287" s="1">
        <v>20</v>
      </c>
      <c r="BF287" t="s">
        <v>93</v>
      </c>
      <c r="BG287" t="s">
        <v>187</v>
      </c>
      <c r="BH287" t="s">
        <v>118</v>
      </c>
      <c r="BI287" t="s">
        <v>96</v>
      </c>
      <c r="BJ287" t="s">
        <v>97</v>
      </c>
      <c r="BK287" t="s">
        <v>120</v>
      </c>
      <c r="BL287" t="s">
        <v>135</v>
      </c>
      <c r="BN287">
        <v>20</v>
      </c>
      <c r="BO287" t="s">
        <v>136</v>
      </c>
      <c r="BP287" t="s">
        <v>324</v>
      </c>
      <c r="BQ287" t="s">
        <v>138</v>
      </c>
    </row>
    <row r="288" spans="1:69" x14ac:dyDescent="0.2">
      <c r="A288" t="s">
        <v>1625</v>
      </c>
      <c r="B288" t="s">
        <v>1625</v>
      </c>
      <c r="C288">
        <v>61.893999999999998</v>
      </c>
      <c r="D288" t="s">
        <v>1626</v>
      </c>
      <c r="E288" s="1" t="s">
        <v>127</v>
      </c>
      <c r="F288" s="1">
        <v>3</v>
      </c>
      <c r="G288" s="1" t="s">
        <v>128</v>
      </c>
      <c r="H288" s="1">
        <v>9</v>
      </c>
      <c r="I288" s="1"/>
      <c r="J288" t="s">
        <v>1627</v>
      </c>
      <c r="K288" s="1" t="s">
        <v>108</v>
      </c>
      <c r="L288" s="1">
        <v>1</v>
      </c>
      <c r="M288" s="1" t="s">
        <v>109</v>
      </c>
      <c r="N288" s="1">
        <v>1</v>
      </c>
      <c r="O288" s="1" t="s">
        <v>88</v>
      </c>
      <c r="P288" s="1">
        <v>4</v>
      </c>
      <c r="Q288" s="1"/>
      <c r="R288" t="s">
        <v>1628</v>
      </c>
      <c r="S288">
        <v>0</v>
      </c>
      <c r="X288">
        <v>0</v>
      </c>
      <c r="Y288" t="str" cm="1">
        <f t="array" ref="Y28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288" cm="1">
        <f t="array" ref="Z28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288" t="str" cm="1">
        <f t="array" ref="AA28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88" t="str" cm="1">
        <f t="array" ref="AB28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88" t="str" cm="1">
        <f t="array" ref="AC28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88" t="str" cm="1">
        <f t="array" ref="AD28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88">
        <f>IF(OR(Table1[[#This Row],[Merged_Coding3numerical1]]=1,Table1[[#This Row],[Merged_Coding3numerical2]]=1,Table1[[#This Row],[Merged_Coding3numerical3]]=1),1,0)</f>
        <v>0</v>
      </c>
      <c r="AF288">
        <f>IF(OR(Table1[[#This Row],[Merged_Coding3numerical1]]=2,Table1[[#This Row],[Merged_Coding3numerical2]]=2,Table1[[#This Row],[Merged_Coding3numerical3]]=2),1,0)</f>
        <v>1</v>
      </c>
      <c r="AG288">
        <f>IF(OR(Table1[[#This Row],[Merged_Coding3numerical1]]=3,Table1[[#This Row],[Merged_Coding3numerical2]]=3,Table1[[#This Row],[Merged_Coding3numerical3]]=3),1,0)</f>
        <v>0</v>
      </c>
      <c r="AH288">
        <f>IF(OR(Table1[[#This Row],[Merged_Coding3numerical1]]=4,Table1[[#This Row],[Merged_Coding3numerical2]]=4,Table1[[#This Row],[Merged_Coding3numerical3]]=4),1,0)</f>
        <v>0</v>
      </c>
      <c r="AI288">
        <f>IF(OR(Table1[[#This Row],[Merged_Coding3numerical1]]=5,Table1[[#This Row],[Merged_Coding3numerical2]]=5,Table1[[#This Row],[Merged_Coding3numerical3]]=5),1,0)</f>
        <v>0</v>
      </c>
      <c r="AJ288">
        <f>LEN(Table1[[#This Row],[narratives_open]])</f>
        <v>177</v>
      </c>
      <c r="AK288" s="1" t="s">
        <v>221</v>
      </c>
      <c r="AL288" s="1">
        <v>5</v>
      </c>
      <c r="AR288">
        <f t="shared" si="4"/>
        <v>1</v>
      </c>
      <c r="AS288">
        <v>1</v>
      </c>
      <c r="AT288">
        <v>2</v>
      </c>
      <c r="AU288">
        <v>3</v>
      </c>
      <c r="AV288">
        <f>IF(Table1[[#This Row],[narratives_rank_1]]=1,IF(Table1[[#This Row],[narratives_rank_2]]=2,123,132),IF(Table1[[#This Row],[narratives_rank_1]]=2,IF(Table1[[#This Row],[narratives_rank_2]]=1,213,231),IF(Table1[[#This Row],[narratives_rank_2]]=1,312,321)))</f>
        <v>123</v>
      </c>
      <c r="AW288" t="str">
        <f>IF(AV288=[1]Q4_narr_rank!$B$2,[1]Q4_narr_rank!$A$2,IF(AV288=[1]Q4_narr_rank!$B$3,[1]Q4_narr_rank!$A$3,IF(AV288=[1]Q4_narr_rank!$B$4,[1]Q4_narr_rank!$A$4,IF(AV288=[1]Q4_narr_rank!$B$5,[1]Q4_narr_rank!$A$5,IF(AV288=[1]Q4_narr_rank!$B$6,[1]Q4_narr_rank!$A$6,IF(AV288=[1]Q4_narr_rank!$B$7,[1]Q4_narr_rank!$A$7))))))</f>
        <v>Cynics</v>
      </c>
      <c r="AX288" t="s">
        <v>1629</v>
      </c>
      <c r="AY288">
        <v>1</v>
      </c>
      <c r="AZ288">
        <f>LEN(Table1[[#This Row],[narratives_probing]])</f>
        <v>98</v>
      </c>
      <c r="BA288" s="6" t="str">
        <f>IF(Table1[[#This Row],[narratives_rank_1]]=1,"Money",IF(Table1[[#This Row],[narratives_rank_2]]=1,"Mixture",IF(Table1[[#This Row],[narratives_rank_3]]=1,"Sincere")))</f>
        <v>Money</v>
      </c>
      <c r="BB288" s="7" t="s">
        <v>116</v>
      </c>
      <c r="BC288" s="1">
        <v>10</v>
      </c>
      <c r="BF288" t="s">
        <v>153</v>
      </c>
      <c r="BG288">
        <v>0.6</v>
      </c>
      <c r="BH288" t="s">
        <v>96</v>
      </c>
      <c r="BI288" t="s">
        <v>96</v>
      </c>
      <c r="BJ288" t="s">
        <v>154</v>
      </c>
      <c r="BK288" t="s">
        <v>163</v>
      </c>
      <c r="BL288" t="s">
        <v>135</v>
      </c>
      <c r="BN288">
        <v>62</v>
      </c>
      <c r="BO288" t="s">
        <v>100</v>
      </c>
      <c r="BP288" t="s">
        <v>123</v>
      </c>
      <c r="BQ288" t="s">
        <v>156</v>
      </c>
    </row>
    <row r="289" spans="1:69" x14ac:dyDescent="0.2">
      <c r="A289" t="s">
        <v>1630</v>
      </c>
      <c r="B289" t="s">
        <v>1630</v>
      </c>
      <c r="C289">
        <v>37.587000000000003</v>
      </c>
      <c r="D289" t="s">
        <v>1631</v>
      </c>
      <c r="E289" s="1" t="s">
        <v>205</v>
      </c>
      <c r="F289" s="1">
        <v>2</v>
      </c>
      <c r="G289" s="1" t="s">
        <v>206</v>
      </c>
      <c r="H289" s="1">
        <v>6</v>
      </c>
      <c r="I289" s="1"/>
      <c r="J289" t="s">
        <v>1632</v>
      </c>
      <c r="K289" s="1" t="s">
        <v>108</v>
      </c>
      <c r="L289" s="1">
        <v>1</v>
      </c>
      <c r="M289" s="1" t="s">
        <v>109</v>
      </c>
      <c r="N289" s="1">
        <v>1</v>
      </c>
      <c r="O289" s="1" t="s">
        <v>88</v>
      </c>
      <c r="P289" s="1">
        <v>4</v>
      </c>
      <c r="R289" t="s">
        <v>1633</v>
      </c>
      <c r="S289">
        <v>0</v>
      </c>
      <c r="X289">
        <v>0</v>
      </c>
      <c r="Y289" t="str" cm="1">
        <f t="array" ref="Y28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289" cm="1">
        <f t="array" ref="Z28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289" t="str" cm="1">
        <f t="array" ref="AA28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89" t="str" cm="1">
        <f t="array" ref="AB28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89" t="str" cm="1">
        <f t="array" ref="AC28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89" t="str" cm="1">
        <f t="array" ref="AD28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89">
        <f>IF(OR(Table1[[#This Row],[Merged_Coding3numerical1]]=1,Table1[[#This Row],[Merged_Coding3numerical2]]=1,Table1[[#This Row],[Merged_Coding3numerical3]]=1),1,0)</f>
        <v>0</v>
      </c>
      <c r="AF289">
        <f>IF(OR(Table1[[#This Row],[Merged_Coding3numerical1]]=2,Table1[[#This Row],[Merged_Coding3numerical2]]=2,Table1[[#This Row],[Merged_Coding3numerical3]]=2),1,0)</f>
        <v>1</v>
      </c>
      <c r="AG289">
        <f>IF(OR(Table1[[#This Row],[Merged_Coding3numerical1]]=3,Table1[[#This Row],[Merged_Coding3numerical2]]=3,Table1[[#This Row],[Merged_Coding3numerical3]]=3),1,0)</f>
        <v>0</v>
      </c>
      <c r="AH289">
        <f>IF(OR(Table1[[#This Row],[Merged_Coding3numerical1]]=4,Table1[[#This Row],[Merged_Coding3numerical2]]=4,Table1[[#This Row],[Merged_Coding3numerical3]]=4),1,0)</f>
        <v>0</v>
      </c>
      <c r="AI289">
        <f>IF(OR(Table1[[#This Row],[Merged_Coding3numerical1]]=5,Table1[[#This Row],[Merged_Coding3numerical2]]=5,Table1[[#This Row],[Merged_Coding3numerical3]]=5),1,0)</f>
        <v>0</v>
      </c>
      <c r="AJ289">
        <f>LEN(Table1[[#This Row],[narratives_open]])</f>
        <v>503</v>
      </c>
      <c r="AK289" s="1" t="s">
        <v>112</v>
      </c>
      <c r="AL289" s="1">
        <v>3</v>
      </c>
      <c r="AR289">
        <f t="shared" si="4"/>
        <v>1</v>
      </c>
      <c r="AS289">
        <v>2</v>
      </c>
      <c r="AT289">
        <v>1</v>
      </c>
      <c r="AU289">
        <v>3</v>
      </c>
      <c r="AV289">
        <f>IF(Table1[[#This Row],[narratives_rank_1]]=1,IF(Table1[[#This Row],[narratives_rank_2]]=2,123,132),IF(Table1[[#This Row],[narratives_rank_1]]=2,IF(Table1[[#This Row],[narratives_rank_2]]=1,213,231),IF(Table1[[#This Row],[narratives_rank_2]]=1,312,321)))</f>
        <v>213</v>
      </c>
      <c r="AW289" t="str">
        <f>IF(AV289=[1]Q4_narr_rank!$B$2,[1]Q4_narr_rank!$A$2,IF(AV289=[1]Q4_narr_rank!$B$3,[1]Q4_narr_rank!$A$3,IF(AV289=[1]Q4_narr_rank!$B$4,[1]Q4_narr_rank!$A$4,IF(AV289=[1]Q4_narr_rank!$B$5,[1]Q4_narr_rank!$A$5,IF(AV289=[1]Q4_narr_rank!$B$6,[1]Q4_narr_rank!$A$6,IF(AV289=[1]Q4_narr_rank!$B$7,[1]Q4_narr_rank!$A$7))))))</f>
        <v>Balanced Cynics</v>
      </c>
      <c r="AX289" t="s">
        <v>1634</v>
      </c>
      <c r="AY289">
        <v>1</v>
      </c>
      <c r="AZ289">
        <f>LEN(Table1[[#This Row],[narratives_probing]])</f>
        <v>311</v>
      </c>
      <c r="BA289" s="6" t="str">
        <f>IF(Table1[[#This Row],[narratives_rank_1]]=1,"Money",IF(Table1[[#This Row],[narratives_rank_2]]=1,"Mixture",IF(Table1[[#This Row],[narratives_rank_3]]=1,"Sincere")))</f>
        <v>Mixture</v>
      </c>
      <c r="BB289" s="9" t="s">
        <v>268</v>
      </c>
      <c r="BC289" s="1">
        <v>6</v>
      </c>
      <c r="BF289" t="s">
        <v>223</v>
      </c>
      <c r="BG289">
        <v>0.4</v>
      </c>
      <c r="BH289" t="s">
        <v>118</v>
      </c>
      <c r="BI289" t="s">
        <v>188</v>
      </c>
      <c r="BJ289" t="s">
        <v>154</v>
      </c>
      <c r="BK289" t="s">
        <v>98</v>
      </c>
      <c r="BL289" t="s">
        <v>121</v>
      </c>
      <c r="BN289">
        <v>21</v>
      </c>
      <c r="BO289" t="s">
        <v>136</v>
      </c>
      <c r="BP289" t="s">
        <v>147</v>
      </c>
      <c r="BQ289" t="s">
        <v>124</v>
      </c>
    </row>
    <row r="290" spans="1:69" x14ac:dyDescent="0.2">
      <c r="A290" t="s">
        <v>1635</v>
      </c>
      <c r="B290" t="s">
        <v>1635</v>
      </c>
      <c r="C290">
        <v>37.875</v>
      </c>
      <c r="D290" t="s">
        <v>1636</v>
      </c>
      <c r="E290" s="1" t="s">
        <v>84</v>
      </c>
      <c r="F290" s="1">
        <v>4</v>
      </c>
      <c r="G290" s="1" t="s">
        <v>84</v>
      </c>
      <c r="H290" s="1">
        <v>1</v>
      </c>
      <c r="I290" s="1"/>
      <c r="J290" t="s">
        <v>1637</v>
      </c>
      <c r="K290" s="1" t="s">
        <v>176</v>
      </c>
      <c r="L290" s="1">
        <v>2</v>
      </c>
      <c r="M290" s="1" t="s">
        <v>328</v>
      </c>
      <c r="N290" s="1">
        <v>4</v>
      </c>
      <c r="O290" s="1" t="s">
        <v>88</v>
      </c>
      <c r="P290" s="1">
        <v>4</v>
      </c>
      <c r="Q290" s="1"/>
      <c r="R290" t="s">
        <v>1638</v>
      </c>
      <c r="S290">
        <v>0</v>
      </c>
      <c r="X290">
        <v>0</v>
      </c>
      <c r="Y290" t="str" cm="1">
        <f t="array" ref="Y29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90" cm="1">
        <f t="array" ref="Z29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90" t="str" cm="1">
        <f t="array" ref="AA29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90" t="str" cm="1">
        <f t="array" ref="AB29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90" t="str" cm="1">
        <f t="array" ref="AC29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90" t="str" cm="1">
        <f t="array" ref="AD29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90">
        <f>IF(OR(Table1[[#This Row],[Merged_Coding3numerical1]]=1,Table1[[#This Row],[Merged_Coding3numerical2]]=1,Table1[[#This Row],[Merged_Coding3numerical3]]=1),1,0)</f>
        <v>1</v>
      </c>
      <c r="AF290">
        <f>IF(OR(Table1[[#This Row],[Merged_Coding3numerical1]]=2,Table1[[#This Row],[Merged_Coding3numerical2]]=2,Table1[[#This Row],[Merged_Coding3numerical3]]=2),1,0)</f>
        <v>0</v>
      </c>
      <c r="AG290">
        <f>IF(OR(Table1[[#This Row],[Merged_Coding3numerical1]]=3,Table1[[#This Row],[Merged_Coding3numerical2]]=3,Table1[[#This Row],[Merged_Coding3numerical3]]=3),1,0)</f>
        <v>0</v>
      </c>
      <c r="AH290">
        <f>IF(OR(Table1[[#This Row],[Merged_Coding3numerical1]]=4,Table1[[#This Row],[Merged_Coding3numerical2]]=4,Table1[[#This Row],[Merged_Coding3numerical3]]=4),1,0)</f>
        <v>0</v>
      </c>
      <c r="AI290">
        <f>IF(OR(Table1[[#This Row],[Merged_Coding3numerical1]]=5,Table1[[#This Row],[Merged_Coding3numerical2]]=5,Table1[[#This Row],[Merged_Coding3numerical3]]=5),1,0)</f>
        <v>0</v>
      </c>
      <c r="AJ290">
        <f>LEN(Table1[[#This Row],[narratives_open]])</f>
        <v>275</v>
      </c>
      <c r="AK290" s="1" t="s">
        <v>90</v>
      </c>
      <c r="AL290" s="1">
        <v>2</v>
      </c>
      <c r="AR290">
        <f t="shared" si="4"/>
        <v>1</v>
      </c>
      <c r="AS290">
        <v>1</v>
      </c>
      <c r="AT290">
        <v>2</v>
      </c>
      <c r="AU290">
        <v>3</v>
      </c>
      <c r="AV290">
        <f>IF(Table1[[#This Row],[narratives_rank_1]]=1,IF(Table1[[#This Row],[narratives_rank_2]]=2,123,132),IF(Table1[[#This Row],[narratives_rank_1]]=2,IF(Table1[[#This Row],[narratives_rank_2]]=1,213,231),IF(Table1[[#This Row],[narratives_rank_2]]=1,312,321)))</f>
        <v>123</v>
      </c>
      <c r="AW290" t="str">
        <f>IF(AV290=[1]Q4_narr_rank!$B$2,[1]Q4_narr_rank!$A$2,IF(AV290=[1]Q4_narr_rank!$B$3,[1]Q4_narr_rank!$A$3,IF(AV290=[1]Q4_narr_rank!$B$4,[1]Q4_narr_rank!$A$4,IF(AV290=[1]Q4_narr_rank!$B$5,[1]Q4_narr_rank!$A$5,IF(AV290=[1]Q4_narr_rank!$B$6,[1]Q4_narr_rank!$A$6,IF(AV290=[1]Q4_narr_rank!$B$7,[1]Q4_narr_rank!$A$7))))))</f>
        <v>Cynics</v>
      </c>
      <c r="AX290" t="s">
        <v>1639</v>
      </c>
      <c r="AY290">
        <v>1</v>
      </c>
      <c r="AZ290">
        <f>LEN(Table1[[#This Row],[narratives_probing]])</f>
        <v>62</v>
      </c>
      <c r="BA290" s="6" t="str">
        <f>IF(Table1[[#This Row],[narratives_rank_1]]=1,"Money",IF(Table1[[#This Row],[narratives_rank_2]]=1,"Mixture",IF(Table1[[#This Row],[narratives_rank_3]]=1,"Sincere")))</f>
        <v>Money</v>
      </c>
      <c r="BB290" s="7" t="s">
        <v>172</v>
      </c>
      <c r="BC290" s="1">
        <v>12</v>
      </c>
      <c r="BF290" t="s">
        <v>93</v>
      </c>
      <c r="BG290" t="s">
        <v>94</v>
      </c>
      <c r="BH290" t="s">
        <v>118</v>
      </c>
      <c r="BI290" t="s">
        <v>96</v>
      </c>
      <c r="BJ290" t="s">
        <v>134</v>
      </c>
      <c r="BK290" t="s">
        <v>163</v>
      </c>
      <c r="BL290" t="s">
        <v>135</v>
      </c>
      <c r="BN290">
        <v>30</v>
      </c>
      <c r="BO290" t="s">
        <v>122</v>
      </c>
      <c r="BP290" t="s">
        <v>324</v>
      </c>
      <c r="BQ290" t="s">
        <v>138</v>
      </c>
    </row>
    <row r="291" spans="1:69" x14ac:dyDescent="0.2">
      <c r="A291" t="s">
        <v>1640</v>
      </c>
      <c r="B291" t="s">
        <v>1640</v>
      </c>
      <c r="C291">
        <v>38.058</v>
      </c>
      <c r="D291" t="s">
        <v>1641</v>
      </c>
      <c r="E291" s="1" t="s">
        <v>84</v>
      </c>
      <c r="F291" s="1">
        <v>4</v>
      </c>
      <c r="G291" s="1" t="s">
        <v>84</v>
      </c>
      <c r="H291" s="1">
        <v>1</v>
      </c>
      <c r="I291" s="1"/>
      <c r="J291" t="s">
        <v>1642</v>
      </c>
      <c r="K291" s="1" t="s">
        <v>108</v>
      </c>
      <c r="L291" s="1">
        <v>1</v>
      </c>
      <c r="M291" s="1" t="s">
        <v>109</v>
      </c>
      <c r="N291" s="1">
        <v>1</v>
      </c>
      <c r="O291" s="1" t="s">
        <v>88</v>
      </c>
      <c r="P291" s="1">
        <v>4</v>
      </c>
      <c r="R291" t="s">
        <v>1643</v>
      </c>
      <c r="S291">
        <v>0</v>
      </c>
      <c r="V291" t="s">
        <v>90</v>
      </c>
      <c r="W291" s="8">
        <f>IF(Table1[[#This Row],[main_reasontext]]=[1]Q3_narr_open!$A$23,1,IF(Table1[[#This Row],[main_reasontext]]=[1]Q3_narr_open!$A$24,2,IF(Table1[[#This Row],[main_reasontext]]=[1]Q3_narr_open!$A$25,3,IF(Table1[[#This Row],[main_reasontext]]=[1]Q3_narr_open!$A$26,4,))))</f>
        <v>1</v>
      </c>
      <c r="X291">
        <v>1</v>
      </c>
      <c r="Y291" t="str" cm="1">
        <f t="array" ref="Y29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91" cm="1">
        <f t="array" ref="Z29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91" t="str" cm="1">
        <f t="array" ref="AA29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91" cm="1">
        <f t="array" ref="AB29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91" t="str" cm="1">
        <f t="array" ref="AC29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91" t="str" cm="1">
        <f t="array" ref="AD29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91">
        <f>IF(OR(Table1[[#This Row],[Merged_Coding3numerical1]]=1,Table1[[#This Row],[Merged_Coding3numerical2]]=1,Table1[[#This Row],[Merged_Coding3numerical3]]=1),1,0)</f>
        <v>1</v>
      </c>
      <c r="AF291">
        <f>IF(OR(Table1[[#This Row],[Merged_Coding3numerical1]]=2,Table1[[#This Row],[Merged_Coding3numerical2]]=2,Table1[[#This Row],[Merged_Coding3numerical3]]=2),1,0)</f>
        <v>0</v>
      </c>
      <c r="AG291">
        <f>IF(OR(Table1[[#This Row],[Merged_Coding3numerical1]]=3,Table1[[#This Row],[Merged_Coding3numerical2]]=3,Table1[[#This Row],[Merged_Coding3numerical3]]=3),1,0)</f>
        <v>0</v>
      </c>
      <c r="AH291">
        <f>IF(OR(Table1[[#This Row],[Merged_Coding3numerical1]]=4,Table1[[#This Row],[Merged_Coding3numerical2]]=4,Table1[[#This Row],[Merged_Coding3numerical3]]=4),1,0)</f>
        <v>1</v>
      </c>
      <c r="AI291">
        <f>IF(OR(Table1[[#This Row],[Merged_Coding3numerical1]]=5,Table1[[#This Row],[Merged_Coding3numerical2]]=5,Table1[[#This Row],[Merged_Coding3numerical3]]=5),1,0)</f>
        <v>0</v>
      </c>
      <c r="AJ291">
        <f>LEN(Table1[[#This Row],[narratives_open]])</f>
        <v>165</v>
      </c>
      <c r="AK291" s="1" t="s">
        <v>113</v>
      </c>
      <c r="AL291" s="1">
        <v>1</v>
      </c>
      <c r="AM291" s="1" t="s">
        <v>90</v>
      </c>
      <c r="AN291" s="1">
        <v>2</v>
      </c>
      <c r="AR291">
        <f t="shared" si="4"/>
        <v>0.5</v>
      </c>
      <c r="AS291">
        <v>1</v>
      </c>
      <c r="AT291">
        <v>2</v>
      </c>
      <c r="AU291">
        <v>3</v>
      </c>
      <c r="AV291">
        <f>IF(Table1[[#This Row],[narratives_rank_1]]=1,IF(Table1[[#This Row],[narratives_rank_2]]=2,123,132),IF(Table1[[#This Row],[narratives_rank_1]]=2,IF(Table1[[#This Row],[narratives_rank_2]]=1,213,231),IF(Table1[[#This Row],[narratives_rank_2]]=1,312,321)))</f>
        <v>123</v>
      </c>
      <c r="AW291" t="str">
        <f>IF(AV291=[1]Q4_narr_rank!$B$2,[1]Q4_narr_rank!$A$2,IF(AV291=[1]Q4_narr_rank!$B$3,[1]Q4_narr_rank!$A$3,IF(AV291=[1]Q4_narr_rank!$B$4,[1]Q4_narr_rank!$A$4,IF(AV291=[1]Q4_narr_rank!$B$5,[1]Q4_narr_rank!$A$5,IF(AV291=[1]Q4_narr_rank!$B$6,[1]Q4_narr_rank!$A$6,IF(AV291=[1]Q4_narr_rank!$B$7,[1]Q4_narr_rank!$A$7))))))</f>
        <v>Cynics</v>
      </c>
      <c r="AX291" t="s">
        <v>1644</v>
      </c>
      <c r="AY291">
        <v>1</v>
      </c>
      <c r="AZ291">
        <f>LEN(Table1[[#This Row],[narratives_probing]])</f>
        <v>144</v>
      </c>
      <c r="BA291" s="6" t="str">
        <f>IF(Table1[[#This Row],[narratives_rank_1]]=1,"Money",IF(Table1[[#This Row],[narratives_rank_2]]=1,"Mixture",IF(Table1[[#This Row],[narratives_rank_3]]=1,"Sincere")))</f>
        <v>Money</v>
      </c>
      <c r="BB291" s="7" t="s">
        <v>116</v>
      </c>
      <c r="BC291" s="1">
        <v>10</v>
      </c>
      <c r="BF291" t="s">
        <v>210</v>
      </c>
      <c r="BG291" t="s">
        <v>187</v>
      </c>
      <c r="BH291" t="s">
        <v>146</v>
      </c>
      <c r="BI291" t="s">
        <v>96</v>
      </c>
      <c r="BJ291" t="s">
        <v>162</v>
      </c>
      <c r="BK291" t="s">
        <v>163</v>
      </c>
      <c r="BL291" t="s">
        <v>135</v>
      </c>
      <c r="BN291">
        <v>51</v>
      </c>
      <c r="BO291" t="s">
        <v>136</v>
      </c>
      <c r="BP291" t="s">
        <v>123</v>
      </c>
      <c r="BQ291" t="s">
        <v>138</v>
      </c>
    </row>
    <row r="292" spans="1:69" x14ac:dyDescent="0.2">
      <c r="A292" t="s">
        <v>1645</v>
      </c>
      <c r="B292" t="s">
        <v>1645</v>
      </c>
      <c r="C292">
        <v>260.97399999999999</v>
      </c>
      <c r="D292" t="s">
        <v>1646</v>
      </c>
      <c r="E292" s="1" t="s">
        <v>127</v>
      </c>
      <c r="F292" s="1">
        <v>3</v>
      </c>
      <c r="G292" s="1" t="s">
        <v>128</v>
      </c>
      <c r="H292" s="1">
        <v>9</v>
      </c>
      <c r="I292" s="1"/>
      <c r="J292" t="s">
        <v>1647</v>
      </c>
      <c r="K292" s="1" t="s">
        <v>108</v>
      </c>
      <c r="L292" s="1">
        <v>1</v>
      </c>
      <c r="M292" s="1" t="s">
        <v>109</v>
      </c>
      <c r="N292" s="1">
        <v>1</v>
      </c>
      <c r="O292" s="1" t="s">
        <v>345</v>
      </c>
      <c r="P292" s="1">
        <v>1</v>
      </c>
      <c r="R292" t="s">
        <v>1648</v>
      </c>
      <c r="S292">
        <v>0</v>
      </c>
      <c r="V292" t="s">
        <v>90</v>
      </c>
      <c r="W292" s="8">
        <f>IF(Table1[[#This Row],[main_reasontext]]=[1]Q3_narr_open!$A$23,1,IF(Table1[[#This Row],[main_reasontext]]=[1]Q3_narr_open!$A$24,2,IF(Table1[[#This Row],[main_reasontext]]=[1]Q3_narr_open!$A$25,3,IF(Table1[[#This Row],[main_reasontext]]=[1]Q3_narr_open!$A$26,4,))))</f>
        <v>1</v>
      </c>
      <c r="X292">
        <v>1</v>
      </c>
      <c r="Y292" t="str" cm="1">
        <f t="array" ref="Y29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92" cm="1">
        <f t="array" ref="Z29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92" t="str" cm="1">
        <f t="array" ref="AA29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292" cm="1">
        <f t="array" ref="AB29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292" t="str" cm="1">
        <f t="array" ref="AC29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92" t="str" cm="1">
        <f t="array" ref="AD29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92">
        <f>IF(OR(Table1[[#This Row],[Merged_Coding3numerical1]]=1,Table1[[#This Row],[Merged_Coding3numerical2]]=1,Table1[[#This Row],[Merged_Coding3numerical3]]=1),1,0)</f>
        <v>1</v>
      </c>
      <c r="AF292">
        <f>IF(OR(Table1[[#This Row],[Merged_Coding3numerical1]]=2,Table1[[#This Row],[Merged_Coding3numerical2]]=2,Table1[[#This Row],[Merged_Coding3numerical3]]=2),1,0)</f>
        <v>0</v>
      </c>
      <c r="AG292">
        <f>IF(OR(Table1[[#This Row],[Merged_Coding3numerical1]]=3,Table1[[#This Row],[Merged_Coding3numerical2]]=3,Table1[[#This Row],[Merged_Coding3numerical3]]=3),1,0)</f>
        <v>0</v>
      </c>
      <c r="AH292">
        <f>IF(OR(Table1[[#This Row],[Merged_Coding3numerical1]]=4,Table1[[#This Row],[Merged_Coding3numerical2]]=4,Table1[[#This Row],[Merged_Coding3numerical3]]=4),1,0)</f>
        <v>0</v>
      </c>
      <c r="AI292">
        <f>IF(OR(Table1[[#This Row],[Merged_Coding3numerical1]]=5,Table1[[#This Row],[Merged_Coding3numerical2]]=5,Table1[[#This Row],[Merged_Coding3numerical3]]=5),1,0)</f>
        <v>0</v>
      </c>
      <c r="AJ292">
        <f>LEN(Table1[[#This Row],[narratives_open]])</f>
        <v>339</v>
      </c>
      <c r="AK292" s="1" t="s">
        <v>90</v>
      </c>
      <c r="AL292" s="1">
        <v>2</v>
      </c>
      <c r="AM292" s="1" t="s">
        <v>1649</v>
      </c>
      <c r="AN292" s="1">
        <v>14</v>
      </c>
      <c r="AR292">
        <f t="shared" si="4"/>
        <v>0.5</v>
      </c>
      <c r="AS292">
        <v>1</v>
      </c>
      <c r="AT292">
        <v>2</v>
      </c>
      <c r="AU292">
        <v>3</v>
      </c>
      <c r="AV292">
        <f>IF(Table1[[#This Row],[narratives_rank_1]]=1,IF(Table1[[#This Row],[narratives_rank_2]]=2,123,132),IF(Table1[[#This Row],[narratives_rank_1]]=2,IF(Table1[[#This Row],[narratives_rank_2]]=1,213,231),IF(Table1[[#This Row],[narratives_rank_2]]=1,312,321)))</f>
        <v>123</v>
      </c>
      <c r="AW292" t="str">
        <f>IF(AV292=[1]Q4_narr_rank!$B$2,[1]Q4_narr_rank!$A$2,IF(AV292=[1]Q4_narr_rank!$B$3,[1]Q4_narr_rank!$A$3,IF(AV292=[1]Q4_narr_rank!$B$4,[1]Q4_narr_rank!$A$4,IF(AV292=[1]Q4_narr_rank!$B$5,[1]Q4_narr_rank!$A$5,IF(AV292=[1]Q4_narr_rank!$B$6,[1]Q4_narr_rank!$A$6,IF(AV292=[1]Q4_narr_rank!$B$7,[1]Q4_narr_rank!$A$7))))))</f>
        <v>Cynics</v>
      </c>
      <c r="AX292" t="s">
        <v>1650</v>
      </c>
      <c r="AY292">
        <v>1</v>
      </c>
      <c r="AZ292">
        <f>LEN(Table1[[#This Row],[narratives_probing]])</f>
        <v>719</v>
      </c>
      <c r="BA292" s="6" t="str">
        <f>IF(Table1[[#This Row],[narratives_rank_1]]=1,"Money",IF(Table1[[#This Row],[narratives_rank_2]]=1,"Mixture",IF(Table1[[#This Row],[narratives_rank_3]]=1,"Sincere")))</f>
        <v>Money</v>
      </c>
      <c r="BB292" s="10" t="s">
        <v>116</v>
      </c>
      <c r="BC292" s="1">
        <v>10</v>
      </c>
      <c r="BD292" s="14"/>
      <c r="BE292" s="14"/>
      <c r="BF292" t="s">
        <v>202</v>
      </c>
      <c r="BG292" t="s">
        <v>94</v>
      </c>
      <c r="BH292" t="s">
        <v>146</v>
      </c>
      <c r="BI292" t="s">
        <v>118</v>
      </c>
      <c r="BJ292" t="s">
        <v>162</v>
      </c>
      <c r="BK292" t="s">
        <v>163</v>
      </c>
      <c r="BL292" t="s">
        <v>135</v>
      </c>
      <c r="BN292">
        <v>37</v>
      </c>
      <c r="BO292" t="s">
        <v>136</v>
      </c>
      <c r="BP292" t="s">
        <v>164</v>
      </c>
      <c r="BQ292" t="s">
        <v>124</v>
      </c>
    </row>
    <row r="293" spans="1:69" x14ac:dyDescent="0.2">
      <c r="A293" t="s">
        <v>1651</v>
      </c>
      <c r="B293" t="s">
        <v>1651</v>
      </c>
      <c r="C293">
        <v>64.561000000000007</v>
      </c>
      <c r="D293" t="s">
        <v>1652</v>
      </c>
      <c r="E293" s="1" t="s">
        <v>205</v>
      </c>
      <c r="F293" s="1">
        <v>2</v>
      </c>
      <c r="G293" s="1" t="s">
        <v>206</v>
      </c>
      <c r="H293" s="1">
        <v>6</v>
      </c>
      <c r="I293" s="1"/>
      <c r="J293" t="s">
        <v>1653</v>
      </c>
      <c r="K293" s="1" t="s">
        <v>108</v>
      </c>
      <c r="L293" s="1">
        <v>1</v>
      </c>
      <c r="M293" s="1" t="s">
        <v>109</v>
      </c>
      <c r="N293" s="1">
        <v>1</v>
      </c>
      <c r="O293" s="1" t="s">
        <v>88</v>
      </c>
      <c r="P293" s="1">
        <v>4</v>
      </c>
      <c r="R293" t="s">
        <v>1654</v>
      </c>
      <c r="S293">
        <v>0</v>
      </c>
      <c r="X293">
        <v>0</v>
      </c>
      <c r="Y293" t="str" cm="1">
        <f t="array" ref="Y29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93" cm="1">
        <f t="array" ref="Z29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93" t="str" cm="1">
        <f t="array" ref="AA29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93" t="str" cm="1">
        <f t="array" ref="AB29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93" t="str" cm="1">
        <f t="array" ref="AC29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93" t="str" cm="1">
        <f t="array" ref="AD29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93">
        <f>IF(OR(Table1[[#This Row],[Merged_Coding3numerical1]]=1,Table1[[#This Row],[Merged_Coding3numerical2]]=1,Table1[[#This Row],[Merged_Coding3numerical3]]=1),1,0)</f>
        <v>0</v>
      </c>
      <c r="AF293">
        <f>IF(OR(Table1[[#This Row],[Merged_Coding3numerical1]]=2,Table1[[#This Row],[Merged_Coding3numerical2]]=2,Table1[[#This Row],[Merged_Coding3numerical3]]=2),1,0)</f>
        <v>0</v>
      </c>
      <c r="AG293">
        <f>IF(OR(Table1[[#This Row],[Merged_Coding3numerical1]]=3,Table1[[#This Row],[Merged_Coding3numerical2]]=3,Table1[[#This Row],[Merged_Coding3numerical3]]=3),1,0)</f>
        <v>0</v>
      </c>
      <c r="AH293">
        <f>IF(OR(Table1[[#This Row],[Merged_Coding3numerical1]]=4,Table1[[#This Row],[Merged_Coding3numerical2]]=4,Table1[[#This Row],[Merged_Coding3numerical3]]=4),1,0)</f>
        <v>1</v>
      </c>
      <c r="AI293">
        <f>IF(OR(Table1[[#This Row],[Merged_Coding3numerical1]]=5,Table1[[#This Row],[Merged_Coding3numerical2]]=5,Table1[[#This Row],[Merged_Coding3numerical3]]=5),1,0)</f>
        <v>0</v>
      </c>
      <c r="AJ293">
        <f>LEN(Table1[[#This Row],[narratives_open]])</f>
        <v>236</v>
      </c>
      <c r="AK293" s="1" t="s">
        <v>113</v>
      </c>
      <c r="AL293" s="1">
        <v>1</v>
      </c>
      <c r="AR293">
        <f t="shared" si="4"/>
        <v>1</v>
      </c>
      <c r="AS293">
        <v>2</v>
      </c>
      <c r="AT293">
        <v>1</v>
      </c>
      <c r="AU293">
        <v>3</v>
      </c>
      <c r="AV293">
        <f>IF(Table1[[#This Row],[narratives_rank_1]]=1,IF(Table1[[#This Row],[narratives_rank_2]]=2,123,132),IF(Table1[[#This Row],[narratives_rank_1]]=2,IF(Table1[[#This Row],[narratives_rank_2]]=1,213,231),IF(Table1[[#This Row],[narratives_rank_2]]=1,312,321)))</f>
        <v>213</v>
      </c>
      <c r="AW293" t="str">
        <f>IF(AV293=[1]Q4_narr_rank!$B$2,[1]Q4_narr_rank!$A$2,IF(AV293=[1]Q4_narr_rank!$B$3,[1]Q4_narr_rank!$A$3,IF(AV293=[1]Q4_narr_rank!$B$4,[1]Q4_narr_rank!$A$4,IF(AV293=[1]Q4_narr_rank!$B$5,[1]Q4_narr_rank!$A$5,IF(AV293=[1]Q4_narr_rank!$B$6,[1]Q4_narr_rank!$A$6,IF(AV293=[1]Q4_narr_rank!$B$7,[1]Q4_narr_rank!$A$7))))))</f>
        <v>Balanced Cynics</v>
      </c>
      <c r="AX293" t="s">
        <v>1655</v>
      </c>
      <c r="AY293">
        <v>1</v>
      </c>
      <c r="AZ293">
        <f>LEN(Table1[[#This Row],[narratives_probing]])</f>
        <v>319</v>
      </c>
      <c r="BA293" s="6" t="str">
        <f>IF(Table1[[#This Row],[narratives_rank_1]]=1,"Money",IF(Table1[[#This Row],[narratives_rank_2]]=1,"Mixture",IF(Table1[[#This Row],[narratives_rank_3]]=1,"Sincere")))</f>
        <v>Mixture</v>
      </c>
      <c r="BB293" s="1" t="s">
        <v>116</v>
      </c>
      <c r="BC293" s="1">
        <v>10</v>
      </c>
      <c r="BF293" t="s">
        <v>117</v>
      </c>
      <c r="BG293">
        <v>0.4</v>
      </c>
      <c r="BH293" t="s">
        <v>96</v>
      </c>
      <c r="BI293" t="s">
        <v>118</v>
      </c>
      <c r="BJ293" t="s">
        <v>97</v>
      </c>
      <c r="BK293" t="s">
        <v>163</v>
      </c>
      <c r="BL293" t="s">
        <v>99</v>
      </c>
      <c r="BN293">
        <v>43</v>
      </c>
      <c r="BO293" t="s">
        <v>136</v>
      </c>
      <c r="BP293" t="s">
        <v>137</v>
      </c>
      <c r="BQ293" t="s">
        <v>124</v>
      </c>
    </row>
    <row r="294" spans="1:69" x14ac:dyDescent="0.2">
      <c r="A294" t="s">
        <v>1656</v>
      </c>
      <c r="B294" t="s">
        <v>1656</v>
      </c>
      <c r="C294">
        <v>201.96</v>
      </c>
      <c r="D294" t="s">
        <v>1657</v>
      </c>
      <c r="E294" s="1" t="s">
        <v>105</v>
      </c>
      <c r="F294" s="1">
        <v>1</v>
      </c>
      <c r="G294" s="1" t="s">
        <v>182</v>
      </c>
      <c r="H294" s="1">
        <v>3</v>
      </c>
      <c r="I294" s="1"/>
      <c r="J294" t="s">
        <v>1658</v>
      </c>
      <c r="K294" s="1" t="s">
        <v>108</v>
      </c>
      <c r="L294" s="1">
        <v>1</v>
      </c>
      <c r="M294" s="1" t="s">
        <v>109</v>
      </c>
      <c r="N294" s="1">
        <v>1</v>
      </c>
      <c r="O294" s="1" t="s">
        <v>88</v>
      </c>
      <c r="P294" s="1">
        <v>4</v>
      </c>
      <c r="Q294" s="1"/>
      <c r="R294" t="s">
        <v>1659</v>
      </c>
      <c r="S294">
        <v>0</v>
      </c>
      <c r="X294">
        <v>0</v>
      </c>
      <c r="Y294" t="str" cm="1">
        <f t="array" ref="Y29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94" cm="1">
        <f t="array" ref="Z29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94" t="str" cm="1">
        <f t="array" ref="AA29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94" t="str" cm="1">
        <f t="array" ref="AB29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94" t="str" cm="1">
        <f t="array" ref="AC29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94" t="str" cm="1">
        <f t="array" ref="AD29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94">
        <f>IF(OR(Table1[[#This Row],[Merged_Coding3numerical1]]=1,Table1[[#This Row],[Merged_Coding3numerical2]]=1,Table1[[#This Row],[Merged_Coding3numerical3]]=1),1,0)</f>
        <v>1</v>
      </c>
      <c r="AF294">
        <f>IF(OR(Table1[[#This Row],[Merged_Coding3numerical1]]=2,Table1[[#This Row],[Merged_Coding3numerical2]]=2,Table1[[#This Row],[Merged_Coding3numerical3]]=2),1,0)</f>
        <v>0</v>
      </c>
      <c r="AG294">
        <f>IF(OR(Table1[[#This Row],[Merged_Coding3numerical1]]=3,Table1[[#This Row],[Merged_Coding3numerical2]]=3,Table1[[#This Row],[Merged_Coding3numerical3]]=3),1,0)</f>
        <v>0</v>
      </c>
      <c r="AH294">
        <f>IF(OR(Table1[[#This Row],[Merged_Coding3numerical1]]=4,Table1[[#This Row],[Merged_Coding3numerical2]]=4,Table1[[#This Row],[Merged_Coding3numerical3]]=4),1,0)</f>
        <v>0</v>
      </c>
      <c r="AI294">
        <f>IF(OR(Table1[[#This Row],[Merged_Coding3numerical1]]=5,Table1[[#This Row],[Merged_Coding3numerical2]]=5,Table1[[#This Row],[Merged_Coding3numerical3]]=5),1,0)</f>
        <v>0</v>
      </c>
      <c r="AJ294">
        <f>LEN(Table1[[#This Row],[narratives_open]])</f>
        <v>409</v>
      </c>
      <c r="AK294" s="1" t="s">
        <v>90</v>
      </c>
      <c r="AL294" s="1">
        <v>2</v>
      </c>
      <c r="AR294">
        <f t="shared" si="4"/>
        <v>1</v>
      </c>
      <c r="AS294">
        <v>1</v>
      </c>
      <c r="AT294">
        <v>2</v>
      </c>
      <c r="AU294">
        <v>3</v>
      </c>
      <c r="AV294">
        <f>IF(Table1[[#This Row],[narratives_rank_1]]=1,IF(Table1[[#This Row],[narratives_rank_2]]=2,123,132),IF(Table1[[#This Row],[narratives_rank_1]]=2,IF(Table1[[#This Row],[narratives_rank_2]]=1,213,231),IF(Table1[[#This Row],[narratives_rank_2]]=1,312,321)))</f>
        <v>123</v>
      </c>
      <c r="AW294" t="str">
        <f>IF(AV294=[1]Q4_narr_rank!$B$2,[1]Q4_narr_rank!$A$2,IF(AV294=[1]Q4_narr_rank!$B$3,[1]Q4_narr_rank!$A$3,IF(AV294=[1]Q4_narr_rank!$B$4,[1]Q4_narr_rank!$A$4,IF(AV294=[1]Q4_narr_rank!$B$5,[1]Q4_narr_rank!$A$5,IF(AV294=[1]Q4_narr_rank!$B$6,[1]Q4_narr_rank!$A$6,IF(AV294=[1]Q4_narr_rank!$B$7,[1]Q4_narr_rank!$A$7))))))</f>
        <v>Cynics</v>
      </c>
      <c r="AX294" t="s">
        <v>1660</v>
      </c>
      <c r="AY294">
        <v>1</v>
      </c>
      <c r="AZ294">
        <f>LEN(Table1[[#This Row],[narratives_probing]])</f>
        <v>267</v>
      </c>
      <c r="BA294" s="6" t="str">
        <f>IF(Table1[[#This Row],[narratives_rank_1]]=1,"Money",IF(Table1[[#This Row],[narratives_rank_2]]=1,"Mixture",IF(Table1[[#This Row],[narratives_rank_3]]=1,"Sincere")))</f>
        <v>Money</v>
      </c>
      <c r="BB294" s="10" t="s">
        <v>92</v>
      </c>
      <c r="BC294" s="1">
        <v>9</v>
      </c>
      <c r="BF294" t="s">
        <v>93</v>
      </c>
      <c r="BG294" t="s">
        <v>94</v>
      </c>
      <c r="BH294" t="s">
        <v>146</v>
      </c>
      <c r="BI294" t="s">
        <v>96</v>
      </c>
      <c r="BJ294" t="s">
        <v>154</v>
      </c>
      <c r="BK294" t="s">
        <v>163</v>
      </c>
      <c r="BL294" t="s">
        <v>630</v>
      </c>
      <c r="BN294">
        <v>27</v>
      </c>
      <c r="BO294" t="s">
        <v>122</v>
      </c>
      <c r="BP294" t="s">
        <v>324</v>
      </c>
      <c r="BQ294" t="s">
        <v>138</v>
      </c>
    </row>
    <row r="295" spans="1:69" x14ac:dyDescent="0.2">
      <c r="A295" t="s">
        <v>1661</v>
      </c>
      <c r="B295" t="s">
        <v>1661</v>
      </c>
      <c r="C295">
        <v>42.109000000000002</v>
      </c>
      <c r="D295" t="s">
        <v>1662</v>
      </c>
      <c r="E295" s="1" t="s">
        <v>105</v>
      </c>
      <c r="F295" s="1">
        <v>1</v>
      </c>
      <c r="G295" s="1" t="s">
        <v>106</v>
      </c>
      <c r="H295" s="1">
        <v>2</v>
      </c>
      <c r="I295" s="1"/>
      <c r="J295" t="s">
        <v>1663</v>
      </c>
      <c r="K295" s="1" t="s">
        <v>176</v>
      </c>
      <c r="L295" s="1">
        <v>2</v>
      </c>
      <c r="M295" s="1" t="s">
        <v>177</v>
      </c>
      <c r="N295" s="1">
        <v>2</v>
      </c>
      <c r="O295" s="1" t="s">
        <v>88</v>
      </c>
      <c r="P295" s="1">
        <v>4</v>
      </c>
      <c r="R295" t="s">
        <v>1664</v>
      </c>
      <c r="S295">
        <v>0</v>
      </c>
      <c r="U295">
        <v>1</v>
      </c>
      <c r="V295" t="s">
        <v>185</v>
      </c>
      <c r="W295" s="8">
        <f>IF(Table1[[#This Row],[main_reasontext]]=[1]Q3_narr_open!$A$23,1,IF(Table1[[#This Row],[main_reasontext]]=[1]Q3_narr_open!$A$24,2,IF(Table1[[#This Row],[main_reasontext]]=[1]Q3_narr_open!$A$25,3,IF(Table1[[#This Row],[main_reasontext]]=[1]Q3_narr_open!$A$26,4,))))</f>
        <v>4</v>
      </c>
      <c r="X295">
        <v>1</v>
      </c>
      <c r="Y295" t="str" cm="1">
        <f t="array" ref="Y29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295" cm="1">
        <f t="array" ref="Z29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295" t="str" cm="1">
        <f t="array" ref="AA29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95" cm="1">
        <f t="array" ref="AB29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95" t="str" cm="1">
        <f t="array" ref="AC29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295" cm="1">
        <f t="array" ref="AD29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295">
        <f>IF(OR(Table1[[#This Row],[Merged_Coding3numerical1]]=1,Table1[[#This Row],[Merged_Coding3numerical2]]=1,Table1[[#This Row],[Merged_Coding3numerical3]]=1),1,0)</f>
        <v>0</v>
      </c>
      <c r="AF295">
        <f>IF(OR(Table1[[#This Row],[Merged_Coding3numerical1]]=2,Table1[[#This Row],[Merged_Coding3numerical2]]=2,Table1[[#This Row],[Merged_Coding3numerical3]]=2),1,0)</f>
        <v>1</v>
      </c>
      <c r="AG295">
        <f>IF(OR(Table1[[#This Row],[Merged_Coding3numerical1]]=3,Table1[[#This Row],[Merged_Coding3numerical2]]=3,Table1[[#This Row],[Merged_Coding3numerical3]]=3),1,0)</f>
        <v>0</v>
      </c>
      <c r="AH295">
        <f>IF(OR(Table1[[#This Row],[Merged_Coding3numerical1]]=4,Table1[[#This Row],[Merged_Coding3numerical2]]=4,Table1[[#This Row],[Merged_Coding3numerical3]]=4),1,0)</f>
        <v>1</v>
      </c>
      <c r="AI295">
        <f>IF(OR(Table1[[#This Row],[Merged_Coding3numerical1]]=5,Table1[[#This Row],[Merged_Coding3numerical2]]=5,Table1[[#This Row],[Merged_Coding3numerical3]]=5),1,0)</f>
        <v>0</v>
      </c>
      <c r="AJ295">
        <f>LEN(Table1[[#This Row],[narratives_open]])</f>
        <v>362</v>
      </c>
      <c r="AK295" s="1" t="s">
        <v>113</v>
      </c>
      <c r="AL295" s="1">
        <v>1</v>
      </c>
      <c r="AM295" s="1" t="s">
        <v>114</v>
      </c>
      <c r="AN295" s="1">
        <v>6</v>
      </c>
      <c r="AO295" s="1" t="s">
        <v>112</v>
      </c>
      <c r="AP295" s="1">
        <v>3</v>
      </c>
      <c r="AR295">
        <f t="shared" si="4"/>
        <v>0.33333333333333331</v>
      </c>
      <c r="AS295">
        <v>3</v>
      </c>
      <c r="AT295">
        <v>2</v>
      </c>
      <c r="AU295">
        <v>1</v>
      </c>
      <c r="AV295">
        <f>IF(Table1[[#This Row],[narratives_rank_1]]=1,IF(Table1[[#This Row],[narratives_rank_2]]=2,123,132),IF(Table1[[#This Row],[narratives_rank_1]]=2,IF(Table1[[#This Row],[narratives_rank_2]]=1,213,231),IF(Table1[[#This Row],[narratives_rank_2]]=1,312,321)))</f>
        <v>321</v>
      </c>
      <c r="AW295" t="str">
        <f>IF(AV295=[1]Q4_narr_rank!$B$2,[1]Q4_narr_rank!$A$2,IF(AV295=[1]Q4_narr_rank!$B$3,[1]Q4_narr_rank!$A$3,IF(AV295=[1]Q4_narr_rank!$B$4,[1]Q4_narr_rank!$A$4,IF(AV295=[1]Q4_narr_rank!$B$5,[1]Q4_narr_rank!$A$5,IF(AV295=[1]Q4_narr_rank!$B$6,[1]Q4_narr_rank!$A$6,IF(AV295=[1]Q4_narr_rank!$B$7,[1]Q4_narr_rank!$A$7))))))</f>
        <v>Idealists</v>
      </c>
      <c r="AX295" t="s">
        <v>1665</v>
      </c>
      <c r="AY295">
        <v>1</v>
      </c>
      <c r="AZ295">
        <f>LEN(Table1[[#This Row],[narratives_probing]])</f>
        <v>234</v>
      </c>
      <c r="BA295" s="6" t="str">
        <f>IF(Table1[[#This Row],[narratives_rank_1]]=1,"Money",IF(Table1[[#This Row],[narratives_rank_2]]=1,"Mixture",IF(Table1[[#This Row],[narratives_rank_3]]=1,"Sincere")))</f>
        <v>Sincere</v>
      </c>
      <c r="BB295" s="9" t="s">
        <v>369</v>
      </c>
      <c r="BC295" s="1">
        <v>7</v>
      </c>
      <c r="BF295" t="s">
        <v>202</v>
      </c>
      <c r="BG295">
        <v>0.2</v>
      </c>
      <c r="BH295" t="s">
        <v>118</v>
      </c>
      <c r="BI295" t="s">
        <v>146</v>
      </c>
      <c r="BJ295" t="s">
        <v>154</v>
      </c>
      <c r="BK295" t="s">
        <v>163</v>
      </c>
      <c r="BL295" t="s">
        <v>135</v>
      </c>
      <c r="BN295">
        <v>38</v>
      </c>
      <c r="BO295" t="s">
        <v>122</v>
      </c>
      <c r="BP295" t="s">
        <v>164</v>
      </c>
      <c r="BQ295" t="s">
        <v>156</v>
      </c>
    </row>
    <row r="296" spans="1:69" x14ac:dyDescent="0.2">
      <c r="A296" t="s">
        <v>1666</v>
      </c>
      <c r="B296" s="15" t="s">
        <v>1666</v>
      </c>
      <c r="C296">
        <v>37.588999999999999</v>
      </c>
      <c r="D296" t="s">
        <v>1667</v>
      </c>
      <c r="E296" s="1" t="s">
        <v>84</v>
      </c>
      <c r="F296" s="1">
        <v>4</v>
      </c>
      <c r="G296" s="1" t="s">
        <v>84</v>
      </c>
      <c r="H296" s="1">
        <v>1</v>
      </c>
      <c r="I296" s="1"/>
      <c r="J296" t="s">
        <v>1668</v>
      </c>
      <c r="K296" s="1" t="s">
        <v>604</v>
      </c>
      <c r="L296" s="1">
        <v>5</v>
      </c>
      <c r="M296" s="1" t="s">
        <v>87</v>
      </c>
      <c r="N296" s="1">
        <v>3</v>
      </c>
      <c r="O296" s="1" t="s">
        <v>88</v>
      </c>
      <c r="P296" s="1">
        <v>4</v>
      </c>
      <c r="R296" t="s">
        <v>1669</v>
      </c>
      <c r="S296">
        <v>0</v>
      </c>
      <c r="X296">
        <v>0</v>
      </c>
      <c r="Y296" t="str" cm="1">
        <f t="array" ref="Y29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96" cm="1">
        <f t="array" ref="Z29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96" t="str" cm="1">
        <f t="array" ref="AA29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96" t="str" cm="1">
        <f t="array" ref="AB29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96" t="str" cm="1">
        <f t="array" ref="AC29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96" t="str" cm="1">
        <f t="array" ref="AD29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96">
        <f>IF(OR(Table1[[#This Row],[Merged_Coding3numerical1]]=1,Table1[[#This Row],[Merged_Coding3numerical2]]=1,Table1[[#This Row],[Merged_Coding3numerical3]]=1),1,0)</f>
        <v>1</v>
      </c>
      <c r="AF296">
        <f>IF(OR(Table1[[#This Row],[Merged_Coding3numerical1]]=2,Table1[[#This Row],[Merged_Coding3numerical2]]=2,Table1[[#This Row],[Merged_Coding3numerical3]]=2),1,0)</f>
        <v>0</v>
      </c>
      <c r="AG296">
        <f>IF(OR(Table1[[#This Row],[Merged_Coding3numerical1]]=3,Table1[[#This Row],[Merged_Coding3numerical2]]=3,Table1[[#This Row],[Merged_Coding3numerical3]]=3),1,0)</f>
        <v>0</v>
      </c>
      <c r="AH296">
        <f>IF(OR(Table1[[#This Row],[Merged_Coding3numerical1]]=4,Table1[[#This Row],[Merged_Coding3numerical2]]=4,Table1[[#This Row],[Merged_Coding3numerical3]]=4),1,0)</f>
        <v>0</v>
      </c>
      <c r="AI296">
        <f>IF(OR(Table1[[#This Row],[Merged_Coding3numerical1]]=5,Table1[[#This Row],[Merged_Coding3numerical2]]=5,Table1[[#This Row],[Merged_Coding3numerical3]]=5),1,0)</f>
        <v>0</v>
      </c>
      <c r="AJ296">
        <f>LEN(Table1[[#This Row],[narratives_open]])</f>
        <v>215</v>
      </c>
      <c r="AK296" s="1" t="s">
        <v>90</v>
      </c>
      <c r="AL296" s="1">
        <v>2</v>
      </c>
      <c r="AR296">
        <f t="shared" si="4"/>
        <v>1</v>
      </c>
      <c r="AS296">
        <v>1</v>
      </c>
      <c r="AT296">
        <v>2</v>
      </c>
      <c r="AU296">
        <v>3</v>
      </c>
      <c r="AV296">
        <f>IF(Table1[[#This Row],[narratives_rank_1]]=1,IF(Table1[[#This Row],[narratives_rank_2]]=2,123,132),IF(Table1[[#This Row],[narratives_rank_1]]=2,IF(Table1[[#This Row],[narratives_rank_2]]=1,213,231),IF(Table1[[#This Row],[narratives_rank_2]]=1,312,321)))</f>
        <v>123</v>
      </c>
      <c r="AW296" t="str">
        <f>IF(AV296=[1]Q4_narr_rank!$B$2,[1]Q4_narr_rank!$A$2,IF(AV296=[1]Q4_narr_rank!$B$3,[1]Q4_narr_rank!$A$3,IF(AV296=[1]Q4_narr_rank!$B$4,[1]Q4_narr_rank!$A$4,IF(AV296=[1]Q4_narr_rank!$B$5,[1]Q4_narr_rank!$A$5,IF(AV296=[1]Q4_narr_rank!$B$6,[1]Q4_narr_rank!$A$6,IF(AV296=[1]Q4_narr_rank!$B$7,[1]Q4_narr_rank!$A$7))))))</f>
        <v>Cynics</v>
      </c>
      <c r="AX296" t="s">
        <v>1670</v>
      </c>
      <c r="AY296">
        <v>1</v>
      </c>
      <c r="AZ296">
        <f>LEN(Table1[[#This Row],[narratives_probing]])</f>
        <v>155</v>
      </c>
      <c r="BA296" s="6" t="str">
        <f>IF(Table1[[#This Row],[narratives_rank_1]]=1,"Money",IF(Table1[[#This Row],[narratives_rank_2]]=1,"Mixture",IF(Table1[[#This Row],[narratives_rank_3]]=1,"Sincere")))</f>
        <v>Money</v>
      </c>
      <c r="BB296" s="1" t="s">
        <v>297</v>
      </c>
      <c r="BC296" s="1">
        <v>21</v>
      </c>
      <c r="BF296" t="s">
        <v>237</v>
      </c>
      <c r="BG296" t="s">
        <v>94</v>
      </c>
      <c r="BH296" t="s">
        <v>96</v>
      </c>
      <c r="BI296" t="s">
        <v>96</v>
      </c>
      <c r="BJ296" t="s">
        <v>134</v>
      </c>
      <c r="BK296" t="s">
        <v>163</v>
      </c>
      <c r="BL296" t="s">
        <v>135</v>
      </c>
      <c r="BN296">
        <v>28</v>
      </c>
      <c r="BO296" t="s">
        <v>155</v>
      </c>
      <c r="BP296" t="s">
        <v>137</v>
      </c>
      <c r="BQ296" t="s">
        <v>124</v>
      </c>
    </row>
    <row r="297" spans="1:69" x14ac:dyDescent="0.2">
      <c r="A297" t="s">
        <v>1671</v>
      </c>
      <c r="B297" t="s">
        <v>1671</v>
      </c>
      <c r="C297">
        <v>124.751</v>
      </c>
      <c r="D297" t="s">
        <v>1672</v>
      </c>
      <c r="E297" s="1" t="s">
        <v>127</v>
      </c>
      <c r="F297" s="1">
        <v>3</v>
      </c>
      <c r="G297" s="1" t="s">
        <v>128</v>
      </c>
      <c r="H297" s="1">
        <v>9</v>
      </c>
      <c r="I297" s="1"/>
      <c r="J297" t="s">
        <v>1673</v>
      </c>
      <c r="K297" s="1" t="s">
        <v>176</v>
      </c>
      <c r="L297" s="1">
        <v>2</v>
      </c>
      <c r="M297" s="1" t="s">
        <v>328</v>
      </c>
      <c r="N297" s="1">
        <v>4</v>
      </c>
      <c r="O297" s="1" t="s">
        <v>88</v>
      </c>
      <c r="P297" s="1">
        <v>4</v>
      </c>
      <c r="R297" t="s">
        <v>1674</v>
      </c>
      <c r="S297">
        <v>0</v>
      </c>
      <c r="X297">
        <v>0</v>
      </c>
      <c r="Y297" t="str" cm="1">
        <f t="array" ref="Y29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97" cm="1">
        <f t="array" ref="Z29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97" t="str" cm="1">
        <f t="array" ref="AA29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97" t="str" cm="1">
        <f t="array" ref="AB29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97" t="str" cm="1">
        <f t="array" ref="AC29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97" t="str" cm="1">
        <f t="array" ref="AD29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97">
        <f>IF(OR(Table1[[#This Row],[Merged_Coding3numerical1]]=1,Table1[[#This Row],[Merged_Coding3numerical2]]=1,Table1[[#This Row],[Merged_Coding3numerical3]]=1),1,0)</f>
        <v>1</v>
      </c>
      <c r="AF297">
        <f>IF(OR(Table1[[#This Row],[Merged_Coding3numerical1]]=2,Table1[[#This Row],[Merged_Coding3numerical2]]=2,Table1[[#This Row],[Merged_Coding3numerical3]]=2),1,0)</f>
        <v>0</v>
      </c>
      <c r="AG297">
        <f>IF(OR(Table1[[#This Row],[Merged_Coding3numerical1]]=3,Table1[[#This Row],[Merged_Coding3numerical2]]=3,Table1[[#This Row],[Merged_Coding3numerical3]]=3),1,0)</f>
        <v>0</v>
      </c>
      <c r="AH297">
        <f>IF(OR(Table1[[#This Row],[Merged_Coding3numerical1]]=4,Table1[[#This Row],[Merged_Coding3numerical2]]=4,Table1[[#This Row],[Merged_Coding3numerical3]]=4),1,0)</f>
        <v>0</v>
      </c>
      <c r="AI297">
        <f>IF(OR(Table1[[#This Row],[Merged_Coding3numerical1]]=5,Table1[[#This Row],[Merged_Coding3numerical2]]=5,Table1[[#This Row],[Merged_Coding3numerical3]]=5),1,0)</f>
        <v>0</v>
      </c>
      <c r="AJ297">
        <f>LEN(Table1[[#This Row],[narratives_open]])</f>
        <v>127</v>
      </c>
      <c r="AK297" s="1" t="s">
        <v>90</v>
      </c>
      <c r="AL297" s="1">
        <v>2</v>
      </c>
      <c r="AR297">
        <f t="shared" si="4"/>
        <v>1</v>
      </c>
      <c r="AS297">
        <v>1</v>
      </c>
      <c r="AT297">
        <v>2</v>
      </c>
      <c r="AU297">
        <v>3</v>
      </c>
      <c r="AV297">
        <f>IF(Table1[[#This Row],[narratives_rank_1]]=1,IF(Table1[[#This Row],[narratives_rank_2]]=2,123,132),IF(Table1[[#This Row],[narratives_rank_1]]=2,IF(Table1[[#This Row],[narratives_rank_2]]=1,213,231),IF(Table1[[#This Row],[narratives_rank_2]]=1,312,321)))</f>
        <v>123</v>
      </c>
      <c r="AW297" t="str">
        <f>IF(AV297=[1]Q4_narr_rank!$B$2,[1]Q4_narr_rank!$A$2,IF(AV297=[1]Q4_narr_rank!$B$3,[1]Q4_narr_rank!$A$3,IF(AV297=[1]Q4_narr_rank!$B$4,[1]Q4_narr_rank!$A$4,IF(AV297=[1]Q4_narr_rank!$B$5,[1]Q4_narr_rank!$A$5,IF(AV297=[1]Q4_narr_rank!$B$6,[1]Q4_narr_rank!$A$6,IF(AV297=[1]Q4_narr_rank!$B$7,[1]Q4_narr_rank!$A$7))))))</f>
        <v>Cynics</v>
      </c>
      <c r="AX297" t="s">
        <v>1675</v>
      </c>
      <c r="AY297">
        <v>1</v>
      </c>
      <c r="AZ297">
        <f>LEN(Table1[[#This Row],[narratives_probing]])</f>
        <v>47</v>
      </c>
      <c r="BA297" s="6" t="str">
        <f>IF(Table1[[#This Row],[narratives_rank_1]]=1,"Money",IF(Table1[[#This Row],[narratives_rank_2]]=1,"Mixture",IF(Table1[[#This Row],[narratives_rank_3]]=1,"Sincere")))</f>
        <v>Money</v>
      </c>
      <c r="BB297" s="7" t="s">
        <v>116</v>
      </c>
      <c r="BC297" s="1">
        <v>10</v>
      </c>
      <c r="BF297" t="s">
        <v>202</v>
      </c>
      <c r="BG297" t="s">
        <v>94</v>
      </c>
      <c r="BH297" t="s">
        <v>188</v>
      </c>
      <c r="BI297" t="s">
        <v>96</v>
      </c>
      <c r="BJ297" t="s">
        <v>154</v>
      </c>
      <c r="BK297" t="s">
        <v>163</v>
      </c>
      <c r="BL297" t="s">
        <v>135</v>
      </c>
      <c r="BN297">
        <v>50</v>
      </c>
      <c r="BO297" t="s">
        <v>122</v>
      </c>
      <c r="BP297" t="s">
        <v>147</v>
      </c>
      <c r="BQ297" t="s">
        <v>541</v>
      </c>
    </row>
    <row r="298" spans="1:69" x14ac:dyDescent="0.2">
      <c r="A298" t="s">
        <v>1676</v>
      </c>
      <c r="B298" t="s">
        <v>1676</v>
      </c>
      <c r="C298">
        <v>269.35300000000001</v>
      </c>
      <c r="D298" t="s">
        <v>1677</v>
      </c>
      <c r="E298" s="1" t="s">
        <v>127</v>
      </c>
      <c r="F298" s="1">
        <v>3</v>
      </c>
      <c r="G298" s="1" t="s">
        <v>128</v>
      </c>
      <c r="H298" s="1">
        <v>9</v>
      </c>
      <c r="I298" s="1"/>
      <c r="J298" t="s">
        <v>1678</v>
      </c>
      <c r="K298" s="1" t="s">
        <v>176</v>
      </c>
      <c r="L298" s="1">
        <v>2</v>
      </c>
      <c r="M298" s="1" t="s">
        <v>328</v>
      </c>
      <c r="N298" s="1">
        <v>4</v>
      </c>
      <c r="O298" s="1" t="s">
        <v>345</v>
      </c>
      <c r="P298" s="1">
        <v>1</v>
      </c>
      <c r="Q298" s="1"/>
      <c r="R298" t="s">
        <v>1679</v>
      </c>
      <c r="S298">
        <v>0</v>
      </c>
      <c r="V298" t="s">
        <v>90</v>
      </c>
      <c r="W298" s="8">
        <f>IF(Table1[[#This Row],[main_reasontext]]=[1]Q3_narr_open!$A$23,1,IF(Table1[[#This Row],[main_reasontext]]=[1]Q3_narr_open!$A$24,2,IF(Table1[[#This Row],[main_reasontext]]=[1]Q3_narr_open!$A$25,3,IF(Table1[[#This Row],[main_reasontext]]=[1]Q3_narr_open!$A$26,4,))))</f>
        <v>1</v>
      </c>
      <c r="X298">
        <v>1</v>
      </c>
      <c r="Y298" t="str" cm="1">
        <f t="array" ref="Y29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98" cm="1">
        <f t="array" ref="Z29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98" t="str" cm="1">
        <f t="array" ref="AA29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298" cm="1">
        <f t="array" ref="AB29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298" t="str" cm="1">
        <f t="array" ref="AC29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98" t="str" cm="1">
        <f t="array" ref="AD29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98">
        <f>IF(OR(Table1[[#This Row],[Merged_Coding3numerical1]]=1,Table1[[#This Row],[Merged_Coding3numerical2]]=1,Table1[[#This Row],[Merged_Coding3numerical3]]=1),1,0)</f>
        <v>1</v>
      </c>
      <c r="AF298">
        <f>IF(OR(Table1[[#This Row],[Merged_Coding3numerical1]]=2,Table1[[#This Row],[Merged_Coding3numerical2]]=2,Table1[[#This Row],[Merged_Coding3numerical3]]=2),1,0)</f>
        <v>0</v>
      </c>
      <c r="AG298">
        <f>IF(OR(Table1[[#This Row],[Merged_Coding3numerical1]]=3,Table1[[#This Row],[Merged_Coding3numerical2]]=3,Table1[[#This Row],[Merged_Coding3numerical3]]=3),1,0)</f>
        <v>0</v>
      </c>
      <c r="AH298">
        <f>IF(OR(Table1[[#This Row],[Merged_Coding3numerical1]]=4,Table1[[#This Row],[Merged_Coding3numerical2]]=4,Table1[[#This Row],[Merged_Coding3numerical3]]=4),1,0)</f>
        <v>1</v>
      </c>
      <c r="AI298">
        <f>IF(OR(Table1[[#This Row],[Merged_Coding3numerical1]]=5,Table1[[#This Row],[Merged_Coding3numerical2]]=5,Table1[[#This Row],[Merged_Coding3numerical3]]=5),1,0)</f>
        <v>0</v>
      </c>
      <c r="AJ298">
        <f>LEN(Table1[[#This Row],[narratives_open]])</f>
        <v>548</v>
      </c>
      <c r="AK298" s="1" t="s">
        <v>90</v>
      </c>
      <c r="AL298" s="1">
        <v>2</v>
      </c>
      <c r="AM298" s="1" t="s">
        <v>114</v>
      </c>
      <c r="AN298" s="1">
        <v>6</v>
      </c>
      <c r="AR298">
        <f t="shared" si="4"/>
        <v>0.5</v>
      </c>
      <c r="AS298">
        <v>1</v>
      </c>
      <c r="AT298">
        <v>2</v>
      </c>
      <c r="AU298">
        <v>3</v>
      </c>
      <c r="AV298">
        <f>IF(Table1[[#This Row],[narratives_rank_1]]=1,IF(Table1[[#This Row],[narratives_rank_2]]=2,123,132),IF(Table1[[#This Row],[narratives_rank_1]]=2,IF(Table1[[#This Row],[narratives_rank_2]]=1,213,231),IF(Table1[[#This Row],[narratives_rank_2]]=1,312,321)))</f>
        <v>123</v>
      </c>
      <c r="AW298" t="str">
        <f>IF(AV298=[1]Q4_narr_rank!$B$2,[1]Q4_narr_rank!$A$2,IF(AV298=[1]Q4_narr_rank!$B$3,[1]Q4_narr_rank!$A$3,IF(AV298=[1]Q4_narr_rank!$B$4,[1]Q4_narr_rank!$A$4,IF(AV298=[1]Q4_narr_rank!$B$5,[1]Q4_narr_rank!$A$5,IF(AV298=[1]Q4_narr_rank!$B$6,[1]Q4_narr_rank!$A$6,IF(AV298=[1]Q4_narr_rank!$B$7,[1]Q4_narr_rank!$A$7))))))</f>
        <v>Cynics</v>
      </c>
      <c r="AX298" t="s">
        <v>1680</v>
      </c>
      <c r="AY298">
        <v>1</v>
      </c>
      <c r="AZ298">
        <f>LEN(Table1[[#This Row],[narratives_probing]])</f>
        <v>674</v>
      </c>
      <c r="BA298" s="6" t="str">
        <f>IF(Table1[[#This Row],[narratives_rank_1]]=1,"Money",IF(Table1[[#This Row],[narratives_rank_2]]=1,"Mixture",IF(Table1[[#This Row],[narratives_rank_3]]=1,"Sincere")))</f>
        <v>Money</v>
      </c>
      <c r="BB298" s="9" t="s">
        <v>336</v>
      </c>
      <c r="BC298" s="1">
        <v>3</v>
      </c>
      <c r="BF298" t="s">
        <v>153</v>
      </c>
      <c r="BG298">
        <v>0.2</v>
      </c>
      <c r="BH298" t="s">
        <v>96</v>
      </c>
      <c r="BI298" t="s">
        <v>118</v>
      </c>
      <c r="BJ298" t="s">
        <v>162</v>
      </c>
      <c r="BK298" t="s">
        <v>120</v>
      </c>
      <c r="BL298" t="s">
        <v>135</v>
      </c>
      <c r="BN298">
        <v>41</v>
      </c>
      <c r="BO298" t="s">
        <v>122</v>
      </c>
      <c r="BP298" t="s">
        <v>324</v>
      </c>
      <c r="BQ298" t="s">
        <v>124</v>
      </c>
    </row>
    <row r="299" spans="1:69" x14ac:dyDescent="0.2">
      <c r="A299" t="s">
        <v>1681</v>
      </c>
      <c r="B299" t="s">
        <v>1681</v>
      </c>
      <c r="C299">
        <v>180.649</v>
      </c>
      <c r="D299" t="s">
        <v>1682</v>
      </c>
      <c r="E299" s="1" t="s">
        <v>84</v>
      </c>
      <c r="F299" s="1">
        <v>4</v>
      </c>
      <c r="G299" s="1" t="s">
        <v>84</v>
      </c>
      <c r="H299" s="1">
        <v>1</v>
      </c>
      <c r="I299" s="1"/>
      <c r="J299" t="s">
        <v>1683</v>
      </c>
      <c r="K299" s="1" t="s">
        <v>176</v>
      </c>
      <c r="L299" s="1">
        <v>2</v>
      </c>
      <c r="M299" s="1" t="s">
        <v>177</v>
      </c>
      <c r="N299" s="1">
        <v>2</v>
      </c>
      <c r="O299" s="1" t="s">
        <v>345</v>
      </c>
      <c r="P299" s="1">
        <v>1</v>
      </c>
      <c r="R299" t="s">
        <v>1684</v>
      </c>
      <c r="S299">
        <v>0</v>
      </c>
      <c r="X299">
        <v>0</v>
      </c>
      <c r="Y299" t="str" cm="1">
        <f t="array" ref="Y29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299" cm="1">
        <f t="array" ref="Z29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299" t="str" cm="1">
        <f t="array" ref="AA29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299" t="str" cm="1">
        <f t="array" ref="AB29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299" t="str" cm="1">
        <f t="array" ref="AC29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299" t="str" cm="1">
        <f t="array" ref="AD29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299">
        <f>IF(OR(Table1[[#This Row],[Merged_Coding3numerical1]]=1,Table1[[#This Row],[Merged_Coding3numerical2]]=1,Table1[[#This Row],[Merged_Coding3numerical3]]=1),1,0)</f>
        <v>1</v>
      </c>
      <c r="AF299">
        <f>IF(OR(Table1[[#This Row],[Merged_Coding3numerical1]]=2,Table1[[#This Row],[Merged_Coding3numerical2]]=2,Table1[[#This Row],[Merged_Coding3numerical3]]=2),1,0)</f>
        <v>0</v>
      </c>
      <c r="AG299">
        <f>IF(OR(Table1[[#This Row],[Merged_Coding3numerical1]]=3,Table1[[#This Row],[Merged_Coding3numerical2]]=3,Table1[[#This Row],[Merged_Coding3numerical3]]=3),1,0)</f>
        <v>0</v>
      </c>
      <c r="AH299">
        <f>IF(OR(Table1[[#This Row],[Merged_Coding3numerical1]]=4,Table1[[#This Row],[Merged_Coding3numerical2]]=4,Table1[[#This Row],[Merged_Coding3numerical3]]=4),1,0)</f>
        <v>0</v>
      </c>
      <c r="AI299">
        <f>IF(OR(Table1[[#This Row],[Merged_Coding3numerical1]]=5,Table1[[#This Row],[Merged_Coding3numerical2]]=5,Table1[[#This Row],[Merged_Coding3numerical3]]=5),1,0)</f>
        <v>0</v>
      </c>
      <c r="AJ299">
        <f>LEN(Table1[[#This Row],[narratives_open]])</f>
        <v>704</v>
      </c>
      <c r="AK299" s="1" t="s">
        <v>90</v>
      </c>
      <c r="AL299" s="1">
        <v>2</v>
      </c>
      <c r="AR299">
        <f t="shared" si="4"/>
        <v>1</v>
      </c>
      <c r="AS299">
        <v>1</v>
      </c>
      <c r="AT299">
        <v>2</v>
      </c>
      <c r="AU299">
        <v>3</v>
      </c>
      <c r="AV299">
        <f>IF(Table1[[#This Row],[narratives_rank_1]]=1,IF(Table1[[#This Row],[narratives_rank_2]]=2,123,132),IF(Table1[[#This Row],[narratives_rank_1]]=2,IF(Table1[[#This Row],[narratives_rank_2]]=1,213,231),IF(Table1[[#This Row],[narratives_rank_2]]=1,312,321)))</f>
        <v>123</v>
      </c>
      <c r="AW299" t="str">
        <f>IF(AV299=[1]Q4_narr_rank!$B$2,[1]Q4_narr_rank!$A$2,IF(AV299=[1]Q4_narr_rank!$B$3,[1]Q4_narr_rank!$A$3,IF(AV299=[1]Q4_narr_rank!$B$4,[1]Q4_narr_rank!$A$4,IF(AV299=[1]Q4_narr_rank!$B$5,[1]Q4_narr_rank!$A$5,IF(AV299=[1]Q4_narr_rank!$B$6,[1]Q4_narr_rank!$A$6,IF(AV299=[1]Q4_narr_rank!$B$7,[1]Q4_narr_rank!$A$7))))))</f>
        <v>Cynics</v>
      </c>
      <c r="AX299" t="s">
        <v>1685</v>
      </c>
      <c r="AY299">
        <v>1</v>
      </c>
      <c r="AZ299">
        <f>LEN(Table1[[#This Row],[narratives_probing]])</f>
        <v>188</v>
      </c>
      <c r="BA299" s="6" t="str">
        <f>IF(Table1[[#This Row],[narratives_rank_1]]=1,"Money",IF(Table1[[#This Row],[narratives_rank_2]]=1,"Mixture",IF(Table1[[#This Row],[narratives_rank_3]]=1,"Sincere")))</f>
        <v>Money</v>
      </c>
      <c r="BB299" s="11" t="s">
        <v>116</v>
      </c>
      <c r="BC299" s="1">
        <v>10</v>
      </c>
      <c r="BF299" t="s">
        <v>117</v>
      </c>
      <c r="BG299" t="s">
        <v>94</v>
      </c>
      <c r="BH299" t="s">
        <v>96</v>
      </c>
      <c r="BI299" t="s">
        <v>96</v>
      </c>
      <c r="BJ299" t="s">
        <v>154</v>
      </c>
      <c r="BK299" t="s">
        <v>163</v>
      </c>
      <c r="BL299" t="s">
        <v>135</v>
      </c>
      <c r="BN299">
        <v>22</v>
      </c>
      <c r="BO299" t="s">
        <v>155</v>
      </c>
      <c r="BP299" t="s">
        <v>147</v>
      </c>
      <c r="BQ299" t="s">
        <v>156</v>
      </c>
    </row>
    <row r="300" spans="1:69" x14ac:dyDescent="0.2">
      <c r="A300" t="s">
        <v>1686</v>
      </c>
      <c r="B300" t="s">
        <v>1686</v>
      </c>
      <c r="C300">
        <v>32.814</v>
      </c>
      <c r="D300" t="s">
        <v>1687</v>
      </c>
      <c r="E300" s="1" t="s">
        <v>127</v>
      </c>
      <c r="F300" s="1">
        <v>3</v>
      </c>
      <c r="G300" s="1" t="s">
        <v>128</v>
      </c>
      <c r="H300" s="1">
        <v>9</v>
      </c>
      <c r="I300" s="1"/>
      <c r="J300" t="s">
        <v>1688</v>
      </c>
      <c r="K300" s="1" t="s">
        <v>192</v>
      </c>
      <c r="L300" s="1">
        <v>3</v>
      </c>
      <c r="M300" s="1" t="s">
        <v>87</v>
      </c>
      <c r="N300" s="1">
        <v>3</v>
      </c>
      <c r="O300" s="1" t="s">
        <v>88</v>
      </c>
      <c r="P300" s="1">
        <v>4</v>
      </c>
      <c r="R300" t="s">
        <v>1689</v>
      </c>
      <c r="S300">
        <v>0</v>
      </c>
      <c r="V300" t="s">
        <v>90</v>
      </c>
      <c r="W300" s="8">
        <f>IF(Table1[[#This Row],[main_reasontext]]=[1]Q3_narr_open!$A$23,1,IF(Table1[[#This Row],[main_reasontext]]=[1]Q3_narr_open!$A$24,2,IF(Table1[[#This Row],[main_reasontext]]=[1]Q3_narr_open!$A$25,3,IF(Table1[[#This Row],[main_reasontext]]=[1]Q3_narr_open!$A$26,4,))))</f>
        <v>1</v>
      </c>
      <c r="X300">
        <v>1</v>
      </c>
      <c r="Y300" t="str" cm="1">
        <f t="array" ref="Y30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00" cm="1">
        <f t="array" ref="Z30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00" t="str" cm="1">
        <f t="array" ref="AA30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00" cm="1">
        <f t="array" ref="AB30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00" t="str" cm="1">
        <f t="array" ref="AC30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00" t="str" cm="1">
        <f t="array" ref="AD30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00">
        <f>IF(OR(Table1[[#This Row],[Merged_Coding3numerical1]]=1,Table1[[#This Row],[Merged_Coding3numerical2]]=1,Table1[[#This Row],[Merged_Coding3numerical3]]=1),1,0)</f>
        <v>1</v>
      </c>
      <c r="AF300">
        <f>IF(OR(Table1[[#This Row],[Merged_Coding3numerical1]]=2,Table1[[#This Row],[Merged_Coding3numerical2]]=2,Table1[[#This Row],[Merged_Coding3numerical3]]=2),1,0)</f>
        <v>0</v>
      </c>
      <c r="AG300">
        <f>IF(OR(Table1[[#This Row],[Merged_Coding3numerical1]]=3,Table1[[#This Row],[Merged_Coding3numerical2]]=3,Table1[[#This Row],[Merged_Coding3numerical3]]=3),1,0)</f>
        <v>0</v>
      </c>
      <c r="AH300">
        <f>IF(OR(Table1[[#This Row],[Merged_Coding3numerical1]]=4,Table1[[#This Row],[Merged_Coding3numerical2]]=4,Table1[[#This Row],[Merged_Coding3numerical3]]=4),1,0)</f>
        <v>1</v>
      </c>
      <c r="AI300">
        <f>IF(OR(Table1[[#This Row],[Merged_Coding3numerical1]]=5,Table1[[#This Row],[Merged_Coding3numerical2]]=5,Table1[[#This Row],[Merged_Coding3numerical3]]=5),1,0)</f>
        <v>0</v>
      </c>
      <c r="AJ300">
        <f>LEN(Table1[[#This Row],[narratives_open]])</f>
        <v>192</v>
      </c>
      <c r="AK300" s="1" t="s">
        <v>90</v>
      </c>
      <c r="AL300" s="1">
        <v>2</v>
      </c>
      <c r="AM300" s="1" t="s">
        <v>114</v>
      </c>
      <c r="AN300" s="1">
        <v>6</v>
      </c>
      <c r="AR300">
        <f t="shared" si="4"/>
        <v>0.5</v>
      </c>
      <c r="AS300">
        <v>1</v>
      </c>
      <c r="AT300">
        <v>2</v>
      </c>
      <c r="AU300">
        <v>3</v>
      </c>
      <c r="AV300">
        <f>IF(Table1[[#This Row],[narratives_rank_1]]=1,IF(Table1[[#This Row],[narratives_rank_2]]=2,123,132),IF(Table1[[#This Row],[narratives_rank_1]]=2,IF(Table1[[#This Row],[narratives_rank_2]]=1,213,231),IF(Table1[[#This Row],[narratives_rank_2]]=1,312,321)))</f>
        <v>123</v>
      </c>
      <c r="AW300" t="str">
        <f>IF(AV300=[1]Q4_narr_rank!$B$2,[1]Q4_narr_rank!$A$2,IF(AV300=[1]Q4_narr_rank!$B$3,[1]Q4_narr_rank!$A$3,IF(AV300=[1]Q4_narr_rank!$B$4,[1]Q4_narr_rank!$A$4,IF(AV300=[1]Q4_narr_rank!$B$5,[1]Q4_narr_rank!$A$5,IF(AV300=[1]Q4_narr_rank!$B$6,[1]Q4_narr_rank!$A$6,IF(AV300=[1]Q4_narr_rank!$B$7,[1]Q4_narr_rank!$A$7))))))</f>
        <v>Cynics</v>
      </c>
      <c r="AX300" t="s">
        <v>1690</v>
      </c>
      <c r="AY300">
        <v>1</v>
      </c>
      <c r="AZ300">
        <f>LEN(Table1[[#This Row],[narratives_probing]])</f>
        <v>200</v>
      </c>
      <c r="BA300" s="6" t="str">
        <f>IF(Table1[[#This Row],[narratives_rank_1]]=1,"Money",IF(Table1[[#This Row],[narratives_rank_2]]=1,"Mixture",IF(Table1[[#This Row],[narratives_rank_3]]=1,"Sincere")))</f>
        <v>Money</v>
      </c>
      <c r="BB300" s="11" t="s">
        <v>116</v>
      </c>
      <c r="BC300" s="1">
        <v>10</v>
      </c>
      <c r="BF300" t="s">
        <v>202</v>
      </c>
      <c r="BG300" t="s">
        <v>94</v>
      </c>
      <c r="BH300" t="s">
        <v>118</v>
      </c>
      <c r="BI300" t="s">
        <v>118</v>
      </c>
      <c r="BJ300" t="s">
        <v>119</v>
      </c>
      <c r="BK300" t="s">
        <v>120</v>
      </c>
      <c r="BL300" t="s">
        <v>135</v>
      </c>
      <c r="BN300">
        <v>60</v>
      </c>
      <c r="BO300" t="s">
        <v>136</v>
      </c>
      <c r="BP300" t="s">
        <v>216</v>
      </c>
      <c r="BQ300" t="s">
        <v>156</v>
      </c>
    </row>
    <row r="301" spans="1:69" x14ac:dyDescent="0.2">
      <c r="A301" t="s">
        <v>1691</v>
      </c>
      <c r="B301" t="s">
        <v>1691</v>
      </c>
      <c r="C301">
        <v>36.015000000000001</v>
      </c>
      <c r="D301" t="s">
        <v>1692</v>
      </c>
      <c r="E301" s="1" t="s">
        <v>127</v>
      </c>
      <c r="F301" s="1">
        <v>3</v>
      </c>
      <c r="G301" s="1" t="s">
        <v>128</v>
      </c>
      <c r="H301" s="1">
        <v>9</v>
      </c>
      <c r="I301" s="1"/>
      <c r="J301" t="s">
        <v>1693</v>
      </c>
      <c r="K301" s="1" t="s">
        <v>108</v>
      </c>
      <c r="L301" s="1">
        <v>1</v>
      </c>
      <c r="M301" s="1" t="s">
        <v>109</v>
      </c>
      <c r="N301" s="1">
        <v>1</v>
      </c>
      <c r="O301" s="1" t="s">
        <v>88</v>
      </c>
      <c r="P301" s="1">
        <v>4</v>
      </c>
      <c r="R301" t="s">
        <v>1694</v>
      </c>
      <c r="S301">
        <v>0</v>
      </c>
      <c r="X301">
        <v>0</v>
      </c>
      <c r="Y301" t="str" cm="1">
        <f t="array" ref="Y30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01" cm="1">
        <f t="array" ref="Z30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01" t="str" cm="1">
        <f t="array" ref="AA30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01" t="str" cm="1">
        <f t="array" ref="AB30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01" t="str" cm="1">
        <f t="array" ref="AC30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01" t="str" cm="1">
        <f t="array" ref="AD30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01">
        <f>IF(OR(Table1[[#This Row],[Merged_Coding3numerical1]]=1,Table1[[#This Row],[Merged_Coding3numerical2]]=1,Table1[[#This Row],[Merged_Coding3numerical3]]=1),1,0)</f>
        <v>0</v>
      </c>
      <c r="AF301">
        <f>IF(OR(Table1[[#This Row],[Merged_Coding3numerical1]]=2,Table1[[#This Row],[Merged_Coding3numerical2]]=2,Table1[[#This Row],[Merged_Coding3numerical3]]=2),1,0)</f>
        <v>1</v>
      </c>
      <c r="AG301">
        <f>IF(OR(Table1[[#This Row],[Merged_Coding3numerical1]]=3,Table1[[#This Row],[Merged_Coding3numerical2]]=3,Table1[[#This Row],[Merged_Coding3numerical3]]=3),1,0)</f>
        <v>0</v>
      </c>
      <c r="AH301">
        <f>IF(OR(Table1[[#This Row],[Merged_Coding3numerical1]]=4,Table1[[#This Row],[Merged_Coding3numerical2]]=4,Table1[[#This Row],[Merged_Coding3numerical3]]=4),1,0)</f>
        <v>0</v>
      </c>
      <c r="AI301">
        <f>IF(OR(Table1[[#This Row],[Merged_Coding3numerical1]]=5,Table1[[#This Row],[Merged_Coding3numerical2]]=5,Table1[[#This Row],[Merged_Coding3numerical3]]=5),1,0)</f>
        <v>0</v>
      </c>
      <c r="AJ301">
        <f>LEN(Table1[[#This Row],[narratives_open]])</f>
        <v>82</v>
      </c>
      <c r="AK301" s="1" t="s">
        <v>112</v>
      </c>
      <c r="AL301" s="1">
        <v>3</v>
      </c>
      <c r="AR301">
        <f t="shared" si="4"/>
        <v>1</v>
      </c>
      <c r="AS301">
        <v>3</v>
      </c>
      <c r="AT301">
        <v>1</v>
      </c>
      <c r="AU301">
        <v>2</v>
      </c>
      <c r="AV301">
        <f>IF(Table1[[#This Row],[narratives_rank_1]]=1,IF(Table1[[#This Row],[narratives_rank_2]]=2,123,132),IF(Table1[[#This Row],[narratives_rank_1]]=2,IF(Table1[[#This Row],[narratives_rank_2]]=1,213,231),IF(Table1[[#This Row],[narratives_rank_2]]=1,312,321)))</f>
        <v>312</v>
      </c>
      <c r="AW301" t="str">
        <f>IF(AV301=[1]Q4_narr_rank!$B$2,[1]Q4_narr_rank!$A$2,IF(AV301=[1]Q4_narr_rank!$B$3,[1]Q4_narr_rank!$A$3,IF(AV301=[1]Q4_narr_rank!$B$4,[1]Q4_narr_rank!$A$4,IF(AV301=[1]Q4_narr_rank!$B$5,[1]Q4_narr_rank!$A$5,IF(AV301=[1]Q4_narr_rank!$B$6,[1]Q4_narr_rank!$A$6,IF(AV301=[1]Q4_narr_rank!$B$7,[1]Q4_narr_rank!$A$7))))))</f>
        <v>Balanced Idealists</v>
      </c>
      <c r="AX301" t="s">
        <v>1695</v>
      </c>
      <c r="AY301">
        <v>1</v>
      </c>
      <c r="AZ301">
        <f>LEN(Table1[[#This Row],[narratives_probing]])</f>
        <v>110</v>
      </c>
      <c r="BA301" s="6" t="str">
        <f>IF(Table1[[#This Row],[narratives_rank_1]]=1,"Money",IF(Table1[[#This Row],[narratives_rank_2]]=1,"Mixture",IF(Table1[[#This Row],[narratives_rank_3]]=1,"Sincere")))</f>
        <v>Mixture</v>
      </c>
      <c r="BB301" s="9" t="s">
        <v>336</v>
      </c>
      <c r="BC301" s="1">
        <v>3</v>
      </c>
      <c r="BF301" t="s">
        <v>237</v>
      </c>
      <c r="BG301" t="s">
        <v>94</v>
      </c>
      <c r="BH301" t="s">
        <v>96</v>
      </c>
      <c r="BI301" t="s">
        <v>96</v>
      </c>
      <c r="BJ301" t="s">
        <v>119</v>
      </c>
      <c r="BK301" t="s">
        <v>120</v>
      </c>
      <c r="BL301" t="s">
        <v>135</v>
      </c>
      <c r="BN301">
        <v>66</v>
      </c>
      <c r="BO301" t="s">
        <v>136</v>
      </c>
      <c r="BP301" t="s">
        <v>324</v>
      </c>
      <c r="BQ301" t="s">
        <v>124</v>
      </c>
    </row>
    <row r="302" spans="1:69" x14ac:dyDescent="0.2">
      <c r="A302" t="s">
        <v>1696</v>
      </c>
      <c r="B302" t="s">
        <v>1696</v>
      </c>
      <c r="C302">
        <v>32.542000000000002</v>
      </c>
      <c r="D302" t="s">
        <v>1697</v>
      </c>
      <c r="E302" s="1" t="s">
        <v>127</v>
      </c>
      <c r="F302" s="1">
        <v>3</v>
      </c>
      <c r="G302" s="1" t="s">
        <v>128</v>
      </c>
      <c r="H302" s="1">
        <v>9</v>
      </c>
      <c r="I302" s="1"/>
      <c r="J302" t="s">
        <v>1698</v>
      </c>
      <c r="K302" s="1" t="s">
        <v>108</v>
      </c>
      <c r="L302" s="1">
        <v>1</v>
      </c>
      <c r="M302" s="1" t="s">
        <v>109</v>
      </c>
      <c r="N302" s="1">
        <v>1</v>
      </c>
      <c r="O302" s="1" t="s">
        <v>88</v>
      </c>
      <c r="P302" s="1">
        <v>4</v>
      </c>
      <c r="R302" t="s">
        <v>1699</v>
      </c>
      <c r="S302">
        <v>0</v>
      </c>
      <c r="U302">
        <v>1</v>
      </c>
      <c r="V302" t="s">
        <v>185</v>
      </c>
      <c r="W302" s="8">
        <f>IF(Table1[[#This Row],[main_reasontext]]=[1]Q3_narr_open!$A$23,1,IF(Table1[[#This Row],[main_reasontext]]=[1]Q3_narr_open!$A$24,2,IF(Table1[[#This Row],[main_reasontext]]=[1]Q3_narr_open!$A$25,3,IF(Table1[[#This Row],[main_reasontext]]=[1]Q3_narr_open!$A$26,4,))))</f>
        <v>4</v>
      </c>
      <c r="X302">
        <v>0</v>
      </c>
      <c r="Y302" t="str" cm="1">
        <f t="array" ref="Y30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02" cm="1">
        <f t="array" ref="Z30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02" t="str" cm="1">
        <f t="array" ref="AA30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02" cm="1">
        <f t="array" ref="AB30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02" t="str" cm="1">
        <f t="array" ref="AC30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02" t="str" cm="1">
        <f t="array" ref="AD30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02">
        <f>IF(OR(Table1[[#This Row],[Merged_Coding3numerical1]]=1,Table1[[#This Row],[Merged_Coding3numerical2]]=1,Table1[[#This Row],[Merged_Coding3numerical3]]=1),1,0)</f>
        <v>0</v>
      </c>
      <c r="AF302">
        <f>IF(OR(Table1[[#This Row],[Merged_Coding3numerical1]]=2,Table1[[#This Row],[Merged_Coding3numerical2]]=2,Table1[[#This Row],[Merged_Coding3numerical3]]=2),1,0)</f>
        <v>1</v>
      </c>
      <c r="AG302">
        <f>IF(OR(Table1[[#This Row],[Merged_Coding3numerical1]]=3,Table1[[#This Row],[Merged_Coding3numerical2]]=3,Table1[[#This Row],[Merged_Coding3numerical3]]=3),1,0)</f>
        <v>0</v>
      </c>
      <c r="AH302">
        <f>IF(OR(Table1[[#This Row],[Merged_Coding3numerical1]]=4,Table1[[#This Row],[Merged_Coding3numerical2]]=4,Table1[[#This Row],[Merged_Coding3numerical3]]=4),1,0)</f>
        <v>1</v>
      </c>
      <c r="AI302">
        <f>IF(OR(Table1[[#This Row],[Merged_Coding3numerical1]]=5,Table1[[#This Row],[Merged_Coding3numerical2]]=5,Table1[[#This Row],[Merged_Coding3numerical3]]=5),1,0)</f>
        <v>0</v>
      </c>
      <c r="AJ302">
        <f>LEN(Table1[[#This Row],[narratives_open]])</f>
        <v>128</v>
      </c>
      <c r="AK302" s="1" t="s">
        <v>113</v>
      </c>
      <c r="AL302" s="1">
        <v>1</v>
      </c>
      <c r="AM302" s="1" t="s">
        <v>112</v>
      </c>
      <c r="AN302" s="1">
        <v>3</v>
      </c>
      <c r="AR302">
        <f t="shared" si="4"/>
        <v>0.5</v>
      </c>
      <c r="AS302">
        <v>2</v>
      </c>
      <c r="AT302">
        <v>1</v>
      </c>
      <c r="AU302">
        <v>3</v>
      </c>
      <c r="AV302">
        <f>IF(Table1[[#This Row],[narratives_rank_1]]=1,IF(Table1[[#This Row],[narratives_rank_2]]=2,123,132),IF(Table1[[#This Row],[narratives_rank_1]]=2,IF(Table1[[#This Row],[narratives_rank_2]]=1,213,231),IF(Table1[[#This Row],[narratives_rank_2]]=1,312,321)))</f>
        <v>213</v>
      </c>
      <c r="AW302" t="str">
        <f>IF(AV302=[1]Q4_narr_rank!$B$2,[1]Q4_narr_rank!$A$2,IF(AV302=[1]Q4_narr_rank!$B$3,[1]Q4_narr_rank!$A$3,IF(AV302=[1]Q4_narr_rank!$B$4,[1]Q4_narr_rank!$A$4,IF(AV302=[1]Q4_narr_rank!$B$5,[1]Q4_narr_rank!$A$5,IF(AV302=[1]Q4_narr_rank!$B$6,[1]Q4_narr_rank!$A$6,IF(AV302=[1]Q4_narr_rank!$B$7,[1]Q4_narr_rank!$A$7))))))</f>
        <v>Balanced Cynics</v>
      </c>
      <c r="AX302" t="s">
        <v>1700</v>
      </c>
      <c r="AY302">
        <v>1</v>
      </c>
      <c r="AZ302">
        <f>LEN(Table1[[#This Row],[narratives_probing]])</f>
        <v>127</v>
      </c>
      <c r="BA302" s="6" t="str">
        <f>IF(Table1[[#This Row],[narratives_rank_1]]=1,"Money",IF(Table1[[#This Row],[narratives_rank_2]]=1,"Mixture",IF(Table1[[#This Row],[narratives_rank_3]]=1,"Sincere")))</f>
        <v>Mixture</v>
      </c>
      <c r="BB302" s="10" t="s">
        <v>116</v>
      </c>
      <c r="BC302" s="1">
        <v>10</v>
      </c>
      <c r="BF302" t="s">
        <v>93</v>
      </c>
      <c r="BG302">
        <v>0.2</v>
      </c>
      <c r="BH302" t="s">
        <v>118</v>
      </c>
      <c r="BI302" t="s">
        <v>118</v>
      </c>
      <c r="BJ302" t="s">
        <v>119</v>
      </c>
      <c r="BK302" t="s">
        <v>163</v>
      </c>
      <c r="BL302" t="s">
        <v>135</v>
      </c>
      <c r="BN302">
        <v>36</v>
      </c>
      <c r="BO302" t="s">
        <v>155</v>
      </c>
      <c r="BP302" t="s">
        <v>147</v>
      </c>
      <c r="BQ302" t="s">
        <v>124</v>
      </c>
    </row>
    <row r="303" spans="1:69" x14ac:dyDescent="0.2">
      <c r="A303" t="s">
        <v>1701</v>
      </c>
      <c r="B303" t="s">
        <v>1701</v>
      </c>
      <c r="C303">
        <v>63.429000000000002</v>
      </c>
      <c r="D303" t="s">
        <v>1702</v>
      </c>
      <c r="E303" s="1" t="s">
        <v>167</v>
      </c>
      <c r="F303" s="1">
        <v>5</v>
      </c>
      <c r="G303" s="1" t="s">
        <v>167</v>
      </c>
      <c r="H303" s="1">
        <v>19</v>
      </c>
      <c r="I303" s="1"/>
      <c r="J303" t="s">
        <v>1703</v>
      </c>
      <c r="K303" s="1" t="s">
        <v>108</v>
      </c>
      <c r="L303" s="1">
        <v>1</v>
      </c>
      <c r="M303" s="1" t="s">
        <v>109</v>
      </c>
      <c r="N303" s="1">
        <v>1</v>
      </c>
      <c r="O303" s="1" t="s">
        <v>88</v>
      </c>
      <c r="P303" s="1">
        <v>4</v>
      </c>
      <c r="R303" t="s">
        <v>1704</v>
      </c>
      <c r="S303">
        <v>0</v>
      </c>
      <c r="V303" t="s">
        <v>90</v>
      </c>
      <c r="W303" s="8">
        <f>IF(Table1[[#This Row],[main_reasontext]]=[1]Q3_narr_open!$A$23,1,IF(Table1[[#This Row],[main_reasontext]]=[1]Q3_narr_open!$A$24,2,IF(Table1[[#This Row],[main_reasontext]]=[1]Q3_narr_open!$A$25,3,IF(Table1[[#This Row],[main_reasontext]]=[1]Q3_narr_open!$A$26,4,))))</f>
        <v>1</v>
      </c>
      <c r="X303">
        <v>0</v>
      </c>
      <c r="Y303" t="str" cm="1">
        <f t="array" ref="Y30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03" cm="1">
        <f t="array" ref="Z30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03" t="str" cm="1">
        <f t="array" ref="AA30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03" cm="1">
        <f t="array" ref="AB30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03" t="str" cm="1">
        <f t="array" ref="AC30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03" t="str" cm="1">
        <f t="array" ref="AD30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03">
        <f>IF(OR(Table1[[#This Row],[Merged_Coding3numerical1]]=1,Table1[[#This Row],[Merged_Coding3numerical2]]=1,Table1[[#This Row],[Merged_Coding3numerical3]]=1),1,0)</f>
        <v>1</v>
      </c>
      <c r="AF303">
        <f>IF(OR(Table1[[#This Row],[Merged_Coding3numerical1]]=2,Table1[[#This Row],[Merged_Coding3numerical2]]=2,Table1[[#This Row],[Merged_Coding3numerical3]]=2),1,0)</f>
        <v>0</v>
      </c>
      <c r="AG303">
        <f>IF(OR(Table1[[#This Row],[Merged_Coding3numerical1]]=3,Table1[[#This Row],[Merged_Coding3numerical2]]=3,Table1[[#This Row],[Merged_Coding3numerical3]]=3),1,0)</f>
        <v>0</v>
      </c>
      <c r="AH303">
        <f>IF(OR(Table1[[#This Row],[Merged_Coding3numerical1]]=4,Table1[[#This Row],[Merged_Coding3numerical2]]=4,Table1[[#This Row],[Merged_Coding3numerical3]]=4),1,0)</f>
        <v>1</v>
      </c>
      <c r="AI303">
        <f>IF(OR(Table1[[#This Row],[Merged_Coding3numerical1]]=5,Table1[[#This Row],[Merged_Coding3numerical2]]=5,Table1[[#This Row],[Merged_Coding3numerical3]]=5),1,0)</f>
        <v>0</v>
      </c>
      <c r="AJ303">
        <f>LEN(Table1[[#This Row],[narratives_open]])</f>
        <v>235</v>
      </c>
      <c r="AK303" s="1" t="s">
        <v>90</v>
      </c>
      <c r="AL303" s="1">
        <v>2</v>
      </c>
      <c r="AM303" s="1" t="s">
        <v>113</v>
      </c>
      <c r="AN303" s="1">
        <v>1</v>
      </c>
      <c r="AR303">
        <f t="shared" si="4"/>
        <v>0.5</v>
      </c>
      <c r="AS303">
        <v>2</v>
      </c>
      <c r="AT303">
        <v>1</v>
      </c>
      <c r="AU303">
        <v>3</v>
      </c>
      <c r="AV303">
        <f>IF(Table1[[#This Row],[narratives_rank_1]]=1,IF(Table1[[#This Row],[narratives_rank_2]]=2,123,132),IF(Table1[[#This Row],[narratives_rank_1]]=2,IF(Table1[[#This Row],[narratives_rank_2]]=1,213,231),IF(Table1[[#This Row],[narratives_rank_2]]=1,312,321)))</f>
        <v>213</v>
      </c>
      <c r="AW303" t="str">
        <f>IF(AV303=[1]Q4_narr_rank!$B$2,[1]Q4_narr_rank!$A$2,IF(AV303=[1]Q4_narr_rank!$B$3,[1]Q4_narr_rank!$A$3,IF(AV303=[1]Q4_narr_rank!$B$4,[1]Q4_narr_rank!$A$4,IF(AV303=[1]Q4_narr_rank!$B$5,[1]Q4_narr_rank!$A$5,IF(AV303=[1]Q4_narr_rank!$B$6,[1]Q4_narr_rank!$A$6,IF(AV303=[1]Q4_narr_rank!$B$7,[1]Q4_narr_rank!$A$7))))))</f>
        <v>Balanced Cynics</v>
      </c>
      <c r="AX303" t="s">
        <v>1705</v>
      </c>
      <c r="AY303">
        <v>1</v>
      </c>
      <c r="AZ303">
        <f>LEN(Table1[[#This Row],[narratives_probing]])</f>
        <v>228</v>
      </c>
      <c r="BA303" s="6" t="str">
        <f>IF(Table1[[#This Row],[narratives_rank_1]]=1,"Money",IF(Table1[[#This Row],[narratives_rank_2]]=1,"Mixture",IF(Table1[[#This Row],[narratives_rank_3]]=1,"Sincere")))</f>
        <v>Mixture</v>
      </c>
      <c r="BB303" s="9" t="s">
        <v>268</v>
      </c>
      <c r="BC303" s="1">
        <v>6</v>
      </c>
      <c r="BF303" t="s">
        <v>117</v>
      </c>
      <c r="BG303" t="s">
        <v>94</v>
      </c>
      <c r="BH303" t="s">
        <v>96</v>
      </c>
      <c r="BI303" t="s">
        <v>96</v>
      </c>
      <c r="BJ303" t="s">
        <v>154</v>
      </c>
      <c r="BK303" t="s">
        <v>163</v>
      </c>
      <c r="BL303" t="s">
        <v>630</v>
      </c>
      <c r="BN303">
        <v>37</v>
      </c>
      <c r="BO303" t="s">
        <v>122</v>
      </c>
      <c r="BP303" t="s">
        <v>164</v>
      </c>
      <c r="BQ303" t="s">
        <v>102</v>
      </c>
    </row>
    <row r="304" spans="1:69" x14ac:dyDescent="0.2">
      <c r="A304" t="s">
        <v>1706</v>
      </c>
      <c r="B304" t="s">
        <v>1706</v>
      </c>
      <c r="C304">
        <v>52.4</v>
      </c>
      <c r="D304" t="s">
        <v>1707</v>
      </c>
      <c r="E304" s="1" t="s">
        <v>167</v>
      </c>
      <c r="F304" s="1">
        <v>5</v>
      </c>
      <c r="G304" s="1" t="s">
        <v>167</v>
      </c>
      <c r="H304" s="1">
        <v>19</v>
      </c>
      <c r="I304" s="1"/>
      <c r="J304" t="s">
        <v>1708</v>
      </c>
      <c r="K304" s="1" t="s">
        <v>108</v>
      </c>
      <c r="L304" s="1">
        <v>1</v>
      </c>
      <c r="M304" s="1" t="s">
        <v>109</v>
      </c>
      <c r="N304" s="1">
        <v>1</v>
      </c>
      <c r="O304" s="1" t="s">
        <v>88</v>
      </c>
      <c r="P304" s="1">
        <v>4</v>
      </c>
      <c r="R304" t="s">
        <v>1709</v>
      </c>
      <c r="S304">
        <v>0</v>
      </c>
      <c r="T304" t="s">
        <v>170</v>
      </c>
      <c r="V304" t="s">
        <v>185</v>
      </c>
      <c r="W304" s="8">
        <f>IF(Table1[[#This Row],[main_reasontext]]=[1]Q3_narr_open!$A$23,1,IF(Table1[[#This Row],[main_reasontext]]=[1]Q3_narr_open!$A$24,2,IF(Table1[[#This Row],[main_reasontext]]=[1]Q3_narr_open!$A$25,3,IF(Table1[[#This Row],[main_reasontext]]=[1]Q3_narr_open!$A$26,4,))))</f>
        <v>4</v>
      </c>
      <c r="X304">
        <v>0</v>
      </c>
      <c r="Y304" t="str" cm="1">
        <f t="array" ref="Y30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04" cm="1">
        <f t="array" ref="Z30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04" t="str" cm="1">
        <f t="array" ref="AA30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04" cm="1">
        <f t="array" ref="AB30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04" t="str" cm="1">
        <f t="array" ref="AC30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04" t="str" cm="1">
        <f t="array" ref="AD30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04">
        <f>IF(OR(Table1[[#This Row],[Merged_Coding3numerical1]]=1,Table1[[#This Row],[Merged_Coding3numerical2]]=1,Table1[[#This Row],[Merged_Coding3numerical3]]=1),1,0)</f>
        <v>0</v>
      </c>
      <c r="AF304">
        <f>IF(OR(Table1[[#This Row],[Merged_Coding3numerical1]]=2,Table1[[#This Row],[Merged_Coding3numerical2]]=2,Table1[[#This Row],[Merged_Coding3numerical3]]=2),1,0)</f>
        <v>1</v>
      </c>
      <c r="AG304">
        <f>IF(OR(Table1[[#This Row],[Merged_Coding3numerical1]]=3,Table1[[#This Row],[Merged_Coding3numerical2]]=3,Table1[[#This Row],[Merged_Coding3numerical3]]=3),1,0)</f>
        <v>0</v>
      </c>
      <c r="AH304">
        <f>IF(OR(Table1[[#This Row],[Merged_Coding3numerical1]]=4,Table1[[#This Row],[Merged_Coding3numerical2]]=4,Table1[[#This Row],[Merged_Coding3numerical3]]=4),1,0)</f>
        <v>1</v>
      </c>
      <c r="AI304">
        <f>IF(OR(Table1[[#This Row],[Merged_Coding3numerical1]]=5,Table1[[#This Row],[Merged_Coding3numerical2]]=5,Table1[[#This Row],[Merged_Coding3numerical3]]=5),1,0)</f>
        <v>0</v>
      </c>
      <c r="AJ304">
        <f>LEN(Table1[[#This Row],[narratives_open]])</f>
        <v>212</v>
      </c>
      <c r="AK304" s="1" t="s">
        <v>113</v>
      </c>
      <c r="AL304" s="1">
        <v>1</v>
      </c>
      <c r="AM304" s="1" t="s">
        <v>112</v>
      </c>
      <c r="AN304" s="1">
        <v>3</v>
      </c>
      <c r="AR304">
        <f t="shared" si="4"/>
        <v>0.5</v>
      </c>
      <c r="AS304">
        <v>2</v>
      </c>
      <c r="AT304">
        <v>1</v>
      </c>
      <c r="AU304">
        <v>3</v>
      </c>
      <c r="AV304">
        <f>IF(Table1[[#This Row],[narratives_rank_1]]=1,IF(Table1[[#This Row],[narratives_rank_2]]=2,123,132),IF(Table1[[#This Row],[narratives_rank_1]]=2,IF(Table1[[#This Row],[narratives_rank_2]]=1,213,231),IF(Table1[[#This Row],[narratives_rank_2]]=1,312,321)))</f>
        <v>213</v>
      </c>
      <c r="AW304" t="str">
        <f>IF(AV304=[1]Q4_narr_rank!$B$2,[1]Q4_narr_rank!$A$2,IF(AV304=[1]Q4_narr_rank!$B$3,[1]Q4_narr_rank!$A$3,IF(AV304=[1]Q4_narr_rank!$B$4,[1]Q4_narr_rank!$A$4,IF(AV304=[1]Q4_narr_rank!$B$5,[1]Q4_narr_rank!$A$5,IF(AV304=[1]Q4_narr_rank!$B$6,[1]Q4_narr_rank!$A$6,IF(AV304=[1]Q4_narr_rank!$B$7,[1]Q4_narr_rank!$A$7))))))</f>
        <v>Balanced Cynics</v>
      </c>
      <c r="AX304" t="s">
        <v>1710</v>
      </c>
      <c r="AY304">
        <v>1</v>
      </c>
      <c r="AZ304">
        <f>LEN(Table1[[#This Row],[narratives_probing]])</f>
        <v>71</v>
      </c>
      <c r="BA304" s="6" t="str">
        <f>IF(Table1[[#This Row],[narratives_rank_1]]=1,"Money",IF(Table1[[#This Row],[narratives_rank_2]]=1,"Mixture",IF(Table1[[#This Row],[narratives_rank_3]]=1,"Sincere")))</f>
        <v>Mixture</v>
      </c>
      <c r="BB304" s="9" t="s">
        <v>132</v>
      </c>
      <c r="BC304" s="1">
        <v>20</v>
      </c>
      <c r="BF304" t="s">
        <v>237</v>
      </c>
      <c r="BG304" t="s">
        <v>187</v>
      </c>
      <c r="BH304" t="s">
        <v>96</v>
      </c>
      <c r="BI304" t="s">
        <v>188</v>
      </c>
      <c r="BJ304" t="s">
        <v>154</v>
      </c>
      <c r="BK304" t="s">
        <v>163</v>
      </c>
      <c r="BL304" t="s">
        <v>135</v>
      </c>
      <c r="BN304">
        <v>53</v>
      </c>
      <c r="BO304" t="s">
        <v>136</v>
      </c>
      <c r="BP304" t="s">
        <v>137</v>
      </c>
      <c r="BQ304" t="s">
        <v>138</v>
      </c>
    </row>
    <row r="305" spans="1:69" x14ac:dyDescent="0.2">
      <c r="A305" t="s">
        <v>1711</v>
      </c>
      <c r="B305" t="s">
        <v>1711</v>
      </c>
      <c r="C305">
        <v>100.449</v>
      </c>
      <c r="D305" t="s">
        <v>1712</v>
      </c>
      <c r="E305" s="1" t="s">
        <v>84</v>
      </c>
      <c r="F305" s="1">
        <v>4</v>
      </c>
      <c r="G305" s="1" t="s">
        <v>84</v>
      </c>
      <c r="H305" s="1">
        <v>1</v>
      </c>
      <c r="I305" s="1"/>
      <c r="J305" t="s">
        <v>1713</v>
      </c>
      <c r="K305" s="1" t="s">
        <v>108</v>
      </c>
      <c r="L305" s="1">
        <v>1</v>
      </c>
      <c r="M305" s="1" t="s">
        <v>109</v>
      </c>
      <c r="N305" s="1">
        <v>1</v>
      </c>
      <c r="O305" s="1" t="s">
        <v>88</v>
      </c>
      <c r="P305" s="1">
        <v>4</v>
      </c>
      <c r="R305" t="s">
        <v>1714</v>
      </c>
      <c r="S305">
        <v>0</v>
      </c>
      <c r="U305">
        <v>1</v>
      </c>
      <c r="V305" t="s">
        <v>111</v>
      </c>
      <c r="W305" s="8">
        <f>IF(Table1[[#This Row],[main_reasontext]]=[1]Q3_narr_open!$A$23,1,IF(Table1[[#This Row],[main_reasontext]]=[1]Q3_narr_open!$A$24,2,IF(Table1[[#This Row],[main_reasontext]]=[1]Q3_narr_open!$A$25,3,IF(Table1[[#This Row],[main_reasontext]]=[1]Q3_narr_open!$A$26,4,))))</f>
        <v>2</v>
      </c>
      <c r="X305">
        <v>1</v>
      </c>
      <c r="Y305" t="str" cm="1">
        <f t="array" ref="Y30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05" cm="1">
        <f t="array" ref="Z30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05" t="str" cm="1">
        <f t="array" ref="AA30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05" cm="1">
        <f t="array" ref="AB30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05" t="str" cm="1">
        <f t="array" ref="AC30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305" cm="1">
        <f t="array" ref="AD30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305">
        <f>IF(OR(Table1[[#This Row],[Merged_Coding3numerical1]]=1,Table1[[#This Row],[Merged_Coding3numerical2]]=1,Table1[[#This Row],[Merged_Coding3numerical3]]=1),1,0)</f>
        <v>0</v>
      </c>
      <c r="AF305">
        <f>IF(OR(Table1[[#This Row],[Merged_Coding3numerical1]]=2,Table1[[#This Row],[Merged_Coding3numerical2]]=2,Table1[[#This Row],[Merged_Coding3numerical3]]=2),1,0)</f>
        <v>1</v>
      </c>
      <c r="AG305">
        <f>IF(OR(Table1[[#This Row],[Merged_Coding3numerical1]]=3,Table1[[#This Row],[Merged_Coding3numerical2]]=3,Table1[[#This Row],[Merged_Coding3numerical3]]=3),1,0)</f>
        <v>0</v>
      </c>
      <c r="AH305">
        <f>IF(OR(Table1[[#This Row],[Merged_Coding3numerical1]]=4,Table1[[#This Row],[Merged_Coding3numerical2]]=4,Table1[[#This Row],[Merged_Coding3numerical3]]=4),1,0)</f>
        <v>1</v>
      </c>
      <c r="AI305">
        <f>IF(OR(Table1[[#This Row],[Merged_Coding3numerical1]]=5,Table1[[#This Row],[Merged_Coding3numerical2]]=5,Table1[[#This Row],[Merged_Coding3numerical3]]=5),1,0)</f>
        <v>0</v>
      </c>
      <c r="AJ305">
        <f>LEN(Table1[[#This Row],[narratives_open]])</f>
        <v>251</v>
      </c>
      <c r="AK305" s="1" t="s">
        <v>113</v>
      </c>
      <c r="AL305" s="1">
        <v>1</v>
      </c>
      <c r="AM305" s="1" t="s">
        <v>112</v>
      </c>
      <c r="AN305" s="1">
        <v>3</v>
      </c>
      <c r="AO305" s="1" t="s">
        <v>221</v>
      </c>
      <c r="AP305" s="1">
        <v>5</v>
      </c>
      <c r="AR305">
        <f t="shared" si="4"/>
        <v>0.33333333333333331</v>
      </c>
      <c r="AS305">
        <v>3</v>
      </c>
      <c r="AT305">
        <v>2</v>
      </c>
      <c r="AU305">
        <v>1</v>
      </c>
      <c r="AV305">
        <f>IF(Table1[[#This Row],[narratives_rank_1]]=1,IF(Table1[[#This Row],[narratives_rank_2]]=2,123,132),IF(Table1[[#This Row],[narratives_rank_1]]=2,IF(Table1[[#This Row],[narratives_rank_2]]=1,213,231),IF(Table1[[#This Row],[narratives_rank_2]]=1,312,321)))</f>
        <v>321</v>
      </c>
      <c r="AW305" t="str">
        <f>IF(AV305=[1]Q4_narr_rank!$B$2,[1]Q4_narr_rank!$A$2,IF(AV305=[1]Q4_narr_rank!$B$3,[1]Q4_narr_rank!$A$3,IF(AV305=[1]Q4_narr_rank!$B$4,[1]Q4_narr_rank!$A$4,IF(AV305=[1]Q4_narr_rank!$B$5,[1]Q4_narr_rank!$A$5,IF(AV305=[1]Q4_narr_rank!$B$6,[1]Q4_narr_rank!$A$6,IF(AV305=[1]Q4_narr_rank!$B$7,[1]Q4_narr_rank!$A$7))))))</f>
        <v>Idealists</v>
      </c>
      <c r="AX305" t="s">
        <v>1715</v>
      </c>
      <c r="AY305">
        <v>1</v>
      </c>
      <c r="AZ305">
        <f>LEN(Table1[[#This Row],[narratives_probing]])</f>
        <v>163</v>
      </c>
      <c r="BA305" s="6" t="str">
        <f>IF(Table1[[#This Row],[narratives_rank_1]]=1,"Money",IF(Table1[[#This Row],[narratives_rank_2]]=1,"Mixture",IF(Table1[[#This Row],[narratives_rank_3]]=1,"Sincere")))</f>
        <v>Sincere</v>
      </c>
      <c r="BB305" s="11" t="s">
        <v>172</v>
      </c>
      <c r="BC305" s="1">
        <v>12</v>
      </c>
      <c r="BF305" t="s">
        <v>210</v>
      </c>
      <c r="BG305" t="s">
        <v>94</v>
      </c>
      <c r="BH305" t="s">
        <v>188</v>
      </c>
      <c r="BI305" t="s">
        <v>146</v>
      </c>
      <c r="BJ305" t="s">
        <v>97</v>
      </c>
      <c r="BK305" t="s">
        <v>163</v>
      </c>
      <c r="BL305" t="s">
        <v>135</v>
      </c>
      <c r="BN305">
        <v>26</v>
      </c>
      <c r="BO305" t="s">
        <v>136</v>
      </c>
      <c r="BP305" t="s">
        <v>147</v>
      </c>
      <c r="BQ305" t="s">
        <v>138</v>
      </c>
    </row>
    <row r="306" spans="1:69" x14ac:dyDescent="0.2">
      <c r="A306" t="s">
        <v>1716</v>
      </c>
      <c r="B306" t="s">
        <v>1716</v>
      </c>
      <c r="C306">
        <v>111.672</v>
      </c>
      <c r="D306" t="s">
        <v>1717</v>
      </c>
      <c r="E306" s="1" t="s">
        <v>127</v>
      </c>
      <c r="F306" s="1">
        <v>3</v>
      </c>
      <c r="G306" s="1" t="s">
        <v>544</v>
      </c>
      <c r="H306" s="1">
        <v>8</v>
      </c>
      <c r="I306" s="1"/>
      <c r="J306" t="s">
        <v>1718</v>
      </c>
      <c r="K306" s="1" t="s">
        <v>108</v>
      </c>
      <c r="L306" s="1">
        <v>1</v>
      </c>
      <c r="M306" s="1" t="s">
        <v>109</v>
      </c>
      <c r="N306" s="1">
        <v>1</v>
      </c>
      <c r="O306" s="1" t="s">
        <v>88</v>
      </c>
      <c r="P306" s="1">
        <v>4</v>
      </c>
      <c r="R306" t="s">
        <v>1719</v>
      </c>
      <c r="S306">
        <v>1</v>
      </c>
      <c r="X306">
        <v>0</v>
      </c>
      <c r="Y306" t="str" cm="1">
        <f t="array" ref="Y30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06" cm="1">
        <f t="array" ref="Z30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06" t="str" cm="1">
        <f t="array" ref="AA30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06" t="str" cm="1">
        <f t="array" ref="AB30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06" t="str" cm="1">
        <f t="array" ref="AC30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06" t="str" cm="1">
        <f t="array" ref="AD30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06">
        <f>IF(OR(Table1[[#This Row],[Merged_Coding3numerical1]]=1,Table1[[#This Row],[Merged_Coding3numerical2]]=1,Table1[[#This Row],[Merged_Coding3numerical3]]=1),1,0)</f>
        <v>0</v>
      </c>
      <c r="AF306">
        <f>IF(OR(Table1[[#This Row],[Merged_Coding3numerical1]]=2,Table1[[#This Row],[Merged_Coding3numerical2]]=2,Table1[[#This Row],[Merged_Coding3numerical3]]=2),1,0)</f>
        <v>0</v>
      </c>
      <c r="AG306">
        <f>IF(OR(Table1[[#This Row],[Merged_Coding3numerical1]]=3,Table1[[#This Row],[Merged_Coding3numerical2]]=3,Table1[[#This Row],[Merged_Coding3numerical3]]=3),1,0)</f>
        <v>0</v>
      </c>
      <c r="AH306">
        <f>IF(OR(Table1[[#This Row],[Merged_Coding3numerical1]]=4,Table1[[#This Row],[Merged_Coding3numerical2]]=4,Table1[[#This Row],[Merged_Coding3numerical3]]=4),1,0)</f>
        <v>1</v>
      </c>
      <c r="AI306">
        <f>IF(OR(Table1[[#This Row],[Merged_Coding3numerical1]]=5,Table1[[#This Row],[Merged_Coding3numerical2]]=5,Table1[[#This Row],[Merged_Coding3numerical3]]=5),1,0)</f>
        <v>0</v>
      </c>
      <c r="AJ306">
        <f>LEN(Table1[[#This Row],[narratives_open]])</f>
        <v>198</v>
      </c>
      <c r="AK306" s="1" t="s">
        <v>113</v>
      </c>
      <c r="AL306" s="1">
        <v>1</v>
      </c>
      <c r="AR306">
        <f t="shared" si="4"/>
        <v>1</v>
      </c>
      <c r="AS306">
        <v>2</v>
      </c>
      <c r="AT306">
        <v>1</v>
      </c>
      <c r="AU306">
        <v>3</v>
      </c>
      <c r="AV306">
        <f>IF(Table1[[#This Row],[narratives_rank_1]]=1,IF(Table1[[#This Row],[narratives_rank_2]]=2,123,132),IF(Table1[[#This Row],[narratives_rank_1]]=2,IF(Table1[[#This Row],[narratives_rank_2]]=1,213,231),IF(Table1[[#This Row],[narratives_rank_2]]=1,312,321)))</f>
        <v>213</v>
      </c>
      <c r="AW306" t="str">
        <f>IF(AV306=[1]Q4_narr_rank!$B$2,[1]Q4_narr_rank!$A$2,IF(AV306=[1]Q4_narr_rank!$B$3,[1]Q4_narr_rank!$A$3,IF(AV306=[1]Q4_narr_rank!$B$4,[1]Q4_narr_rank!$A$4,IF(AV306=[1]Q4_narr_rank!$B$5,[1]Q4_narr_rank!$A$5,IF(AV306=[1]Q4_narr_rank!$B$6,[1]Q4_narr_rank!$A$6,IF(AV306=[1]Q4_narr_rank!$B$7,[1]Q4_narr_rank!$A$7))))))</f>
        <v>Balanced Cynics</v>
      </c>
      <c r="AX306" t="s">
        <v>1720</v>
      </c>
      <c r="AY306">
        <v>1</v>
      </c>
      <c r="AZ306">
        <f>LEN(Table1[[#This Row],[narratives_probing]])</f>
        <v>183</v>
      </c>
      <c r="BA306" s="6" t="str">
        <f>IF(Table1[[#This Row],[narratives_rank_1]]=1,"Money",IF(Table1[[#This Row],[narratives_rank_2]]=1,"Mixture",IF(Table1[[#This Row],[narratives_rank_3]]=1,"Sincere")))</f>
        <v>Mixture</v>
      </c>
      <c r="BB306" s="13" t="s">
        <v>116</v>
      </c>
      <c r="BC306" s="1">
        <v>10</v>
      </c>
      <c r="BF306" t="s">
        <v>223</v>
      </c>
      <c r="BG306" t="s">
        <v>94</v>
      </c>
      <c r="BH306" t="s">
        <v>96</v>
      </c>
      <c r="BI306" t="s">
        <v>96</v>
      </c>
      <c r="BJ306" t="s">
        <v>154</v>
      </c>
      <c r="BK306" t="s">
        <v>163</v>
      </c>
      <c r="BL306" t="s">
        <v>121</v>
      </c>
      <c r="BN306">
        <v>28</v>
      </c>
      <c r="BO306" t="s">
        <v>122</v>
      </c>
      <c r="BP306" t="s">
        <v>324</v>
      </c>
      <c r="BQ306" t="s">
        <v>156</v>
      </c>
    </row>
    <row r="307" spans="1:69" x14ac:dyDescent="0.2">
      <c r="A307" t="s">
        <v>1721</v>
      </c>
      <c r="B307" t="s">
        <v>1721</v>
      </c>
      <c r="C307">
        <v>108.03700000000001</v>
      </c>
      <c r="D307" t="s">
        <v>1722</v>
      </c>
      <c r="E307" s="1" t="s">
        <v>105</v>
      </c>
      <c r="F307" s="1">
        <v>1</v>
      </c>
      <c r="G307" s="1" t="s">
        <v>106</v>
      </c>
      <c r="H307" s="1">
        <v>2</v>
      </c>
      <c r="I307" s="1"/>
      <c r="J307" t="s">
        <v>1723</v>
      </c>
      <c r="K307" s="1" t="s">
        <v>108</v>
      </c>
      <c r="L307" s="1">
        <v>1</v>
      </c>
      <c r="M307" s="1" t="s">
        <v>109</v>
      </c>
      <c r="N307" s="1">
        <v>1</v>
      </c>
      <c r="O307" s="1" t="s">
        <v>345</v>
      </c>
      <c r="P307" s="1">
        <v>1</v>
      </c>
      <c r="R307" t="s">
        <v>1724</v>
      </c>
      <c r="S307">
        <v>0</v>
      </c>
      <c r="X307">
        <v>0</v>
      </c>
      <c r="Y307" t="str" cm="1">
        <f t="array" ref="Y30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07" cm="1">
        <f t="array" ref="Z30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07" t="str" cm="1">
        <f t="array" ref="AA30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07" t="str" cm="1">
        <f t="array" ref="AB30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07" t="str" cm="1">
        <f t="array" ref="AC30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07" t="str" cm="1">
        <f t="array" ref="AD30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07">
        <f>IF(OR(Table1[[#This Row],[Merged_Coding3numerical1]]=1,Table1[[#This Row],[Merged_Coding3numerical2]]=1,Table1[[#This Row],[Merged_Coding3numerical3]]=1),1,0)</f>
        <v>1</v>
      </c>
      <c r="AF307">
        <f>IF(OR(Table1[[#This Row],[Merged_Coding3numerical1]]=2,Table1[[#This Row],[Merged_Coding3numerical2]]=2,Table1[[#This Row],[Merged_Coding3numerical3]]=2),1,0)</f>
        <v>0</v>
      </c>
      <c r="AG307">
        <f>IF(OR(Table1[[#This Row],[Merged_Coding3numerical1]]=3,Table1[[#This Row],[Merged_Coding3numerical2]]=3,Table1[[#This Row],[Merged_Coding3numerical3]]=3),1,0)</f>
        <v>0</v>
      </c>
      <c r="AH307">
        <f>IF(OR(Table1[[#This Row],[Merged_Coding3numerical1]]=4,Table1[[#This Row],[Merged_Coding3numerical2]]=4,Table1[[#This Row],[Merged_Coding3numerical3]]=4),1,0)</f>
        <v>0</v>
      </c>
      <c r="AI307">
        <f>IF(OR(Table1[[#This Row],[Merged_Coding3numerical1]]=5,Table1[[#This Row],[Merged_Coding3numerical2]]=5,Table1[[#This Row],[Merged_Coding3numerical3]]=5),1,0)</f>
        <v>0</v>
      </c>
      <c r="AJ307">
        <f>LEN(Table1[[#This Row],[narratives_open]])</f>
        <v>245</v>
      </c>
      <c r="AK307" s="1" t="s">
        <v>90</v>
      </c>
      <c r="AL307" s="1">
        <v>2</v>
      </c>
      <c r="AR307">
        <f t="shared" si="4"/>
        <v>1</v>
      </c>
      <c r="AS307">
        <v>1</v>
      </c>
      <c r="AT307">
        <v>2</v>
      </c>
      <c r="AU307">
        <v>3</v>
      </c>
      <c r="AV307">
        <f>IF(Table1[[#This Row],[narratives_rank_1]]=1,IF(Table1[[#This Row],[narratives_rank_2]]=2,123,132),IF(Table1[[#This Row],[narratives_rank_1]]=2,IF(Table1[[#This Row],[narratives_rank_2]]=1,213,231),IF(Table1[[#This Row],[narratives_rank_2]]=1,312,321)))</f>
        <v>123</v>
      </c>
      <c r="AW307" t="str">
        <f>IF(AV307=[1]Q4_narr_rank!$B$2,[1]Q4_narr_rank!$A$2,IF(AV307=[1]Q4_narr_rank!$B$3,[1]Q4_narr_rank!$A$3,IF(AV307=[1]Q4_narr_rank!$B$4,[1]Q4_narr_rank!$A$4,IF(AV307=[1]Q4_narr_rank!$B$5,[1]Q4_narr_rank!$A$5,IF(AV307=[1]Q4_narr_rank!$B$6,[1]Q4_narr_rank!$A$6,IF(AV307=[1]Q4_narr_rank!$B$7,[1]Q4_narr_rank!$A$7))))))</f>
        <v>Cynics</v>
      </c>
      <c r="AX307" t="s">
        <v>1725</v>
      </c>
      <c r="AY307">
        <v>1</v>
      </c>
      <c r="AZ307">
        <f>LEN(Table1[[#This Row],[narratives_probing]])</f>
        <v>525</v>
      </c>
      <c r="BA307" s="6" t="str">
        <f>IF(Table1[[#This Row],[narratives_rank_1]]=1,"Money",IF(Table1[[#This Row],[narratives_rank_2]]=1,"Mixture",IF(Table1[[#This Row],[narratives_rank_3]]=1,"Sincere")))</f>
        <v>Money</v>
      </c>
      <c r="BB307" s="13" t="s">
        <v>92</v>
      </c>
      <c r="BC307" s="1">
        <v>9</v>
      </c>
      <c r="BF307" t="s">
        <v>117</v>
      </c>
      <c r="BG307" t="s">
        <v>187</v>
      </c>
      <c r="BH307" t="s">
        <v>188</v>
      </c>
      <c r="BI307" t="s">
        <v>146</v>
      </c>
      <c r="BJ307" t="s">
        <v>97</v>
      </c>
      <c r="BK307" t="s">
        <v>163</v>
      </c>
      <c r="BL307" t="s">
        <v>135</v>
      </c>
      <c r="BN307">
        <v>29</v>
      </c>
      <c r="BO307" t="s">
        <v>803</v>
      </c>
      <c r="BP307" t="s">
        <v>137</v>
      </c>
      <c r="BQ307" t="s">
        <v>124</v>
      </c>
    </row>
    <row r="308" spans="1:69" x14ac:dyDescent="0.2">
      <c r="A308" t="s">
        <v>1726</v>
      </c>
      <c r="B308" t="s">
        <v>1726</v>
      </c>
      <c r="C308">
        <v>119.06</v>
      </c>
      <c r="D308" t="s">
        <v>1727</v>
      </c>
      <c r="E308" s="1" t="s">
        <v>205</v>
      </c>
      <c r="F308" s="1">
        <v>2</v>
      </c>
      <c r="G308" s="1" t="s">
        <v>281</v>
      </c>
      <c r="H308" s="1">
        <v>4</v>
      </c>
      <c r="I308" s="1"/>
      <c r="J308" t="s">
        <v>1728</v>
      </c>
      <c r="K308" s="1" t="s">
        <v>108</v>
      </c>
      <c r="L308" s="1">
        <v>1</v>
      </c>
      <c r="M308" s="1" t="s">
        <v>109</v>
      </c>
      <c r="N308" s="1">
        <v>1</v>
      </c>
      <c r="O308" s="1" t="s">
        <v>88</v>
      </c>
      <c r="P308" s="1">
        <v>4</v>
      </c>
      <c r="R308" t="s">
        <v>1729</v>
      </c>
      <c r="S308">
        <v>0</v>
      </c>
      <c r="V308" t="s">
        <v>185</v>
      </c>
      <c r="W308" s="8">
        <f>IF(Table1[[#This Row],[main_reasontext]]=[1]Q3_narr_open!$A$23,1,IF(Table1[[#This Row],[main_reasontext]]=[1]Q3_narr_open!$A$24,2,IF(Table1[[#This Row],[main_reasontext]]=[1]Q3_narr_open!$A$25,3,IF(Table1[[#This Row],[main_reasontext]]=[1]Q3_narr_open!$A$26,4,))))</f>
        <v>4</v>
      </c>
      <c r="X308">
        <v>0</v>
      </c>
      <c r="Y308" t="str" cm="1">
        <f t="array" ref="Y30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08" cm="1">
        <f t="array" ref="Z30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08" t="str" cm="1">
        <f t="array" ref="AA30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308" cm="1">
        <f t="array" ref="AB30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308" t="str" cm="1">
        <f t="array" ref="AC30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308" cm="1">
        <f t="array" ref="AD30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308">
        <f>IF(OR(Table1[[#This Row],[Merged_Coding3numerical1]]=1,Table1[[#This Row],[Merged_Coding3numerical2]]=1,Table1[[#This Row],[Merged_Coding3numerical3]]=1),1,0)</f>
        <v>1</v>
      </c>
      <c r="AF308">
        <f>IF(OR(Table1[[#This Row],[Merged_Coding3numerical1]]=2,Table1[[#This Row],[Merged_Coding3numerical2]]=2,Table1[[#This Row],[Merged_Coding3numerical3]]=2),1,0)</f>
        <v>0</v>
      </c>
      <c r="AG308">
        <f>IF(OR(Table1[[#This Row],[Merged_Coding3numerical1]]=3,Table1[[#This Row],[Merged_Coding3numerical2]]=3,Table1[[#This Row],[Merged_Coding3numerical3]]=3),1,0)</f>
        <v>1</v>
      </c>
      <c r="AH308">
        <f>IF(OR(Table1[[#This Row],[Merged_Coding3numerical1]]=4,Table1[[#This Row],[Merged_Coding3numerical2]]=4,Table1[[#This Row],[Merged_Coding3numerical3]]=4),1,0)</f>
        <v>1</v>
      </c>
      <c r="AI308">
        <f>IF(OR(Table1[[#This Row],[Merged_Coding3numerical1]]=5,Table1[[#This Row],[Merged_Coding3numerical2]]=5,Table1[[#This Row],[Merged_Coding3numerical3]]=5),1,0)</f>
        <v>0</v>
      </c>
      <c r="AJ308">
        <f>LEN(Table1[[#This Row],[narratives_open]])</f>
        <v>97</v>
      </c>
      <c r="AK308" s="1" t="s">
        <v>436</v>
      </c>
      <c r="AL308" s="1">
        <v>16</v>
      </c>
      <c r="AM308" s="1" t="s">
        <v>1730</v>
      </c>
      <c r="AN308" s="1">
        <v>15</v>
      </c>
      <c r="AO308" s="1" t="s">
        <v>295</v>
      </c>
      <c r="AP308" s="1">
        <v>4</v>
      </c>
      <c r="AR308">
        <f t="shared" si="4"/>
        <v>0.33333333333333331</v>
      </c>
      <c r="AS308">
        <v>3</v>
      </c>
      <c r="AT308">
        <v>2</v>
      </c>
      <c r="AU308">
        <v>1</v>
      </c>
      <c r="AV308">
        <f>IF(Table1[[#This Row],[narratives_rank_1]]=1,IF(Table1[[#This Row],[narratives_rank_2]]=2,123,132),IF(Table1[[#This Row],[narratives_rank_1]]=2,IF(Table1[[#This Row],[narratives_rank_2]]=1,213,231),IF(Table1[[#This Row],[narratives_rank_2]]=1,312,321)))</f>
        <v>321</v>
      </c>
      <c r="AW308" t="str">
        <f>IF(AV308=[1]Q4_narr_rank!$B$2,[1]Q4_narr_rank!$A$2,IF(AV308=[1]Q4_narr_rank!$B$3,[1]Q4_narr_rank!$A$3,IF(AV308=[1]Q4_narr_rank!$B$4,[1]Q4_narr_rank!$A$4,IF(AV308=[1]Q4_narr_rank!$B$5,[1]Q4_narr_rank!$A$5,IF(AV308=[1]Q4_narr_rank!$B$6,[1]Q4_narr_rank!$A$6,IF(AV308=[1]Q4_narr_rank!$B$7,[1]Q4_narr_rank!$A$7))))))</f>
        <v>Idealists</v>
      </c>
      <c r="AX308" t="s">
        <v>1731</v>
      </c>
      <c r="AY308">
        <v>1</v>
      </c>
      <c r="AZ308">
        <f>LEN(Table1[[#This Row],[narratives_probing]])</f>
        <v>30</v>
      </c>
      <c r="BA308" s="6" t="str">
        <f>IF(Table1[[#This Row],[narratives_rank_1]]=1,"Money",IF(Table1[[#This Row],[narratives_rank_2]]=1,"Mixture",IF(Table1[[#This Row],[narratives_rank_3]]=1,"Sincere")))</f>
        <v>Sincere</v>
      </c>
      <c r="BB308" s="9" t="s">
        <v>369</v>
      </c>
      <c r="BC308" s="1">
        <v>7</v>
      </c>
      <c r="BF308" t="s">
        <v>223</v>
      </c>
      <c r="BG308" t="s">
        <v>187</v>
      </c>
      <c r="BH308" t="s">
        <v>118</v>
      </c>
      <c r="BI308" t="s">
        <v>118</v>
      </c>
      <c r="BJ308" t="s">
        <v>134</v>
      </c>
      <c r="BK308" t="s">
        <v>163</v>
      </c>
      <c r="BL308" t="s">
        <v>135</v>
      </c>
      <c r="BN308">
        <v>67</v>
      </c>
      <c r="BO308" t="s">
        <v>136</v>
      </c>
      <c r="BP308" t="s">
        <v>147</v>
      </c>
      <c r="BQ308" t="s">
        <v>138</v>
      </c>
    </row>
    <row r="309" spans="1:69" x14ac:dyDescent="0.2">
      <c r="A309" t="s">
        <v>1732</v>
      </c>
      <c r="B309" t="s">
        <v>1732</v>
      </c>
      <c r="C309">
        <v>197.23599999999999</v>
      </c>
      <c r="D309" t="s">
        <v>1733</v>
      </c>
      <c r="E309" s="1" t="s">
        <v>127</v>
      </c>
      <c r="F309" s="1">
        <v>3</v>
      </c>
      <c r="G309" s="1" t="s">
        <v>128</v>
      </c>
      <c r="H309" s="1">
        <v>9</v>
      </c>
      <c r="I309" s="1"/>
      <c r="J309" t="s">
        <v>1734</v>
      </c>
      <c r="K309" s="1" t="s">
        <v>108</v>
      </c>
      <c r="L309" s="1">
        <v>1</v>
      </c>
      <c r="M309" s="1" t="s">
        <v>109</v>
      </c>
      <c r="N309" s="1">
        <v>1</v>
      </c>
      <c r="O309" s="1" t="s">
        <v>345</v>
      </c>
      <c r="P309" s="1">
        <v>1</v>
      </c>
      <c r="R309" t="s">
        <v>1735</v>
      </c>
      <c r="S309">
        <v>0</v>
      </c>
      <c r="X309">
        <v>0</v>
      </c>
      <c r="Y309" t="str" cm="1">
        <f t="array" ref="Y30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09" cm="1">
        <f t="array" ref="Z30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09" t="str" cm="1">
        <f t="array" ref="AA30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09" t="str" cm="1">
        <f t="array" ref="AB30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09" t="str" cm="1">
        <f t="array" ref="AC30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09" t="str" cm="1">
        <f t="array" ref="AD30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09">
        <f>IF(OR(Table1[[#This Row],[Merged_Coding3numerical1]]=1,Table1[[#This Row],[Merged_Coding3numerical2]]=1,Table1[[#This Row],[Merged_Coding3numerical3]]=1),1,0)</f>
        <v>1</v>
      </c>
      <c r="AF309">
        <f>IF(OR(Table1[[#This Row],[Merged_Coding3numerical1]]=2,Table1[[#This Row],[Merged_Coding3numerical2]]=2,Table1[[#This Row],[Merged_Coding3numerical3]]=2),1,0)</f>
        <v>0</v>
      </c>
      <c r="AG309">
        <f>IF(OR(Table1[[#This Row],[Merged_Coding3numerical1]]=3,Table1[[#This Row],[Merged_Coding3numerical2]]=3,Table1[[#This Row],[Merged_Coding3numerical3]]=3),1,0)</f>
        <v>0</v>
      </c>
      <c r="AH309">
        <f>IF(OR(Table1[[#This Row],[Merged_Coding3numerical1]]=4,Table1[[#This Row],[Merged_Coding3numerical2]]=4,Table1[[#This Row],[Merged_Coding3numerical3]]=4),1,0)</f>
        <v>0</v>
      </c>
      <c r="AI309">
        <f>IF(OR(Table1[[#This Row],[Merged_Coding3numerical1]]=5,Table1[[#This Row],[Merged_Coding3numerical2]]=5,Table1[[#This Row],[Merged_Coding3numerical3]]=5),1,0)</f>
        <v>0</v>
      </c>
      <c r="AJ309">
        <f>LEN(Table1[[#This Row],[narratives_open]])</f>
        <v>631</v>
      </c>
      <c r="AK309" s="1" t="s">
        <v>90</v>
      </c>
      <c r="AL309" s="1">
        <v>2</v>
      </c>
      <c r="AR309">
        <f t="shared" si="4"/>
        <v>1</v>
      </c>
      <c r="AS309">
        <v>1</v>
      </c>
      <c r="AT309">
        <v>2</v>
      </c>
      <c r="AU309">
        <v>3</v>
      </c>
      <c r="AV309">
        <f>IF(Table1[[#This Row],[narratives_rank_1]]=1,IF(Table1[[#This Row],[narratives_rank_2]]=2,123,132),IF(Table1[[#This Row],[narratives_rank_1]]=2,IF(Table1[[#This Row],[narratives_rank_2]]=1,213,231),IF(Table1[[#This Row],[narratives_rank_2]]=1,312,321)))</f>
        <v>123</v>
      </c>
      <c r="AW309" t="str">
        <f>IF(AV309=[1]Q4_narr_rank!$B$2,[1]Q4_narr_rank!$A$2,IF(AV309=[1]Q4_narr_rank!$B$3,[1]Q4_narr_rank!$A$3,IF(AV309=[1]Q4_narr_rank!$B$4,[1]Q4_narr_rank!$A$4,IF(AV309=[1]Q4_narr_rank!$B$5,[1]Q4_narr_rank!$A$5,IF(AV309=[1]Q4_narr_rank!$B$6,[1]Q4_narr_rank!$A$6,IF(AV309=[1]Q4_narr_rank!$B$7,[1]Q4_narr_rank!$A$7))))))</f>
        <v>Cynics</v>
      </c>
      <c r="AX309" t="s">
        <v>1736</v>
      </c>
      <c r="AY309">
        <v>1</v>
      </c>
      <c r="AZ309">
        <f>LEN(Table1[[#This Row],[narratives_probing]])</f>
        <v>584</v>
      </c>
      <c r="BA309" s="6" t="str">
        <f>IF(Table1[[#This Row],[narratives_rank_1]]=1,"Money",IF(Table1[[#This Row],[narratives_rank_2]]=1,"Mixture",IF(Table1[[#This Row],[narratives_rank_3]]=1,"Sincere")))</f>
        <v>Money</v>
      </c>
      <c r="BB309" s="7" t="s">
        <v>116</v>
      </c>
      <c r="BC309" s="1">
        <v>10</v>
      </c>
      <c r="BF309" t="s">
        <v>117</v>
      </c>
      <c r="BG309" t="s">
        <v>94</v>
      </c>
      <c r="BH309" t="s">
        <v>146</v>
      </c>
      <c r="BI309" t="s">
        <v>96</v>
      </c>
      <c r="BJ309" t="s">
        <v>162</v>
      </c>
      <c r="BK309" t="s">
        <v>98</v>
      </c>
      <c r="BL309" t="s">
        <v>135</v>
      </c>
      <c r="BN309">
        <v>59</v>
      </c>
      <c r="BO309" t="s">
        <v>122</v>
      </c>
      <c r="BP309" t="s">
        <v>164</v>
      </c>
      <c r="BQ309" t="s">
        <v>124</v>
      </c>
    </row>
    <row r="310" spans="1:69" x14ac:dyDescent="0.2">
      <c r="A310" t="s">
        <v>1737</v>
      </c>
      <c r="B310" t="s">
        <v>1737</v>
      </c>
      <c r="C310">
        <v>83.201999999999998</v>
      </c>
      <c r="D310" t="s">
        <v>1738</v>
      </c>
      <c r="E310" s="1" t="s">
        <v>127</v>
      </c>
      <c r="F310" s="1">
        <v>3</v>
      </c>
      <c r="G310" s="1" t="s">
        <v>128</v>
      </c>
      <c r="H310" s="1">
        <v>9</v>
      </c>
      <c r="I310" s="1"/>
      <c r="J310" t="s">
        <v>1739</v>
      </c>
      <c r="K310" s="1" t="s">
        <v>176</v>
      </c>
      <c r="L310" s="1">
        <v>2</v>
      </c>
      <c r="M310" s="1" t="s">
        <v>328</v>
      </c>
      <c r="N310" s="1">
        <v>4</v>
      </c>
      <c r="O310" s="1" t="s">
        <v>88</v>
      </c>
      <c r="P310" s="1">
        <v>4</v>
      </c>
      <c r="R310" t="s">
        <v>1740</v>
      </c>
      <c r="S310">
        <v>0</v>
      </c>
      <c r="T310" t="s">
        <v>170</v>
      </c>
      <c r="V310" t="s">
        <v>185</v>
      </c>
      <c r="W310" s="8">
        <f>IF(Table1[[#This Row],[main_reasontext]]=[1]Q3_narr_open!$A$23,1,IF(Table1[[#This Row],[main_reasontext]]=[1]Q3_narr_open!$A$24,2,IF(Table1[[#This Row],[main_reasontext]]=[1]Q3_narr_open!$A$25,3,IF(Table1[[#This Row],[main_reasontext]]=[1]Q3_narr_open!$A$26,4,))))</f>
        <v>4</v>
      </c>
      <c r="X310">
        <v>1</v>
      </c>
      <c r="Y310" t="str" cm="1">
        <f t="array" ref="Y31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10" cm="1">
        <f t="array" ref="Z31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10" t="s">
        <v>111</v>
      </c>
      <c r="AB310">
        <v>2</v>
      </c>
      <c r="AC310" t="str" cm="1">
        <f t="array" ref="AC31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10" t="str" cm="1">
        <f t="array" ref="AD31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10">
        <f>IF(OR(Table1[[#This Row],[Merged_Coding3numerical1]]=1,Table1[[#This Row],[Merged_Coding3numerical2]]=1,Table1[[#This Row],[Merged_Coding3numerical3]]=1),1,0)</f>
        <v>0</v>
      </c>
      <c r="AF310">
        <f>IF(OR(Table1[[#This Row],[Merged_Coding3numerical1]]=2,Table1[[#This Row],[Merged_Coding3numerical2]]=2,Table1[[#This Row],[Merged_Coding3numerical3]]=2),1,0)</f>
        <v>1</v>
      </c>
      <c r="AG310">
        <f>IF(OR(Table1[[#This Row],[Merged_Coding3numerical1]]=3,Table1[[#This Row],[Merged_Coding3numerical2]]=3,Table1[[#This Row],[Merged_Coding3numerical3]]=3),1,0)</f>
        <v>0</v>
      </c>
      <c r="AH310">
        <f>IF(OR(Table1[[#This Row],[Merged_Coding3numerical1]]=4,Table1[[#This Row],[Merged_Coding3numerical2]]=4,Table1[[#This Row],[Merged_Coding3numerical3]]=4),1,0)</f>
        <v>1</v>
      </c>
      <c r="AI310">
        <f>IF(OR(Table1[[#This Row],[Merged_Coding3numerical1]]=5,Table1[[#This Row],[Merged_Coding3numerical2]]=5,Table1[[#This Row],[Merged_Coding3numerical3]]=5),1,0)</f>
        <v>0</v>
      </c>
      <c r="AJ310">
        <f>LEN(Table1[[#This Row],[narratives_open]])</f>
        <v>281</v>
      </c>
      <c r="AK310" s="1" t="s">
        <v>114</v>
      </c>
      <c r="AL310" s="1">
        <v>6</v>
      </c>
      <c r="AM310" s="1" t="s">
        <v>567</v>
      </c>
      <c r="AN310" s="1">
        <v>13</v>
      </c>
      <c r="AR310">
        <f t="shared" si="4"/>
        <v>0.5</v>
      </c>
      <c r="AS310">
        <v>3</v>
      </c>
      <c r="AT310">
        <v>1</v>
      </c>
      <c r="AU310">
        <v>2</v>
      </c>
      <c r="AV310">
        <f>IF(Table1[[#This Row],[narratives_rank_1]]=1,IF(Table1[[#This Row],[narratives_rank_2]]=2,123,132),IF(Table1[[#This Row],[narratives_rank_1]]=2,IF(Table1[[#This Row],[narratives_rank_2]]=1,213,231),IF(Table1[[#This Row],[narratives_rank_2]]=1,312,321)))</f>
        <v>312</v>
      </c>
      <c r="AW310" t="str">
        <f>IF(AV310=[1]Q4_narr_rank!$B$2,[1]Q4_narr_rank!$A$2,IF(AV310=[1]Q4_narr_rank!$B$3,[1]Q4_narr_rank!$A$3,IF(AV310=[1]Q4_narr_rank!$B$4,[1]Q4_narr_rank!$A$4,IF(AV310=[1]Q4_narr_rank!$B$5,[1]Q4_narr_rank!$A$5,IF(AV310=[1]Q4_narr_rank!$B$6,[1]Q4_narr_rank!$A$6,IF(AV310=[1]Q4_narr_rank!$B$7,[1]Q4_narr_rank!$A$7))))))</f>
        <v>Balanced Idealists</v>
      </c>
      <c r="AX310" t="s">
        <v>1741</v>
      </c>
      <c r="AY310">
        <v>1</v>
      </c>
      <c r="AZ310">
        <f>LEN(Table1[[#This Row],[narratives_probing]])</f>
        <v>314</v>
      </c>
      <c r="BA310" s="6" t="str">
        <f>IF(Table1[[#This Row],[narratives_rank_1]]=1,"Money",IF(Table1[[#This Row],[narratives_rank_2]]=1,"Mixture",IF(Table1[[#This Row],[narratives_rank_3]]=1,"Sincere")))</f>
        <v>Mixture</v>
      </c>
      <c r="BB310" s="9" t="s">
        <v>132</v>
      </c>
      <c r="BC310" s="1">
        <v>20</v>
      </c>
      <c r="BF310" t="s">
        <v>93</v>
      </c>
      <c r="BG310" t="s">
        <v>187</v>
      </c>
      <c r="BH310" t="s">
        <v>146</v>
      </c>
      <c r="BI310" t="s">
        <v>146</v>
      </c>
      <c r="BJ310" t="s">
        <v>119</v>
      </c>
      <c r="BK310" t="s">
        <v>120</v>
      </c>
      <c r="BL310" t="s">
        <v>135</v>
      </c>
      <c r="BN310">
        <v>60</v>
      </c>
      <c r="BO310" t="s">
        <v>136</v>
      </c>
      <c r="BP310" t="s">
        <v>147</v>
      </c>
      <c r="BQ310" t="s">
        <v>138</v>
      </c>
    </row>
    <row r="311" spans="1:69" x14ac:dyDescent="0.2">
      <c r="A311" t="s">
        <v>1742</v>
      </c>
      <c r="B311" t="s">
        <v>1742</v>
      </c>
      <c r="C311">
        <v>43.801000000000002</v>
      </c>
      <c r="D311" t="s">
        <v>1743</v>
      </c>
      <c r="E311" s="1" t="s">
        <v>167</v>
      </c>
      <c r="F311" s="1">
        <v>5</v>
      </c>
      <c r="G311" s="1" t="s">
        <v>167</v>
      </c>
      <c r="H311" s="1">
        <v>19</v>
      </c>
      <c r="I311" s="1"/>
      <c r="J311" t="s">
        <v>1744</v>
      </c>
      <c r="K311" s="1" t="s">
        <v>176</v>
      </c>
      <c r="L311" s="1">
        <v>2</v>
      </c>
      <c r="M311" s="1" t="s">
        <v>177</v>
      </c>
      <c r="N311" s="1">
        <v>2</v>
      </c>
      <c r="O311" s="1" t="s">
        <v>345</v>
      </c>
      <c r="P311" s="1">
        <v>1</v>
      </c>
      <c r="R311" t="s">
        <v>1745</v>
      </c>
      <c r="S311">
        <v>0</v>
      </c>
      <c r="X311">
        <v>0</v>
      </c>
      <c r="Y311" t="str" cm="1">
        <f t="array" ref="Y31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11" cm="1">
        <f t="array" ref="Z31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11" t="str" cm="1">
        <f t="array" ref="AA31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11" t="str" cm="1">
        <f t="array" ref="AB31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11" t="str" cm="1">
        <f t="array" ref="AC31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11" t="str" cm="1">
        <f t="array" ref="AD31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11">
        <f>IF(OR(Table1[[#This Row],[Merged_Coding3numerical1]]=1,Table1[[#This Row],[Merged_Coding3numerical2]]=1,Table1[[#This Row],[Merged_Coding3numerical3]]=1),1,0)</f>
        <v>0</v>
      </c>
      <c r="AF311">
        <f>IF(OR(Table1[[#This Row],[Merged_Coding3numerical1]]=2,Table1[[#This Row],[Merged_Coding3numerical2]]=2,Table1[[#This Row],[Merged_Coding3numerical3]]=2),1,0)</f>
        <v>1</v>
      </c>
      <c r="AG311">
        <f>IF(OR(Table1[[#This Row],[Merged_Coding3numerical1]]=3,Table1[[#This Row],[Merged_Coding3numerical2]]=3,Table1[[#This Row],[Merged_Coding3numerical3]]=3),1,0)</f>
        <v>0</v>
      </c>
      <c r="AH311">
        <f>IF(OR(Table1[[#This Row],[Merged_Coding3numerical1]]=4,Table1[[#This Row],[Merged_Coding3numerical2]]=4,Table1[[#This Row],[Merged_Coding3numerical3]]=4),1,0)</f>
        <v>0</v>
      </c>
      <c r="AI311">
        <f>IF(OR(Table1[[#This Row],[Merged_Coding3numerical1]]=5,Table1[[#This Row],[Merged_Coding3numerical2]]=5,Table1[[#This Row],[Merged_Coding3numerical3]]=5),1,0)</f>
        <v>0</v>
      </c>
      <c r="AJ311">
        <f>LEN(Table1[[#This Row],[narratives_open]])</f>
        <v>60</v>
      </c>
      <c r="AK311" s="1" t="s">
        <v>112</v>
      </c>
      <c r="AL311" s="1">
        <v>3</v>
      </c>
      <c r="AR311">
        <f t="shared" si="4"/>
        <v>1</v>
      </c>
      <c r="AS311">
        <v>1</v>
      </c>
      <c r="AT311">
        <v>2</v>
      </c>
      <c r="AU311">
        <v>3</v>
      </c>
      <c r="AV311">
        <f>IF(Table1[[#This Row],[narratives_rank_1]]=1,IF(Table1[[#This Row],[narratives_rank_2]]=2,123,132),IF(Table1[[#This Row],[narratives_rank_1]]=2,IF(Table1[[#This Row],[narratives_rank_2]]=1,213,231),IF(Table1[[#This Row],[narratives_rank_2]]=1,312,321)))</f>
        <v>123</v>
      </c>
      <c r="AW311" t="str">
        <f>IF(AV311=[1]Q4_narr_rank!$B$2,[1]Q4_narr_rank!$A$2,IF(AV311=[1]Q4_narr_rank!$B$3,[1]Q4_narr_rank!$A$3,IF(AV311=[1]Q4_narr_rank!$B$4,[1]Q4_narr_rank!$A$4,IF(AV311=[1]Q4_narr_rank!$B$5,[1]Q4_narr_rank!$A$5,IF(AV311=[1]Q4_narr_rank!$B$6,[1]Q4_narr_rank!$A$6,IF(AV311=[1]Q4_narr_rank!$B$7,[1]Q4_narr_rank!$A$7))))))</f>
        <v>Cynics</v>
      </c>
      <c r="AX311" t="s">
        <v>1746</v>
      </c>
      <c r="AY311">
        <v>1</v>
      </c>
      <c r="AZ311">
        <f>LEN(Table1[[#This Row],[narratives_probing]])</f>
        <v>182</v>
      </c>
      <c r="BA311" s="6" t="str">
        <f>IF(Table1[[#This Row],[narratives_rank_1]]=1,"Money",IF(Table1[[#This Row],[narratives_rank_2]]=1,"Mixture",IF(Table1[[#This Row],[narratives_rank_3]]=1,"Sincere")))</f>
        <v>Money</v>
      </c>
      <c r="BB311" s="9" t="s">
        <v>336</v>
      </c>
      <c r="BC311" s="1">
        <v>3</v>
      </c>
      <c r="BF311" t="s">
        <v>223</v>
      </c>
      <c r="BG311" t="s">
        <v>94</v>
      </c>
      <c r="BH311" t="s">
        <v>118</v>
      </c>
      <c r="BI311" t="s">
        <v>118</v>
      </c>
      <c r="BJ311" t="s">
        <v>154</v>
      </c>
      <c r="BK311" t="s">
        <v>163</v>
      </c>
      <c r="BL311" t="s">
        <v>135</v>
      </c>
      <c r="BN311">
        <v>23</v>
      </c>
      <c r="BO311" t="s">
        <v>136</v>
      </c>
      <c r="BP311" t="s">
        <v>123</v>
      </c>
      <c r="BQ311" t="s">
        <v>138</v>
      </c>
    </row>
    <row r="312" spans="1:69" x14ac:dyDescent="0.2">
      <c r="A312" t="s">
        <v>1747</v>
      </c>
      <c r="B312" t="s">
        <v>1747</v>
      </c>
      <c r="C312">
        <v>142.93</v>
      </c>
      <c r="D312" t="s">
        <v>1748</v>
      </c>
      <c r="E312" s="1" t="s">
        <v>105</v>
      </c>
      <c r="F312" s="1">
        <v>1</v>
      </c>
      <c r="G312" s="1" t="s">
        <v>106</v>
      </c>
      <c r="H312" s="1">
        <v>2</v>
      </c>
      <c r="I312" s="1"/>
      <c r="J312" t="s">
        <v>1749</v>
      </c>
      <c r="K312" s="1" t="s">
        <v>176</v>
      </c>
      <c r="L312" s="1">
        <v>2</v>
      </c>
      <c r="M312" s="1" t="s">
        <v>328</v>
      </c>
      <c r="N312" s="1">
        <v>4</v>
      </c>
      <c r="O312" s="1" t="s">
        <v>88</v>
      </c>
      <c r="P312" s="1">
        <v>4</v>
      </c>
      <c r="R312" t="s">
        <v>1750</v>
      </c>
      <c r="S312">
        <v>0</v>
      </c>
      <c r="V312" t="s">
        <v>90</v>
      </c>
      <c r="W312" s="8">
        <f>IF(Table1[[#This Row],[main_reasontext]]=[1]Q3_narr_open!$A$23,1,IF(Table1[[#This Row],[main_reasontext]]=[1]Q3_narr_open!$A$24,2,IF(Table1[[#This Row],[main_reasontext]]=[1]Q3_narr_open!$A$25,3,IF(Table1[[#This Row],[main_reasontext]]=[1]Q3_narr_open!$A$26,4,))))</f>
        <v>1</v>
      </c>
      <c r="X312">
        <v>0</v>
      </c>
      <c r="Y312" t="str" cm="1">
        <f t="array" ref="Y31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12" cm="1">
        <f t="array" ref="Z31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12" t="s">
        <v>111</v>
      </c>
      <c r="AB312">
        <v>2</v>
      </c>
      <c r="AC312" t="str" cm="1">
        <f t="array" ref="AC31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12" t="str" cm="1">
        <f t="array" ref="AD31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12">
        <f>IF(OR(Table1[[#This Row],[Merged_Coding3numerical1]]=1,Table1[[#This Row],[Merged_Coding3numerical2]]=1,Table1[[#This Row],[Merged_Coding3numerical3]]=1),1,0)</f>
        <v>1</v>
      </c>
      <c r="AF312">
        <f>IF(OR(Table1[[#This Row],[Merged_Coding3numerical1]]=2,Table1[[#This Row],[Merged_Coding3numerical2]]=2,Table1[[#This Row],[Merged_Coding3numerical3]]=2),1,0)</f>
        <v>1</v>
      </c>
      <c r="AG312">
        <f>IF(OR(Table1[[#This Row],[Merged_Coding3numerical1]]=3,Table1[[#This Row],[Merged_Coding3numerical2]]=3,Table1[[#This Row],[Merged_Coding3numerical3]]=3),1,0)</f>
        <v>0</v>
      </c>
      <c r="AH312">
        <f>IF(OR(Table1[[#This Row],[Merged_Coding3numerical1]]=4,Table1[[#This Row],[Merged_Coding3numerical2]]=4,Table1[[#This Row],[Merged_Coding3numerical3]]=4),1,0)</f>
        <v>0</v>
      </c>
      <c r="AI312">
        <f>IF(OR(Table1[[#This Row],[Merged_Coding3numerical1]]=5,Table1[[#This Row],[Merged_Coding3numerical2]]=5,Table1[[#This Row],[Merged_Coding3numerical3]]=5),1,0)</f>
        <v>0</v>
      </c>
      <c r="AJ312">
        <f>LEN(Table1[[#This Row],[narratives_open]])</f>
        <v>134</v>
      </c>
      <c r="AK312" s="1" t="s">
        <v>90</v>
      </c>
      <c r="AL312" s="1">
        <v>2</v>
      </c>
      <c r="AM312" s="1" t="s">
        <v>567</v>
      </c>
      <c r="AN312" s="1">
        <v>13</v>
      </c>
      <c r="AR312">
        <f t="shared" si="4"/>
        <v>0.5</v>
      </c>
      <c r="AS312">
        <v>1</v>
      </c>
      <c r="AT312">
        <v>2</v>
      </c>
      <c r="AU312">
        <v>3</v>
      </c>
      <c r="AV312">
        <f>IF(Table1[[#This Row],[narratives_rank_1]]=1,IF(Table1[[#This Row],[narratives_rank_2]]=2,123,132),IF(Table1[[#This Row],[narratives_rank_1]]=2,IF(Table1[[#This Row],[narratives_rank_2]]=1,213,231),IF(Table1[[#This Row],[narratives_rank_2]]=1,312,321)))</f>
        <v>123</v>
      </c>
      <c r="AW312" t="str">
        <f>IF(AV312=[1]Q4_narr_rank!$B$2,[1]Q4_narr_rank!$A$2,IF(AV312=[1]Q4_narr_rank!$B$3,[1]Q4_narr_rank!$A$3,IF(AV312=[1]Q4_narr_rank!$B$4,[1]Q4_narr_rank!$A$4,IF(AV312=[1]Q4_narr_rank!$B$5,[1]Q4_narr_rank!$A$5,IF(AV312=[1]Q4_narr_rank!$B$6,[1]Q4_narr_rank!$A$6,IF(AV312=[1]Q4_narr_rank!$B$7,[1]Q4_narr_rank!$A$7))))))</f>
        <v>Cynics</v>
      </c>
      <c r="AX312" t="s">
        <v>1751</v>
      </c>
      <c r="AY312">
        <v>1</v>
      </c>
      <c r="AZ312">
        <f>LEN(Table1[[#This Row],[narratives_probing]])</f>
        <v>76</v>
      </c>
      <c r="BA312" s="6" t="str">
        <f>IF(Table1[[#This Row],[narratives_rank_1]]=1,"Money",IF(Table1[[#This Row],[narratives_rank_2]]=1,"Mixture",IF(Table1[[#This Row],[narratives_rank_3]]=1,"Sincere")))</f>
        <v>Money</v>
      </c>
      <c r="BB312" s="9" t="s">
        <v>336</v>
      </c>
      <c r="BC312" s="1">
        <v>3</v>
      </c>
      <c r="BF312" t="s">
        <v>223</v>
      </c>
      <c r="BG312" t="s">
        <v>94</v>
      </c>
      <c r="BH312" t="s">
        <v>95</v>
      </c>
      <c r="BI312" t="s">
        <v>146</v>
      </c>
      <c r="BJ312" t="s">
        <v>154</v>
      </c>
      <c r="BK312" t="s">
        <v>163</v>
      </c>
      <c r="BL312" t="s">
        <v>121</v>
      </c>
      <c r="BN312">
        <v>25</v>
      </c>
      <c r="BO312" t="s">
        <v>122</v>
      </c>
      <c r="BP312" t="s">
        <v>164</v>
      </c>
      <c r="BQ312" t="s">
        <v>138</v>
      </c>
    </row>
    <row r="313" spans="1:69" x14ac:dyDescent="0.2">
      <c r="A313" t="s">
        <v>1752</v>
      </c>
      <c r="B313" t="s">
        <v>1752</v>
      </c>
      <c r="C313">
        <v>175.90199999999999</v>
      </c>
      <c r="D313" t="s">
        <v>1753</v>
      </c>
      <c r="E313" s="1" t="s">
        <v>105</v>
      </c>
      <c r="F313" s="1">
        <v>1</v>
      </c>
      <c r="G313" s="1" t="s">
        <v>106</v>
      </c>
      <c r="H313" s="1">
        <v>2</v>
      </c>
      <c r="I313" s="1"/>
      <c r="J313" t="s">
        <v>1754</v>
      </c>
      <c r="K313" s="1" t="s">
        <v>108</v>
      </c>
      <c r="L313" s="1">
        <v>1</v>
      </c>
      <c r="M313" s="1" t="s">
        <v>109</v>
      </c>
      <c r="N313" s="1">
        <v>1</v>
      </c>
      <c r="O313" s="1" t="s">
        <v>88</v>
      </c>
      <c r="P313" s="1">
        <v>4</v>
      </c>
      <c r="R313" t="s">
        <v>1755</v>
      </c>
      <c r="S313">
        <v>0</v>
      </c>
      <c r="U313">
        <v>1</v>
      </c>
      <c r="V313" t="s">
        <v>185</v>
      </c>
      <c r="W313" s="8">
        <f>IF(Table1[[#This Row],[main_reasontext]]=[1]Q3_narr_open!$A$23,1,IF(Table1[[#This Row],[main_reasontext]]=[1]Q3_narr_open!$A$24,2,IF(Table1[[#This Row],[main_reasontext]]=[1]Q3_narr_open!$A$25,3,IF(Table1[[#This Row],[main_reasontext]]=[1]Q3_narr_open!$A$26,4,))))</f>
        <v>4</v>
      </c>
      <c r="X313">
        <v>0</v>
      </c>
      <c r="Y313" t="str" cm="1">
        <f t="array" ref="Y31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13" cm="1">
        <f t="array" ref="Z31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13" t="str" cm="1">
        <f t="array" ref="AA31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313" cm="1">
        <f t="array" ref="AB31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313" t="str" cm="1">
        <f t="array" ref="AC31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13" t="str" cm="1">
        <f t="array" ref="AD31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13">
        <f>IF(OR(Table1[[#This Row],[Merged_Coding3numerical1]]=1,Table1[[#This Row],[Merged_Coding3numerical2]]=1,Table1[[#This Row],[Merged_Coding3numerical3]]=1),1,0)</f>
        <v>1</v>
      </c>
      <c r="AF313">
        <f>IF(OR(Table1[[#This Row],[Merged_Coding3numerical1]]=2,Table1[[#This Row],[Merged_Coding3numerical2]]=2,Table1[[#This Row],[Merged_Coding3numerical3]]=2),1,0)</f>
        <v>0</v>
      </c>
      <c r="AG313">
        <f>IF(OR(Table1[[#This Row],[Merged_Coding3numerical1]]=3,Table1[[#This Row],[Merged_Coding3numerical2]]=3,Table1[[#This Row],[Merged_Coding3numerical3]]=3),1,0)</f>
        <v>0</v>
      </c>
      <c r="AH313">
        <f>IF(OR(Table1[[#This Row],[Merged_Coding3numerical1]]=4,Table1[[#This Row],[Merged_Coding3numerical2]]=4,Table1[[#This Row],[Merged_Coding3numerical3]]=4),1,0)</f>
        <v>1</v>
      </c>
      <c r="AI313">
        <f>IF(OR(Table1[[#This Row],[Merged_Coding3numerical1]]=5,Table1[[#This Row],[Merged_Coding3numerical2]]=5,Table1[[#This Row],[Merged_Coding3numerical3]]=5),1,0)</f>
        <v>0</v>
      </c>
      <c r="AJ313">
        <f>LEN(Table1[[#This Row],[narratives_open]])</f>
        <v>362</v>
      </c>
      <c r="AK313" s="1" t="s">
        <v>113</v>
      </c>
      <c r="AL313" s="1">
        <v>1</v>
      </c>
      <c r="AM313" s="1" t="s">
        <v>90</v>
      </c>
      <c r="AN313" s="1">
        <v>2</v>
      </c>
      <c r="AR313">
        <f t="shared" si="4"/>
        <v>0.5</v>
      </c>
      <c r="AS313">
        <v>2</v>
      </c>
      <c r="AT313">
        <v>1</v>
      </c>
      <c r="AU313">
        <v>3</v>
      </c>
      <c r="AV313">
        <f>IF(Table1[[#This Row],[narratives_rank_1]]=1,IF(Table1[[#This Row],[narratives_rank_2]]=2,123,132),IF(Table1[[#This Row],[narratives_rank_1]]=2,IF(Table1[[#This Row],[narratives_rank_2]]=1,213,231),IF(Table1[[#This Row],[narratives_rank_2]]=1,312,321)))</f>
        <v>213</v>
      </c>
      <c r="AW313" t="str">
        <f>IF(AV313=[1]Q4_narr_rank!$B$2,[1]Q4_narr_rank!$A$2,IF(AV313=[1]Q4_narr_rank!$B$3,[1]Q4_narr_rank!$A$3,IF(AV313=[1]Q4_narr_rank!$B$4,[1]Q4_narr_rank!$A$4,IF(AV313=[1]Q4_narr_rank!$B$5,[1]Q4_narr_rank!$A$5,IF(AV313=[1]Q4_narr_rank!$B$6,[1]Q4_narr_rank!$A$6,IF(AV313=[1]Q4_narr_rank!$B$7,[1]Q4_narr_rank!$A$7))))))</f>
        <v>Balanced Cynics</v>
      </c>
      <c r="AX313" t="s">
        <v>1756</v>
      </c>
      <c r="AY313">
        <v>1</v>
      </c>
      <c r="AZ313">
        <f>LEN(Table1[[#This Row],[narratives_probing]])</f>
        <v>293</v>
      </c>
      <c r="BA313" s="6" t="str">
        <f>IF(Table1[[#This Row],[narratives_rank_1]]=1,"Money",IF(Table1[[#This Row],[narratives_rank_2]]=1,"Mixture",IF(Table1[[#This Row],[narratives_rank_3]]=1,"Sincere")))</f>
        <v>Mixture</v>
      </c>
      <c r="BB313" s="9" t="s">
        <v>132</v>
      </c>
      <c r="BC313" s="1">
        <v>20</v>
      </c>
      <c r="BF313" t="s">
        <v>223</v>
      </c>
      <c r="BG313">
        <v>0.4</v>
      </c>
      <c r="BH313" t="s">
        <v>118</v>
      </c>
      <c r="BI313" t="s">
        <v>118</v>
      </c>
      <c r="BJ313" t="s">
        <v>97</v>
      </c>
      <c r="BK313" t="s">
        <v>163</v>
      </c>
      <c r="BL313" t="s">
        <v>99</v>
      </c>
      <c r="BN313">
        <v>38</v>
      </c>
      <c r="BO313" t="s">
        <v>122</v>
      </c>
      <c r="BP313" t="s">
        <v>147</v>
      </c>
      <c r="BQ313" t="s">
        <v>124</v>
      </c>
    </row>
    <row r="314" spans="1:69" x14ac:dyDescent="0.2">
      <c r="A314" t="s">
        <v>1757</v>
      </c>
      <c r="B314" t="s">
        <v>1757</v>
      </c>
      <c r="C314">
        <v>489.036</v>
      </c>
      <c r="D314" t="s">
        <v>1758</v>
      </c>
      <c r="E314" s="1" t="s">
        <v>127</v>
      </c>
      <c r="F314" s="1">
        <v>3</v>
      </c>
      <c r="G314" s="1" t="s">
        <v>128</v>
      </c>
      <c r="H314" s="1">
        <v>9</v>
      </c>
      <c r="I314" s="1"/>
      <c r="J314" t="s">
        <v>1759</v>
      </c>
      <c r="K314" s="1" t="s">
        <v>108</v>
      </c>
      <c r="L314" s="1">
        <v>1</v>
      </c>
      <c r="M314" s="1" t="s">
        <v>109</v>
      </c>
      <c r="N314" s="1">
        <v>1</v>
      </c>
      <c r="O314" s="1" t="s">
        <v>88</v>
      </c>
      <c r="P314" s="1">
        <v>4</v>
      </c>
      <c r="R314" t="s">
        <v>1760</v>
      </c>
      <c r="S314">
        <v>0</v>
      </c>
      <c r="X314">
        <v>0</v>
      </c>
      <c r="Y314" t="str" cm="1">
        <f t="array" ref="Y31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14" cm="1">
        <f t="array" ref="Z31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14" t="str" cm="1">
        <f t="array" ref="AA31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14" t="str" cm="1">
        <f t="array" ref="AB31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14" t="str" cm="1">
        <f t="array" ref="AC31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14" t="str" cm="1">
        <f t="array" ref="AD31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14">
        <f>IF(OR(Table1[[#This Row],[Merged_Coding3numerical1]]=1,Table1[[#This Row],[Merged_Coding3numerical2]]=1,Table1[[#This Row],[Merged_Coding3numerical3]]=1),1,0)</f>
        <v>0</v>
      </c>
      <c r="AF314">
        <f>IF(OR(Table1[[#This Row],[Merged_Coding3numerical1]]=2,Table1[[#This Row],[Merged_Coding3numerical2]]=2,Table1[[#This Row],[Merged_Coding3numerical3]]=2),1,0)</f>
        <v>1</v>
      </c>
      <c r="AG314">
        <f>IF(OR(Table1[[#This Row],[Merged_Coding3numerical1]]=3,Table1[[#This Row],[Merged_Coding3numerical2]]=3,Table1[[#This Row],[Merged_Coding3numerical3]]=3),1,0)</f>
        <v>0</v>
      </c>
      <c r="AH314">
        <f>IF(OR(Table1[[#This Row],[Merged_Coding3numerical1]]=4,Table1[[#This Row],[Merged_Coding3numerical2]]=4,Table1[[#This Row],[Merged_Coding3numerical3]]=4),1,0)</f>
        <v>0</v>
      </c>
      <c r="AI314">
        <f>IF(OR(Table1[[#This Row],[Merged_Coding3numerical1]]=5,Table1[[#This Row],[Merged_Coding3numerical2]]=5,Table1[[#This Row],[Merged_Coding3numerical3]]=5),1,0)</f>
        <v>0</v>
      </c>
      <c r="AJ314">
        <f>LEN(Table1[[#This Row],[narratives_open]])</f>
        <v>44</v>
      </c>
      <c r="AK314" s="1" t="s">
        <v>112</v>
      </c>
      <c r="AL314" s="1">
        <v>3</v>
      </c>
      <c r="AR314">
        <f t="shared" si="4"/>
        <v>1</v>
      </c>
      <c r="AS314">
        <v>1</v>
      </c>
      <c r="AT314">
        <v>2</v>
      </c>
      <c r="AU314">
        <v>3</v>
      </c>
      <c r="AV314">
        <f>IF(Table1[[#This Row],[narratives_rank_1]]=1,IF(Table1[[#This Row],[narratives_rank_2]]=2,123,132),IF(Table1[[#This Row],[narratives_rank_1]]=2,IF(Table1[[#This Row],[narratives_rank_2]]=1,213,231),IF(Table1[[#This Row],[narratives_rank_2]]=1,312,321)))</f>
        <v>123</v>
      </c>
      <c r="AW314" t="str">
        <f>IF(AV314=[1]Q4_narr_rank!$B$2,[1]Q4_narr_rank!$A$2,IF(AV314=[1]Q4_narr_rank!$B$3,[1]Q4_narr_rank!$A$3,IF(AV314=[1]Q4_narr_rank!$B$4,[1]Q4_narr_rank!$A$4,IF(AV314=[1]Q4_narr_rank!$B$5,[1]Q4_narr_rank!$A$5,IF(AV314=[1]Q4_narr_rank!$B$6,[1]Q4_narr_rank!$A$6,IF(AV314=[1]Q4_narr_rank!$B$7,[1]Q4_narr_rank!$A$7))))))</f>
        <v>Cynics</v>
      </c>
      <c r="AX314" t="s">
        <v>1761</v>
      </c>
      <c r="AY314">
        <v>1</v>
      </c>
      <c r="AZ314">
        <f>LEN(Table1[[#This Row],[narratives_probing]])</f>
        <v>107</v>
      </c>
      <c r="BA314" s="6" t="str">
        <f>IF(Table1[[#This Row],[narratives_rank_1]]=1,"Money",IF(Table1[[#This Row],[narratives_rank_2]]=1,"Mixture",IF(Table1[[#This Row],[narratives_rank_3]]=1,"Sincere")))</f>
        <v>Money</v>
      </c>
      <c r="BB314" s="11" t="s">
        <v>116</v>
      </c>
      <c r="BC314" s="1">
        <v>10</v>
      </c>
      <c r="BF314" t="s">
        <v>153</v>
      </c>
      <c r="BG314">
        <v>0.2</v>
      </c>
      <c r="BH314" t="s">
        <v>96</v>
      </c>
      <c r="BI314" t="s">
        <v>118</v>
      </c>
      <c r="BJ314" t="s">
        <v>97</v>
      </c>
      <c r="BK314" t="s">
        <v>163</v>
      </c>
      <c r="BL314" t="s">
        <v>135</v>
      </c>
      <c r="BN314">
        <v>52</v>
      </c>
      <c r="BO314" t="s">
        <v>136</v>
      </c>
      <c r="BP314" t="s">
        <v>324</v>
      </c>
      <c r="BQ314" t="s">
        <v>156</v>
      </c>
    </row>
    <row r="315" spans="1:69" x14ac:dyDescent="0.2">
      <c r="A315" t="s">
        <v>1762</v>
      </c>
      <c r="B315" t="s">
        <v>1762</v>
      </c>
      <c r="C315">
        <v>88.385000000000005</v>
      </c>
      <c r="D315" t="s">
        <v>1763</v>
      </c>
      <c r="E315" s="1" t="s">
        <v>167</v>
      </c>
      <c r="F315" s="1">
        <v>5</v>
      </c>
      <c r="G315" s="1" t="s">
        <v>167</v>
      </c>
      <c r="H315" s="1">
        <v>19</v>
      </c>
      <c r="I315" s="1"/>
      <c r="J315" t="s">
        <v>1764</v>
      </c>
      <c r="K315" s="1" t="s">
        <v>108</v>
      </c>
      <c r="L315" s="1">
        <v>1</v>
      </c>
      <c r="M315" s="1" t="s">
        <v>109</v>
      </c>
      <c r="N315" s="1">
        <v>1</v>
      </c>
      <c r="O315" s="1" t="s">
        <v>88</v>
      </c>
      <c r="P315" s="1">
        <v>4</v>
      </c>
      <c r="Q315" s="1"/>
      <c r="R315" t="s">
        <v>1765</v>
      </c>
      <c r="S315">
        <v>0</v>
      </c>
      <c r="X315">
        <v>0</v>
      </c>
      <c r="Y315" t="str" cm="1">
        <f t="array" ref="Y31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15" cm="1">
        <f t="array" ref="Z31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15" t="str" cm="1">
        <f t="array" ref="AA31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15" t="str" cm="1">
        <f t="array" ref="AB31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15" t="str" cm="1">
        <f t="array" ref="AC31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15" t="str" cm="1">
        <f t="array" ref="AD31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15">
        <f>IF(OR(Table1[[#This Row],[Merged_Coding3numerical1]]=1,Table1[[#This Row],[Merged_Coding3numerical2]]=1,Table1[[#This Row],[Merged_Coding3numerical3]]=1),1,0)</f>
        <v>0</v>
      </c>
      <c r="AF315">
        <f>IF(OR(Table1[[#This Row],[Merged_Coding3numerical1]]=2,Table1[[#This Row],[Merged_Coding3numerical2]]=2,Table1[[#This Row],[Merged_Coding3numerical3]]=2),1,0)</f>
        <v>1</v>
      </c>
      <c r="AG315">
        <f>IF(OR(Table1[[#This Row],[Merged_Coding3numerical1]]=3,Table1[[#This Row],[Merged_Coding3numerical2]]=3,Table1[[#This Row],[Merged_Coding3numerical3]]=3),1,0)</f>
        <v>0</v>
      </c>
      <c r="AH315">
        <f>IF(OR(Table1[[#This Row],[Merged_Coding3numerical1]]=4,Table1[[#This Row],[Merged_Coding3numerical2]]=4,Table1[[#This Row],[Merged_Coding3numerical3]]=4),1,0)</f>
        <v>0</v>
      </c>
      <c r="AI315">
        <f>IF(OR(Table1[[#This Row],[Merged_Coding3numerical1]]=5,Table1[[#This Row],[Merged_Coding3numerical2]]=5,Table1[[#This Row],[Merged_Coding3numerical3]]=5),1,0)</f>
        <v>0</v>
      </c>
      <c r="AJ315">
        <f>LEN(Table1[[#This Row],[narratives_open]])</f>
        <v>102</v>
      </c>
      <c r="AK315" s="1" t="s">
        <v>112</v>
      </c>
      <c r="AL315" s="1">
        <v>3</v>
      </c>
      <c r="AR315">
        <f t="shared" si="4"/>
        <v>1</v>
      </c>
      <c r="AS315">
        <v>2</v>
      </c>
      <c r="AT315">
        <v>1</v>
      </c>
      <c r="AU315">
        <v>3</v>
      </c>
      <c r="AV315">
        <f>IF(Table1[[#This Row],[narratives_rank_1]]=1,IF(Table1[[#This Row],[narratives_rank_2]]=2,123,132),IF(Table1[[#This Row],[narratives_rank_1]]=2,IF(Table1[[#This Row],[narratives_rank_2]]=1,213,231),IF(Table1[[#This Row],[narratives_rank_2]]=1,312,321)))</f>
        <v>213</v>
      </c>
      <c r="AW315" t="str">
        <f>IF(AV315=[1]Q4_narr_rank!$B$2,[1]Q4_narr_rank!$A$2,IF(AV315=[1]Q4_narr_rank!$B$3,[1]Q4_narr_rank!$A$3,IF(AV315=[1]Q4_narr_rank!$B$4,[1]Q4_narr_rank!$A$4,IF(AV315=[1]Q4_narr_rank!$B$5,[1]Q4_narr_rank!$A$5,IF(AV315=[1]Q4_narr_rank!$B$6,[1]Q4_narr_rank!$A$6,IF(AV315=[1]Q4_narr_rank!$B$7,[1]Q4_narr_rank!$A$7))))))</f>
        <v>Balanced Cynics</v>
      </c>
      <c r="AX315" t="s">
        <v>1766</v>
      </c>
      <c r="AY315">
        <v>1</v>
      </c>
      <c r="AZ315">
        <f>LEN(Table1[[#This Row],[narratives_probing]])</f>
        <v>120</v>
      </c>
      <c r="BA315" s="6" t="str">
        <f>IF(Table1[[#This Row],[narratives_rank_1]]=1,"Money",IF(Table1[[#This Row],[narratives_rank_2]]=1,"Mixture",IF(Table1[[#This Row],[narratives_rank_3]]=1,"Sincere")))</f>
        <v>Mixture</v>
      </c>
      <c r="BB315" s="13" t="s">
        <v>116</v>
      </c>
      <c r="BC315" s="1">
        <v>10</v>
      </c>
      <c r="BF315" t="s">
        <v>237</v>
      </c>
      <c r="BG315">
        <v>0.6</v>
      </c>
      <c r="BH315" t="s">
        <v>118</v>
      </c>
      <c r="BI315" t="s">
        <v>146</v>
      </c>
      <c r="BJ315" t="s">
        <v>154</v>
      </c>
      <c r="BK315" t="s">
        <v>120</v>
      </c>
      <c r="BL315" t="s">
        <v>135</v>
      </c>
      <c r="BN315">
        <v>60</v>
      </c>
      <c r="BO315" t="s">
        <v>155</v>
      </c>
      <c r="BP315" t="s">
        <v>324</v>
      </c>
      <c r="BQ315" t="s">
        <v>156</v>
      </c>
    </row>
    <row r="316" spans="1:69" x14ac:dyDescent="0.2">
      <c r="A316" t="s">
        <v>1767</v>
      </c>
      <c r="B316" t="s">
        <v>1767</v>
      </c>
      <c r="C316">
        <v>137.358</v>
      </c>
      <c r="D316" t="s">
        <v>1768</v>
      </c>
      <c r="E316" s="1" t="s">
        <v>84</v>
      </c>
      <c r="F316" s="1">
        <v>4</v>
      </c>
      <c r="G316" s="1" t="s">
        <v>84</v>
      </c>
      <c r="H316" s="1">
        <v>1</v>
      </c>
      <c r="I316" s="1"/>
      <c r="J316" t="s">
        <v>1769</v>
      </c>
      <c r="K316" s="1" t="s">
        <v>108</v>
      </c>
      <c r="L316" s="1">
        <v>1</v>
      </c>
      <c r="M316" s="1" t="s">
        <v>109</v>
      </c>
      <c r="N316" s="1">
        <v>1</v>
      </c>
      <c r="O316" s="1" t="s">
        <v>88</v>
      </c>
      <c r="P316" s="1">
        <v>4</v>
      </c>
      <c r="R316" t="s">
        <v>1770</v>
      </c>
      <c r="S316">
        <v>0</v>
      </c>
      <c r="V316" t="s">
        <v>90</v>
      </c>
      <c r="W316" s="8">
        <f>IF(Table1[[#This Row],[main_reasontext]]=[1]Q3_narr_open!$A$23,1,IF(Table1[[#This Row],[main_reasontext]]=[1]Q3_narr_open!$A$24,2,IF(Table1[[#This Row],[main_reasontext]]=[1]Q3_narr_open!$A$25,3,IF(Table1[[#This Row],[main_reasontext]]=[1]Q3_narr_open!$A$26,4,))))</f>
        <v>1</v>
      </c>
      <c r="X316">
        <v>1</v>
      </c>
      <c r="Y316" t="str" cm="1">
        <f t="array" ref="Y31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16" cm="1">
        <f t="array" ref="Z31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16" t="str" cm="1">
        <f t="array" ref="AA31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16" cm="1">
        <f t="array" ref="AB31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16" t="str" cm="1">
        <f t="array" ref="AC31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16" t="str" cm="1">
        <f t="array" ref="AD31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16">
        <f>IF(OR(Table1[[#This Row],[Merged_Coding3numerical1]]=1,Table1[[#This Row],[Merged_Coding3numerical2]]=1,Table1[[#This Row],[Merged_Coding3numerical3]]=1),1,0)</f>
        <v>1</v>
      </c>
      <c r="AF316">
        <f>IF(OR(Table1[[#This Row],[Merged_Coding3numerical1]]=2,Table1[[#This Row],[Merged_Coding3numerical2]]=2,Table1[[#This Row],[Merged_Coding3numerical3]]=2),1,0)</f>
        <v>0</v>
      </c>
      <c r="AG316">
        <f>IF(OR(Table1[[#This Row],[Merged_Coding3numerical1]]=3,Table1[[#This Row],[Merged_Coding3numerical2]]=3,Table1[[#This Row],[Merged_Coding3numerical3]]=3),1,0)</f>
        <v>0</v>
      </c>
      <c r="AH316">
        <f>IF(OR(Table1[[#This Row],[Merged_Coding3numerical1]]=4,Table1[[#This Row],[Merged_Coding3numerical2]]=4,Table1[[#This Row],[Merged_Coding3numerical3]]=4),1,0)</f>
        <v>1</v>
      </c>
      <c r="AI316">
        <f>IF(OR(Table1[[#This Row],[Merged_Coding3numerical1]]=5,Table1[[#This Row],[Merged_Coding3numerical2]]=5,Table1[[#This Row],[Merged_Coding3numerical3]]=5),1,0)</f>
        <v>0</v>
      </c>
      <c r="AJ316">
        <f>LEN(Table1[[#This Row],[narratives_open]])</f>
        <v>315</v>
      </c>
      <c r="AK316" s="1" t="s">
        <v>90</v>
      </c>
      <c r="AL316" s="1">
        <v>2</v>
      </c>
      <c r="AM316" s="1" t="s">
        <v>113</v>
      </c>
      <c r="AN316" s="1">
        <v>1</v>
      </c>
      <c r="AR316">
        <f t="shared" si="4"/>
        <v>0.5</v>
      </c>
      <c r="AS316">
        <v>1</v>
      </c>
      <c r="AT316">
        <v>2</v>
      </c>
      <c r="AU316">
        <v>3</v>
      </c>
      <c r="AV316">
        <f>IF(Table1[[#This Row],[narratives_rank_1]]=1,IF(Table1[[#This Row],[narratives_rank_2]]=2,123,132),IF(Table1[[#This Row],[narratives_rank_1]]=2,IF(Table1[[#This Row],[narratives_rank_2]]=1,213,231),IF(Table1[[#This Row],[narratives_rank_2]]=1,312,321)))</f>
        <v>123</v>
      </c>
      <c r="AW316" t="str">
        <f>IF(AV316=[1]Q4_narr_rank!$B$2,[1]Q4_narr_rank!$A$2,IF(AV316=[1]Q4_narr_rank!$B$3,[1]Q4_narr_rank!$A$3,IF(AV316=[1]Q4_narr_rank!$B$4,[1]Q4_narr_rank!$A$4,IF(AV316=[1]Q4_narr_rank!$B$5,[1]Q4_narr_rank!$A$5,IF(AV316=[1]Q4_narr_rank!$B$6,[1]Q4_narr_rank!$A$6,IF(AV316=[1]Q4_narr_rank!$B$7,[1]Q4_narr_rank!$A$7))))))</f>
        <v>Cynics</v>
      </c>
      <c r="AX316" t="s">
        <v>1771</v>
      </c>
      <c r="AY316">
        <v>1</v>
      </c>
      <c r="AZ316">
        <f>LEN(Table1[[#This Row],[narratives_probing]])</f>
        <v>244</v>
      </c>
      <c r="BA316" s="6" t="str">
        <f>IF(Table1[[#This Row],[narratives_rank_1]]=1,"Money",IF(Table1[[#This Row],[narratives_rank_2]]=1,"Mixture",IF(Table1[[#This Row],[narratives_rank_3]]=1,"Sincere")))</f>
        <v>Money</v>
      </c>
      <c r="BB316" s="11" t="s">
        <v>116</v>
      </c>
      <c r="BC316" s="1">
        <v>10</v>
      </c>
      <c r="BF316" t="s">
        <v>117</v>
      </c>
      <c r="BG316" t="s">
        <v>94</v>
      </c>
      <c r="BH316" t="s">
        <v>118</v>
      </c>
      <c r="BI316" t="s">
        <v>118</v>
      </c>
      <c r="BJ316" t="s">
        <v>134</v>
      </c>
      <c r="BK316" t="s">
        <v>163</v>
      </c>
      <c r="BL316" t="s">
        <v>135</v>
      </c>
      <c r="BN316">
        <v>46</v>
      </c>
      <c r="BO316" t="s">
        <v>100</v>
      </c>
      <c r="BP316" t="s">
        <v>147</v>
      </c>
      <c r="BQ316" t="s">
        <v>138</v>
      </c>
    </row>
    <row r="317" spans="1:69" x14ac:dyDescent="0.2">
      <c r="A317" t="s">
        <v>1772</v>
      </c>
      <c r="B317" t="s">
        <v>1772</v>
      </c>
      <c r="C317">
        <v>1145.4069999999999</v>
      </c>
      <c r="D317" t="s">
        <v>1773</v>
      </c>
      <c r="E317" s="1" t="s">
        <v>105</v>
      </c>
      <c r="F317" s="1">
        <v>1</v>
      </c>
      <c r="G317" s="1" t="s">
        <v>387</v>
      </c>
      <c r="H317" s="1">
        <v>10</v>
      </c>
      <c r="I317" s="1"/>
      <c r="J317" t="s">
        <v>1774</v>
      </c>
      <c r="K317" s="1" t="s">
        <v>86</v>
      </c>
      <c r="L317" s="1">
        <v>4</v>
      </c>
      <c r="M317" s="1" t="s">
        <v>87</v>
      </c>
      <c r="N317" s="1">
        <v>3</v>
      </c>
      <c r="O317" s="1" t="s">
        <v>88</v>
      </c>
      <c r="P317" s="1">
        <v>4</v>
      </c>
      <c r="R317" t="s">
        <v>1775</v>
      </c>
      <c r="S317">
        <v>0</v>
      </c>
      <c r="X317">
        <v>0</v>
      </c>
      <c r="Y317" t="str" cm="1">
        <f t="array" ref="Y31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17" cm="1">
        <f t="array" ref="Z31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17" t="str" cm="1">
        <f t="array" ref="AA31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17" t="str" cm="1">
        <f t="array" ref="AB31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17" t="str" cm="1">
        <f t="array" ref="AC31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17" t="str" cm="1">
        <f t="array" ref="AD31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17">
        <f>IF(OR(Table1[[#This Row],[Merged_Coding3numerical1]]=1,Table1[[#This Row],[Merged_Coding3numerical2]]=1,Table1[[#This Row],[Merged_Coding3numerical3]]=1),1,0)</f>
        <v>0</v>
      </c>
      <c r="AF317">
        <f>IF(OR(Table1[[#This Row],[Merged_Coding3numerical1]]=2,Table1[[#This Row],[Merged_Coding3numerical2]]=2,Table1[[#This Row],[Merged_Coding3numerical3]]=2),1,0)</f>
        <v>0</v>
      </c>
      <c r="AG317">
        <f>IF(OR(Table1[[#This Row],[Merged_Coding3numerical1]]=3,Table1[[#This Row],[Merged_Coding3numerical2]]=3,Table1[[#This Row],[Merged_Coding3numerical3]]=3),1,0)</f>
        <v>0</v>
      </c>
      <c r="AH317">
        <f>IF(OR(Table1[[#This Row],[Merged_Coding3numerical1]]=4,Table1[[#This Row],[Merged_Coding3numerical2]]=4,Table1[[#This Row],[Merged_Coding3numerical3]]=4),1,0)</f>
        <v>1</v>
      </c>
      <c r="AI317">
        <f>IF(OR(Table1[[#This Row],[Merged_Coding3numerical1]]=5,Table1[[#This Row],[Merged_Coding3numerical2]]=5,Table1[[#This Row],[Merged_Coding3numerical3]]=5),1,0)</f>
        <v>0</v>
      </c>
      <c r="AJ317">
        <f>LEN(Table1[[#This Row],[narratives_open]])</f>
        <v>376</v>
      </c>
      <c r="AK317" s="1" t="s">
        <v>114</v>
      </c>
      <c r="AL317" s="1">
        <v>6</v>
      </c>
      <c r="AR317">
        <f t="shared" si="4"/>
        <v>1</v>
      </c>
      <c r="AS317">
        <v>1</v>
      </c>
      <c r="AT317">
        <v>2</v>
      </c>
      <c r="AU317">
        <v>3</v>
      </c>
      <c r="AV317">
        <f>IF(Table1[[#This Row],[narratives_rank_1]]=1,IF(Table1[[#This Row],[narratives_rank_2]]=2,123,132),IF(Table1[[#This Row],[narratives_rank_1]]=2,IF(Table1[[#This Row],[narratives_rank_2]]=1,213,231),IF(Table1[[#This Row],[narratives_rank_2]]=1,312,321)))</f>
        <v>123</v>
      </c>
      <c r="AW317" t="str">
        <f>IF(AV317=[1]Q4_narr_rank!$B$2,[1]Q4_narr_rank!$A$2,IF(AV317=[1]Q4_narr_rank!$B$3,[1]Q4_narr_rank!$A$3,IF(AV317=[1]Q4_narr_rank!$B$4,[1]Q4_narr_rank!$A$4,IF(AV317=[1]Q4_narr_rank!$B$5,[1]Q4_narr_rank!$A$5,IF(AV317=[1]Q4_narr_rank!$B$6,[1]Q4_narr_rank!$A$6,IF(AV317=[1]Q4_narr_rank!$B$7,[1]Q4_narr_rank!$A$7))))))</f>
        <v>Cynics</v>
      </c>
      <c r="AX317" t="s">
        <v>1776</v>
      </c>
      <c r="AY317">
        <v>1</v>
      </c>
      <c r="AZ317">
        <f>LEN(Table1[[#This Row],[narratives_probing]])</f>
        <v>279</v>
      </c>
      <c r="BA317" s="6" t="str">
        <f>IF(Table1[[#This Row],[narratives_rank_1]]=1,"Money",IF(Table1[[#This Row],[narratives_rank_2]]=1,"Mixture",IF(Table1[[#This Row],[narratives_rank_3]]=1,"Sincere")))</f>
        <v>Money</v>
      </c>
      <c r="BB317" s="7" t="s">
        <v>116</v>
      </c>
      <c r="BC317" s="1">
        <v>10</v>
      </c>
      <c r="BF317" t="s">
        <v>202</v>
      </c>
      <c r="BG317">
        <v>0.4</v>
      </c>
      <c r="BH317" t="s">
        <v>146</v>
      </c>
      <c r="BI317" t="s">
        <v>188</v>
      </c>
      <c r="BJ317" t="s">
        <v>97</v>
      </c>
      <c r="BK317" t="s">
        <v>163</v>
      </c>
      <c r="BL317" t="s">
        <v>99</v>
      </c>
      <c r="BN317">
        <v>32</v>
      </c>
      <c r="BO317" t="s">
        <v>122</v>
      </c>
      <c r="BP317" t="s">
        <v>123</v>
      </c>
      <c r="BQ317" t="s">
        <v>156</v>
      </c>
    </row>
    <row r="318" spans="1:69" x14ac:dyDescent="0.2">
      <c r="A318" t="s">
        <v>1777</v>
      </c>
      <c r="B318" t="s">
        <v>1777</v>
      </c>
      <c r="C318">
        <v>50.222000000000001</v>
      </c>
      <c r="D318" t="s">
        <v>1778</v>
      </c>
      <c r="E318" s="1" t="s">
        <v>167</v>
      </c>
      <c r="F318" s="1">
        <v>5</v>
      </c>
      <c r="G318" s="1" t="s">
        <v>167</v>
      </c>
      <c r="H318" s="1">
        <v>19</v>
      </c>
      <c r="I318" s="1"/>
      <c r="J318" t="s">
        <v>1779</v>
      </c>
      <c r="K318" s="1" t="s">
        <v>108</v>
      </c>
      <c r="L318" s="1">
        <v>1</v>
      </c>
      <c r="M318" s="1" t="s">
        <v>109</v>
      </c>
      <c r="N318" s="1">
        <v>1</v>
      </c>
      <c r="O318" s="1" t="s">
        <v>88</v>
      </c>
      <c r="P318" s="1">
        <v>4</v>
      </c>
      <c r="R318" t="s">
        <v>1780</v>
      </c>
      <c r="S318">
        <v>0</v>
      </c>
      <c r="X318">
        <v>0</v>
      </c>
      <c r="Y318" t="str" cm="1">
        <f t="array" ref="Y31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18" cm="1">
        <f t="array" ref="Z31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18" t="str" cm="1">
        <f t="array" ref="AA31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18" t="str" cm="1">
        <f t="array" ref="AB31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18" t="str" cm="1">
        <f t="array" ref="AC31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18" t="str" cm="1">
        <f t="array" ref="AD31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18">
        <f>IF(OR(Table1[[#This Row],[Merged_Coding3numerical1]]=1,Table1[[#This Row],[Merged_Coding3numerical2]]=1,Table1[[#This Row],[Merged_Coding3numerical3]]=1),1,0)</f>
        <v>0</v>
      </c>
      <c r="AF318">
        <f>IF(OR(Table1[[#This Row],[Merged_Coding3numerical1]]=2,Table1[[#This Row],[Merged_Coding3numerical2]]=2,Table1[[#This Row],[Merged_Coding3numerical3]]=2),1,0)</f>
        <v>0</v>
      </c>
      <c r="AG318">
        <f>IF(OR(Table1[[#This Row],[Merged_Coding3numerical1]]=3,Table1[[#This Row],[Merged_Coding3numerical2]]=3,Table1[[#This Row],[Merged_Coding3numerical3]]=3),1,0)</f>
        <v>0</v>
      </c>
      <c r="AH318">
        <f>IF(OR(Table1[[#This Row],[Merged_Coding3numerical1]]=4,Table1[[#This Row],[Merged_Coding3numerical2]]=4,Table1[[#This Row],[Merged_Coding3numerical3]]=4),1,0)</f>
        <v>1</v>
      </c>
      <c r="AI318">
        <f>IF(OR(Table1[[#This Row],[Merged_Coding3numerical1]]=5,Table1[[#This Row],[Merged_Coding3numerical2]]=5,Table1[[#This Row],[Merged_Coding3numerical3]]=5),1,0)</f>
        <v>0</v>
      </c>
      <c r="AJ318">
        <f>LEN(Table1[[#This Row],[narratives_open]])</f>
        <v>154</v>
      </c>
      <c r="AK318" s="1" t="s">
        <v>114</v>
      </c>
      <c r="AL318" s="1">
        <v>6</v>
      </c>
      <c r="AR318">
        <f t="shared" si="4"/>
        <v>1</v>
      </c>
      <c r="AS318">
        <v>3</v>
      </c>
      <c r="AT318">
        <v>2</v>
      </c>
      <c r="AU318">
        <v>1</v>
      </c>
      <c r="AV318">
        <f>IF(Table1[[#This Row],[narratives_rank_1]]=1,IF(Table1[[#This Row],[narratives_rank_2]]=2,123,132),IF(Table1[[#This Row],[narratives_rank_1]]=2,IF(Table1[[#This Row],[narratives_rank_2]]=1,213,231),IF(Table1[[#This Row],[narratives_rank_2]]=1,312,321)))</f>
        <v>321</v>
      </c>
      <c r="AW318" t="str">
        <f>IF(AV318=[1]Q4_narr_rank!$B$2,[1]Q4_narr_rank!$A$2,IF(AV318=[1]Q4_narr_rank!$B$3,[1]Q4_narr_rank!$A$3,IF(AV318=[1]Q4_narr_rank!$B$4,[1]Q4_narr_rank!$A$4,IF(AV318=[1]Q4_narr_rank!$B$5,[1]Q4_narr_rank!$A$5,IF(AV318=[1]Q4_narr_rank!$B$6,[1]Q4_narr_rank!$A$6,IF(AV318=[1]Q4_narr_rank!$B$7,[1]Q4_narr_rank!$A$7))))))</f>
        <v>Idealists</v>
      </c>
      <c r="AX318" t="s">
        <v>1781</v>
      </c>
      <c r="AY318">
        <v>1</v>
      </c>
      <c r="AZ318">
        <f>LEN(Table1[[#This Row],[narratives_probing]])</f>
        <v>97</v>
      </c>
      <c r="BA318" s="6" t="str">
        <f>IF(Table1[[#This Row],[narratives_rank_1]]=1,"Money",IF(Table1[[#This Row],[narratives_rank_2]]=1,"Mixture",IF(Table1[[#This Row],[narratives_rank_3]]=1,"Sincere")))</f>
        <v>Sincere</v>
      </c>
      <c r="BB318" s="9" t="s">
        <v>268</v>
      </c>
      <c r="BC318" s="1">
        <v>6</v>
      </c>
      <c r="BF318" t="s">
        <v>133</v>
      </c>
      <c r="BG318">
        <v>0.4</v>
      </c>
      <c r="BH318" t="s">
        <v>498</v>
      </c>
      <c r="BI318" t="s">
        <v>188</v>
      </c>
      <c r="BJ318" t="s">
        <v>154</v>
      </c>
      <c r="BK318" t="s">
        <v>120</v>
      </c>
      <c r="BL318" t="s">
        <v>135</v>
      </c>
      <c r="BN318">
        <v>56</v>
      </c>
      <c r="BO318" t="s">
        <v>100</v>
      </c>
      <c r="BP318" t="s">
        <v>123</v>
      </c>
      <c r="BQ318" t="s">
        <v>138</v>
      </c>
    </row>
    <row r="319" spans="1:69" x14ac:dyDescent="0.2">
      <c r="A319" t="s">
        <v>1782</v>
      </c>
      <c r="B319" t="s">
        <v>1782</v>
      </c>
      <c r="C319">
        <v>57.404000000000003</v>
      </c>
      <c r="D319" t="s">
        <v>1783</v>
      </c>
      <c r="E319" s="1" t="s">
        <v>141</v>
      </c>
      <c r="F319" s="1">
        <v>6</v>
      </c>
      <c r="G319" s="1" t="s">
        <v>856</v>
      </c>
      <c r="H319" s="1">
        <v>17</v>
      </c>
      <c r="I319" s="1"/>
      <c r="J319" t="s">
        <v>1784</v>
      </c>
      <c r="K319" s="1" t="s">
        <v>176</v>
      </c>
      <c r="L319" s="1">
        <v>2</v>
      </c>
      <c r="M319" s="1" t="s">
        <v>328</v>
      </c>
      <c r="N319" s="1">
        <v>4</v>
      </c>
      <c r="O319" s="1" t="s">
        <v>88</v>
      </c>
      <c r="P319" s="1">
        <v>4</v>
      </c>
      <c r="Q319" s="1"/>
      <c r="R319" t="s">
        <v>1785</v>
      </c>
      <c r="S319">
        <v>0</v>
      </c>
      <c r="X319">
        <v>0</v>
      </c>
      <c r="Y319" t="str" cm="1">
        <f t="array" ref="Y31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19" cm="1">
        <f t="array" ref="Z31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19" t="str" cm="1">
        <f t="array" ref="AA31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19" t="str" cm="1">
        <f t="array" ref="AB31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19" t="str" cm="1">
        <f t="array" ref="AC31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19" t="str" cm="1">
        <f t="array" ref="AD31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19">
        <f>IF(OR(Table1[[#This Row],[Merged_Coding3numerical1]]=1,Table1[[#This Row],[Merged_Coding3numerical2]]=1,Table1[[#This Row],[Merged_Coding3numerical3]]=1),1,0)</f>
        <v>0</v>
      </c>
      <c r="AF319">
        <f>IF(OR(Table1[[#This Row],[Merged_Coding3numerical1]]=2,Table1[[#This Row],[Merged_Coding3numerical2]]=2,Table1[[#This Row],[Merged_Coding3numerical3]]=2),1,0)</f>
        <v>0</v>
      </c>
      <c r="AG319">
        <f>IF(OR(Table1[[#This Row],[Merged_Coding3numerical1]]=3,Table1[[#This Row],[Merged_Coding3numerical2]]=3,Table1[[#This Row],[Merged_Coding3numerical3]]=3),1,0)</f>
        <v>0</v>
      </c>
      <c r="AH319">
        <f>IF(OR(Table1[[#This Row],[Merged_Coding3numerical1]]=4,Table1[[#This Row],[Merged_Coding3numerical2]]=4,Table1[[#This Row],[Merged_Coding3numerical3]]=4),1,0)</f>
        <v>1</v>
      </c>
      <c r="AI319">
        <f>IF(OR(Table1[[#This Row],[Merged_Coding3numerical1]]=5,Table1[[#This Row],[Merged_Coding3numerical2]]=5,Table1[[#This Row],[Merged_Coding3numerical3]]=5),1,0)</f>
        <v>0</v>
      </c>
      <c r="AJ319">
        <f>LEN(Table1[[#This Row],[narratives_open]])</f>
        <v>101</v>
      </c>
      <c r="AK319" s="1" t="s">
        <v>113</v>
      </c>
      <c r="AL319" s="1">
        <v>1</v>
      </c>
      <c r="AR319">
        <f t="shared" si="4"/>
        <v>1</v>
      </c>
      <c r="AS319">
        <v>3</v>
      </c>
      <c r="AT319">
        <v>1</v>
      </c>
      <c r="AU319">
        <v>2</v>
      </c>
      <c r="AV319">
        <f>IF(Table1[[#This Row],[narratives_rank_1]]=1,IF(Table1[[#This Row],[narratives_rank_2]]=2,123,132),IF(Table1[[#This Row],[narratives_rank_1]]=2,IF(Table1[[#This Row],[narratives_rank_2]]=1,213,231),IF(Table1[[#This Row],[narratives_rank_2]]=1,312,321)))</f>
        <v>312</v>
      </c>
      <c r="AW319" t="str">
        <f>IF(AV319=[1]Q4_narr_rank!$B$2,[1]Q4_narr_rank!$A$2,IF(AV319=[1]Q4_narr_rank!$B$3,[1]Q4_narr_rank!$A$3,IF(AV319=[1]Q4_narr_rank!$B$4,[1]Q4_narr_rank!$A$4,IF(AV319=[1]Q4_narr_rank!$B$5,[1]Q4_narr_rank!$A$5,IF(AV319=[1]Q4_narr_rank!$B$6,[1]Q4_narr_rank!$A$6,IF(AV319=[1]Q4_narr_rank!$B$7,[1]Q4_narr_rank!$A$7))))))</f>
        <v>Balanced Idealists</v>
      </c>
      <c r="AX319" t="s">
        <v>1786</v>
      </c>
      <c r="AY319">
        <v>1</v>
      </c>
      <c r="AZ319">
        <f>LEN(Table1[[#This Row],[narratives_probing]])</f>
        <v>132</v>
      </c>
      <c r="BA319" s="6" t="str">
        <f>IF(Table1[[#This Row],[narratives_rank_1]]=1,"Money",IF(Table1[[#This Row],[narratives_rank_2]]=1,"Mixture",IF(Table1[[#This Row],[narratives_rank_3]]=1,"Sincere")))</f>
        <v>Mixture</v>
      </c>
      <c r="BB319" s="9" t="s">
        <v>132</v>
      </c>
      <c r="BC319" s="1">
        <v>20</v>
      </c>
      <c r="BF319" t="s">
        <v>153</v>
      </c>
      <c r="BG319" t="s">
        <v>187</v>
      </c>
      <c r="BH319" t="s">
        <v>146</v>
      </c>
      <c r="BI319" t="s">
        <v>188</v>
      </c>
      <c r="BJ319" t="s">
        <v>154</v>
      </c>
      <c r="BK319" t="s">
        <v>163</v>
      </c>
      <c r="BL319" t="s">
        <v>135</v>
      </c>
      <c r="BN319">
        <v>37</v>
      </c>
      <c r="BO319" t="s">
        <v>122</v>
      </c>
      <c r="BP319" t="s">
        <v>123</v>
      </c>
      <c r="BQ319" t="s">
        <v>156</v>
      </c>
    </row>
    <row r="320" spans="1:69" x14ac:dyDescent="0.2">
      <c r="A320" t="s">
        <v>1787</v>
      </c>
      <c r="B320" t="s">
        <v>1787</v>
      </c>
      <c r="C320">
        <v>25.995999999999999</v>
      </c>
      <c r="D320" t="s">
        <v>1788</v>
      </c>
      <c r="E320" s="1" t="s">
        <v>127</v>
      </c>
      <c r="F320" s="1">
        <v>3</v>
      </c>
      <c r="G320" s="1" t="s">
        <v>128</v>
      </c>
      <c r="H320" s="1">
        <v>9</v>
      </c>
      <c r="I320" s="1"/>
      <c r="J320" t="s">
        <v>1789</v>
      </c>
      <c r="K320" s="1" t="s">
        <v>176</v>
      </c>
      <c r="L320" s="1">
        <v>2</v>
      </c>
      <c r="M320" s="1" t="s">
        <v>328</v>
      </c>
      <c r="N320" s="1">
        <v>4</v>
      </c>
      <c r="O320" s="1" t="s">
        <v>88</v>
      </c>
      <c r="P320" s="1">
        <v>4</v>
      </c>
      <c r="R320" t="s">
        <v>1790</v>
      </c>
      <c r="S320">
        <v>0</v>
      </c>
      <c r="X320">
        <v>0</v>
      </c>
      <c r="Y320" t="str" cm="1">
        <f t="array" ref="Y32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20" cm="1">
        <f t="array" ref="Z32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20" t="str" cm="1">
        <f t="array" ref="AA32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20" t="str" cm="1">
        <f t="array" ref="AB32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20" t="str" cm="1">
        <f t="array" ref="AC32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20" t="str" cm="1">
        <f t="array" ref="AD32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20">
        <f>IF(OR(Table1[[#This Row],[Merged_Coding3numerical1]]=1,Table1[[#This Row],[Merged_Coding3numerical2]]=1,Table1[[#This Row],[Merged_Coding3numerical3]]=1),1,0)</f>
        <v>0</v>
      </c>
      <c r="AF320">
        <f>IF(OR(Table1[[#This Row],[Merged_Coding3numerical1]]=2,Table1[[#This Row],[Merged_Coding3numerical2]]=2,Table1[[#This Row],[Merged_Coding3numerical3]]=2),1,0)</f>
        <v>0</v>
      </c>
      <c r="AG320">
        <f>IF(OR(Table1[[#This Row],[Merged_Coding3numerical1]]=3,Table1[[#This Row],[Merged_Coding3numerical2]]=3,Table1[[#This Row],[Merged_Coding3numerical3]]=3),1,0)</f>
        <v>0</v>
      </c>
      <c r="AH320">
        <f>IF(OR(Table1[[#This Row],[Merged_Coding3numerical1]]=4,Table1[[#This Row],[Merged_Coding3numerical2]]=4,Table1[[#This Row],[Merged_Coding3numerical3]]=4),1,0)</f>
        <v>1</v>
      </c>
      <c r="AI320">
        <f>IF(OR(Table1[[#This Row],[Merged_Coding3numerical1]]=5,Table1[[#This Row],[Merged_Coding3numerical2]]=5,Table1[[#This Row],[Merged_Coding3numerical3]]=5),1,0)</f>
        <v>0</v>
      </c>
      <c r="AJ320">
        <f>LEN(Table1[[#This Row],[narratives_open]])</f>
        <v>45</v>
      </c>
      <c r="AK320" s="1" t="s">
        <v>113</v>
      </c>
      <c r="AL320" s="1">
        <v>1</v>
      </c>
      <c r="AR320">
        <f t="shared" si="4"/>
        <v>1</v>
      </c>
      <c r="AS320">
        <v>2</v>
      </c>
      <c r="AT320">
        <v>3</v>
      </c>
      <c r="AU320">
        <v>1</v>
      </c>
      <c r="AV320">
        <f>IF(Table1[[#This Row],[narratives_rank_1]]=1,IF(Table1[[#This Row],[narratives_rank_2]]=2,123,132),IF(Table1[[#This Row],[narratives_rank_1]]=2,IF(Table1[[#This Row],[narratives_rank_2]]=1,213,231),IF(Table1[[#This Row],[narratives_rank_2]]=1,312,321)))</f>
        <v>231</v>
      </c>
      <c r="AW320" t="str">
        <f>IF(AV320=[1]Q4_narr_rank!$B$2,[1]Q4_narr_rank!$A$2,IF(AV320=[1]Q4_narr_rank!$B$3,[1]Q4_narr_rank!$A$3,IF(AV320=[1]Q4_narr_rank!$B$4,[1]Q4_narr_rank!$A$4,IF(AV320=[1]Q4_narr_rank!$B$5,[1]Q4_narr_rank!$A$5,IF(AV320=[1]Q4_narr_rank!$B$6,[1]Q4_narr_rank!$A$6,IF(AV320=[1]Q4_narr_rank!$B$7,[1]Q4_narr_rank!$A$7))))))</f>
        <v>2 different types of firms, idealists</v>
      </c>
      <c r="AX320" t="s">
        <v>1791</v>
      </c>
      <c r="AY320">
        <v>1</v>
      </c>
      <c r="AZ320">
        <f>LEN(Table1[[#This Row],[narratives_probing]])</f>
        <v>86</v>
      </c>
      <c r="BA320" s="6" t="str">
        <f>IF(Table1[[#This Row],[narratives_rank_1]]=1,"Money",IF(Table1[[#This Row],[narratives_rank_2]]=1,"Mixture",IF(Table1[[#This Row],[narratives_rank_3]]=1,"Sincere")))</f>
        <v>Sincere</v>
      </c>
      <c r="BB320" s="9" t="s">
        <v>369</v>
      </c>
      <c r="BC320" s="1">
        <v>7</v>
      </c>
      <c r="BD320" s="14"/>
      <c r="BE320" s="14"/>
      <c r="BF320" t="s">
        <v>93</v>
      </c>
      <c r="BG320">
        <v>0.4</v>
      </c>
      <c r="BH320" t="s">
        <v>146</v>
      </c>
      <c r="BI320" t="s">
        <v>146</v>
      </c>
      <c r="BJ320" t="s">
        <v>154</v>
      </c>
      <c r="BK320" t="s">
        <v>163</v>
      </c>
      <c r="BL320" t="s">
        <v>135</v>
      </c>
      <c r="BN320">
        <v>70</v>
      </c>
      <c r="BO320" t="s">
        <v>100</v>
      </c>
      <c r="BP320" t="s">
        <v>123</v>
      </c>
      <c r="BQ320" t="s">
        <v>156</v>
      </c>
    </row>
    <row r="321" spans="1:69" x14ac:dyDescent="0.2">
      <c r="A321" t="s">
        <v>1792</v>
      </c>
      <c r="B321" t="s">
        <v>1792</v>
      </c>
      <c r="C321">
        <v>107.246</v>
      </c>
      <c r="D321" t="s">
        <v>1793</v>
      </c>
      <c r="E321" s="1" t="s">
        <v>205</v>
      </c>
      <c r="F321" s="1">
        <v>2</v>
      </c>
      <c r="G321" s="1" t="s">
        <v>206</v>
      </c>
      <c r="H321" s="1">
        <v>6</v>
      </c>
      <c r="I321" s="1"/>
      <c r="J321" t="s">
        <v>1794</v>
      </c>
      <c r="K321" s="1" t="s">
        <v>108</v>
      </c>
      <c r="L321" s="1">
        <v>1</v>
      </c>
      <c r="M321" s="1" t="s">
        <v>109</v>
      </c>
      <c r="N321" s="1">
        <v>1</v>
      </c>
      <c r="O321" s="1" t="s">
        <v>88</v>
      </c>
      <c r="P321" s="1">
        <v>4</v>
      </c>
      <c r="R321" t="s">
        <v>1795</v>
      </c>
      <c r="S321">
        <v>1</v>
      </c>
      <c r="U321">
        <v>1</v>
      </c>
      <c r="V321" t="s">
        <v>185</v>
      </c>
      <c r="W321" s="8">
        <f>IF(Table1[[#This Row],[main_reasontext]]=[1]Q3_narr_open!$A$23,1,IF(Table1[[#This Row],[main_reasontext]]=[1]Q3_narr_open!$A$24,2,IF(Table1[[#This Row],[main_reasontext]]=[1]Q3_narr_open!$A$25,3,IF(Table1[[#This Row],[main_reasontext]]=[1]Q3_narr_open!$A$26,4,))))</f>
        <v>4</v>
      </c>
      <c r="X321">
        <v>0</v>
      </c>
      <c r="Y321" t="str" cm="1">
        <f t="array" ref="Y32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21" cm="1">
        <f t="array" ref="Z32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21" t="str" cm="1">
        <f t="array" ref="AA32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21" cm="1">
        <f t="array" ref="AB32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21" t="str" cm="1">
        <f t="array" ref="AC32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21" t="str" cm="1">
        <f t="array" ref="AD32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21">
        <f>IF(OR(Table1[[#This Row],[Merged_Coding3numerical1]]=1,Table1[[#This Row],[Merged_Coding3numerical2]]=1,Table1[[#This Row],[Merged_Coding3numerical3]]=1),1,0)</f>
        <v>0</v>
      </c>
      <c r="AF321">
        <f>IF(OR(Table1[[#This Row],[Merged_Coding3numerical1]]=2,Table1[[#This Row],[Merged_Coding3numerical2]]=2,Table1[[#This Row],[Merged_Coding3numerical3]]=2),1,0)</f>
        <v>1</v>
      </c>
      <c r="AG321">
        <f>IF(OR(Table1[[#This Row],[Merged_Coding3numerical1]]=3,Table1[[#This Row],[Merged_Coding3numerical2]]=3,Table1[[#This Row],[Merged_Coding3numerical3]]=3),1,0)</f>
        <v>0</v>
      </c>
      <c r="AH321">
        <f>IF(OR(Table1[[#This Row],[Merged_Coding3numerical1]]=4,Table1[[#This Row],[Merged_Coding3numerical2]]=4,Table1[[#This Row],[Merged_Coding3numerical3]]=4),1,0)</f>
        <v>1</v>
      </c>
      <c r="AI321">
        <f>IF(OR(Table1[[#This Row],[Merged_Coding3numerical1]]=5,Table1[[#This Row],[Merged_Coding3numerical2]]=5,Table1[[#This Row],[Merged_Coding3numerical3]]=5),1,0)</f>
        <v>0</v>
      </c>
      <c r="AJ321">
        <f>LEN(Table1[[#This Row],[narratives_open]])</f>
        <v>270</v>
      </c>
      <c r="AK321" s="1" t="s">
        <v>113</v>
      </c>
      <c r="AL321" s="1">
        <v>1</v>
      </c>
      <c r="AM321" s="1" t="s">
        <v>112</v>
      </c>
      <c r="AN321" s="1">
        <v>3</v>
      </c>
      <c r="AR321">
        <f t="shared" si="4"/>
        <v>0.5</v>
      </c>
      <c r="AS321">
        <v>3</v>
      </c>
      <c r="AT321">
        <v>1</v>
      </c>
      <c r="AU321">
        <v>2</v>
      </c>
      <c r="AV321">
        <f>IF(Table1[[#This Row],[narratives_rank_1]]=1,IF(Table1[[#This Row],[narratives_rank_2]]=2,123,132),IF(Table1[[#This Row],[narratives_rank_1]]=2,IF(Table1[[#This Row],[narratives_rank_2]]=1,213,231),IF(Table1[[#This Row],[narratives_rank_2]]=1,312,321)))</f>
        <v>312</v>
      </c>
      <c r="AW321" t="str">
        <f>IF(AV321=[1]Q4_narr_rank!$B$2,[1]Q4_narr_rank!$A$2,IF(AV321=[1]Q4_narr_rank!$B$3,[1]Q4_narr_rank!$A$3,IF(AV321=[1]Q4_narr_rank!$B$4,[1]Q4_narr_rank!$A$4,IF(AV321=[1]Q4_narr_rank!$B$5,[1]Q4_narr_rank!$A$5,IF(AV321=[1]Q4_narr_rank!$B$6,[1]Q4_narr_rank!$A$6,IF(AV321=[1]Q4_narr_rank!$B$7,[1]Q4_narr_rank!$A$7))))))</f>
        <v>Balanced Idealists</v>
      </c>
      <c r="AX321" t="s">
        <v>1796</v>
      </c>
      <c r="AY321">
        <v>1</v>
      </c>
      <c r="AZ321">
        <f>LEN(Table1[[#This Row],[narratives_probing]])</f>
        <v>247</v>
      </c>
      <c r="BA321" s="6" t="str">
        <f>IF(Table1[[#This Row],[narratives_rank_1]]=1,"Money",IF(Table1[[#This Row],[narratives_rank_2]]=1,"Mixture",IF(Table1[[#This Row],[narratives_rank_3]]=1,"Sincere")))</f>
        <v>Mixture</v>
      </c>
      <c r="BB321" s="1" t="s">
        <v>297</v>
      </c>
      <c r="BC321" s="1">
        <v>21</v>
      </c>
      <c r="BF321" t="s">
        <v>117</v>
      </c>
      <c r="BG321" t="s">
        <v>187</v>
      </c>
      <c r="BH321" t="s">
        <v>498</v>
      </c>
      <c r="BI321" t="s">
        <v>188</v>
      </c>
      <c r="BJ321" t="s">
        <v>119</v>
      </c>
      <c r="BK321" t="s">
        <v>120</v>
      </c>
      <c r="BL321" t="s">
        <v>135</v>
      </c>
      <c r="BN321">
        <v>59</v>
      </c>
      <c r="BO321" t="s">
        <v>122</v>
      </c>
      <c r="BP321" t="s">
        <v>147</v>
      </c>
      <c r="BQ321" t="s">
        <v>138</v>
      </c>
    </row>
    <row r="322" spans="1:69" x14ac:dyDescent="0.2">
      <c r="A322" t="s">
        <v>1797</v>
      </c>
      <c r="B322" t="s">
        <v>1797</v>
      </c>
      <c r="C322">
        <v>60.573999999999998</v>
      </c>
      <c r="D322" t="s">
        <v>1798</v>
      </c>
      <c r="E322" s="1" t="s">
        <v>105</v>
      </c>
      <c r="F322" s="1">
        <v>1</v>
      </c>
      <c r="G322" s="1" t="s">
        <v>106</v>
      </c>
      <c r="H322" s="1">
        <v>2</v>
      </c>
      <c r="I322" s="1"/>
      <c r="J322" t="s">
        <v>1799</v>
      </c>
      <c r="K322" s="1" t="s">
        <v>108</v>
      </c>
      <c r="L322" s="1">
        <v>1</v>
      </c>
      <c r="M322" s="1" t="s">
        <v>109</v>
      </c>
      <c r="N322" s="1">
        <v>1</v>
      </c>
      <c r="O322" s="1" t="s">
        <v>88</v>
      </c>
      <c r="P322" s="1">
        <v>4</v>
      </c>
      <c r="R322" t="s">
        <v>1800</v>
      </c>
      <c r="S322">
        <v>0</v>
      </c>
      <c r="X322">
        <v>0</v>
      </c>
      <c r="Y322" t="str" cm="1">
        <f t="array" ref="Y32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22" cm="1">
        <f t="array" ref="Z32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22" t="str" cm="1">
        <f t="array" ref="AA32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22" t="str" cm="1">
        <f t="array" ref="AB32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22" t="str" cm="1">
        <f t="array" ref="AC32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22" t="str" cm="1">
        <f t="array" ref="AD32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22">
        <f>IF(OR(Table1[[#This Row],[Merged_Coding3numerical1]]=1,Table1[[#This Row],[Merged_Coding3numerical2]]=1,Table1[[#This Row],[Merged_Coding3numerical3]]=1),1,0)</f>
        <v>1</v>
      </c>
      <c r="AF322">
        <f>IF(OR(Table1[[#This Row],[Merged_Coding3numerical1]]=2,Table1[[#This Row],[Merged_Coding3numerical2]]=2,Table1[[#This Row],[Merged_Coding3numerical3]]=2),1,0)</f>
        <v>0</v>
      </c>
      <c r="AG322">
        <f>IF(OR(Table1[[#This Row],[Merged_Coding3numerical1]]=3,Table1[[#This Row],[Merged_Coding3numerical2]]=3,Table1[[#This Row],[Merged_Coding3numerical3]]=3),1,0)</f>
        <v>0</v>
      </c>
      <c r="AH322">
        <f>IF(OR(Table1[[#This Row],[Merged_Coding3numerical1]]=4,Table1[[#This Row],[Merged_Coding3numerical2]]=4,Table1[[#This Row],[Merged_Coding3numerical3]]=4),1,0)</f>
        <v>0</v>
      </c>
      <c r="AI322">
        <f>IF(OR(Table1[[#This Row],[Merged_Coding3numerical1]]=5,Table1[[#This Row],[Merged_Coding3numerical2]]=5,Table1[[#This Row],[Merged_Coding3numerical3]]=5),1,0)</f>
        <v>0</v>
      </c>
      <c r="AJ322">
        <f>LEN(Table1[[#This Row],[narratives_open]])</f>
        <v>170</v>
      </c>
      <c r="AK322" s="1" t="s">
        <v>90</v>
      </c>
      <c r="AL322" s="1">
        <v>2</v>
      </c>
      <c r="AR322">
        <f t="shared" si="4"/>
        <v>1</v>
      </c>
      <c r="AS322">
        <v>1</v>
      </c>
      <c r="AT322">
        <v>2</v>
      </c>
      <c r="AU322">
        <v>3</v>
      </c>
      <c r="AV322">
        <f>IF(Table1[[#This Row],[narratives_rank_1]]=1,IF(Table1[[#This Row],[narratives_rank_2]]=2,123,132),IF(Table1[[#This Row],[narratives_rank_1]]=2,IF(Table1[[#This Row],[narratives_rank_2]]=1,213,231),IF(Table1[[#This Row],[narratives_rank_2]]=1,312,321)))</f>
        <v>123</v>
      </c>
      <c r="AW322" t="str">
        <f>IF(AV322=[1]Q4_narr_rank!$B$2,[1]Q4_narr_rank!$A$2,IF(AV322=[1]Q4_narr_rank!$B$3,[1]Q4_narr_rank!$A$3,IF(AV322=[1]Q4_narr_rank!$B$4,[1]Q4_narr_rank!$A$4,IF(AV322=[1]Q4_narr_rank!$B$5,[1]Q4_narr_rank!$A$5,IF(AV322=[1]Q4_narr_rank!$B$6,[1]Q4_narr_rank!$A$6,IF(AV322=[1]Q4_narr_rank!$B$7,[1]Q4_narr_rank!$A$7))))))</f>
        <v>Cynics</v>
      </c>
      <c r="AX322" t="s">
        <v>1801</v>
      </c>
      <c r="AY322">
        <v>1</v>
      </c>
      <c r="AZ322">
        <f>LEN(Table1[[#This Row],[narratives_probing]])</f>
        <v>126</v>
      </c>
      <c r="BA322" s="6" t="str">
        <f>IF(Table1[[#This Row],[narratives_rank_1]]=1,"Money",IF(Table1[[#This Row],[narratives_rank_2]]=1,"Mixture",IF(Table1[[#This Row],[narratives_rank_3]]=1,"Sincere")))</f>
        <v>Money</v>
      </c>
      <c r="BB322" s="11" t="s">
        <v>116</v>
      </c>
      <c r="BC322" s="1">
        <v>10</v>
      </c>
      <c r="BF322" t="s">
        <v>210</v>
      </c>
      <c r="BG322" t="s">
        <v>187</v>
      </c>
      <c r="BH322" t="s">
        <v>118</v>
      </c>
      <c r="BI322" t="s">
        <v>118</v>
      </c>
      <c r="BJ322" t="s">
        <v>134</v>
      </c>
      <c r="BK322" t="s">
        <v>120</v>
      </c>
      <c r="BL322" t="s">
        <v>135</v>
      </c>
      <c r="BN322">
        <v>55</v>
      </c>
      <c r="BO322" t="s">
        <v>136</v>
      </c>
      <c r="BP322" t="s">
        <v>101</v>
      </c>
      <c r="BQ322" t="s">
        <v>156</v>
      </c>
    </row>
    <row r="323" spans="1:69" x14ac:dyDescent="0.2">
      <c r="A323" t="s">
        <v>1802</v>
      </c>
      <c r="B323" t="s">
        <v>1802</v>
      </c>
      <c r="C323">
        <v>120.402</v>
      </c>
      <c r="D323" t="s">
        <v>1803</v>
      </c>
      <c r="E323" s="1" t="s">
        <v>127</v>
      </c>
      <c r="F323" s="1">
        <v>3</v>
      </c>
      <c r="G323" s="1" t="s">
        <v>128</v>
      </c>
      <c r="H323" s="1">
        <v>9</v>
      </c>
      <c r="I323" s="1"/>
      <c r="J323" t="s">
        <v>1804</v>
      </c>
      <c r="K323" s="1" t="s">
        <v>108</v>
      </c>
      <c r="L323" s="1">
        <v>1</v>
      </c>
      <c r="M323" s="1" t="s">
        <v>109</v>
      </c>
      <c r="N323" s="1">
        <v>1</v>
      </c>
      <c r="O323" s="1" t="s">
        <v>88</v>
      </c>
      <c r="P323" s="1">
        <v>4</v>
      </c>
      <c r="R323" t="s">
        <v>1805</v>
      </c>
      <c r="S323">
        <v>0</v>
      </c>
      <c r="X323">
        <v>0</v>
      </c>
      <c r="Y323" t="str" cm="1">
        <f t="array" ref="Y32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323" cm="1">
        <f t="array" ref="Z32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323" t="str" cm="1">
        <f t="array" ref="AA32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23" t="str" cm="1">
        <f t="array" ref="AB32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23" t="str" cm="1">
        <f t="array" ref="AC32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23" t="str" cm="1">
        <f t="array" ref="AD32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23">
        <f>IF(OR(Table1[[#This Row],[Merged_Coding3numerical1]]=1,Table1[[#This Row],[Merged_Coding3numerical2]]=1,Table1[[#This Row],[Merged_Coding3numerical3]]=1),1,0)</f>
        <v>0</v>
      </c>
      <c r="AF323">
        <f>IF(OR(Table1[[#This Row],[Merged_Coding3numerical1]]=2,Table1[[#This Row],[Merged_Coding3numerical2]]=2,Table1[[#This Row],[Merged_Coding3numerical3]]=2),1,0)</f>
        <v>0</v>
      </c>
      <c r="AG323">
        <f>IF(OR(Table1[[#This Row],[Merged_Coding3numerical1]]=3,Table1[[#This Row],[Merged_Coding3numerical2]]=3,Table1[[#This Row],[Merged_Coding3numerical3]]=3),1,0)</f>
        <v>0</v>
      </c>
      <c r="AH323">
        <f>IF(OR(Table1[[#This Row],[Merged_Coding3numerical1]]=4,Table1[[#This Row],[Merged_Coding3numerical2]]=4,Table1[[#This Row],[Merged_Coding3numerical3]]=4),1,0)</f>
        <v>0</v>
      </c>
      <c r="AI323">
        <f>IF(OR(Table1[[#This Row],[Merged_Coding3numerical1]]=5,Table1[[#This Row],[Merged_Coding3numerical2]]=5,Table1[[#This Row],[Merged_Coding3numerical3]]=5),1,0)</f>
        <v>1</v>
      </c>
      <c r="AJ323">
        <f>LEN(Table1[[#This Row],[narratives_open]])</f>
        <v>102</v>
      </c>
      <c r="AK323" s="1" t="s">
        <v>194</v>
      </c>
      <c r="AL323" s="1">
        <v>9</v>
      </c>
      <c r="AR323">
        <f t="shared" ref="AR323:AR386" si="5">IF(AP323="",IF(AN323="",1,1/2),1/3)</f>
        <v>1</v>
      </c>
      <c r="AS323">
        <v>2</v>
      </c>
      <c r="AT323">
        <v>1</v>
      </c>
      <c r="AU323">
        <v>3</v>
      </c>
      <c r="AV323">
        <f>IF(Table1[[#This Row],[narratives_rank_1]]=1,IF(Table1[[#This Row],[narratives_rank_2]]=2,123,132),IF(Table1[[#This Row],[narratives_rank_1]]=2,IF(Table1[[#This Row],[narratives_rank_2]]=1,213,231),IF(Table1[[#This Row],[narratives_rank_2]]=1,312,321)))</f>
        <v>213</v>
      </c>
      <c r="AW323" t="str">
        <f>IF(AV323=[1]Q4_narr_rank!$B$2,[1]Q4_narr_rank!$A$2,IF(AV323=[1]Q4_narr_rank!$B$3,[1]Q4_narr_rank!$A$3,IF(AV323=[1]Q4_narr_rank!$B$4,[1]Q4_narr_rank!$A$4,IF(AV323=[1]Q4_narr_rank!$B$5,[1]Q4_narr_rank!$A$5,IF(AV323=[1]Q4_narr_rank!$B$6,[1]Q4_narr_rank!$A$6,IF(AV323=[1]Q4_narr_rank!$B$7,[1]Q4_narr_rank!$A$7))))))</f>
        <v>Balanced Cynics</v>
      </c>
      <c r="AX323" t="s">
        <v>1806</v>
      </c>
      <c r="AY323">
        <v>1</v>
      </c>
      <c r="AZ323">
        <f>LEN(Table1[[#This Row],[narratives_probing]])</f>
        <v>78</v>
      </c>
      <c r="BA323" s="6" t="str">
        <f>IF(Table1[[#This Row],[narratives_rank_1]]=1,"Money",IF(Table1[[#This Row],[narratives_rank_2]]=1,"Mixture",IF(Table1[[#This Row],[narratives_rank_3]]=1,"Sincere")))</f>
        <v>Mixture</v>
      </c>
      <c r="BB323" s="9" t="s">
        <v>132</v>
      </c>
      <c r="BC323" s="1">
        <v>20</v>
      </c>
      <c r="BF323" t="s">
        <v>93</v>
      </c>
      <c r="BG323" t="s">
        <v>187</v>
      </c>
      <c r="BH323" t="s">
        <v>118</v>
      </c>
      <c r="BI323" t="s">
        <v>146</v>
      </c>
      <c r="BJ323" t="s">
        <v>97</v>
      </c>
      <c r="BK323" t="s">
        <v>120</v>
      </c>
      <c r="BL323" t="s">
        <v>135</v>
      </c>
      <c r="BN323">
        <v>70</v>
      </c>
      <c r="BO323" t="s">
        <v>155</v>
      </c>
      <c r="BP323" t="s">
        <v>324</v>
      </c>
      <c r="BQ323" t="s">
        <v>124</v>
      </c>
    </row>
    <row r="324" spans="1:69" x14ac:dyDescent="0.2">
      <c r="A324" t="s">
        <v>1807</v>
      </c>
      <c r="B324" t="s">
        <v>1807</v>
      </c>
      <c r="C324">
        <v>66.91</v>
      </c>
      <c r="D324" t="s">
        <v>1808</v>
      </c>
      <c r="E324" s="1" t="s">
        <v>127</v>
      </c>
      <c r="F324" s="1">
        <v>3</v>
      </c>
      <c r="G324" s="1" t="s">
        <v>128</v>
      </c>
      <c r="H324" s="1">
        <v>9</v>
      </c>
      <c r="I324" s="1"/>
      <c r="J324" t="s">
        <v>1809</v>
      </c>
      <c r="K324" s="1" t="s">
        <v>108</v>
      </c>
      <c r="L324" s="1">
        <v>1</v>
      </c>
      <c r="M324" s="1" t="s">
        <v>109</v>
      </c>
      <c r="N324" s="1">
        <v>1</v>
      </c>
      <c r="O324" s="1" t="s">
        <v>88</v>
      </c>
      <c r="P324" s="1">
        <v>4</v>
      </c>
      <c r="R324" t="s">
        <v>1810</v>
      </c>
      <c r="S324">
        <v>0</v>
      </c>
      <c r="V324" t="s">
        <v>90</v>
      </c>
      <c r="W324" s="8">
        <f>IF(Table1[[#This Row],[main_reasontext]]=[1]Q3_narr_open!$A$23,1,IF(Table1[[#This Row],[main_reasontext]]=[1]Q3_narr_open!$A$24,2,IF(Table1[[#This Row],[main_reasontext]]=[1]Q3_narr_open!$A$25,3,IF(Table1[[#This Row],[main_reasontext]]=[1]Q3_narr_open!$A$26,4,))))</f>
        <v>1</v>
      </c>
      <c r="X324">
        <v>1</v>
      </c>
      <c r="Y324" t="str" cm="1">
        <f t="array" ref="Y32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24" cm="1">
        <f t="array" ref="Z32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24" t="str" cm="1">
        <f t="array" ref="AA32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24" cm="1">
        <f t="array" ref="AB32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24" t="str" cm="1">
        <f t="array" ref="AC32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24" t="str" cm="1">
        <f t="array" ref="AD32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24">
        <f>IF(OR(Table1[[#This Row],[Merged_Coding3numerical1]]=1,Table1[[#This Row],[Merged_Coding3numerical2]]=1,Table1[[#This Row],[Merged_Coding3numerical3]]=1),1,0)</f>
        <v>1</v>
      </c>
      <c r="AF324">
        <f>IF(OR(Table1[[#This Row],[Merged_Coding3numerical1]]=2,Table1[[#This Row],[Merged_Coding3numerical2]]=2,Table1[[#This Row],[Merged_Coding3numerical3]]=2),1,0)</f>
        <v>1</v>
      </c>
      <c r="AG324">
        <f>IF(OR(Table1[[#This Row],[Merged_Coding3numerical1]]=3,Table1[[#This Row],[Merged_Coding3numerical2]]=3,Table1[[#This Row],[Merged_Coding3numerical3]]=3),1,0)</f>
        <v>0</v>
      </c>
      <c r="AH324">
        <f>IF(OR(Table1[[#This Row],[Merged_Coding3numerical1]]=4,Table1[[#This Row],[Merged_Coding3numerical2]]=4,Table1[[#This Row],[Merged_Coding3numerical3]]=4),1,0)</f>
        <v>0</v>
      </c>
      <c r="AI324">
        <f>IF(OR(Table1[[#This Row],[Merged_Coding3numerical1]]=5,Table1[[#This Row],[Merged_Coding3numerical2]]=5,Table1[[#This Row],[Merged_Coding3numerical3]]=5),1,0)</f>
        <v>0</v>
      </c>
      <c r="AJ324">
        <f>LEN(Table1[[#This Row],[narratives_open]])</f>
        <v>227</v>
      </c>
      <c r="AK324" s="1" t="s">
        <v>90</v>
      </c>
      <c r="AL324" s="1">
        <v>2</v>
      </c>
      <c r="AM324" s="1" t="s">
        <v>112</v>
      </c>
      <c r="AN324" s="1">
        <v>3</v>
      </c>
      <c r="AR324">
        <f t="shared" si="5"/>
        <v>0.5</v>
      </c>
      <c r="AS324">
        <v>1</v>
      </c>
      <c r="AT324">
        <v>2</v>
      </c>
      <c r="AU324">
        <v>3</v>
      </c>
      <c r="AV324">
        <f>IF(Table1[[#This Row],[narratives_rank_1]]=1,IF(Table1[[#This Row],[narratives_rank_2]]=2,123,132),IF(Table1[[#This Row],[narratives_rank_1]]=2,IF(Table1[[#This Row],[narratives_rank_2]]=1,213,231),IF(Table1[[#This Row],[narratives_rank_2]]=1,312,321)))</f>
        <v>123</v>
      </c>
      <c r="AW324" t="str">
        <f>IF(AV324=[1]Q4_narr_rank!$B$2,[1]Q4_narr_rank!$A$2,IF(AV324=[1]Q4_narr_rank!$B$3,[1]Q4_narr_rank!$A$3,IF(AV324=[1]Q4_narr_rank!$B$4,[1]Q4_narr_rank!$A$4,IF(AV324=[1]Q4_narr_rank!$B$5,[1]Q4_narr_rank!$A$5,IF(AV324=[1]Q4_narr_rank!$B$6,[1]Q4_narr_rank!$A$6,IF(AV324=[1]Q4_narr_rank!$B$7,[1]Q4_narr_rank!$A$7))))))</f>
        <v>Cynics</v>
      </c>
      <c r="AX324" t="s">
        <v>1811</v>
      </c>
      <c r="AY324">
        <v>1</v>
      </c>
      <c r="AZ324">
        <f>LEN(Table1[[#This Row],[narratives_probing]])</f>
        <v>139</v>
      </c>
      <c r="BA324" s="6" t="str">
        <f>IF(Table1[[#This Row],[narratives_rank_1]]=1,"Money",IF(Table1[[#This Row],[narratives_rank_2]]=1,"Mixture",IF(Table1[[#This Row],[narratives_rank_3]]=1,"Sincere")))</f>
        <v>Money</v>
      </c>
      <c r="BB324" s="7" t="s">
        <v>116</v>
      </c>
      <c r="BC324" s="1">
        <v>10</v>
      </c>
      <c r="BF324" t="s">
        <v>93</v>
      </c>
      <c r="BG324" t="s">
        <v>94</v>
      </c>
      <c r="BH324" t="s">
        <v>96</v>
      </c>
      <c r="BI324" t="s">
        <v>96</v>
      </c>
      <c r="BJ324" t="s">
        <v>134</v>
      </c>
      <c r="BK324" t="s">
        <v>163</v>
      </c>
      <c r="BL324" t="s">
        <v>630</v>
      </c>
      <c r="BN324">
        <v>57</v>
      </c>
      <c r="BO324" t="s">
        <v>122</v>
      </c>
      <c r="BP324" t="s">
        <v>358</v>
      </c>
      <c r="BQ324" t="s">
        <v>138</v>
      </c>
    </row>
    <row r="325" spans="1:69" x14ac:dyDescent="0.2">
      <c r="A325" t="s">
        <v>1812</v>
      </c>
      <c r="B325" t="s">
        <v>1812</v>
      </c>
      <c r="C325">
        <v>85.918000000000006</v>
      </c>
      <c r="D325" t="s">
        <v>1813</v>
      </c>
      <c r="E325" s="1" t="s">
        <v>84</v>
      </c>
      <c r="F325" s="1">
        <v>4</v>
      </c>
      <c r="G325" s="1" t="s">
        <v>84</v>
      </c>
      <c r="H325" s="1">
        <v>1</v>
      </c>
      <c r="I325" s="1"/>
      <c r="J325" t="s">
        <v>1814</v>
      </c>
      <c r="K325" s="1" t="s">
        <v>108</v>
      </c>
      <c r="L325" s="1">
        <v>1</v>
      </c>
      <c r="M325" s="1" t="s">
        <v>109</v>
      </c>
      <c r="N325" s="1">
        <v>1</v>
      </c>
      <c r="O325" s="1" t="s">
        <v>88</v>
      </c>
      <c r="P325" s="1">
        <v>4</v>
      </c>
      <c r="Q325" s="1"/>
      <c r="R325" t="s">
        <v>1815</v>
      </c>
      <c r="S325">
        <v>0</v>
      </c>
      <c r="X325">
        <v>0</v>
      </c>
      <c r="Y325" t="str" cm="1">
        <f t="array" ref="Y32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25" cm="1">
        <f t="array" ref="Z32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25" t="str" cm="1">
        <f t="array" ref="AA32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25" t="str" cm="1">
        <f t="array" ref="AB32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25" t="str" cm="1">
        <f t="array" ref="AC32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25" t="str" cm="1">
        <f t="array" ref="AD32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25">
        <f>IF(OR(Table1[[#This Row],[Merged_Coding3numerical1]]=1,Table1[[#This Row],[Merged_Coding3numerical2]]=1,Table1[[#This Row],[Merged_Coding3numerical3]]=1),1,0)</f>
        <v>1</v>
      </c>
      <c r="AF325">
        <f>IF(OR(Table1[[#This Row],[Merged_Coding3numerical1]]=2,Table1[[#This Row],[Merged_Coding3numerical2]]=2,Table1[[#This Row],[Merged_Coding3numerical3]]=2),1,0)</f>
        <v>0</v>
      </c>
      <c r="AG325">
        <f>IF(OR(Table1[[#This Row],[Merged_Coding3numerical1]]=3,Table1[[#This Row],[Merged_Coding3numerical2]]=3,Table1[[#This Row],[Merged_Coding3numerical3]]=3),1,0)</f>
        <v>0</v>
      </c>
      <c r="AH325">
        <f>IF(OR(Table1[[#This Row],[Merged_Coding3numerical1]]=4,Table1[[#This Row],[Merged_Coding3numerical2]]=4,Table1[[#This Row],[Merged_Coding3numerical3]]=4),1,0)</f>
        <v>0</v>
      </c>
      <c r="AI325">
        <f>IF(OR(Table1[[#This Row],[Merged_Coding3numerical1]]=5,Table1[[#This Row],[Merged_Coding3numerical2]]=5,Table1[[#This Row],[Merged_Coding3numerical3]]=5),1,0)</f>
        <v>0</v>
      </c>
      <c r="AJ325">
        <f>LEN(Table1[[#This Row],[narratives_open]])</f>
        <v>287</v>
      </c>
      <c r="AK325" s="1" t="s">
        <v>90</v>
      </c>
      <c r="AL325" s="1">
        <v>2</v>
      </c>
      <c r="AR325">
        <f t="shared" si="5"/>
        <v>1</v>
      </c>
      <c r="AS325">
        <v>1</v>
      </c>
      <c r="AT325">
        <v>2</v>
      </c>
      <c r="AU325">
        <v>3</v>
      </c>
      <c r="AV325">
        <f>IF(Table1[[#This Row],[narratives_rank_1]]=1,IF(Table1[[#This Row],[narratives_rank_2]]=2,123,132),IF(Table1[[#This Row],[narratives_rank_1]]=2,IF(Table1[[#This Row],[narratives_rank_2]]=1,213,231),IF(Table1[[#This Row],[narratives_rank_2]]=1,312,321)))</f>
        <v>123</v>
      </c>
      <c r="AW325" t="str">
        <f>IF(AV325=[1]Q4_narr_rank!$B$2,[1]Q4_narr_rank!$A$2,IF(AV325=[1]Q4_narr_rank!$B$3,[1]Q4_narr_rank!$A$3,IF(AV325=[1]Q4_narr_rank!$B$4,[1]Q4_narr_rank!$A$4,IF(AV325=[1]Q4_narr_rank!$B$5,[1]Q4_narr_rank!$A$5,IF(AV325=[1]Q4_narr_rank!$B$6,[1]Q4_narr_rank!$A$6,IF(AV325=[1]Q4_narr_rank!$B$7,[1]Q4_narr_rank!$A$7))))))</f>
        <v>Cynics</v>
      </c>
      <c r="AX325" t="s">
        <v>1816</v>
      </c>
      <c r="AY325">
        <v>1</v>
      </c>
      <c r="AZ325">
        <f>LEN(Table1[[#This Row],[narratives_probing]])</f>
        <v>393</v>
      </c>
      <c r="BA325" s="6" t="str">
        <f>IF(Table1[[#This Row],[narratives_rank_1]]=1,"Money",IF(Table1[[#This Row],[narratives_rank_2]]=1,"Mixture",IF(Table1[[#This Row],[narratives_rank_3]]=1,"Sincere")))</f>
        <v>Money</v>
      </c>
      <c r="BB325" s="7" t="s">
        <v>92</v>
      </c>
      <c r="BC325" s="1">
        <v>9</v>
      </c>
      <c r="BF325" t="s">
        <v>93</v>
      </c>
      <c r="BG325" t="s">
        <v>94</v>
      </c>
      <c r="BH325" t="s">
        <v>188</v>
      </c>
      <c r="BI325" t="s">
        <v>96</v>
      </c>
      <c r="BJ325" t="s">
        <v>154</v>
      </c>
      <c r="BK325" t="s">
        <v>163</v>
      </c>
      <c r="BL325" t="s">
        <v>121</v>
      </c>
      <c r="BN325">
        <v>24</v>
      </c>
      <c r="BO325" t="s">
        <v>155</v>
      </c>
      <c r="BP325" t="s">
        <v>101</v>
      </c>
      <c r="BQ325" t="s">
        <v>138</v>
      </c>
    </row>
    <row r="326" spans="1:69" x14ac:dyDescent="0.2">
      <c r="A326" t="s">
        <v>1817</v>
      </c>
      <c r="B326" t="s">
        <v>1817</v>
      </c>
      <c r="C326">
        <v>100.586</v>
      </c>
      <c r="D326" t="s">
        <v>1818</v>
      </c>
      <c r="E326" s="1" t="s">
        <v>205</v>
      </c>
      <c r="F326" s="1">
        <v>2</v>
      </c>
      <c r="G326" s="1" t="s">
        <v>206</v>
      </c>
      <c r="H326" s="1">
        <v>6</v>
      </c>
      <c r="I326" s="1"/>
      <c r="J326" t="s">
        <v>1819</v>
      </c>
      <c r="K326" s="1" t="s">
        <v>176</v>
      </c>
      <c r="L326" s="1">
        <v>2</v>
      </c>
      <c r="M326" s="1" t="s">
        <v>328</v>
      </c>
      <c r="N326" s="1">
        <v>4</v>
      </c>
      <c r="O326" s="1" t="s">
        <v>88</v>
      </c>
      <c r="P326" s="1">
        <v>4</v>
      </c>
      <c r="R326" t="s">
        <v>1820</v>
      </c>
      <c r="S326">
        <v>0</v>
      </c>
      <c r="V326" t="s">
        <v>90</v>
      </c>
      <c r="W326" s="8">
        <f>IF(Table1[[#This Row],[main_reasontext]]=[1]Q3_narr_open!$A$23,1,IF(Table1[[#This Row],[main_reasontext]]=[1]Q3_narr_open!$A$24,2,IF(Table1[[#This Row],[main_reasontext]]=[1]Q3_narr_open!$A$25,3,IF(Table1[[#This Row],[main_reasontext]]=[1]Q3_narr_open!$A$26,4,))))</f>
        <v>1</v>
      </c>
      <c r="X326">
        <v>0</v>
      </c>
      <c r="Y326" t="str" cm="1">
        <f t="array" ref="Y32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26" cm="1">
        <f t="array" ref="Z32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26" t="str" cm="1">
        <f t="array" ref="AA32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26" cm="1">
        <f t="array" ref="AB32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26" t="str" cm="1">
        <f t="array" ref="AC32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326" cm="1">
        <f t="array" ref="AD32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326">
        <f>IF(OR(Table1[[#This Row],[Merged_Coding3numerical1]]=1,Table1[[#This Row],[Merged_Coding3numerical2]]=1,Table1[[#This Row],[Merged_Coding3numerical3]]=1),1,0)</f>
        <v>1</v>
      </c>
      <c r="AF326">
        <f>IF(OR(Table1[[#This Row],[Merged_Coding3numerical1]]=2,Table1[[#This Row],[Merged_Coding3numerical2]]=2,Table1[[#This Row],[Merged_Coding3numerical3]]=2),1,0)</f>
        <v>1</v>
      </c>
      <c r="AG326">
        <f>IF(OR(Table1[[#This Row],[Merged_Coding3numerical1]]=3,Table1[[#This Row],[Merged_Coding3numerical2]]=3,Table1[[#This Row],[Merged_Coding3numerical3]]=3),1,0)</f>
        <v>0</v>
      </c>
      <c r="AH326">
        <f>IF(OR(Table1[[#This Row],[Merged_Coding3numerical1]]=4,Table1[[#This Row],[Merged_Coding3numerical2]]=4,Table1[[#This Row],[Merged_Coding3numerical3]]=4),1,0)</f>
        <v>0</v>
      </c>
      <c r="AI326">
        <f>IF(OR(Table1[[#This Row],[Merged_Coding3numerical1]]=5,Table1[[#This Row],[Merged_Coding3numerical2]]=5,Table1[[#This Row],[Merged_Coding3numerical3]]=5),1,0)</f>
        <v>0</v>
      </c>
      <c r="AJ326">
        <f>LEN(Table1[[#This Row],[narratives_open]])</f>
        <v>396</v>
      </c>
      <c r="AK326" s="1" t="s">
        <v>90</v>
      </c>
      <c r="AL326" s="1">
        <v>2</v>
      </c>
      <c r="AM326" s="1" t="s">
        <v>112</v>
      </c>
      <c r="AN326" s="1">
        <v>3</v>
      </c>
      <c r="AO326" s="1" t="s">
        <v>234</v>
      </c>
      <c r="AP326" s="1">
        <v>12</v>
      </c>
      <c r="AR326">
        <f t="shared" si="5"/>
        <v>0.33333333333333331</v>
      </c>
      <c r="AS326">
        <v>2</v>
      </c>
      <c r="AT326">
        <v>1</v>
      </c>
      <c r="AU326">
        <v>3</v>
      </c>
      <c r="AV326">
        <f>IF(Table1[[#This Row],[narratives_rank_1]]=1,IF(Table1[[#This Row],[narratives_rank_2]]=2,123,132),IF(Table1[[#This Row],[narratives_rank_1]]=2,IF(Table1[[#This Row],[narratives_rank_2]]=1,213,231),IF(Table1[[#This Row],[narratives_rank_2]]=1,312,321)))</f>
        <v>213</v>
      </c>
      <c r="AW326" t="str">
        <f>IF(AV326=[1]Q4_narr_rank!$B$2,[1]Q4_narr_rank!$A$2,IF(AV326=[1]Q4_narr_rank!$B$3,[1]Q4_narr_rank!$A$3,IF(AV326=[1]Q4_narr_rank!$B$4,[1]Q4_narr_rank!$A$4,IF(AV326=[1]Q4_narr_rank!$B$5,[1]Q4_narr_rank!$A$5,IF(AV326=[1]Q4_narr_rank!$B$6,[1]Q4_narr_rank!$A$6,IF(AV326=[1]Q4_narr_rank!$B$7,[1]Q4_narr_rank!$A$7))))))</f>
        <v>Balanced Cynics</v>
      </c>
      <c r="AX326" t="s">
        <v>1821</v>
      </c>
      <c r="AY326">
        <v>1</v>
      </c>
      <c r="AZ326">
        <f>LEN(Table1[[#This Row],[narratives_probing]])</f>
        <v>150</v>
      </c>
      <c r="BA326" s="6" t="str">
        <f>IF(Table1[[#This Row],[narratives_rank_1]]=1,"Money",IF(Table1[[#This Row],[narratives_rank_2]]=1,"Mixture",IF(Table1[[#This Row],[narratives_rank_3]]=1,"Sincere")))</f>
        <v>Mixture</v>
      </c>
      <c r="BB326" s="1" t="s">
        <v>116</v>
      </c>
      <c r="BC326" s="1">
        <v>10</v>
      </c>
      <c r="BF326" t="s">
        <v>223</v>
      </c>
      <c r="BG326">
        <v>0.2</v>
      </c>
      <c r="BH326" t="s">
        <v>498</v>
      </c>
      <c r="BI326" t="s">
        <v>498</v>
      </c>
      <c r="BJ326" t="s">
        <v>154</v>
      </c>
      <c r="BK326" t="s">
        <v>120</v>
      </c>
      <c r="BL326" t="s">
        <v>99</v>
      </c>
      <c r="BN326">
        <v>61</v>
      </c>
      <c r="BO326" t="s">
        <v>136</v>
      </c>
      <c r="BP326" t="s">
        <v>147</v>
      </c>
      <c r="BQ326" t="s">
        <v>138</v>
      </c>
    </row>
    <row r="327" spans="1:69" x14ac:dyDescent="0.2">
      <c r="A327" t="s">
        <v>1822</v>
      </c>
      <c r="B327" t="s">
        <v>1822</v>
      </c>
      <c r="C327">
        <v>71.260999999999996</v>
      </c>
      <c r="D327" t="s">
        <v>1823</v>
      </c>
      <c r="E327" s="1" t="s">
        <v>105</v>
      </c>
      <c r="F327" s="1">
        <v>1</v>
      </c>
      <c r="G327" s="1" t="s">
        <v>106</v>
      </c>
      <c r="H327" s="1">
        <v>2</v>
      </c>
      <c r="I327" s="1"/>
      <c r="J327" t="s">
        <v>1824</v>
      </c>
      <c r="K327" s="1" t="s">
        <v>108</v>
      </c>
      <c r="L327" s="1">
        <v>1</v>
      </c>
      <c r="M327" s="1" t="s">
        <v>109</v>
      </c>
      <c r="N327" s="1">
        <v>1</v>
      </c>
      <c r="O327" s="1" t="s">
        <v>345</v>
      </c>
      <c r="P327" s="1">
        <v>1</v>
      </c>
      <c r="R327" t="s">
        <v>1825</v>
      </c>
      <c r="S327">
        <v>0</v>
      </c>
      <c r="U327">
        <v>1</v>
      </c>
      <c r="V327" t="s">
        <v>90</v>
      </c>
      <c r="W327" s="8">
        <f>IF(Table1[[#This Row],[main_reasontext]]=[1]Q3_narr_open!$A$23,1,IF(Table1[[#This Row],[main_reasontext]]=[1]Q3_narr_open!$A$24,2,IF(Table1[[#This Row],[main_reasontext]]=[1]Q3_narr_open!$A$25,3,IF(Table1[[#This Row],[main_reasontext]]=[1]Q3_narr_open!$A$26,4,))))</f>
        <v>1</v>
      </c>
      <c r="X327">
        <v>1</v>
      </c>
      <c r="Y327" t="str" cm="1">
        <f t="array" ref="Y32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27" cm="1">
        <f t="array" ref="Z32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27" t="str" cm="1">
        <f t="array" ref="AA32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327" cm="1">
        <f t="array" ref="AB32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327" t="str" cm="1">
        <f t="array" ref="AC32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327" cm="1">
        <f t="array" ref="AD32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327">
        <f>IF(OR(Table1[[#This Row],[Merged_Coding3numerical1]]=1,Table1[[#This Row],[Merged_Coding3numerical2]]=1,Table1[[#This Row],[Merged_Coding3numerical3]]=1),1,0)</f>
        <v>1</v>
      </c>
      <c r="AF327">
        <f>IF(OR(Table1[[#This Row],[Merged_Coding3numerical1]]=2,Table1[[#This Row],[Merged_Coding3numerical2]]=2,Table1[[#This Row],[Merged_Coding3numerical3]]=2),1,0)</f>
        <v>1</v>
      </c>
      <c r="AG327">
        <f>IF(OR(Table1[[#This Row],[Merged_Coding3numerical1]]=3,Table1[[#This Row],[Merged_Coding3numerical2]]=3,Table1[[#This Row],[Merged_Coding3numerical3]]=3),1,0)</f>
        <v>0</v>
      </c>
      <c r="AH327">
        <f>IF(OR(Table1[[#This Row],[Merged_Coding3numerical1]]=4,Table1[[#This Row],[Merged_Coding3numerical2]]=4,Table1[[#This Row],[Merged_Coding3numerical3]]=4),1,0)</f>
        <v>1</v>
      </c>
      <c r="AI327">
        <f>IF(OR(Table1[[#This Row],[Merged_Coding3numerical1]]=5,Table1[[#This Row],[Merged_Coding3numerical2]]=5,Table1[[#This Row],[Merged_Coding3numerical3]]=5),1,0)</f>
        <v>0</v>
      </c>
      <c r="AJ327">
        <f>LEN(Table1[[#This Row],[narratives_open]])</f>
        <v>206</v>
      </c>
      <c r="AK327" s="1" t="s">
        <v>113</v>
      </c>
      <c r="AL327" s="1">
        <v>1</v>
      </c>
      <c r="AM327" s="1" t="s">
        <v>90</v>
      </c>
      <c r="AN327" s="1">
        <v>2</v>
      </c>
      <c r="AO327" s="1" t="s">
        <v>112</v>
      </c>
      <c r="AP327" s="1">
        <v>3</v>
      </c>
      <c r="AR327">
        <f t="shared" si="5"/>
        <v>0.33333333333333331</v>
      </c>
      <c r="AS327">
        <v>1</v>
      </c>
      <c r="AT327">
        <v>2</v>
      </c>
      <c r="AU327">
        <v>3</v>
      </c>
      <c r="AV327">
        <f>IF(Table1[[#This Row],[narratives_rank_1]]=1,IF(Table1[[#This Row],[narratives_rank_2]]=2,123,132),IF(Table1[[#This Row],[narratives_rank_1]]=2,IF(Table1[[#This Row],[narratives_rank_2]]=1,213,231),IF(Table1[[#This Row],[narratives_rank_2]]=1,312,321)))</f>
        <v>123</v>
      </c>
      <c r="AW327" t="str">
        <f>IF(AV327=[1]Q4_narr_rank!$B$2,[1]Q4_narr_rank!$A$2,IF(AV327=[1]Q4_narr_rank!$B$3,[1]Q4_narr_rank!$A$3,IF(AV327=[1]Q4_narr_rank!$B$4,[1]Q4_narr_rank!$A$4,IF(AV327=[1]Q4_narr_rank!$B$5,[1]Q4_narr_rank!$A$5,IF(AV327=[1]Q4_narr_rank!$B$6,[1]Q4_narr_rank!$A$6,IF(AV327=[1]Q4_narr_rank!$B$7,[1]Q4_narr_rank!$A$7))))))</f>
        <v>Cynics</v>
      </c>
      <c r="AX327" t="s">
        <v>1826</v>
      </c>
      <c r="AY327">
        <v>1</v>
      </c>
      <c r="AZ327">
        <f>LEN(Table1[[#This Row],[narratives_probing]])</f>
        <v>267</v>
      </c>
      <c r="BA327" s="6" t="str">
        <f>IF(Table1[[#This Row],[narratives_rank_1]]=1,"Money",IF(Table1[[#This Row],[narratives_rank_2]]=1,"Mixture",IF(Table1[[#This Row],[narratives_rank_3]]=1,"Sincere")))</f>
        <v>Money</v>
      </c>
      <c r="BB327" s="7" t="s">
        <v>116</v>
      </c>
      <c r="BC327" s="1">
        <v>10</v>
      </c>
      <c r="BF327" t="s">
        <v>117</v>
      </c>
      <c r="BG327">
        <v>0.6</v>
      </c>
      <c r="BH327" t="s">
        <v>146</v>
      </c>
      <c r="BI327" t="s">
        <v>146</v>
      </c>
      <c r="BJ327" t="s">
        <v>119</v>
      </c>
      <c r="BK327" t="s">
        <v>120</v>
      </c>
      <c r="BL327" t="s">
        <v>135</v>
      </c>
      <c r="BN327">
        <v>57</v>
      </c>
      <c r="BO327" t="s">
        <v>155</v>
      </c>
      <c r="BP327" t="s">
        <v>164</v>
      </c>
      <c r="BQ327" t="s">
        <v>156</v>
      </c>
    </row>
    <row r="328" spans="1:69" x14ac:dyDescent="0.2">
      <c r="A328" t="s">
        <v>1827</v>
      </c>
      <c r="B328" t="s">
        <v>1827</v>
      </c>
      <c r="C328">
        <v>112.264</v>
      </c>
      <c r="D328" t="s">
        <v>1828</v>
      </c>
      <c r="E328" s="1" t="s">
        <v>105</v>
      </c>
      <c r="F328" s="1">
        <v>1</v>
      </c>
      <c r="G328" s="1" t="s">
        <v>106</v>
      </c>
      <c r="H328" s="1">
        <v>2</v>
      </c>
      <c r="I328" s="1"/>
      <c r="J328" t="s">
        <v>1829</v>
      </c>
      <c r="K328" s="1" t="s">
        <v>108</v>
      </c>
      <c r="L328" s="1">
        <v>1</v>
      </c>
      <c r="M328" s="1" t="s">
        <v>109</v>
      </c>
      <c r="N328" s="1">
        <v>1</v>
      </c>
      <c r="O328" s="1" t="s">
        <v>88</v>
      </c>
      <c r="P328" s="1">
        <v>4</v>
      </c>
      <c r="R328" t="s">
        <v>1830</v>
      </c>
      <c r="S328">
        <v>1</v>
      </c>
      <c r="V328" t="s">
        <v>90</v>
      </c>
      <c r="W328" s="8">
        <f>IF(Table1[[#This Row],[main_reasontext]]=[1]Q3_narr_open!$A$23,1,IF(Table1[[#This Row],[main_reasontext]]=[1]Q3_narr_open!$A$24,2,IF(Table1[[#This Row],[main_reasontext]]=[1]Q3_narr_open!$A$25,3,IF(Table1[[#This Row],[main_reasontext]]=[1]Q3_narr_open!$A$26,4,))))</f>
        <v>1</v>
      </c>
      <c r="X328">
        <v>0</v>
      </c>
      <c r="Y328" t="str" cm="1">
        <f t="array" ref="Y32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28" cm="1">
        <f t="array" ref="Z32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28" t="str" cm="1">
        <f t="array" ref="AA32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28" cm="1">
        <f t="array" ref="AB32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28" t="str" cm="1">
        <f t="array" ref="AC32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328" cm="1">
        <f t="array" ref="AD32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328">
        <f>IF(OR(Table1[[#This Row],[Merged_Coding3numerical1]]=1,Table1[[#This Row],[Merged_Coding3numerical2]]=1,Table1[[#This Row],[Merged_Coding3numerical3]]=1),1,0)</f>
        <v>1</v>
      </c>
      <c r="AF328">
        <f>IF(OR(Table1[[#This Row],[Merged_Coding3numerical1]]=2,Table1[[#This Row],[Merged_Coding3numerical2]]=2,Table1[[#This Row],[Merged_Coding3numerical3]]=2),1,0)</f>
        <v>0</v>
      </c>
      <c r="AG328">
        <f>IF(OR(Table1[[#This Row],[Merged_Coding3numerical1]]=3,Table1[[#This Row],[Merged_Coding3numerical2]]=3,Table1[[#This Row],[Merged_Coding3numerical3]]=3),1,0)</f>
        <v>1</v>
      </c>
      <c r="AH328">
        <f>IF(OR(Table1[[#This Row],[Merged_Coding3numerical1]]=4,Table1[[#This Row],[Merged_Coding3numerical2]]=4,Table1[[#This Row],[Merged_Coding3numerical3]]=4),1,0)</f>
        <v>1</v>
      </c>
      <c r="AI328">
        <f>IF(OR(Table1[[#This Row],[Merged_Coding3numerical1]]=5,Table1[[#This Row],[Merged_Coding3numerical2]]=5,Table1[[#This Row],[Merged_Coding3numerical3]]=5),1,0)</f>
        <v>0</v>
      </c>
      <c r="AJ328">
        <f>LEN(Table1[[#This Row],[narratives_open]])</f>
        <v>356</v>
      </c>
      <c r="AK328" s="1" t="s">
        <v>90</v>
      </c>
      <c r="AL328" s="1">
        <v>2</v>
      </c>
      <c r="AM328" s="1" t="s">
        <v>113</v>
      </c>
      <c r="AN328" s="1">
        <v>1</v>
      </c>
      <c r="AO328" s="1" t="s">
        <v>295</v>
      </c>
      <c r="AP328" s="1">
        <v>4</v>
      </c>
      <c r="AQ328" s="1"/>
      <c r="AR328">
        <f t="shared" si="5"/>
        <v>0.33333333333333331</v>
      </c>
      <c r="AS328">
        <v>1</v>
      </c>
      <c r="AT328">
        <v>3</v>
      </c>
      <c r="AU328">
        <v>2</v>
      </c>
      <c r="AV328">
        <f>IF(Table1[[#This Row],[narratives_rank_1]]=1,IF(Table1[[#This Row],[narratives_rank_2]]=2,123,132),IF(Table1[[#This Row],[narratives_rank_1]]=2,IF(Table1[[#This Row],[narratives_rank_2]]=1,213,231),IF(Table1[[#This Row],[narratives_rank_2]]=1,312,321)))</f>
        <v>132</v>
      </c>
      <c r="AW328" t="str">
        <f>IF(AV328=[1]Q4_narr_rank!$B$2,[1]Q4_narr_rank!$A$2,IF(AV328=[1]Q4_narr_rank!$B$3,[1]Q4_narr_rank!$A$3,IF(AV328=[1]Q4_narr_rank!$B$4,[1]Q4_narr_rank!$A$4,IF(AV328=[1]Q4_narr_rank!$B$5,[1]Q4_narr_rank!$A$5,IF(AV328=[1]Q4_narr_rank!$B$6,[1]Q4_narr_rank!$A$6,IF(AV328=[1]Q4_narr_rank!$B$7,[1]Q4_narr_rank!$A$7))))))</f>
        <v>2 different types of firms, cynics</v>
      </c>
      <c r="AX328" t="s">
        <v>1831</v>
      </c>
      <c r="AY328">
        <v>1</v>
      </c>
      <c r="AZ328">
        <f>LEN(Table1[[#This Row],[narratives_probing]])</f>
        <v>107</v>
      </c>
      <c r="BA328" s="6" t="str">
        <f>IF(Table1[[#This Row],[narratives_rank_1]]=1,"Money",IF(Table1[[#This Row],[narratives_rank_2]]=1,"Mixture",IF(Table1[[#This Row],[narratives_rank_3]]=1,"Sincere")))</f>
        <v>Money</v>
      </c>
      <c r="BB328" s="7" t="s">
        <v>116</v>
      </c>
      <c r="BC328" s="1">
        <v>10</v>
      </c>
      <c r="BF328" t="s">
        <v>93</v>
      </c>
      <c r="BG328">
        <v>0.2</v>
      </c>
      <c r="BH328" t="s">
        <v>118</v>
      </c>
      <c r="BI328" t="s">
        <v>118</v>
      </c>
      <c r="BJ328" t="s">
        <v>154</v>
      </c>
      <c r="BK328" t="s">
        <v>163</v>
      </c>
      <c r="BL328" t="s">
        <v>135</v>
      </c>
      <c r="BN328">
        <v>67</v>
      </c>
      <c r="BO328" t="s">
        <v>100</v>
      </c>
      <c r="BP328" t="s">
        <v>216</v>
      </c>
      <c r="BQ328" t="s">
        <v>156</v>
      </c>
    </row>
    <row r="329" spans="1:69" x14ac:dyDescent="0.2">
      <c r="A329" t="s">
        <v>1832</v>
      </c>
      <c r="B329" t="s">
        <v>1832</v>
      </c>
      <c r="C329">
        <v>15.794</v>
      </c>
      <c r="D329" t="s">
        <v>1833</v>
      </c>
      <c r="E329" s="1" t="s">
        <v>105</v>
      </c>
      <c r="F329" s="1">
        <v>1</v>
      </c>
      <c r="G329" s="1" t="s">
        <v>106</v>
      </c>
      <c r="H329" s="1">
        <v>2</v>
      </c>
      <c r="I329" s="1"/>
      <c r="J329" t="s">
        <v>1834</v>
      </c>
      <c r="K329" s="1" t="s">
        <v>176</v>
      </c>
      <c r="L329" s="1">
        <v>2</v>
      </c>
      <c r="M329" s="1" t="s">
        <v>328</v>
      </c>
      <c r="N329" s="1">
        <v>4</v>
      </c>
      <c r="O329" s="1" t="s">
        <v>88</v>
      </c>
      <c r="P329" s="1">
        <v>4</v>
      </c>
      <c r="R329" t="s">
        <v>1835</v>
      </c>
      <c r="S329">
        <v>0</v>
      </c>
      <c r="V329" t="s">
        <v>90</v>
      </c>
      <c r="W329" s="8">
        <f>IF(Table1[[#This Row],[main_reasontext]]=[1]Q3_narr_open!$A$23,1,IF(Table1[[#This Row],[main_reasontext]]=[1]Q3_narr_open!$A$24,2,IF(Table1[[#This Row],[main_reasontext]]=[1]Q3_narr_open!$A$25,3,IF(Table1[[#This Row],[main_reasontext]]=[1]Q3_narr_open!$A$26,4,))))</f>
        <v>1</v>
      </c>
      <c r="X329">
        <v>0</v>
      </c>
      <c r="Y329" t="str" cm="1">
        <f t="array" ref="Y32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29" cm="1">
        <f t="array" ref="Z32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29" t="str" cm="1">
        <f t="array" ref="AA32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29" cm="1">
        <f t="array" ref="AB32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29" t="str" cm="1">
        <f t="array" ref="AC32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29" t="str" cm="1">
        <f t="array" ref="AD32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29">
        <f>IF(OR(Table1[[#This Row],[Merged_Coding3numerical1]]=1,Table1[[#This Row],[Merged_Coding3numerical2]]=1,Table1[[#This Row],[Merged_Coding3numerical3]]=1),1,0)</f>
        <v>1</v>
      </c>
      <c r="AF329">
        <f>IF(OR(Table1[[#This Row],[Merged_Coding3numerical1]]=2,Table1[[#This Row],[Merged_Coding3numerical2]]=2,Table1[[#This Row],[Merged_Coding3numerical3]]=2),1,0)</f>
        <v>1</v>
      </c>
      <c r="AG329">
        <f>IF(OR(Table1[[#This Row],[Merged_Coding3numerical1]]=3,Table1[[#This Row],[Merged_Coding3numerical2]]=3,Table1[[#This Row],[Merged_Coding3numerical3]]=3),1,0)</f>
        <v>0</v>
      </c>
      <c r="AH329">
        <f>IF(OR(Table1[[#This Row],[Merged_Coding3numerical1]]=4,Table1[[#This Row],[Merged_Coding3numerical2]]=4,Table1[[#This Row],[Merged_Coding3numerical3]]=4),1,0)</f>
        <v>0</v>
      </c>
      <c r="AI329">
        <f>IF(OR(Table1[[#This Row],[Merged_Coding3numerical1]]=5,Table1[[#This Row],[Merged_Coding3numerical2]]=5,Table1[[#This Row],[Merged_Coding3numerical3]]=5),1,0)</f>
        <v>0</v>
      </c>
      <c r="AJ329">
        <f>LEN(Table1[[#This Row],[narratives_open]])</f>
        <v>69</v>
      </c>
      <c r="AK329" s="1" t="s">
        <v>90</v>
      </c>
      <c r="AL329" s="1">
        <v>2</v>
      </c>
      <c r="AM329" s="1" t="s">
        <v>112</v>
      </c>
      <c r="AN329" s="1">
        <v>3</v>
      </c>
      <c r="AQ329" s="1"/>
      <c r="AR329">
        <f t="shared" si="5"/>
        <v>0.5</v>
      </c>
      <c r="AS329">
        <v>3</v>
      </c>
      <c r="AT329">
        <v>1</v>
      </c>
      <c r="AU329">
        <v>2</v>
      </c>
      <c r="AV329">
        <f>IF(Table1[[#This Row],[narratives_rank_1]]=1,IF(Table1[[#This Row],[narratives_rank_2]]=2,123,132),IF(Table1[[#This Row],[narratives_rank_1]]=2,IF(Table1[[#This Row],[narratives_rank_2]]=1,213,231),IF(Table1[[#This Row],[narratives_rank_2]]=1,312,321)))</f>
        <v>312</v>
      </c>
      <c r="AW329" t="str">
        <f>IF(AV329=[1]Q4_narr_rank!$B$2,[1]Q4_narr_rank!$A$2,IF(AV329=[1]Q4_narr_rank!$B$3,[1]Q4_narr_rank!$A$3,IF(AV329=[1]Q4_narr_rank!$B$4,[1]Q4_narr_rank!$A$4,IF(AV329=[1]Q4_narr_rank!$B$5,[1]Q4_narr_rank!$A$5,IF(AV329=[1]Q4_narr_rank!$B$6,[1]Q4_narr_rank!$A$6,IF(AV329=[1]Q4_narr_rank!$B$7,[1]Q4_narr_rank!$A$7))))))</f>
        <v>Balanced Idealists</v>
      </c>
      <c r="AX329" t="s">
        <v>1836</v>
      </c>
      <c r="AY329">
        <v>1</v>
      </c>
      <c r="AZ329">
        <f>LEN(Table1[[#This Row],[narratives_probing]])</f>
        <v>85</v>
      </c>
      <c r="BA329" s="6" t="str">
        <f>IF(Table1[[#This Row],[narratives_rank_1]]=1,"Money",IF(Table1[[#This Row],[narratives_rank_2]]=1,"Mixture",IF(Table1[[#This Row],[narratives_rank_3]]=1,"Sincere")))</f>
        <v>Mixture</v>
      </c>
      <c r="BB329" s="9" t="s">
        <v>132</v>
      </c>
      <c r="BC329" s="1">
        <v>20</v>
      </c>
      <c r="BF329" t="s">
        <v>133</v>
      </c>
      <c r="BG329">
        <v>0.6</v>
      </c>
      <c r="BH329" t="s">
        <v>118</v>
      </c>
      <c r="BI329" t="s">
        <v>188</v>
      </c>
      <c r="BJ329" t="s">
        <v>154</v>
      </c>
      <c r="BK329" t="s">
        <v>120</v>
      </c>
      <c r="BL329" t="s">
        <v>135</v>
      </c>
      <c r="BN329">
        <v>55</v>
      </c>
      <c r="BO329" t="s">
        <v>136</v>
      </c>
      <c r="BP329" t="s">
        <v>324</v>
      </c>
      <c r="BQ329" t="s">
        <v>156</v>
      </c>
    </row>
    <row r="330" spans="1:69" x14ac:dyDescent="0.2">
      <c r="A330" t="s">
        <v>1837</v>
      </c>
      <c r="B330" t="s">
        <v>1837</v>
      </c>
      <c r="C330">
        <v>96.078999999999994</v>
      </c>
      <c r="D330" t="s">
        <v>1838</v>
      </c>
      <c r="E330" s="1" t="s">
        <v>105</v>
      </c>
      <c r="F330" s="1">
        <v>1</v>
      </c>
      <c r="G330" s="1" t="s">
        <v>106</v>
      </c>
      <c r="H330" s="1">
        <v>2</v>
      </c>
      <c r="I330" s="1"/>
      <c r="J330" t="s">
        <v>1839</v>
      </c>
      <c r="K330" s="1" t="s">
        <v>86</v>
      </c>
      <c r="L330" s="1">
        <v>4</v>
      </c>
      <c r="M330" s="1" t="s">
        <v>87</v>
      </c>
      <c r="N330" s="1">
        <v>3</v>
      </c>
      <c r="O330" s="1" t="s">
        <v>88</v>
      </c>
      <c r="P330" s="1">
        <v>4</v>
      </c>
      <c r="R330" t="s">
        <v>1840</v>
      </c>
      <c r="S330">
        <v>0</v>
      </c>
      <c r="X330">
        <v>0</v>
      </c>
      <c r="Y330" t="str" cm="1">
        <f t="array" ref="Y33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30" cm="1">
        <f t="array" ref="Z33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30" t="str" cm="1">
        <f t="array" ref="AA33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30" t="str" cm="1">
        <f t="array" ref="AB33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30" t="str" cm="1">
        <f t="array" ref="AC33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30" t="str" cm="1">
        <f t="array" ref="AD33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30">
        <f>IF(OR(Table1[[#This Row],[Merged_Coding3numerical1]]=1,Table1[[#This Row],[Merged_Coding3numerical2]]=1,Table1[[#This Row],[Merged_Coding3numerical3]]=1),1,0)</f>
        <v>1</v>
      </c>
      <c r="AF330">
        <f>IF(OR(Table1[[#This Row],[Merged_Coding3numerical1]]=2,Table1[[#This Row],[Merged_Coding3numerical2]]=2,Table1[[#This Row],[Merged_Coding3numerical3]]=2),1,0)</f>
        <v>0</v>
      </c>
      <c r="AG330">
        <f>IF(OR(Table1[[#This Row],[Merged_Coding3numerical1]]=3,Table1[[#This Row],[Merged_Coding3numerical2]]=3,Table1[[#This Row],[Merged_Coding3numerical3]]=3),1,0)</f>
        <v>0</v>
      </c>
      <c r="AH330">
        <f>IF(OR(Table1[[#This Row],[Merged_Coding3numerical1]]=4,Table1[[#This Row],[Merged_Coding3numerical2]]=4,Table1[[#This Row],[Merged_Coding3numerical3]]=4),1,0)</f>
        <v>0</v>
      </c>
      <c r="AI330">
        <f>IF(OR(Table1[[#This Row],[Merged_Coding3numerical1]]=5,Table1[[#This Row],[Merged_Coding3numerical2]]=5,Table1[[#This Row],[Merged_Coding3numerical3]]=5),1,0)</f>
        <v>0</v>
      </c>
      <c r="AJ330">
        <f>LEN(Table1[[#This Row],[narratives_open]])</f>
        <v>175</v>
      </c>
      <c r="AK330" s="1" t="s">
        <v>90</v>
      </c>
      <c r="AL330" s="1">
        <v>2</v>
      </c>
      <c r="AR330">
        <f t="shared" si="5"/>
        <v>1</v>
      </c>
      <c r="AS330">
        <v>1</v>
      </c>
      <c r="AT330">
        <v>2</v>
      </c>
      <c r="AU330">
        <v>3</v>
      </c>
      <c r="AV330">
        <f>IF(Table1[[#This Row],[narratives_rank_1]]=1,IF(Table1[[#This Row],[narratives_rank_2]]=2,123,132),IF(Table1[[#This Row],[narratives_rank_1]]=2,IF(Table1[[#This Row],[narratives_rank_2]]=1,213,231),IF(Table1[[#This Row],[narratives_rank_2]]=1,312,321)))</f>
        <v>123</v>
      </c>
      <c r="AW330" t="str">
        <f>IF(AV330=[1]Q4_narr_rank!$B$2,[1]Q4_narr_rank!$A$2,IF(AV330=[1]Q4_narr_rank!$B$3,[1]Q4_narr_rank!$A$3,IF(AV330=[1]Q4_narr_rank!$B$4,[1]Q4_narr_rank!$A$4,IF(AV330=[1]Q4_narr_rank!$B$5,[1]Q4_narr_rank!$A$5,IF(AV330=[1]Q4_narr_rank!$B$6,[1]Q4_narr_rank!$A$6,IF(AV330=[1]Q4_narr_rank!$B$7,[1]Q4_narr_rank!$A$7))))))</f>
        <v>Cynics</v>
      </c>
      <c r="AX330" t="s">
        <v>1841</v>
      </c>
      <c r="AY330">
        <v>1</v>
      </c>
      <c r="AZ330">
        <f>LEN(Table1[[#This Row],[narratives_probing]])</f>
        <v>207</v>
      </c>
      <c r="BA330" s="6" t="str">
        <f>IF(Table1[[#This Row],[narratives_rank_1]]=1,"Money",IF(Table1[[#This Row],[narratives_rank_2]]=1,"Mixture",IF(Table1[[#This Row],[narratives_rank_3]]=1,"Sincere")))</f>
        <v>Money</v>
      </c>
      <c r="BB330" s="7" t="s">
        <v>92</v>
      </c>
      <c r="BC330" s="1">
        <v>9</v>
      </c>
      <c r="BF330" t="s">
        <v>117</v>
      </c>
      <c r="BG330">
        <v>0.2</v>
      </c>
      <c r="BH330" t="s">
        <v>118</v>
      </c>
      <c r="BI330" t="s">
        <v>118</v>
      </c>
      <c r="BJ330" t="s">
        <v>154</v>
      </c>
      <c r="BK330" t="s">
        <v>163</v>
      </c>
      <c r="BL330" t="s">
        <v>121</v>
      </c>
      <c r="BN330">
        <v>55</v>
      </c>
      <c r="BO330" t="s">
        <v>136</v>
      </c>
      <c r="BP330" t="s">
        <v>147</v>
      </c>
      <c r="BQ330" t="s">
        <v>124</v>
      </c>
    </row>
    <row r="331" spans="1:69" x14ac:dyDescent="0.2">
      <c r="A331" t="s">
        <v>1842</v>
      </c>
      <c r="B331" t="s">
        <v>1842</v>
      </c>
      <c r="C331">
        <v>30.456</v>
      </c>
      <c r="D331" t="s">
        <v>1843</v>
      </c>
      <c r="E331" s="1" t="s">
        <v>167</v>
      </c>
      <c r="F331" s="1">
        <v>5</v>
      </c>
      <c r="G331" s="1" t="s">
        <v>167</v>
      </c>
      <c r="H331" s="1">
        <v>19</v>
      </c>
      <c r="I331" s="1"/>
      <c r="J331" t="s">
        <v>1844</v>
      </c>
      <c r="K331" s="1" t="s">
        <v>108</v>
      </c>
      <c r="L331" s="1">
        <v>1</v>
      </c>
      <c r="M331" s="1" t="s">
        <v>109</v>
      </c>
      <c r="N331" s="1">
        <v>1</v>
      </c>
      <c r="O331" s="1" t="s">
        <v>88</v>
      </c>
      <c r="P331" s="1">
        <v>4</v>
      </c>
      <c r="R331" t="s">
        <v>1845</v>
      </c>
      <c r="S331">
        <v>0</v>
      </c>
      <c r="X331">
        <v>0</v>
      </c>
      <c r="Y331" t="str" cm="1">
        <f t="array" ref="Y33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31" cm="1">
        <f t="array" ref="Z33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31" t="str" cm="1">
        <f t="array" ref="AA33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31" t="str" cm="1">
        <f t="array" ref="AB33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31" t="str" cm="1">
        <f t="array" ref="AC33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31" t="str" cm="1">
        <f t="array" ref="AD33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31">
        <f>IF(OR(Table1[[#This Row],[Merged_Coding3numerical1]]=1,Table1[[#This Row],[Merged_Coding3numerical2]]=1,Table1[[#This Row],[Merged_Coding3numerical3]]=1),1,0)</f>
        <v>0</v>
      </c>
      <c r="AF331">
        <f>IF(OR(Table1[[#This Row],[Merged_Coding3numerical1]]=2,Table1[[#This Row],[Merged_Coding3numerical2]]=2,Table1[[#This Row],[Merged_Coding3numerical3]]=2),1,0)</f>
        <v>1</v>
      </c>
      <c r="AG331">
        <f>IF(OR(Table1[[#This Row],[Merged_Coding3numerical1]]=3,Table1[[#This Row],[Merged_Coding3numerical2]]=3,Table1[[#This Row],[Merged_Coding3numerical3]]=3),1,0)</f>
        <v>0</v>
      </c>
      <c r="AH331">
        <f>IF(OR(Table1[[#This Row],[Merged_Coding3numerical1]]=4,Table1[[#This Row],[Merged_Coding3numerical2]]=4,Table1[[#This Row],[Merged_Coding3numerical3]]=4),1,0)</f>
        <v>0</v>
      </c>
      <c r="AI331">
        <f>IF(OR(Table1[[#This Row],[Merged_Coding3numerical1]]=5,Table1[[#This Row],[Merged_Coding3numerical2]]=5,Table1[[#This Row],[Merged_Coding3numerical3]]=5),1,0)</f>
        <v>0</v>
      </c>
      <c r="AJ331">
        <f>LEN(Table1[[#This Row],[narratives_open]])</f>
        <v>173</v>
      </c>
      <c r="AK331" s="1" t="s">
        <v>112</v>
      </c>
      <c r="AL331" s="1">
        <v>3</v>
      </c>
      <c r="AR331">
        <f t="shared" si="5"/>
        <v>1</v>
      </c>
      <c r="AS331">
        <v>1</v>
      </c>
      <c r="AT331">
        <v>2</v>
      </c>
      <c r="AU331">
        <v>3</v>
      </c>
      <c r="AV331">
        <f>IF(Table1[[#This Row],[narratives_rank_1]]=1,IF(Table1[[#This Row],[narratives_rank_2]]=2,123,132),IF(Table1[[#This Row],[narratives_rank_1]]=2,IF(Table1[[#This Row],[narratives_rank_2]]=1,213,231),IF(Table1[[#This Row],[narratives_rank_2]]=1,312,321)))</f>
        <v>123</v>
      </c>
      <c r="AW331" t="str">
        <f>IF(AV331=[1]Q4_narr_rank!$B$2,[1]Q4_narr_rank!$A$2,IF(AV331=[1]Q4_narr_rank!$B$3,[1]Q4_narr_rank!$A$3,IF(AV331=[1]Q4_narr_rank!$B$4,[1]Q4_narr_rank!$A$4,IF(AV331=[1]Q4_narr_rank!$B$5,[1]Q4_narr_rank!$A$5,IF(AV331=[1]Q4_narr_rank!$B$6,[1]Q4_narr_rank!$A$6,IF(AV331=[1]Q4_narr_rank!$B$7,[1]Q4_narr_rank!$A$7))))))</f>
        <v>Cynics</v>
      </c>
      <c r="AX331" t="s">
        <v>1846</v>
      </c>
      <c r="AY331">
        <v>1</v>
      </c>
      <c r="AZ331">
        <f>LEN(Table1[[#This Row],[narratives_probing]])</f>
        <v>107</v>
      </c>
      <c r="BA331" s="6" t="str">
        <f>IF(Table1[[#This Row],[narratives_rank_1]]=1,"Money",IF(Table1[[#This Row],[narratives_rank_2]]=1,"Mixture",IF(Table1[[#This Row],[narratives_rank_3]]=1,"Sincere")))</f>
        <v>Money</v>
      </c>
      <c r="BB331" s="7" t="s">
        <v>116</v>
      </c>
      <c r="BC331" s="1">
        <v>10</v>
      </c>
      <c r="BF331" t="s">
        <v>93</v>
      </c>
      <c r="BG331" t="s">
        <v>94</v>
      </c>
      <c r="BH331" t="s">
        <v>118</v>
      </c>
      <c r="BI331" t="s">
        <v>118</v>
      </c>
      <c r="BJ331" t="s">
        <v>119</v>
      </c>
      <c r="BK331" t="s">
        <v>163</v>
      </c>
      <c r="BL331" t="s">
        <v>135</v>
      </c>
      <c r="BN331">
        <v>38</v>
      </c>
      <c r="BO331" t="s">
        <v>122</v>
      </c>
      <c r="BP331" t="s">
        <v>147</v>
      </c>
      <c r="BQ331" t="s">
        <v>124</v>
      </c>
    </row>
    <row r="332" spans="1:69" x14ac:dyDescent="0.2">
      <c r="A332" t="s">
        <v>1847</v>
      </c>
      <c r="B332" t="s">
        <v>1847</v>
      </c>
      <c r="C332">
        <v>144.54400000000001</v>
      </c>
      <c r="D332" t="s">
        <v>1848</v>
      </c>
      <c r="E332" s="1" t="s">
        <v>127</v>
      </c>
      <c r="F332" s="1">
        <v>3</v>
      </c>
      <c r="G332" s="1" t="s">
        <v>128</v>
      </c>
      <c r="H332" s="1">
        <v>9</v>
      </c>
      <c r="I332" s="1"/>
      <c r="J332" t="s">
        <v>1849</v>
      </c>
      <c r="K332" s="1" t="s">
        <v>176</v>
      </c>
      <c r="L332" s="1">
        <v>2</v>
      </c>
      <c r="M332" s="1" t="s">
        <v>177</v>
      </c>
      <c r="N332" s="1">
        <v>2</v>
      </c>
      <c r="O332" s="1" t="s">
        <v>88</v>
      </c>
      <c r="P332" s="1">
        <v>4</v>
      </c>
      <c r="R332" t="s">
        <v>1850</v>
      </c>
      <c r="S332">
        <v>0</v>
      </c>
      <c r="X332">
        <v>0</v>
      </c>
      <c r="Y332" t="str" cm="1">
        <f t="array" ref="Y33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32" cm="1">
        <f t="array" ref="Z33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32" t="str" cm="1">
        <f t="array" ref="AA33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32" t="str" cm="1">
        <f t="array" ref="AB33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32" t="str" cm="1">
        <f t="array" ref="AC33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32" t="str" cm="1">
        <f t="array" ref="AD33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32">
        <f>IF(OR(Table1[[#This Row],[Merged_Coding3numerical1]]=1,Table1[[#This Row],[Merged_Coding3numerical2]]=1,Table1[[#This Row],[Merged_Coding3numerical3]]=1),1,0)</f>
        <v>1</v>
      </c>
      <c r="AF332">
        <f>IF(OR(Table1[[#This Row],[Merged_Coding3numerical1]]=2,Table1[[#This Row],[Merged_Coding3numerical2]]=2,Table1[[#This Row],[Merged_Coding3numerical3]]=2),1,0)</f>
        <v>0</v>
      </c>
      <c r="AG332">
        <f>IF(OR(Table1[[#This Row],[Merged_Coding3numerical1]]=3,Table1[[#This Row],[Merged_Coding3numerical2]]=3,Table1[[#This Row],[Merged_Coding3numerical3]]=3),1,0)</f>
        <v>0</v>
      </c>
      <c r="AH332">
        <f>IF(OR(Table1[[#This Row],[Merged_Coding3numerical1]]=4,Table1[[#This Row],[Merged_Coding3numerical2]]=4,Table1[[#This Row],[Merged_Coding3numerical3]]=4),1,0)</f>
        <v>0</v>
      </c>
      <c r="AI332">
        <f>IF(OR(Table1[[#This Row],[Merged_Coding3numerical1]]=5,Table1[[#This Row],[Merged_Coding3numerical2]]=5,Table1[[#This Row],[Merged_Coding3numerical3]]=5),1,0)</f>
        <v>0</v>
      </c>
      <c r="AJ332">
        <f>LEN(Table1[[#This Row],[narratives_open]])</f>
        <v>275</v>
      </c>
      <c r="AK332" s="1" t="s">
        <v>90</v>
      </c>
      <c r="AL332" s="1">
        <v>2</v>
      </c>
      <c r="AR332">
        <f t="shared" si="5"/>
        <v>1</v>
      </c>
      <c r="AS332">
        <v>1</v>
      </c>
      <c r="AT332">
        <v>2</v>
      </c>
      <c r="AU332">
        <v>3</v>
      </c>
      <c r="AV332">
        <f>IF(Table1[[#This Row],[narratives_rank_1]]=1,IF(Table1[[#This Row],[narratives_rank_2]]=2,123,132),IF(Table1[[#This Row],[narratives_rank_1]]=2,IF(Table1[[#This Row],[narratives_rank_2]]=1,213,231),IF(Table1[[#This Row],[narratives_rank_2]]=1,312,321)))</f>
        <v>123</v>
      </c>
      <c r="AW332" t="str">
        <f>IF(AV332=[1]Q4_narr_rank!$B$2,[1]Q4_narr_rank!$A$2,IF(AV332=[1]Q4_narr_rank!$B$3,[1]Q4_narr_rank!$A$3,IF(AV332=[1]Q4_narr_rank!$B$4,[1]Q4_narr_rank!$A$4,IF(AV332=[1]Q4_narr_rank!$B$5,[1]Q4_narr_rank!$A$5,IF(AV332=[1]Q4_narr_rank!$B$6,[1]Q4_narr_rank!$A$6,IF(AV332=[1]Q4_narr_rank!$B$7,[1]Q4_narr_rank!$A$7))))))</f>
        <v>Cynics</v>
      </c>
      <c r="AX332" t="s">
        <v>1851</v>
      </c>
      <c r="AY332">
        <v>1</v>
      </c>
      <c r="AZ332">
        <f>LEN(Table1[[#This Row],[narratives_probing]])</f>
        <v>467</v>
      </c>
      <c r="BA332" s="6" t="str">
        <f>IF(Table1[[#This Row],[narratives_rank_1]]=1,"Money",IF(Table1[[#This Row],[narratives_rank_2]]=1,"Mixture",IF(Table1[[#This Row],[narratives_rank_3]]=1,"Sincere")))</f>
        <v>Money</v>
      </c>
      <c r="BB332" s="7" t="s">
        <v>92</v>
      </c>
      <c r="BC332" s="1">
        <v>9</v>
      </c>
      <c r="BF332" t="s">
        <v>223</v>
      </c>
      <c r="BG332" t="s">
        <v>94</v>
      </c>
      <c r="BH332" t="s">
        <v>96</v>
      </c>
      <c r="BI332" t="s">
        <v>96</v>
      </c>
      <c r="BJ332" t="s">
        <v>134</v>
      </c>
      <c r="BK332" t="s">
        <v>163</v>
      </c>
      <c r="BL332" t="s">
        <v>121</v>
      </c>
      <c r="BN332">
        <v>45</v>
      </c>
      <c r="BO332" t="s">
        <v>155</v>
      </c>
      <c r="BP332" t="s">
        <v>324</v>
      </c>
      <c r="BQ332" t="s">
        <v>156</v>
      </c>
    </row>
    <row r="333" spans="1:69" x14ac:dyDescent="0.2">
      <c r="A333" t="s">
        <v>1852</v>
      </c>
      <c r="B333" t="s">
        <v>1852</v>
      </c>
      <c r="C333">
        <v>200.50700000000001</v>
      </c>
      <c r="D333" t="s">
        <v>1853</v>
      </c>
      <c r="E333" s="1" t="s">
        <v>105</v>
      </c>
      <c r="F333" s="1">
        <v>1</v>
      </c>
      <c r="G333" s="1" t="s">
        <v>106</v>
      </c>
      <c r="H333" s="1">
        <v>2</v>
      </c>
      <c r="I333" s="1"/>
      <c r="J333" t="s">
        <v>1854</v>
      </c>
      <c r="K333" s="1" t="s">
        <v>108</v>
      </c>
      <c r="L333" s="1">
        <v>1</v>
      </c>
      <c r="M333" s="1" t="s">
        <v>109</v>
      </c>
      <c r="N333" s="1">
        <v>1</v>
      </c>
      <c r="O333" s="1" t="s">
        <v>88</v>
      </c>
      <c r="P333" s="1">
        <v>4</v>
      </c>
      <c r="R333" t="s">
        <v>1855</v>
      </c>
      <c r="S333">
        <v>0</v>
      </c>
      <c r="U333">
        <v>1</v>
      </c>
      <c r="V333" t="s">
        <v>185</v>
      </c>
      <c r="W333" s="8">
        <f>IF(Table1[[#This Row],[main_reasontext]]=[1]Q3_narr_open!$A$23,1,IF(Table1[[#This Row],[main_reasontext]]=[1]Q3_narr_open!$A$24,2,IF(Table1[[#This Row],[main_reasontext]]=[1]Q3_narr_open!$A$25,3,IF(Table1[[#This Row],[main_reasontext]]=[1]Q3_narr_open!$A$26,4,))))</f>
        <v>4</v>
      </c>
      <c r="X333">
        <v>0</v>
      </c>
      <c r="Y333" t="str" cm="1">
        <f t="array" ref="Y33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33" cm="1">
        <f t="array" ref="Z33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33" t="str" cm="1">
        <f t="array" ref="AA33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333" cm="1">
        <f t="array" ref="AB33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333" t="str" cm="1">
        <f t="array" ref="AC33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333" cm="1">
        <f t="array" ref="AD33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333">
        <f>IF(OR(Table1[[#This Row],[Merged_Coding3numerical1]]=1,Table1[[#This Row],[Merged_Coding3numerical2]]=1,Table1[[#This Row],[Merged_Coding3numerical3]]=1),1,0)</f>
        <v>1</v>
      </c>
      <c r="AF333">
        <f>IF(OR(Table1[[#This Row],[Merged_Coding3numerical1]]=2,Table1[[#This Row],[Merged_Coding3numerical2]]=2,Table1[[#This Row],[Merged_Coding3numerical3]]=2),1,0)</f>
        <v>0</v>
      </c>
      <c r="AG333">
        <f>IF(OR(Table1[[#This Row],[Merged_Coding3numerical1]]=3,Table1[[#This Row],[Merged_Coding3numerical2]]=3,Table1[[#This Row],[Merged_Coding3numerical3]]=3),1,0)</f>
        <v>0</v>
      </c>
      <c r="AH333">
        <f>IF(OR(Table1[[#This Row],[Merged_Coding3numerical1]]=4,Table1[[#This Row],[Merged_Coding3numerical2]]=4,Table1[[#This Row],[Merged_Coding3numerical3]]=4),1,0)</f>
        <v>1</v>
      </c>
      <c r="AI333">
        <f>IF(OR(Table1[[#This Row],[Merged_Coding3numerical1]]=5,Table1[[#This Row],[Merged_Coding3numerical2]]=5,Table1[[#This Row],[Merged_Coding3numerical3]]=5),1,0)</f>
        <v>0</v>
      </c>
      <c r="AJ333">
        <f>LEN(Table1[[#This Row],[narratives_open]])</f>
        <v>284</v>
      </c>
      <c r="AK333" s="1" t="s">
        <v>113</v>
      </c>
      <c r="AL333" s="1">
        <v>1</v>
      </c>
      <c r="AM333" s="1" t="s">
        <v>90</v>
      </c>
      <c r="AN333" s="1">
        <v>2</v>
      </c>
      <c r="AO333" s="1" t="s">
        <v>114</v>
      </c>
      <c r="AP333" s="1">
        <v>6</v>
      </c>
      <c r="AR333">
        <f t="shared" si="5"/>
        <v>0.33333333333333331</v>
      </c>
      <c r="AS333">
        <v>3</v>
      </c>
      <c r="AT333">
        <v>2</v>
      </c>
      <c r="AU333">
        <v>1</v>
      </c>
      <c r="AV333">
        <f>IF(Table1[[#This Row],[narratives_rank_1]]=1,IF(Table1[[#This Row],[narratives_rank_2]]=2,123,132),IF(Table1[[#This Row],[narratives_rank_1]]=2,IF(Table1[[#This Row],[narratives_rank_2]]=1,213,231),IF(Table1[[#This Row],[narratives_rank_2]]=1,312,321)))</f>
        <v>321</v>
      </c>
      <c r="AW333" t="str">
        <f>IF(AV333=[1]Q4_narr_rank!$B$2,[1]Q4_narr_rank!$A$2,IF(AV333=[1]Q4_narr_rank!$B$3,[1]Q4_narr_rank!$A$3,IF(AV333=[1]Q4_narr_rank!$B$4,[1]Q4_narr_rank!$A$4,IF(AV333=[1]Q4_narr_rank!$B$5,[1]Q4_narr_rank!$A$5,IF(AV333=[1]Q4_narr_rank!$B$6,[1]Q4_narr_rank!$A$6,IF(AV333=[1]Q4_narr_rank!$B$7,[1]Q4_narr_rank!$A$7))))))</f>
        <v>Idealists</v>
      </c>
      <c r="AX333" t="s">
        <v>1856</v>
      </c>
      <c r="AY333">
        <v>1</v>
      </c>
      <c r="AZ333">
        <f>LEN(Table1[[#This Row],[narratives_probing]])</f>
        <v>474</v>
      </c>
      <c r="BA333" s="6" t="str">
        <f>IF(Table1[[#This Row],[narratives_rank_1]]=1,"Money",IF(Table1[[#This Row],[narratives_rank_2]]=1,"Mixture",IF(Table1[[#This Row],[narratives_rank_3]]=1,"Sincere")))</f>
        <v>Sincere</v>
      </c>
      <c r="BB333" s="9" t="s">
        <v>369</v>
      </c>
      <c r="BC333" s="1">
        <v>7</v>
      </c>
      <c r="BF333" t="s">
        <v>210</v>
      </c>
      <c r="BG333" t="s">
        <v>187</v>
      </c>
      <c r="BH333" t="s">
        <v>146</v>
      </c>
      <c r="BI333" t="s">
        <v>146</v>
      </c>
      <c r="BJ333" t="s">
        <v>154</v>
      </c>
      <c r="BK333" t="s">
        <v>163</v>
      </c>
      <c r="BL333" t="s">
        <v>135</v>
      </c>
      <c r="BN333">
        <v>65</v>
      </c>
      <c r="BO333" t="s">
        <v>136</v>
      </c>
      <c r="BP333" t="s">
        <v>137</v>
      </c>
      <c r="BQ333" t="s">
        <v>138</v>
      </c>
    </row>
    <row r="334" spans="1:69" x14ac:dyDescent="0.2">
      <c r="A334" t="s">
        <v>1857</v>
      </c>
      <c r="B334" t="s">
        <v>1857</v>
      </c>
      <c r="C334">
        <v>126.16</v>
      </c>
      <c r="D334" t="s">
        <v>1858</v>
      </c>
      <c r="E334" s="1" t="s">
        <v>127</v>
      </c>
      <c r="F334" s="1">
        <v>3</v>
      </c>
      <c r="G334" s="1" t="s">
        <v>128</v>
      </c>
      <c r="H334" s="1">
        <v>9</v>
      </c>
      <c r="I334" s="1"/>
      <c r="J334" t="s">
        <v>1859</v>
      </c>
      <c r="K334" s="1" t="s">
        <v>108</v>
      </c>
      <c r="L334" s="1">
        <v>1</v>
      </c>
      <c r="M334" s="1" t="s">
        <v>109</v>
      </c>
      <c r="N334" s="1">
        <v>1</v>
      </c>
      <c r="O334" s="1" t="s">
        <v>88</v>
      </c>
      <c r="P334" s="1">
        <v>4</v>
      </c>
      <c r="R334" t="s">
        <v>1860</v>
      </c>
      <c r="S334">
        <v>1</v>
      </c>
      <c r="X334">
        <v>0</v>
      </c>
      <c r="Y334" t="str" cm="1">
        <f t="array" ref="Y33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34" cm="1">
        <f t="array" ref="Z33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34" t="str" cm="1">
        <f t="array" ref="AA33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34" t="str" cm="1">
        <f t="array" ref="AB33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34" t="str" cm="1">
        <f t="array" ref="AC33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34" t="str" cm="1">
        <f t="array" ref="AD33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34">
        <f>IF(OR(Table1[[#This Row],[Merged_Coding3numerical1]]=1,Table1[[#This Row],[Merged_Coding3numerical2]]=1,Table1[[#This Row],[Merged_Coding3numerical3]]=1),1,0)</f>
        <v>0</v>
      </c>
      <c r="AF334">
        <f>IF(OR(Table1[[#This Row],[Merged_Coding3numerical1]]=2,Table1[[#This Row],[Merged_Coding3numerical2]]=2,Table1[[#This Row],[Merged_Coding3numerical3]]=2),1,0)</f>
        <v>0</v>
      </c>
      <c r="AG334">
        <f>IF(OR(Table1[[#This Row],[Merged_Coding3numerical1]]=3,Table1[[#This Row],[Merged_Coding3numerical2]]=3,Table1[[#This Row],[Merged_Coding3numerical3]]=3),1,0)</f>
        <v>0</v>
      </c>
      <c r="AH334">
        <f>IF(OR(Table1[[#This Row],[Merged_Coding3numerical1]]=4,Table1[[#This Row],[Merged_Coding3numerical2]]=4,Table1[[#This Row],[Merged_Coding3numerical3]]=4),1,0)</f>
        <v>1</v>
      </c>
      <c r="AI334">
        <f>IF(OR(Table1[[#This Row],[Merged_Coding3numerical1]]=5,Table1[[#This Row],[Merged_Coding3numerical2]]=5,Table1[[#This Row],[Merged_Coding3numerical3]]=5),1,0)</f>
        <v>0</v>
      </c>
      <c r="AJ334">
        <f>LEN(Table1[[#This Row],[narratives_open]])</f>
        <v>255</v>
      </c>
      <c r="AK334" s="1" t="s">
        <v>113</v>
      </c>
      <c r="AL334" s="1">
        <v>1</v>
      </c>
      <c r="AR334">
        <f t="shared" si="5"/>
        <v>1</v>
      </c>
      <c r="AS334">
        <v>2</v>
      </c>
      <c r="AT334">
        <v>3</v>
      </c>
      <c r="AU334">
        <v>1</v>
      </c>
      <c r="AV334">
        <f>IF(Table1[[#This Row],[narratives_rank_1]]=1,IF(Table1[[#This Row],[narratives_rank_2]]=2,123,132),IF(Table1[[#This Row],[narratives_rank_1]]=2,IF(Table1[[#This Row],[narratives_rank_2]]=1,213,231),IF(Table1[[#This Row],[narratives_rank_2]]=1,312,321)))</f>
        <v>231</v>
      </c>
      <c r="AW334" t="str">
        <f>IF(AV334=[1]Q4_narr_rank!$B$2,[1]Q4_narr_rank!$A$2,IF(AV334=[1]Q4_narr_rank!$B$3,[1]Q4_narr_rank!$A$3,IF(AV334=[1]Q4_narr_rank!$B$4,[1]Q4_narr_rank!$A$4,IF(AV334=[1]Q4_narr_rank!$B$5,[1]Q4_narr_rank!$A$5,IF(AV334=[1]Q4_narr_rank!$B$6,[1]Q4_narr_rank!$A$6,IF(AV334=[1]Q4_narr_rank!$B$7,[1]Q4_narr_rank!$A$7))))))</f>
        <v>2 different types of firms, idealists</v>
      </c>
      <c r="AX334" t="s">
        <v>1861</v>
      </c>
      <c r="AY334">
        <v>1</v>
      </c>
      <c r="AZ334">
        <f>LEN(Table1[[#This Row],[narratives_probing]])</f>
        <v>141</v>
      </c>
      <c r="BA334" s="6" t="str">
        <f>IF(Table1[[#This Row],[narratives_rank_1]]=1,"Money",IF(Table1[[#This Row],[narratives_rank_2]]=1,"Mixture",IF(Table1[[#This Row],[narratives_rank_3]]=1,"Sincere")))</f>
        <v>Sincere</v>
      </c>
      <c r="BB334" s="1" t="s">
        <v>172</v>
      </c>
      <c r="BC334" s="1">
        <v>12</v>
      </c>
      <c r="BF334" t="s">
        <v>93</v>
      </c>
      <c r="BG334" t="s">
        <v>187</v>
      </c>
      <c r="BH334" t="s">
        <v>96</v>
      </c>
      <c r="BI334" t="s">
        <v>96</v>
      </c>
      <c r="BJ334" t="s">
        <v>134</v>
      </c>
      <c r="BK334" t="s">
        <v>163</v>
      </c>
      <c r="BL334" t="s">
        <v>135</v>
      </c>
      <c r="BN334">
        <v>34</v>
      </c>
      <c r="BO334" t="s">
        <v>136</v>
      </c>
      <c r="BP334" t="s">
        <v>147</v>
      </c>
      <c r="BQ334" t="s">
        <v>124</v>
      </c>
    </row>
    <row r="335" spans="1:69" x14ac:dyDescent="0.2">
      <c r="A335" t="s">
        <v>1862</v>
      </c>
      <c r="B335" t="s">
        <v>1862</v>
      </c>
      <c r="C335">
        <v>52.707999999999998</v>
      </c>
      <c r="D335" t="s">
        <v>1863</v>
      </c>
      <c r="E335" s="1" t="s">
        <v>127</v>
      </c>
      <c r="F335" s="1">
        <v>3</v>
      </c>
      <c r="G335" s="1" t="s">
        <v>128</v>
      </c>
      <c r="H335" s="1">
        <v>9</v>
      </c>
      <c r="I335" s="1"/>
      <c r="J335" t="s">
        <v>1864</v>
      </c>
      <c r="K335" s="1" t="s">
        <v>108</v>
      </c>
      <c r="L335" s="1">
        <v>1</v>
      </c>
      <c r="M335" s="1" t="s">
        <v>109</v>
      </c>
      <c r="N335" s="1">
        <v>1</v>
      </c>
      <c r="O335" s="1" t="s">
        <v>88</v>
      </c>
      <c r="P335" s="1">
        <v>4</v>
      </c>
      <c r="R335" t="s">
        <v>1865</v>
      </c>
      <c r="S335">
        <v>0</v>
      </c>
      <c r="X335">
        <v>0</v>
      </c>
      <c r="Y335" t="str" cm="1">
        <f t="array" ref="Y33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35" cm="1">
        <f t="array" ref="Z33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35" t="str" cm="1">
        <f t="array" ref="AA33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35" t="str" cm="1">
        <f t="array" ref="AB33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35" t="str" cm="1">
        <f t="array" ref="AC33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35" t="str" cm="1">
        <f t="array" ref="AD33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35">
        <f>IF(OR(Table1[[#This Row],[Merged_Coding3numerical1]]=1,Table1[[#This Row],[Merged_Coding3numerical2]]=1,Table1[[#This Row],[Merged_Coding3numerical3]]=1),1,0)</f>
        <v>1</v>
      </c>
      <c r="AF335">
        <f>IF(OR(Table1[[#This Row],[Merged_Coding3numerical1]]=2,Table1[[#This Row],[Merged_Coding3numerical2]]=2,Table1[[#This Row],[Merged_Coding3numerical3]]=2),1,0)</f>
        <v>0</v>
      </c>
      <c r="AG335">
        <f>IF(OR(Table1[[#This Row],[Merged_Coding3numerical1]]=3,Table1[[#This Row],[Merged_Coding3numerical2]]=3,Table1[[#This Row],[Merged_Coding3numerical3]]=3),1,0)</f>
        <v>0</v>
      </c>
      <c r="AH335">
        <f>IF(OR(Table1[[#This Row],[Merged_Coding3numerical1]]=4,Table1[[#This Row],[Merged_Coding3numerical2]]=4,Table1[[#This Row],[Merged_Coding3numerical3]]=4),1,0)</f>
        <v>0</v>
      </c>
      <c r="AI335">
        <f>IF(OR(Table1[[#This Row],[Merged_Coding3numerical1]]=5,Table1[[#This Row],[Merged_Coding3numerical2]]=5,Table1[[#This Row],[Merged_Coding3numerical3]]=5),1,0)</f>
        <v>0</v>
      </c>
      <c r="AJ335">
        <f>LEN(Table1[[#This Row],[narratives_open]])</f>
        <v>291</v>
      </c>
      <c r="AK335" s="1" t="s">
        <v>90</v>
      </c>
      <c r="AL335" s="1">
        <v>2</v>
      </c>
      <c r="AR335">
        <f t="shared" si="5"/>
        <v>1</v>
      </c>
      <c r="AS335">
        <v>1</v>
      </c>
      <c r="AT335">
        <v>2</v>
      </c>
      <c r="AU335">
        <v>3</v>
      </c>
      <c r="AV335">
        <f>IF(Table1[[#This Row],[narratives_rank_1]]=1,IF(Table1[[#This Row],[narratives_rank_2]]=2,123,132),IF(Table1[[#This Row],[narratives_rank_1]]=2,IF(Table1[[#This Row],[narratives_rank_2]]=1,213,231),IF(Table1[[#This Row],[narratives_rank_2]]=1,312,321)))</f>
        <v>123</v>
      </c>
      <c r="AW335" t="str">
        <f>IF(AV335=[1]Q4_narr_rank!$B$2,[1]Q4_narr_rank!$A$2,IF(AV335=[1]Q4_narr_rank!$B$3,[1]Q4_narr_rank!$A$3,IF(AV335=[1]Q4_narr_rank!$B$4,[1]Q4_narr_rank!$A$4,IF(AV335=[1]Q4_narr_rank!$B$5,[1]Q4_narr_rank!$A$5,IF(AV335=[1]Q4_narr_rank!$B$6,[1]Q4_narr_rank!$A$6,IF(AV335=[1]Q4_narr_rank!$B$7,[1]Q4_narr_rank!$A$7))))))</f>
        <v>Cynics</v>
      </c>
      <c r="AX335" t="s">
        <v>1866</v>
      </c>
      <c r="AY335">
        <v>1</v>
      </c>
      <c r="AZ335">
        <f>LEN(Table1[[#This Row],[narratives_probing]])</f>
        <v>237</v>
      </c>
      <c r="BA335" s="6" t="str">
        <f>IF(Table1[[#This Row],[narratives_rank_1]]=1,"Money",IF(Table1[[#This Row],[narratives_rank_2]]=1,"Mixture",IF(Table1[[#This Row],[narratives_rank_3]]=1,"Sincere")))</f>
        <v>Money</v>
      </c>
      <c r="BB335" s="9" t="s">
        <v>336</v>
      </c>
      <c r="BC335" s="1">
        <v>3</v>
      </c>
      <c r="BF335" t="s">
        <v>93</v>
      </c>
      <c r="BG335" t="s">
        <v>94</v>
      </c>
      <c r="BH335" t="s">
        <v>118</v>
      </c>
      <c r="BI335" t="s">
        <v>96</v>
      </c>
      <c r="BJ335" t="s">
        <v>134</v>
      </c>
      <c r="BK335" t="s">
        <v>163</v>
      </c>
      <c r="BL335" t="s">
        <v>135</v>
      </c>
      <c r="BN335">
        <v>37</v>
      </c>
      <c r="BO335" t="s">
        <v>122</v>
      </c>
      <c r="BP335" t="s">
        <v>101</v>
      </c>
      <c r="BQ335" t="s">
        <v>138</v>
      </c>
    </row>
    <row r="336" spans="1:69" x14ac:dyDescent="0.2">
      <c r="A336" t="s">
        <v>1867</v>
      </c>
      <c r="B336" t="s">
        <v>1867</v>
      </c>
      <c r="C336">
        <v>22.030999999999999</v>
      </c>
      <c r="D336" t="s">
        <v>1868</v>
      </c>
      <c r="E336" s="1" t="s">
        <v>127</v>
      </c>
      <c r="F336" s="1">
        <v>3</v>
      </c>
      <c r="G336" s="1" t="s">
        <v>128</v>
      </c>
      <c r="H336" s="1">
        <v>9</v>
      </c>
      <c r="I336" s="1"/>
      <c r="J336" t="s">
        <v>1869</v>
      </c>
      <c r="K336" s="1" t="s">
        <v>108</v>
      </c>
      <c r="L336" s="1">
        <v>1</v>
      </c>
      <c r="M336" s="1" t="s">
        <v>109</v>
      </c>
      <c r="N336" s="1">
        <v>1</v>
      </c>
      <c r="O336" s="1" t="s">
        <v>88</v>
      </c>
      <c r="P336" s="1">
        <v>4</v>
      </c>
      <c r="R336" t="s">
        <v>1870</v>
      </c>
      <c r="S336">
        <v>0</v>
      </c>
      <c r="V336" t="s">
        <v>111</v>
      </c>
      <c r="W336" s="8">
        <f>IF(Table1[[#This Row],[main_reasontext]]=[1]Q3_narr_open!$A$23,1,IF(Table1[[#This Row],[main_reasontext]]=[1]Q3_narr_open!$A$24,2,IF(Table1[[#This Row],[main_reasontext]]=[1]Q3_narr_open!$A$25,3,IF(Table1[[#This Row],[main_reasontext]]=[1]Q3_narr_open!$A$26,4,))))</f>
        <v>2</v>
      </c>
      <c r="X336">
        <v>1</v>
      </c>
      <c r="Y336" t="str" cm="1">
        <f t="array" ref="Y33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36" cm="1">
        <f t="array" ref="Z33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36" t="str" cm="1">
        <f t="array" ref="AA33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36" cm="1">
        <f t="array" ref="AB33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36" t="str" cm="1">
        <f t="array" ref="AC33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36" t="str" cm="1">
        <f t="array" ref="AD33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36">
        <f>IF(OR(Table1[[#This Row],[Merged_Coding3numerical1]]=1,Table1[[#This Row],[Merged_Coding3numerical2]]=1,Table1[[#This Row],[Merged_Coding3numerical3]]=1),1,0)</f>
        <v>0</v>
      </c>
      <c r="AF336">
        <f>IF(OR(Table1[[#This Row],[Merged_Coding3numerical1]]=2,Table1[[#This Row],[Merged_Coding3numerical2]]=2,Table1[[#This Row],[Merged_Coding3numerical3]]=2),1,0)</f>
        <v>1</v>
      </c>
      <c r="AG336">
        <f>IF(OR(Table1[[#This Row],[Merged_Coding3numerical1]]=3,Table1[[#This Row],[Merged_Coding3numerical2]]=3,Table1[[#This Row],[Merged_Coding3numerical3]]=3),1,0)</f>
        <v>0</v>
      </c>
      <c r="AH336">
        <f>IF(OR(Table1[[#This Row],[Merged_Coding3numerical1]]=4,Table1[[#This Row],[Merged_Coding3numerical2]]=4,Table1[[#This Row],[Merged_Coding3numerical3]]=4),1,0)</f>
        <v>1</v>
      </c>
      <c r="AI336">
        <f>IF(OR(Table1[[#This Row],[Merged_Coding3numerical1]]=5,Table1[[#This Row],[Merged_Coding3numerical2]]=5,Table1[[#This Row],[Merged_Coding3numerical3]]=5),1,0)</f>
        <v>0</v>
      </c>
      <c r="AJ336">
        <f>LEN(Table1[[#This Row],[narratives_open]])</f>
        <v>190</v>
      </c>
      <c r="AK336" s="1" t="s">
        <v>113</v>
      </c>
      <c r="AL336" s="1">
        <v>1</v>
      </c>
      <c r="AM336" s="1" t="s">
        <v>112</v>
      </c>
      <c r="AN336" s="1">
        <v>3</v>
      </c>
      <c r="AR336">
        <f t="shared" si="5"/>
        <v>0.5</v>
      </c>
      <c r="AS336">
        <v>1</v>
      </c>
      <c r="AT336">
        <v>2</v>
      </c>
      <c r="AU336">
        <v>3</v>
      </c>
      <c r="AV336">
        <f>IF(Table1[[#This Row],[narratives_rank_1]]=1,IF(Table1[[#This Row],[narratives_rank_2]]=2,123,132),IF(Table1[[#This Row],[narratives_rank_1]]=2,IF(Table1[[#This Row],[narratives_rank_2]]=1,213,231),IF(Table1[[#This Row],[narratives_rank_2]]=1,312,321)))</f>
        <v>123</v>
      </c>
      <c r="AW336" t="str">
        <f>IF(AV336=[1]Q4_narr_rank!$B$2,[1]Q4_narr_rank!$A$2,IF(AV336=[1]Q4_narr_rank!$B$3,[1]Q4_narr_rank!$A$3,IF(AV336=[1]Q4_narr_rank!$B$4,[1]Q4_narr_rank!$A$4,IF(AV336=[1]Q4_narr_rank!$B$5,[1]Q4_narr_rank!$A$5,IF(AV336=[1]Q4_narr_rank!$B$6,[1]Q4_narr_rank!$A$6,IF(AV336=[1]Q4_narr_rank!$B$7,[1]Q4_narr_rank!$A$7))))))</f>
        <v>Cynics</v>
      </c>
      <c r="AX336" t="s">
        <v>1871</v>
      </c>
      <c r="AY336">
        <v>1</v>
      </c>
      <c r="AZ336">
        <f>LEN(Table1[[#This Row],[narratives_probing]])</f>
        <v>101</v>
      </c>
      <c r="BA336" s="6" t="str">
        <f>IF(Table1[[#This Row],[narratives_rank_1]]=1,"Money",IF(Table1[[#This Row],[narratives_rank_2]]=1,"Mixture",IF(Table1[[#This Row],[narratives_rank_3]]=1,"Sincere")))</f>
        <v>Money</v>
      </c>
      <c r="BB336" s="7" t="s">
        <v>116</v>
      </c>
      <c r="BC336" s="1">
        <v>10</v>
      </c>
      <c r="BF336" t="s">
        <v>117</v>
      </c>
      <c r="BG336" t="s">
        <v>94</v>
      </c>
      <c r="BH336" t="s">
        <v>96</v>
      </c>
      <c r="BI336" t="s">
        <v>95</v>
      </c>
      <c r="BJ336" t="s">
        <v>154</v>
      </c>
      <c r="BK336" t="s">
        <v>163</v>
      </c>
      <c r="BL336" t="s">
        <v>135</v>
      </c>
      <c r="BN336">
        <v>36</v>
      </c>
      <c r="BO336" t="s">
        <v>155</v>
      </c>
      <c r="BP336" t="s">
        <v>147</v>
      </c>
      <c r="BQ336" t="s">
        <v>124</v>
      </c>
    </row>
    <row r="337" spans="1:69" x14ac:dyDescent="0.2">
      <c r="A337" t="s">
        <v>1872</v>
      </c>
      <c r="B337" s="15" t="s">
        <v>1872</v>
      </c>
      <c r="C337">
        <v>67.954999999999998</v>
      </c>
      <c r="D337" t="s">
        <v>1873</v>
      </c>
      <c r="E337" s="1" t="s">
        <v>105</v>
      </c>
      <c r="F337" s="1">
        <v>1</v>
      </c>
      <c r="G337" s="1" t="s">
        <v>106</v>
      </c>
      <c r="H337" s="1">
        <v>2</v>
      </c>
      <c r="I337" s="1"/>
      <c r="J337" t="s">
        <v>1874</v>
      </c>
      <c r="K337" s="1" t="s">
        <v>86</v>
      </c>
      <c r="L337" s="1">
        <v>4</v>
      </c>
      <c r="M337" s="1" t="s">
        <v>87</v>
      </c>
      <c r="N337" s="1">
        <v>3</v>
      </c>
      <c r="O337" s="1" t="s">
        <v>88</v>
      </c>
      <c r="P337" s="1">
        <v>4</v>
      </c>
      <c r="R337" t="s">
        <v>1875</v>
      </c>
      <c r="S337">
        <v>0</v>
      </c>
      <c r="V337" t="s">
        <v>90</v>
      </c>
      <c r="W337" s="8">
        <f>IF(Table1[[#This Row],[main_reasontext]]=[1]Q3_narr_open!$A$23,1,IF(Table1[[#This Row],[main_reasontext]]=[1]Q3_narr_open!$A$24,2,IF(Table1[[#This Row],[main_reasontext]]=[1]Q3_narr_open!$A$25,3,IF(Table1[[#This Row],[main_reasontext]]=[1]Q3_narr_open!$A$26,4,))))</f>
        <v>1</v>
      </c>
      <c r="X337">
        <v>0</v>
      </c>
      <c r="Y337" t="str" cm="1">
        <f t="array" ref="Y33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37" cm="1">
        <f t="array" ref="Z33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37" t="str" cm="1">
        <f t="array" ref="AA33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37" cm="1">
        <f t="array" ref="AB33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37" t="str" cm="1">
        <f t="array" ref="AC33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37" t="str" cm="1">
        <f t="array" ref="AD33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37">
        <f>IF(OR(Table1[[#This Row],[Merged_Coding3numerical1]]=1,Table1[[#This Row],[Merged_Coding3numerical2]]=1,Table1[[#This Row],[Merged_Coding3numerical3]]=1),1,0)</f>
        <v>1</v>
      </c>
      <c r="AF337">
        <f>IF(OR(Table1[[#This Row],[Merged_Coding3numerical1]]=2,Table1[[#This Row],[Merged_Coding3numerical2]]=2,Table1[[#This Row],[Merged_Coding3numerical3]]=2),1,0)</f>
        <v>1</v>
      </c>
      <c r="AG337">
        <f>IF(OR(Table1[[#This Row],[Merged_Coding3numerical1]]=3,Table1[[#This Row],[Merged_Coding3numerical2]]=3,Table1[[#This Row],[Merged_Coding3numerical3]]=3),1,0)</f>
        <v>0</v>
      </c>
      <c r="AH337">
        <f>IF(OR(Table1[[#This Row],[Merged_Coding3numerical1]]=4,Table1[[#This Row],[Merged_Coding3numerical2]]=4,Table1[[#This Row],[Merged_Coding3numerical3]]=4),1,0)</f>
        <v>0</v>
      </c>
      <c r="AI337">
        <f>IF(OR(Table1[[#This Row],[Merged_Coding3numerical1]]=5,Table1[[#This Row],[Merged_Coding3numerical2]]=5,Table1[[#This Row],[Merged_Coding3numerical3]]=5),1,0)</f>
        <v>0</v>
      </c>
      <c r="AJ337">
        <f>LEN(Table1[[#This Row],[narratives_open]])</f>
        <v>79</v>
      </c>
      <c r="AK337" s="1" t="s">
        <v>90</v>
      </c>
      <c r="AL337" s="1">
        <v>2</v>
      </c>
      <c r="AM337" s="1" t="s">
        <v>112</v>
      </c>
      <c r="AN337" s="1">
        <v>3</v>
      </c>
      <c r="AR337">
        <f t="shared" si="5"/>
        <v>0.5</v>
      </c>
      <c r="AS337">
        <v>3</v>
      </c>
      <c r="AT337">
        <v>2</v>
      </c>
      <c r="AU337">
        <v>1</v>
      </c>
      <c r="AV337">
        <f>IF(Table1[[#This Row],[narratives_rank_1]]=1,IF(Table1[[#This Row],[narratives_rank_2]]=2,123,132),IF(Table1[[#This Row],[narratives_rank_1]]=2,IF(Table1[[#This Row],[narratives_rank_2]]=1,213,231),IF(Table1[[#This Row],[narratives_rank_2]]=1,312,321)))</f>
        <v>321</v>
      </c>
      <c r="AW337" t="str">
        <f>IF(AV337=[1]Q4_narr_rank!$B$2,[1]Q4_narr_rank!$A$2,IF(AV337=[1]Q4_narr_rank!$B$3,[1]Q4_narr_rank!$A$3,IF(AV337=[1]Q4_narr_rank!$B$4,[1]Q4_narr_rank!$A$4,IF(AV337=[1]Q4_narr_rank!$B$5,[1]Q4_narr_rank!$A$5,IF(AV337=[1]Q4_narr_rank!$B$6,[1]Q4_narr_rank!$A$6,IF(AV337=[1]Q4_narr_rank!$B$7,[1]Q4_narr_rank!$A$7))))))</f>
        <v>Idealists</v>
      </c>
      <c r="AX337" t="s">
        <v>1876</v>
      </c>
      <c r="AY337">
        <v>1</v>
      </c>
      <c r="AZ337">
        <f>LEN(Table1[[#This Row],[narratives_probing]])</f>
        <v>169</v>
      </c>
      <c r="BA337" s="6" t="str">
        <f>IF(Table1[[#This Row],[narratives_rank_1]]=1,"Money",IF(Table1[[#This Row],[narratives_rank_2]]=1,"Mixture",IF(Table1[[#This Row],[narratives_rank_3]]=1,"Sincere")))</f>
        <v>Sincere</v>
      </c>
      <c r="BB337" s="7" t="s">
        <v>196</v>
      </c>
      <c r="BC337" s="1">
        <v>19</v>
      </c>
      <c r="BF337" t="s">
        <v>93</v>
      </c>
      <c r="BG337" t="s">
        <v>94</v>
      </c>
      <c r="BH337" t="s">
        <v>118</v>
      </c>
      <c r="BI337" t="s">
        <v>118</v>
      </c>
      <c r="BJ337" t="s">
        <v>134</v>
      </c>
      <c r="BK337" t="s">
        <v>163</v>
      </c>
      <c r="BL337" t="s">
        <v>135</v>
      </c>
      <c r="BN337">
        <v>61</v>
      </c>
      <c r="BO337" t="s">
        <v>136</v>
      </c>
      <c r="BP337" t="s">
        <v>324</v>
      </c>
      <c r="BQ337" t="s">
        <v>124</v>
      </c>
    </row>
    <row r="338" spans="1:69" x14ac:dyDescent="0.2">
      <c r="A338" t="s">
        <v>1877</v>
      </c>
      <c r="B338" t="s">
        <v>1877</v>
      </c>
      <c r="C338">
        <v>298.827</v>
      </c>
      <c r="D338" t="s">
        <v>1878</v>
      </c>
      <c r="E338" s="1" t="s">
        <v>205</v>
      </c>
      <c r="F338" s="1">
        <v>2</v>
      </c>
      <c r="G338" s="1" t="s">
        <v>206</v>
      </c>
      <c r="H338" s="1">
        <v>6</v>
      </c>
      <c r="I338" s="1"/>
      <c r="J338" t="s">
        <v>1879</v>
      </c>
      <c r="K338" s="1" t="s">
        <v>176</v>
      </c>
      <c r="L338" s="1">
        <v>2</v>
      </c>
      <c r="M338" s="1" t="s">
        <v>328</v>
      </c>
      <c r="N338" s="1">
        <v>4</v>
      </c>
      <c r="O338" s="1" t="s">
        <v>88</v>
      </c>
      <c r="P338" s="1">
        <v>4</v>
      </c>
      <c r="R338" t="s">
        <v>1880</v>
      </c>
      <c r="S338">
        <v>0</v>
      </c>
      <c r="V338" t="s">
        <v>294</v>
      </c>
      <c r="W338" s="8">
        <f>IF(Table1[[#This Row],[main_reasontext]]=[1]Q3_narr_open!$A$23,1,IF(Table1[[#This Row],[main_reasontext]]=[1]Q3_narr_open!$A$24,2,IF(Table1[[#This Row],[main_reasontext]]=[1]Q3_narr_open!$A$25,3,IF(Table1[[#This Row],[main_reasontext]]=[1]Q3_narr_open!$A$26,4,))))</f>
        <v>3</v>
      </c>
      <c r="X338">
        <v>0</v>
      </c>
      <c r="Y338" t="str" cm="1">
        <f t="array" ref="Y33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338" cm="1">
        <f t="array" ref="Z33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338" t="str" cm="1">
        <f t="array" ref="AA33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38" cm="1">
        <f t="array" ref="AB33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38" t="str" cm="1">
        <f t="array" ref="AC33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38" t="str" cm="1">
        <f t="array" ref="AD33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38">
        <f>IF(OR(Table1[[#This Row],[Merged_Coding3numerical1]]=1,Table1[[#This Row],[Merged_Coding3numerical2]]=1,Table1[[#This Row],[Merged_Coding3numerical3]]=1),1,0)</f>
        <v>0</v>
      </c>
      <c r="AF338">
        <f>IF(OR(Table1[[#This Row],[Merged_Coding3numerical1]]=2,Table1[[#This Row],[Merged_Coding3numerical2]]=2,Table1[[#This Row],[Merged_Coding3numerical3]]=2),1,0)</f>
        <v>1</v>
      </c>
      <c r="AG338">
        <f>IF(OR(Table1[[#This Row],[Merged_Coding3numerical1]]=3,Table1[[#This Row],[Merged_Coding3numerical2]]=3,Table1[[#This Row],[Merged_Coding3numerical3]]=3),1,0)</f>
        <v>1</v>
      </c>
      <c r="AH338">
        <f>IF(OR(Table1[[#This Row],[Merged_Coding3numerical1]]=4,Table1[[#This Row],[Merged_Coding3numerical2]]=4,Table1[[#This Row],[Merged_Coding3numerical3]]=4),1,0)</f>
        <v>0</v>
      </c>
      <c r="AI338">
        <f>IF(OR(Table1[[#This Row],[Merged_Coding3numerical1]]=5,Table1[[#This Row],[Merged_Coding3numerical2]]=5,Table1[[#This Row],[Merged_Coding3numerical3]]=5),1,0)</f>
        <v>0</v>
      </c>
      <c r="AJ338">
        <f>LEN(Table1[[#This Row],[narratives_open]])</f>
        <v>550</v>
      </c>
      <c r="AK338" s="1" t="s">
        <v>1254</v>
      </c>
      <c r="AL338" s="1">
        <v>10</v>
      </c>
      <c r="AM338" s="1" t="s">
        <v>112</v>
      </c>
      <c r="AN338" s="1">
        <v>3</v>
      </c>
      <c r="AR338">
        <f t="shared" si="5"/>
        <v>0.5</v>
      </c>
      <c r="AS338">
        <v>3</v>
      </c>
      <c r="AT338">
        <v>2</v>
      </c>
      <c r="AU338">
        <v>1</v>
      </c>
      <c r="AV338">
        <f>IF(Table1[[#This Row],[narratives_rank_1]]=1,IF(Table1[[#This Row],[narratives_rank_2]]=2,123,132),IF(Table1[[#This Row],[narratives_rank_1]]=2,IF(Table1[[#This Row],[narratives_rank_2]]=1,213,231),IF(Table1[[#This Row],[narratives_rank_2]]=1,312,321)))</f>
        <v>321</v>
      </c>
      <c r="AW338" t="str">
        <f>IF(AV338=[1]Q4_narr_rank!$B$2,[1]Q4_narr_rank!$A$2,IF(AV338=[1]Q4_narr_rank!$B$3,[1]Q4_narr_rank!$A$3,IF(AV338=[1]Q4_narr_rank!$B$4,[1]Q4_narr_rank!$A$4,IF(AV338=[1]Q4_narr_rank!$B$5,[1]Q4_narr_rank!$A$5,IF(AV338=[1]Q4_narr_rank!$B$6,[1]Q4_narr_rank!$A$6,IF(AV338=[1]Q4_narr_rank!$B$7,[1]Q4_narr_rank!$A$7))))))</f>
        <v>Idealists</v>
      </c>
      <c r="AX338" t="s">
        <v>1881</v>
      </c>
      <c r="AY338">
        <v>1</v>
      </c>
      <c r="AZ338">
        <f>LEN(Table1[[#This Row],[narratives_probing]])</f>
        <v>377</v>
      </c>
      <c r="BA338" s="6" t="str">
        <f>IF(Table1[[#This Row],[narratives_rank_1]]=1,"Money",IF(Table1[[#This Row],[narratives_rank_2]]=1,"Mixture",IF(Table1[[#This Row],[narratives_rank_3]]=1,"Sincere")))</f>
        <v>Sincere</v>
      </c>
      <c r="BB338" s="9" t="s">
        <v>268</v>
      </c>
      <c r="BC338" s="1">
        <v>6</v>
      </c>
      <c r="BF338" t="s">
        <v>117</v>
      </c>
      <c r="BG338" t="s">
        <v>187</v>
      </c>
      <c r="BH338" t="s">
        <v>118</v>
      </c>
      <c r="BI338" t="s">
        <v>118</v>
      </c>
      <c r="BJ338" t="s">
        <v>154</v>
      </c>
      <c r="BK338" t="s">
        <v>120</v>
      </c>
      <c r="BL338" t="s">
        <v>135</v>
      </c>
      <c r="BN338">
        <v>60</v>
      </c>
      <c r="BO338" t="s">
        <v>136</v>
      </c>
      <c r="BP338" t="s">
        <v>147</v>
      </c>
      <c r="BQ338" t="s">
        <v>156</v>
      </c>
    </row>
    <row r="339" spans="1:69" x14ac:dyDescent="0.2">
      <c r="A339" t="s">
        <v>1882</v>
      </c>
      <c r="B339" s="15" t="s">
        <v>1882</v>
      </c>
      <c r="C339">
        <v>51.646000000000001</v>
      </c>
      <c r="D339" t="s">
        <v>1883</v>
      </c>
      <c r="E339" s="1" t="s">
        <v>127</v>
      </c>
      <c r="F339" s="1">
        <v>3</v>
      </c>
      <c r="G339" s="1" t="s">
        <v>128</v>
      </c>
      <c r="H339" s="1">
        <v>9</v>
      </c>
      <c r="I339" s="1"/>
      <c r="J339" t="s">
        <v>1884</v>
      </c>
      <c r="K339" s="1" t="s">
        <v>108</v>
      </c>
      <c r="L339" s="1">
        <v>1</v>
      </c>
      <c r="M339" s="1" t="s">
        <v>109</v>
      </c>
      <c r="N339" s="1">
        <v>1</v>
      </c>
      <c r="O339" s="1" t="s">
        <v>88</v>
      </c>
      <c r="P339" s="1">
        <v>4</v>
      </c>
      <c r="R339" t="s">
        <v>1885</v>
      </c>
      <c r="S339">
        <v>0</v>
      </c>
      <c r="U339">
        <v>1</v>
      </c>
      <c r="V339" t="s">
        <v>185</v>
      </c>
      <c r="W339" s="8">
        <f>IF(Table1[[#This Row],[main_reasontext]]=[1]Q3_narr_open!$A$23,1,IF(Table1[[#This Row],[main_reasontext]]=[1]Q3_narr_open!$A$24,2,IF(Table1[[#This Row],[main_reasontext]]=[1]Q3_narr_open!$A$25,3,IF(Table1[[#This Row],[main_reasontext]]=[1]Q3_narr_open!$A$26,4,))))</f>
        <v>4</v>
      </c>
      <c r="X339">
        <v>1</v>
      </c>
      <c r="Y339" t="str" cm="1">
        <f t="array" ref="Y33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39" cm="1">
        <f t="array" ref="Z33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39" t="str" cm="1">
        <f t="array" ref="AA33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339" cm="1">
        <f t="array" ref="AB33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339" t="str" cm="1">
        <f t="array" ref="AC33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39" t="str" cm="1">
        <f t="array" ref="AD33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39">
        <f>IF(OR(Table1[[#This Row],[Merged_Coding3numerical1]]=1,Table1[[#This Row],[Merged_Coding3numerical2]]=1,Table1[[#This Row],[Merged_Coding3numerical3]]=1),1,0)</f>
        <v>1</v>
      </c>
      <c r="AF339">
        <f>IF(OR(Table1[[#This Row],[Merged_Coding3numerical1]]=2,Table1[[#This Row],[Merged_Coding3numerical2]]=2,Table1[[#This Row],[Merged_Coding3numerical3]]=2),1,0)</f>
        <v>0</v>
      </c>
      <c r="AG339">
        <f>IF(OR(Table1[[#This Row],[Merged_Coding3numerical1]]=3,Table1[[#This Row],[Merged_Coding3numerical2]]=3,Table1[[#This Row],[Merged_Coding3numerical3]]=3),1,0)</f>
        <v>0</v>
      </c>
      <c r="AH339">
        <f>IF(OR(Table1[[#This Row],[Merged_Coding3numerical1]]=4,Table1[[#This Row],[Merged_Coding3numerical2]]=4,Table1[[#This Row],[Merged_Coding3numerical3]]=4),1,0)</f>
        <v>1</v>
      </c>
      <c r="AI339">
        <f>IF(OR(Table1[[#This Row],[Merged_Coding3numerical1]]=5,Table1[[#This Row],[Merged_Coding3numerical2]]=5,Table1[[#This Row],[Merged_Coding3numerical3]]=5),1,0)</f>
        <v>0</v>
      </c>
      <c r="AJ339">
        <f>LEN(Table1[[#This Row],[narratives_open]])</f>
        <v>216</v>
      </c>
      <c r="AK339" s="1" t="s">
        <v>113</v>
      </c>
      <c r="AL339" s="1">
        <v>1</v>
      </c>
      <c r="AM339" s="1" t="s">
        <v>90</v>
      </c>
      <c r="AN339" s="1">
        <v>2</v>
      </c>
      <c r="AR339">
        <f t="shared" si="5"/>
        <v>0.5</v>
      </c>
      <c r="AS339">
        <v>3</v>
      </c>
      <c r="AT339">
        <v>2</v>
      </c>
      <c r="AU339">
        <v>1</v>
      </c>
      <c r="AV339">
        <f>IF(Table1[[#This Row],[narratives_rank_1]]=1,IF(Table1[[#This Row],[narratives_rank_2]]=2,123,132),IF(Table1[[#This Row],[narratives_rank_1]]=2,IF(Table1[[#This Row],[narratives_rank_2]]=1,213,231),IF(Table1[[#This Row],[narratives_rank_2]]=1,312,321)))</f>
        <v>321</v>
      </c>
      <c r="AW339" t="str">
        <f>IF(AV339=[1]Q4_narr_rank!$B$2,[1]Q4_narr_rank!$A$2,IF(AV339=[1]Q4_narr_rank!$B$3,[1]Q4_narr_rank!$A$3,IF(AV339=[1]Q4_narr_rank!$B$4,[1]Q4_narr_rank!$A$4,IF(AV339=[1]Q4_narr_rank!$B$5,[1]Q4_narr_rank!$A$5,IF(AV339=[1]Q4_narr_rank!$B$6,[1]Q4_narr_rank!$A$6,IF(AV339=[1]Q4_narr_rank!$B$7,[1]Q4_narr_rank!$A$7))))))</f>
        <v>Idealists</v>
      </c>
      <c r="AX339" t="s">
        <v>1886</v>
      </c>
      <c r="AY339">
        <v>1</v>
      </c>
      <c r="AZ339">
        <f>LEN(Table1[[#This Row],[narratives_probing]])</f>
        <v>82</v>
      </c>
      <c r="BA339" s="6" t="str">
        <f>IF(Table1[[#This Row],[narratives_rank_1]]=1,"Money",IF(Table1[[#This Row],[narratives_rank_2]]=1,"Mixture",IF(Table1[[#This Row],[narratives_rank_3]]=1,"Sincere")))</f>
        <v>Sincere</v>
      </c>
      <c r="BB339" s="9" t="s">
        <v>369</v>
      </c>
      <c r="BC339" s="1">
        <v>7</v>
      </c>
      <c r="BF339" t="s">
        <v>223</v>
      </c>
      <c r="BG339">
        <v>0.4</v>
      </c>
      <c r="BH339" t="s">
        <v>118</v>
      </c>
      <c r="BI339" t="s">
        <v>146</v>
      </c>
      <c r="BJ339" t="s">
        <v>154</v>
      </c>
      <c r="BK339" t="s">
        <v>120</v>
      </c>
      <c r="BL339" t="s">
        <v>135</v>
      </c>
      <c r="BN339">
        <v>58</v>
      </c>
      <c r="BO339" t="s">
        <v>122</v>
      </c>
      <c r="BP339" t="s">
        <v>324</v>
      </c>
      <c r="BQ339" t="s">
        <v>138</v>
      </c>
    </row>
    <row r="340" spans="1:69" x14ac:dyDescent="0.2">
      <c r="A340" t="s">
        <v>1887</v>
      </c>
      <c r="B340" s="15" t="s">
        <v>1887</v>
      </c>
      <c r="C340">
        <v>75.275999999999996</v>
      </c>
      <c r="D340" t="s">
        <v>1888</v>
      </c>
      <c r="E340" s="1" t="s">
        <v>127</v>
      </c>
      <c r="F340" s="1">
        <v>3</v>
      </c>
      <c r="G340" s="1" t="s">
        <v>128</v>
      </c>
      <c r="H340" s="1">
        <v>9</v>
      </c>
      <c r="I340" s="1"/>
      <c r="J340" t="s">
        <v>1889</v>
      </c>
      <c r="K340" s="1" t="s">
        <v>108</v>
      </c>
      <c r="L340" s="1">
        <v>1</v>
      </c>
      <c r="M340" s="1" t="s">
        <v>109</v>
      </c>
      <c r="N340" s="1">
        <v>1</v>
      </c>
      <c r="O340" s="1" t="s">
        <v>88</v>
      </c>
      <c r="P340" s="1">
        <v>4</v>
      </c>
      <c r="R340" t="s">
        <v>1890</v>
      </c>
      <c r="S340">
        <v>0</v>
      </c>
      <c r="X340">
        <v>0</v>
      </c>
      <c r="Y340" t="str" cm="1">
        <f t="array" ref="Y34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40" cm="1">
        <f t="array" ref="Z34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40" t="str" cm="1">
        <f t="array" ref="AA34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40" t="str" cm="1">
        <f t="array" ref="AB34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40" t="str" cm="1">
        <f t="array" ref="AC34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40" t="str" cm="1">
        <f t="array" ref="AD34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40">
        <f>IF(OR(Table1[[#This Row],[Merged_Coding3numerical1]]=1,Table1[[#This Row],[Merged_Coding3numerical2]]=1,Table1[[#This Row],[Merged_Coding3numerical3]]=1),1,0)</f>
        <v>0</v>
      </c>
      <c r="AF340">
        <f>IF(OR(Table1[[#This Row],[Merged_Coding3numerical1]]=2,Table1[[#This Row],[Merged_Coding3numerical2]]=2,Table1[[#This Row],[Merged_Coding3numerical3]]=2),1,0)</f>
        <v>1</v>
      </c>
      <c r="AG340">
        <f>IF(OR(Table1[[#This Row],[Merged_Coding3numerical1]]=3,Table1[[#This Row],[Merged_Coding3numerical2]]=3,Table1[[#This Row],[Merged_Coding3numerical3]]=3),1,0)</f>
        <v>0</v>
      </c>
      <c r="AH340">
        <f>IF(OR(Table1[[#This Row],[Merged_Coding3numerical1]]=4,Table1[[#This Row],[Merged_Coding3numerical2]]=4,Table1[[#This Row],[Merged_Coding3numerical3]]=4),1,0)</f>
        <v>0</v>
      </c>
      <c r="AI340">
        <f>IF(OR(Table1[[#This Row],[Merged_Coding3numerical1]]=5,Table1[[#This Row],[Merged_Coding3numerical2]]=5,Table1[[#This Row],[Merged_Coding3numerical3]]=5),1,0)</f>
        <v>0</v>
      </c>
      <c r="AJ340">
        <f>LEN(Table1[[#This Row],[narratives_open]])</f>
        <v>105</v>
      </c>
      <c r="AK340" s="1" t="s">
        <v>112</v>
      </c>
      <c r="AL340" s="1">
        <v>3</v>
      </c>
      <c r="AR340">
        <f t="shared" si="5"/>
        <v>1</v>
      </c>
      <c r="AS340">
        <v>1</v>
      </c>
      <c r="AT340">
        <v>2</v>
      </c>
      <c r="AU340">
        <v>3</v>
      </c>
      <c r="AV340">
        <f>IF(Table1[[#This Row],[narratives_rank_1]]=1,IF(Table1[[#This Row],[narratives_rank_2]]=2,123,132),IF(Table1[[#This Row],[narratives_rank_1]]=2,IF(Table1[[#This Row],[narratives_rank_2]]=1,213,231),IF(Table1[[#This Row],[narratives_rank_2]]=1,312,321)))</f>
        <v>123</v>
      </c>
      <c r="AW340" t="str">
        <f>IF(AV340=[1]Q4_narr_rank!$B$2,[1]Q4_narr_rank!$A$2,IF(AV340=[1]Q4_narr_rank!$B$3,[1]Q4_narr_rank!$A$3,IF(AV340=[1]Q4_narr_rank!$B$4,[1]Q4_narr_rank!$A$4,IF(AV340=[1]Q4_narr_rank!$B$5,[1]Q4_narr_rank!$A$5,IF(AV340=[1]Q4_narr_rank!$B$6,[1]Q4_narr_rank!$A$6,IF(AV340=[1]Q4_narr_rank!$B$7,[1]Q4_narr_rank!$A$7))))))</f>
        <v>Cynics</v>
      </c>
      <c r="AX340" t="s">
        <v>1891</v>
      </c>
      <c r="AY340">
        <v>1</v>
      </c>
      <c r="AZ340">
        <f>LEN(Table1[[#This Row],[narratives_probing]])</f>
        <v>150</v>
      </c>
      <c r="BA340" s="6" t="str">
        <f>IF(Table1[[#This Row],[narratives_rank_1]]=1,"Money",IF(Table1[[#This Row],[narratives_rank_2]]=1,"Mixture",IF(Table1[[#This Row],[narratives_rank_3]]=1,"Sincere")))</f>
        <v>Money</v>
      </c>
      <c r="BB340" s="7" t="s">
        <v>116</v>
      </c>
      <c r="BC340" s="1">
        <v>10</v>
      </c>
      <c r="BF340" t="s">
        <v>153</v>
      </c>
      <c r="BG340" t="s">
        <v>94</v>
      </c>
      <c r="BH340" t="s">
        <v>118</v>
      </c>
      <c r="BI340" t="s">
        <v>96</v>
      </c>
      <c r="BJ340" t="s">
        <v>154</v>
      </c>
      <c r="BK340" t="s">
        <v>120</v>
      </c>
      <c r="BL340" t="s">
        <v>135</v>
      </c>
      <c r="BN340">
        <v>42</v>
      </c>
      <c r="BO340" t="s">
        <v>155</v>
      </c>
      <c r="BP340" t="s">
        <v>324</v>
      </c>
      <c r="BQ340" t="s">
        <v>156</v>
      </c>
    </row>
    <row r="341" spans="1:69" x14ac:dyDescent="0.2">
      <c r="A341" t="s">
        <v>1892</v>
      </c>
      <c r="B341" s="15" t="s">
        <v>1892</v>
      </c>
      <c r="C341">
        <v>72.200999999999993</v>
      </c>
      <c r="D341" t="s">
        <v>1893</v>
      </c>
      <c r="E341" s="1" t="s">
        <v>167</v>
      </c>
      <c r="F341" s="1">
        <v>5</v>
      </c>
      <c r="G341" s="1" t="s">
        <v>167</v>
      </c>
      <c r="H341" s="1">
        <v>19</v>
      </c>
      <c r="I341" s="1"/>
      <c r="J341" t="s">
        <v>1894</v>
      </c>
      <c r="K341" s="1" t="s">
        <v>108</v>
      </c>
      <c r="L341" s="1">
        <v>1</v>
      </c>
      <c r="M341" s="1" t="s">
        <v>109</v>
      </c>
      <c r="N341" s="1">
        <v>1</v>
      </c>
      <c r="O341" s="1" t="s">
        <v>88</v>
      </c>
      <c r="P341" s="1">
        <v>4</v>
      </c>
      <c r="R341" t="s">
        <v>1895</v>
      </c>
      <c r="S341">
        <v>0</v>
      </c>
      <c r="X341">
        <v>0</v>
      </c>
      <c r="Y341" t="str" cm="1">
        <f t="array" ref="Y34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41" cm="1">
        <f t="array" ref="Z34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41" t="str" cm="1">
        <f t="array" ref="AA34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41" t="str" cm="1">
        <f t="array" ref="AB34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41" t="str" cm="1">
        <f t="array" ref="AC34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41" t="str" cm="1">
        <f t="array" ref="AD34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41">
        <f>IF(OR(Table1[[#This Row],[Merged_Coding3numerical1]]=1,Table1[[#This Row],[Merged_Coding3numerical2]]=1,Table1[[#This Row],[Merged_Coding3numerical3]]=1),1,0)</f>
        <v>1</v>
      </c>
      <c r="AF341">
        <f>IF(OR(Table1[[#This Row],[Merged_Coding3numerical1]]=2,Table1[[#This Row],[Merged_Coding3numerical2]]=2,Table1[[#This Row],[Merged_Coding3numerical3]]=2),1,0)</f>
        <v>0</v>
      </c>
      <c r="AG341">
        <f>IF(OR(Table1[[#This Row],[Merged_Coding3numerical1]]=3,Table1[[#This Row],[Merged_Coding3numerical2]]=3,Table1[[#This Row],[Merged_Coding3numerical3]]=3),1,0)</f>
        <v>0</v>
      </c>
      <c r="AH341">
        <f>IF(OR(Table1[[#This Row],[Merged_Coding3numerical1]]=4,Table1[[#This Row],[Merged_Coding3numerical2]]=4,Table1[[#This Row],[Merged_Coding3numerical3]]=4),1,0)</f>
        <v>0</v>
      </c>
      <c r="AI341">
        <f>IF(OR(Table1[[#This Row],[Merged_Coding3numerical1]]=5,Table1[[#This Row],[Merged_Coding3numerical2]]=5,Table1[[#This Row],[Merged_Coding3numerical3]]=5),1,0)</f>
        <v>0</v>
      </c>
      <c r="AJ341">
        <f>LEN(Table1[[#This Row],[narratives_open]])</f>
        <v>163</v>
      </c>
      <c r="AK341" s="1" t="s">
        <v>90</v>
      </c>
      <c r="AL341" s="1">
        <v>2</v>
      </c>
      <c r="AM341" s="1"/>
      <c r="AN341" s="1"/>
      <c r="AR341">
        <f t="shared" si="5"/>
        <v>1</v>
      </c>
      <c r="AS341">
        <v>1</v>
      </c>
      <c r="AT341">
        <v>2</v>
      </c>
      <c r="AU341">
        <v>3</v>
      </c>
      <c r="AV341">
        <f>IF(Table1[[#This Row],[narratives_rank_1]]=1,IF(Table1[[#This Row],[narratives_rank_2]]=2,123,132),IF(Table1[[#This Row],[narratives_rank_1]]=2,IF(Table1[[#This Row],[narratives_rank_2]]=1,213,231),IF(Table1[[#This Row],[narratives_rank_2]]=1,312,321)))</f>
        <v>123</v>
      </c>
      <c r="AW341" t="str">
        <f>IF(AV341=[1]Q4_narr_rank!$B$2,[1]Q4_narr_rank!$A$2,IF(AV341=[1]Q4_narr_rank!$B$3,[1]Q4_narr_rank!$A$3,IF(AV341=[1]Q4_narr_rank!$B$4,[1]Q4_narr_rank!$A$4,IF(AV341=[1]Q4_narr_rank!$B$5,[1]Q4_narr_rank!$A$5,IF(AV341=[1]Q4_narr_rank!$B$6,[1]Q4_narr_rank!$A$6,IF(AV341=[1]Q4_narr_rank!$B$7,[1]Q4_narr_rank!$A$7))))))</f>
        <v>Cynics</v>
      </c>
      <c r="AX341" t="s">
        <v>1896</v>
      </c>
      <c r="AY341">
        <v>1</v>
      </c>
      <c r="AZ341">
        <f>LEN(Table1[[#This Row],[narratives_probing]])</f>
        <v>104</v>
      </c>
      <c r="BA341" s="6" t="str">
        <f>IF(Table1[[#This Row],[narratives_rank_1]]=1,"Money",IF(Table1[[#This Row],[narratives_rank_2]]=1,"Mixture",IF(Table1[[#This Row],[narratives_rank_3]]=1,"Sincere")))</f>
        <v>Money</v>
      </c>
      <c r="BB341" s="11" t="s">
        <v>92</v>
      </c>
      <c r="BC341" s="1">
        <v>9</v>
      </c>
      <c r="BF341" t="s">
        <v>117</v>
      </c>
      <c r="BG341" t="s">
        <v>94</v>
      </c>
      <c r="BH341" t="s">
        <v>96</v>
      </c>
      <c r="BI341" t="s">
        <v>96</v>
      </c>
      <c r="BJ341" t="s">
        <v>154</v>
      </c>
      <c r="BK341" t="s">
        <v>163</v>
      </c>
      <c r="BL341" t="s">
        <v>135</v>
      </c>
      <c r="BN341">
        <v>57</v>
      </c>
      <c r="BO341" t="s">
        <v>155</v>
      </c>
      <c r="BP341" t="s">
        <v>147</v>
      </c>
      <c r="BQ341" t="s">
        <v>124</v>
      </c>
    </row>
    <row r="342" spans="1:69" x14ac:dyDescent="0.2">
      <c r="A342" t="s">
        <v>1897</v>
      </c>
      <c r="B342" t="s">
        <v>1897</v>
      </c>
      <c r="C342">
        <v>116.73399999999999</v>
      </c>
      <c r="D342" t="s">
        <v>1898</v>
      </c>
      <c r="E342" s="1" t="s">
        <v>84</v>
      </c>
      <c r="F342" s="1">
        <v>4</v>
      </c>
      <c r="G342" s="1" t="s">
        <v>84</v>
      </c>
      <c r="H342" s="1">
        <v>1</v>
      </c>
      <c r="I342" s="1"/>
      <c r="J342" t="s">
        <v>1899</v>
      </c>
      <c r="K342" s="1" t="s">
        <v>108</v>
      </c>
      <c r="L342" s="1">
        <v>1</v>
      </c>
      <c r="M342" s="1" t="s">
        <v>109</v>
      </c>
      <c r="N342" s="1">
        <v>1</v>
      </c>
      <c r="O342" s="1" t="s">
        <v>88</v>
      </c>
      <c r="P342" s="1">
        <v>4</v>
      </c>
      <c r="R342" t="s">
        <v>1900</v>
      </c>
      <c r="S342">
        <v>1</v>
      </c>
      <c r="V342" t="s">
        <v>185</v>
      </c>
      <c r="W342" s="8">
        <f>IF(Table1[[#This Row],[main_reasontext]]=[1]Q3_narr_open!$A$23,1,IF(Table1[[#This Row],[main_reasontext]]=[1]Q3_narr_open!$A$24,2,IF(Table1[[#This Row],[main_reasontext]]=[1]Q3_narr_open!$A$25,3,IF(Table1[[#This Row],[main_reasontext]]=[1]Q3_narr_open!$A$26,4,))))</f>
        <v>4</v>
      </c>
      <c r="X342">
        <v>0</v>
      </c>
      <c r="Y342" t="str" cm="1">
        <f t="array" ref="Y34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42" cm="1">
        <f t="array" ref="Z34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42" t="str" cm="1">
        <f t="array" ref="AA34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342" cm="1">
        <f t="array" ref="AB34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342" t="str" cm="1">
        <f t="array" ref="AC34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42" t="str" cm="1">
        <f t="array" ref="AD34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42">
        <f>IF(OR(Table1[[#This Row],[Merged_Coding3numerical1]]=1,Table1[[#This Row],[Merged_Coding3numerical2]]=1,Table1[[#This Row],[Merged_Coding3numerical3]]=1),1,0)</f>
        <v>1</v>
      </c>
      <c r="AF342">
        <f>IF(OR(Table1[[#This Row],[Merged_Coding3numerical1]]=2,Table1[[#This Row],[Merged_Coding3numerical2]]=2,Table1[[#This Row],[Merged_Coding3numerical3]]=2),1,0)</f>
        <v>0</v>
      </c>
      <c r="AG342">
        <f>IF(OR(Table1[[#This Row],[Merged_Coding3numerical1]]=3,Table1[[#This Row],[Merged_Coding3numerical2]]=3,Table1[[#This Row],[Merged_Coding3numerical3]]=3),1,0)</f>
        <v>0</v>
      </c>
      <c r="AH342">
        <f>IF(OR(Table1[[#This Row],[Merged_Coding3numerical1]]=4,Table1[[#This Row],[Merged_Coding3numerical2]]=4,Table1[[#This Row],[Merged_Coding3numerical3]]=4),1,0)</f>
        <v>1</v>
      </c>
      <c r="AI342">
        <f>IF(OR(Table1[[#This Row],[Merged_Coding3numerical1]]=5,Table1[[#This Row],[Merged_Coding3numerical2]]=5,Table1[[#This Row],[Merged_Coding3numerical3]]=5),1,0)</f>
        <v>0</v>
      </c>
      <c r="AJ342">
        <f>LEN(Table1[[#This Row],[narratives_open]])</f>
        <v>319</v>
      </c>
      <c r="AK342" s="1" t="s">
        <v>113</v>
      </c>
      <c r="AL342" s="1">
        <v>1</v>
      </c>
      <c r="AM342" s="1" t="s">
        <v>90</v>
      </c>
      <c r="AN342" s="1">
        <v>2</v>
      </c>
      <c r="AR342">
        <f t="shared" si="5"/>
        <v>0.5</v>
      </c>
      <c r="AS342">
        <v>1</v>
      </c>
      <c r="AT342">
        <v>2</v>
      </c>
      <c r="AU342">
        <v>3</v>
      </c>
      <c r="AV342">
        <f>IF(Table1[[#This Row],[narratives_rank_1]]=1,IF(Table1[[#This Row],[narratives_rank_2]]=2,123,132),IF(Table1[[#This Row],[narratives_rank_1]]=2,IF(Table1[[#This Row],[narratives_rank_2]]=1,213,231),IF(Table1[[#This Row],[narratives_rank_2]]=1,312,321)))</f>
        <v>123</v>
      </c>
      <c r="AW342" t="str">
        <f>IF(AV342=[1]Q4_narr_rank!$B$2,[1]Q4_narr_rank!$A$2,IF(AV342=[1]Q4_narr_rank!$B$3,[1]Q4_narr_rank!$A$3,IF(AV342=[1]Q4_narr_rank!$B$4,[1]Q4_narr_rank!$A$4,IF(AV342=[1]Q4_narr_rank!$B$5,[1]Q4_narr_rank!$A$5,IF(AV342=[1]Q4_narr_rank!$B$6,[1]Q4_narr_rank!$A$6,IF(AV342=[1]Q4_narr_rank!$B$7,[1]Q4_narr_rank!$A$7))))))</f>
        <v>Cynics</v>
      </c>
      <c r="AX342" t="s">
        <v>1901</v>
      </c>
      <c r="AY342">
        <v>1</v>
      </c>
      <c r="AZ342">
        <f>LEN(Table1[[#This Row],[narratives_probing]])</f>
        <v>146</v>
      </c>
      <c r="BA342" s="6" t="str">
        <f>IF(Table1[[#This Row],[narratives_rank_1]]=1,"Money",IF(Table1[[#This Row],[narratives_rank_2]]=1,"Mixture",IF(Table1[[#This Row],[narratives_rank_3]]=1,"Sincere")))</f>
        <v>Money</v>
      </c>
      <c r="BB342" s="11" t="s">
        <v>116</v>
      </c>
      <c r="BC342" s="1">
        <v>10</v>
      </c>
      <c r="BF342" t="s">
        <v>93</v>
      </c>
      <c r="BG342" t="s">
        <v>187</v>
      </c>
      <c r="BH342" t="s">
        <v>146</v>
      </c>
      <c r="BI342" t="s">
        <v>118</v>
      </c>
      <c r="BJ342" t="s">
        <v>154</v>
      </c>
      <c r="BK342" t="s">
        <v>163</v>
      </c>
      <c r="BL342" t="s">
        <v>135</v>
      </c>
      <c r="BN342">
        <v>46</v>
      </c>
      <c r="BO342" t="s">
        <v>136</v>
      </c>
      <c r="BP342" t="s">
        <v>164</v>
      </c>
      <c r="BQ342" t="s">
        <v>124</v>
      </c>
    </row>
    <row r="343" spans="1:69" x14ac:dyDescent="0.2">
      <c r="A343" t="s">
        <v>1902</v>
      </c>
      <c r="B343" t="s">
        <v>1902</v>
      </c>
      <c r="C343">
        <v>158.99</v>
      </c>
      <c r="D343" t="s">
        <v>1903</v>
      </c>
      <c r="E343" s="1" t="s">
        <v>167</v>
      </c>
      <c r="F343" s="1">
        <v>5</v>
      </c>
      <c r="G343" s="1" t="s">
        <v>167</v>
      </c>
      <c r="H343" s="1">
        <v>19</v>
      </c>
      <c r="I343" s="1"/>
      <c r="J343" t="s">
        <v>1904</v>
      </c>
      <c r="K343" s="1" t="s">
        <v>108</v>
      </c>
      <c r="L343" s="1">
        <v>1</v>
      </c>
      <c r="M343" s="1" t="s">
        <v>109</v>
      </c>
      <c r="N343" s="1">
        <v>1</v>
      </c>
      <c r="O343" s="1" t="s">
        <v>227</v>
      </c>
      <c r="P343" s="1">
        <v>2</v>
      </c>
      <c r="R343" t="s">
        <v>1905</v>
      </c>
      <c r="S343">
        <v>0</v>
      </c>
      <c r="U343">
        <v>1</v>
      </c>
      <c r="V343" t="s">
        <v>90</v>
      </c>
      <c r="W343" s="8">
        <f>IF(Table1[[#This Row],[main_reasontext]]=[1]Q3_narr_open!$A$23,1,IF(Table1[[#This Row],[main_reasontext]]=[1]Q3_narr_open!$A$24,2,IF(Table1[[#This Row],[main_reasontext]]=[1]Q3_narr_open!$A$25,3,IF(Table1[[#This Row],[main_reasontext]]=[1]Q3_narr_open!$A$26,4,))))</f>
        <v>1</v>
      </c>
      <c r="X343">
        <v>0</v>
      </c>
      <c r="Y343" t="str" cm="1">
        <f t="array" ref="Y34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43" cm="1">
        <f t="array" ref="Z34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43" t="str" cm="1">
        <f t="array" ref="AA34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43" cm="1">
        <f t="array" ref="AB34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43" t="str" cm="1">
        <f t="array" ref="AC34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43" t="str" cm="1">
        <f t="array" ref="AD34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43">
        <f>IF(OR(Table1[[#This Row],[Merged_Coding3numerical1]]=1,Table1[[#This Row],[Merged_Coding3numerical2]]=1,Table1[[#This Row],[Merged_Coding3numerical3]]=1),1,0)</f>
        <v>1</v>
      </c>
      <c r="AF343">
        <f>IF(OR(Table1[[#This Row],[Merged_Coding3numerical1]]=2,Table1[[#This Row],[Merged_Coding3numerical2]]=2,Table1[[#This Row],[Merged_Coding3numerical3]]=2),1,0)</f>
        <v>0</v>
      </c>
      <c r="AG343">
        <f>IF(OR(Table1[[#This Row],[Merged_Coding3numerical1]]=3,Table1[[#This Row],[Merged_Coding3numerical2]]=3,Table1[[#This Row],[Merged_Coding3numerical3]]=3),1,0)</f>
        <v>0</v>
      </c>
      <c r="AH343">
        <f>IF(OR(Table1[[#This Row],[Merged_Coding3numerical1]]=4,Table1[[#This Row],[Merged_Coding3numerical2]]=4,Table1[[#This Row],[Merged_Coding3numerical3]]=4),1,0)</f>
        <v>1</v>
      </c>
      <c r="AI343">
        <f>IF(OR(Table1[[#This Row],[Merged_Coding3numerical1]]=5,Table1[[#This Row],[Merged_Coding3numerical2]]=5,Table1[[#This Row],[Merged_Coding3numerical3]]=5),1,0)</f>
        <v>0</v>
      </c>
      <c r="AJ343">
        <f>LEN(Table1[[#This Row],[narratives_open]])</f>
        <v>323</v>
      </c>
      <c r="AK343" s="1" t="s">
        <v>90</v>
      </c>
      <c r="AL343" s="1">
        <v>2</v>
      </c>
      <c r="AM343" s="1" t="s">
        <v>113</v>
      </c>
      <c r="AN343" s="1">
        <v>1</v>
      </c>
      <c r="AR343">
        <f t="shared" si="5"/>
        <v>0.5</v>
      </c>
      <c r="AS343">
        <v>2</v>
      </c>
      <c r="AT343">
        <v>1</v>
      </c>
      <c r="AU343">
        <v>3</v>
      </c>
      <c r="AV343">
        <f>IF(Table1[[#This Row],[narratives_rank_1]]=1,IF(Table1[[#This Row],[narratives_rank_2]]=2,123,132),IF(Table1[[#This Row],[narratives_rank_1]]=2,IF(Table1[[#This Row],[narratives_rank_2]]=1,213,231),IF(Table1[[#This Row],[narratives_rank_2]]=1,312,321)))</f>
        <v>213</v>
      </c>
      <c r="AW343" t="str">
        <f>IF(AV343=[1]Q4_narr_rank!$B$2,[1]Q4_narr_rank!$A$2,IF(AV343=[1]Q4_narr_rank!$B$3,[1]Q4_narr_rank!$A$3,IF(AV343=[1]Q4_narr_rank!$B$4,[1]Q4_narr_rank!$A$4,IF(AV343=[1]Q4_narr_rank!$B$5,[1]Q4_narr_rank!$A$5,IF(AV343=[1]Q4_narr_rank!$B$6,[1]Q4_narr_rank!$A$6,IF(AV343=[1]Q4_narr_rank!$B$7,[1]Q4_narr_rank!$A$7))))))</f>
        <v>Balanced Cynics</v>
      </c>
      <c r="AX343" t="s">
        <v>1906</v>
      </c>
      <c r="AY343">
        <v>1</v>
      </c>
      <c r="AZ343">
        <f>LEN(Table1[[#This Row],[narratives_probing]])</f>
        <v>211</v>
      </c>
      <c r="BA343" s="6" t="str">
        <f>IF(Table1[[#This Row],[narratives_rank_1]]=1,"Money",IF(Table1[[#This Row],[narratives_rank_2]]=1,"Mixture",IF(Table1[[#This Row],[narratives_rank_3]]=1,"Sincere")))</f>
        <v>Mixture</v>
      </c>
      <c r="BB343" s="9" t="s">
        <v>132</v>
      </c>
      <c r="BC343" s="1">
        <v>20</v>
      </c>
      <c r="BF343" t="s">
        <v>202</v>
      </c>
      <c r="BG343" t="s">
        <v>94</v>
      </c>
      <c r="BH343" t="s">
        <v>188</v>
      </c>
      <c r="BI343" t="s">
        <v>146</v>
      </c>
      <c r="BJ343" t="s">
        <v>162</v>
      </c>
      <c r="BK343" t="s">
        <v>163</v>
      </c>
      <c r="BL343" t="s">
        <v>135</v>
      </c>
      <c r="BN343">
        <v>60</v>
      </c>
      <c r="BO343" t="s">
        <v>155</v>
      </c>
      <c r="BP343" t="s">
        <v>147</v>
      </c>
      <c r="BQ343" t="s">
        <v>156</v>
      </c>
    </row>
    <row r="344" spans="1:69" x14ac:dyDescent="0.2">
      <c r="A344" t="s">
        <v>1907</v>
      </c>
      <c r="B344" t="s">
        <v>1907</v>
      </c>
      <c r="C344">
        <v>44.01</v>
      </c>
      <c r="D344" t="s">
        <v>1908</v>
      </c>
      <c r="E344" s="1" t="s">
        <v>141</v>
      </c>
      <c r="F344" s="1">
        <v>6</v>
      </c>
      <c r="G344" s="1" t="s">
        <v>142</v>
      </c>
      <c r="H344" s="1">
        <v>21</v>
      </c>
      <c r="I344" s="1"/>
      <c r="J344" t="s">
        <v>1909</v>
      </c>
      <c r="K344" s="1" t="s">
        <v>108</v>
      </c>
      <c r="L344" s="1">
        <v>1</v>
      </c>
      <c r="M344" s="1" t="s">
        <v>109</v>
      </c>
      <c r="N344" s="1">
        <v>1</v>
      </c>
      <c r="O344" s="1" t="s">
        <v>88</v>
      </c>
      <c r="P344" s="1">
        <v>4</v>
      </c>
      <c r="R344" t="s">
        <v>1910</v>
      </c>
      <c r="S344">
        <v>0</v>
      </c>
      <c r="U344">
        <v>1</v>
      </c>
      <c r="V344" t="s">
        <v>90</v>
      </c>
      <c r="W344" s="8">
        <f>IF(Table1[[#This Row],[main_reasontext]]=[1]Q3_narr_open!$A$23,1,IF(Table1[[#This Row],[main_reasontext]]=[1]Q3_narr_open!$A$24,2,IF(Table1[[#This Row],[main_reasontext]]=[1]Q3_narr_open!$A$25,3,IF(Table1[[#This Row],[main_reasontext]]=[1]Q3_narr_open!$A$26,4,))))</f>
        <v>1</v>
      </c>
      <c r="X344">
        <v>0</v>
      </c>
      <c r="Y344" t="str" cm="1">
        <f t="array" ref="Y34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44" cm="1">
        <f t="array" ref="Z34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44" t="str" cm="1">
        <f t="array" ref="AA34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44" cm="1">
        <f t="array" ref="AB34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44" t="str" cm="1">
        <f t="array" ref="AC34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44" t="str" cm="1">
        <f t="array" ref="AD34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44">
        <f>IF(OR(Table1[[#This Row],[Merged_Coding3numerical1]]=1,Table1[[#This Row],[Merged_Coding3numerical2]]=1,Table1[[#This Row],[Merged_Coding3numerical3]]=1),1,0)</f>
        <v>1</v>
      </c>
      <c r="AF344">
        <f>IF(OR(Table1[[#This Row],[Merged_Coding3numerical1]]=2,Table1[[#This Row],[Merged_Coding3numerical2]]=2,Table1[[#This Row],[Merged_Coding3numerical3]]=2),1,0)</f>
        <v>0</v>
      </c>
      <c r="AG344">
        <f>IF(OR(Table1[[#This Row],[Merged_Coding3numerical1]]=3,Table1[[#This Row],[Merged_Coding3numerical2]]=3,Table1[[#This Row],[Merged_Coding3numerical3]]=3),1,0)</f>
        <v>0</v>
      </c>
      <c r="AH344">
        <f>IF(OR(Table1[[#This Row],[Merged_Coding3numerical1]]=4,Table1[[#This Row],[Merged_Coding3numerical2]]=4,Table1[[#This Row],[Merged_Coding3numerical3]]=4),1,0)</f>
        <v>1</v>
      </c>
      <c r="AI344">
        <f>IF(OR(Table1[[#This Row],[Merged_Coding3numerical1]]=5,Table1[[#This Row],[Merged_Coding3numerical2]]=5,Table1[[#This Row],[Merged_Coding3numerical3]]=5),1,0)</f>
        <v>0</v>
      </c>
      <c r="AJ344">
        <f>LEN(Table1[[#This Row],[narratives_open]])</f>
        <v>260</v>
      </c>
      <c r="AK344" s="1" t="s">
        <v>90</v>
      </c>
      <c r="AL344" s="1">
        <v>2</v>
      </c>
      <c r="AM344" s="1" t="s">
        <v>114</v>
      </c>
      <c r="AN344" s="1">
        <v>6</v>
      </c>
      <c r="AR344">
        <f t="shared" si="5"/>
        <v>0.5</v>
      </c>
      <c r="AS344">
        <v>1</v>
      </c>
      <c r="AT344">
        <v>2</v>
      </c>
      <c r="AU344">
        <v>3</v>
      </c>
      <c r="AV344">
        <f>IF(Table1[[#This Row],[narratives_rank_1]]=1,IF(Table1[[#This Row],[narratives_rank_2]]=2,123,132),IF(Table1[[#This Row],[narratives_rank_1]]=2,IF(Table1[[#This Row],[narratives_rank_2]]=1,213,231),IF(Table1[[#This Row],[narratives_rank_2]]=1,312,321)))</f>
        <v>123</v>
      </c>
      <c r="AW344" t="str">
        <f>IF(AV344=[1]Q4_narr_rank!$B$2,[1]Q4_narr_rank!$A$2,IF(AV344=[1]Q4_narr_rank!$B$3,[1]Q4_narr_rank!$A$3,IF(AV344=[1]Q4_narr_rank!$B$4,[1]Q4_narr_rank!$A$4,IF(AV344=[1]Q4_narr_rank!$B$5,[1]Q4_narr_rank!$A$5,IF(AV344=[1]Q4_narr_rank!$B$6,[1]Q4_narr_rank!$A$6,IF(AV344=[1]Q4_narr_rank!$B$7,[1]Q4_narr_rank!$A$7))))))</f>
        <v>Cynics</v>
      </c>
      <c r="AX344" t="s">
        <v>1911</v>
      </c>
      <c r="AY344">
        <v>1</v>
      </c>
      <c r="AZ344">
        <f>LEN(Table1[[#This Row],[narratives_probing]])</f>
        <v>408</v>
      </c>
      <c r="BA344" s="6" t="str">
        <f>IF(Table1[[#This Row],[narratives_rank_1]]=1,"Money",IF(Table1[[#This Row],[narratives_rank_2]]=1,"Mixture",IF(Table1[[#This Row],[narratives_rank_3]]=1,"Sincere")))</f>
        <v>Money</v>
      </c>
      <c r="BB344" s="7" t="s">
        <v>116</v>
      </c>
      <c r="BC344" s="1">
        <v>10</v>
      </c>
      <c r="BF344" t="s">
        <v>117</v>
      </c>
      <c r="BG344" t="s">
        <v>94</v>
      </c>
      <c r="BH344" t="s">
        <v>96</v>
      </c>
      <c r="BI344" t="s">
        <v>118</v>
      </c>
      <c r="BJ344" t="s">
        <v>97</v>
      </c>
      <c r="BK344" t="s">
        <v>120</v>
      </c>
      <c r="BL344" t="s">
        <v>135</v>
      </c>
      <c r="BN344">
        <v>63</v>
      </c>
      <c r="BO344" t="s">
        <v>136</v>
      </c>
      <c r="BP344" t="s">
        <v>137</v>
      </c>
      <c r="BQ344" t="s">
        <v>156</v>
      </c>
    </row>
    <row r="345" spans="1:69" x14ac:dyDescent="0.2">
      <c r="A345" t="s">
        <v>1912</v>
      </c>
      <c r="B345" t="s">
        <v>1912</v>
      </c>
      <c r="C345">
        <v>62.237000000000002</v>
      </c>
      <c r="D345" t="s">
        <v>1913</v>
      </c>
      <c r="E345" s="1" t="s">
        <v>105</v>
      </c>
      <c r="F345" s="1">
        <v>1</v>
      </c>
      <c r="G345" s="1" t="s">
        <v>106</v>
      </c>
      <c r="H345" s="1">
        <v>2</v>
      </c>
      <c r="I345" s="1"/>
      <c r="J345" t="s">
        <v>1914</v>
      </c>
      <c r="K345" s="1" t="s">
        <v>176</v>
      </c>
      <c r="L345" s="1">
        <v>2</v>
      </c>
      <c r="M345" s="1" t="s">
        <v>328</v>
      </c>
      <c r="N345" s="1">
        <v>4</v>
      </c>
      <c r="O345" s="1" t="s">
        <v>88</v>
      </c>
      <c r="P345" s="1">
        <v>4</v>
      </c>
      <c r="R345" t="s">
        <v>1915</v>
      </c>
      <c r="S345">
        <v>0</v>
      </c>
      <c r="U345">
        <v>1</v>
      </c>
      <c r="V345" t="s">
        <v>90</v>
      </c>
      <c r="W345" s="8">
        <f>IF(Table1[[#This Row],[main_reasontext]]=[1]Q3_narr_open!$A$23,1,IF(Table1[[#This Row],[main_reasontext]]=[1]Q3_narr_open!$A$24,2,IF(Table1[[#This Row],[main_reasontext]]=[1]Q3_narr_open!$A$25,3,IF(Table1[[#This Row],[main_reasontext]]=[1]Q3_narr_open!$A$26,4,))))</f>
        <v>1</v>
      </c>
      <c r="X345">
        <v>0</v>
      </c>
      <c r="Y345" t="str" cm="1">
        <f t="array" ref="Y34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45" cm="1">
        <f t="array" ref="Z34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45" t="str" cm="1">
        <f t="array" ref="AA34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45" cm="1">
        <f t="array" ref="AB34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45" t="str" cm="1">
        <f t="array" ref="AC34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45" t="str" cm="1">
        <f t="array" ref="AD34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45">
        <f>IF(OR(Table1[[#This Row],[Merged_Coding3numerical1]]=1,Table1[[#This Row],[Merged_Coding3numerical2]]=1,Table1[[#This Row],[Merged_Coding3numerical3]]=1),1,0)</f>
        <v>1</v>
      </c>
      <c r="AF345">
        <f>IF(OR(Table1[[#This Row],[Merged_Coding3numerical1]]=2,Table1[[#This Row],[Merged_Coding3numerical2]]=2,Table1[[#This Row],[Merged_Coding3numerical3]]=2),1,0)</f>
        <v>0</v>
      </c>
      <c r="AG345">
        <f>IF(OR(Table1[[#This Row],[Merged_Coding3numerical1]]=3,Table1[[#This Row],[Merged_Coding3numerical2]]=3,Table1[[#This Row],[Merged_Coding3numerical3]]=3),1,0)</f>
        <v>0</v>
      </c>
      <c r="AH345">
        <f>IF(OR(Table1[[#This Row],[Merged_Coding3numerical1]]=4,Table1[[#This Row],[Merged_Coding3numerical2]]=4,Table1[[#This Row],[Merged_Coding3numerical3]]=4),1,0)</f>
        <v>1</v>
      </c>
      <c r="AI345">
        <f>IF(OR(Table1[[#This Row],[Merged_Coding3numerical1]]=5,Table1[[#This Row],[Merged_Coding3numerical2]]=5,Table1[[#This Row],[Merged_Coding3numerical3]]=5),1,0)</f>
        <v>0</v>
      </c>
      <c r="AJ345">
        <f>LEN(Table1[[#This Row],[narratives_open]])</f>
        <v>103</v>
      </c>
      <c r="AK345" s="1" t="s">
        <v>90</v>
      </c>
      <c r="AL345" s="1">
        <v>2</v>
      </c>
      <c r="AM345" s="1" t="s">
        <v>113</v>
      </c>
      <c r="AN345" s="1">
        <v>1</v>
      </c>
      <c r="AR345">
        <f t="shared" si="5"/>
        <v>0.5</v>
      </c>
      <c r="AS345">
        <v>2</v>
      </c>
      <c r="AT345">
        <v>3</v>
      </c>
      <c r="AU345">
        <v>1</v>
      </c>
      <c r="AV345">
        <f>IF(Table1[[#This Row],[narratives_rank_1]]=1,IF(Table1[[#This Row],[narratives_rank_2]]=2,123,132),IF(Table1[[#This Row],[narratives_rank_1]]=2,IF(Table1[[#This Row],[narratives_rank_2]]=1,213,231),IF(Table1[[#This Row],[narratives_rank_2]]=1,312,321)))</f>
        <v>231</v>
      </c>
      <c r="AW345" t="str">
        <f>IF(AV345=[1]Q4_narr_rank!$B$2,[1]Q4_narr_rank!$A$2,IF(AV345=[1]Q4_narr_rank!$B$3,[1]Q4_narr_rank!$A$3,IF(AV345=[1]Q4_narr_rank!$B$4,[1]Q4_narr_rank!$A$4,IF(AV345=[1]Q4_narr_rank!$B$5,[1]Q4_narr_rank!$A$5,IF(AV345=[1]Q4_narr_rank!$B$6,[1]Q4_narr_rank!$A$6,IF(AV345=[1]Q4_narr_rank!$B$7,[1]Q4_narr_rank!$A$7))))))</f>
        <v>2 different types of firms, idealists</v>
      </c>
      <c r="AX345" t="s">
        <v>1916</v>
      </c>
      <c r="AY345">
        <v>1</v>
      </c>
      <c r="AZ345">
        <f>LEN(Table1[[#This Row],[narratives_probing]])</f>
        <v>165</v>
      </c>
      <c r="BA345" s="6" t="str">
        <f>IF(Table1[[#This Row],[narratives_rank_1]]=1,"Money",IF(Table1[[#This Row],[narratives_rank_2]]=1,"Mixture",IF(Table1[[#This Row],[narratives_rank_3]]=1,"Sincere")))</f>
        <v>Sincere</v>
      </c>
      <c r="BB345" s="13" t="s">
        <v>236</v>
      </c>
      <c r="BC345" s="1">
        <v>17</v>
      </c>
      <c r="BF345" t="s">
        <v>117</v>
      </c>
      <c r="BG345">
        <v>0.4</v>
      </c>
      <c r="BH345" t="s">
        <v>95</v>
      </c>
      <c r="BI345" t="s">
        <v>96</v>
      </c>
      <c r="BJ345" t="s">
        <v>162</v>
      </c>
      <c r="BK345" t="s">
        <v>120</v>
      </c>
      <c r="BL345" t="s">
        <v>135</v>
      </c>
      <c r="BN345">
        <v>70</v>
      </c>
      <c r="BO345" t="s">
        <v>122</v>
      </c>
      <c r="BP345" t="s">
        <v>164</v>
      </c>
      <c r="BQ345" t="s">
        <v>156</v>
      </c>
    </row>
    <row r="346" spans="1:69" x14ac:dyDescent="0.2">
      <c r="A346" t="s">
        <v>1917</v>
      </c>
      <c r="B346" t="s">
        <v>1917</v>
      </c>
      <c r="C346">
        <v>56.427</v>
      </c>
      <c r="D346" t="s">
        <v>1918</v>
      </c>
      <c r="E346" s="1" t="s">
        <v>84</v>
      </c>
      <c r="F346" s="1">
        <v>4</v>
      </c>
      <c r="G346" s="1" t="s">
        <v>84</v>
      </c>
      <c r="H346" s="1">
        <v>1</v>
      </c>
      <c r="I346" s="1"/>
      <c r="J346" t="s">
        <v>1919</v>
      </c>
      <c r="K346" s="1" t="s">
        <v>176</v>
      </c>
      <c r="L346" s="1">
        <v>2</v>
      </c>
      <c r="M346" s="1" t="s">
        <v>328</v>
      </c>
      <c r="N346" s="1">
        <v>4</v>
      </c>
      <c r="O346" s="1" t="s">
        <v>88</v>
      </c>
      <c r="P346" s="1">
        <v>4</v>
      </c>
      <c r="R346" t="s">
        <v>1920</v>
      </c>
      <c r="S346">
        <v>0</v>
      </c>
      <c r="X346">
        <v>0</v>
      </c>
      <c r="Y346" t="str" cm="1">
        <f t="array" ref="Y34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46" cm="1">
        <f t="array" ref="Z34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46" t="str" cm="1">
        <f t="array" ref="AA34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46" t="str" cm="1">
        <f t="array" ref="AB34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46" t="str" cm="1">
        <f t="array" ref="AC34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46" t="str" cm="1">
        <f t="array" ref="AD34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46">
        <f>IF(OR(Table1[[#This Row],[Merged_Coding3numerical1]]=1,Table1[[#This Row],[Merged_Coding3numerical2]]=1,Table1[[#This Row],[Merged_Coding3numerical3]]=1),1,0)</f>
        <v>1</v>
      </c>
      <c r="AF346">
        <f>IF(OR(Table1[[#This Row],[Merged_Coding3numerical1]]=2,Table1[[#This Row],[Merged_Coding3numerical2]]=2,Table1[[#This Row],[Merged_Coding3numerical3]]=2),1,0)</f>
        <v>0</v>
      </c>
      <c r="AG346">
        <f>IF(OR(Table1[[#This Row],[Merged_Coding3numerical1]]=3,Table1[[#This Row],[Merged_Coding3numerical2]]=3,Table1[[#This Row],[Merged_Coding3numerical3]]=3),1,0)</f>
        <v>0</v>
      </c>
      <c r="AH346">
        <f>IF(OR(Table1[[#This Row],[Merged_Coding3numerical1]]=4,Table1[[#This Row],[Merged_Coding3numerical2]]=4,Table1[[#This Row],[Merged_Coding3numerical3]]=4),1,0)</f>
        <v>0</v>
      </c>
      <c r="AI346">
        <f>IF(OR(Table1[[#This Row],[Merged_Coding3numerical1]]=5,Table1[[#This Row],[Merged_Coding3numerical2]]=5,Table1[[#This Row],[Merged_Coding3numerical3]]=5),1,0)</f>
        <v>0</v>
      </c>
      <c r="AJ346">
        <f>LEN(Table1[[#This Row],[narratives_open]])</f>
        <v>98</v>
      </c>
      <c r="AK346" s="1" t="s">
        <v>90</v>
      </c>
      <c r="AL346" s="1">
        <v>2</v>
      </c>
      <c r="AR346">
        <f t="shared" si="5"/>
        <v>1</v>
      </c>
      <c r="AS346">
        <v>1</v>
      </c>
      <c r="AT346">
        <v>2</v>
      </c>
      <c r="AU346">
        <v>3</v>
      </c>
      <c r="AV346">
        <f>IF(Table1[[#This Row],[narratives_rank_1]]=1,IF(Table1[[#This Row],[narratives_rank_2]]=2,123,132),IF(Table1[[#This Row],[narratives_rank_1]]=2,IF(Table1[[#This Row],[narratives_rank_2]]=1,213,231),IF(Table1[[#This Row],[narratives_rank_2]]=1,312,321)))</f>
        <v>123</v>
      </c>
      <c r="AW346" t="str">
        <f>IF(AV346=[1]Q4_narr_rank!$B$2,[1]Q4_narr_rank!$A$2,IF(AV346=[1]Q4_narr_rank!$B$3,[1]Q4_narr_rank!$A$3,IF(AV346=[1]Q4_narr_rank!$B$4,[1]Q4_narr_rank!$A$4,IF(AV346=[1]Q4_narr_rank!$B$5,[1]Q4_narr_rank!$A$5,IF(AV346=[1]Q4_narr_rank!$B$6,[1]Q4_narr_rank!$A$6,IF(AV346=[1]Q4_narr_rank!$B$7,[1]Q4_narr_rank!$A$7))))))</f>
        <v>Cynics</v>
      </c>
      <c r="AX346" t="s">
        <v>1921</v>
      </c>
      <c r="AY346">
        <v>1</v>
      </c>
      <c r="AZ346">
        <f>LEN(Table1[[#This Row],[narratives_probing]])</f>
        <v>141</v>
      </c>
      <c r="BA346" s="6" t="str">
        <f>IF(Table1[[#This Row],[narratives_rank_1]]=1,"Money",IF(Table1[[#This Row],[narratives_rank_2]]=1,"Mixture",IF(Table1[[#This Row],[narratives_rank_3]]=1,"Sincere")))</f>
        <v>Money</v>
      </c>
      <c r="BB346" s="10" t="s">
        <v>92</v>
      </c>
      <c r="BC346" s="1">
        <v>9</v>
      </c>
      <c r="BF346" t="s">
        <v>117</v>
      </c>
      <c r="BG346" t="s">
        <v>187</v>
      </c>
      <c r="BH346" t="s">
        <v>96</v>
      </c>
      <c r="BI346" t="s">
        <v>96</v>
      </c>
      <c r="BJ346" t="s">
        <v>154</v>
      </c>
      <c r="BK346" t="s">
        <v>163</v>
      </c>
      <c r="BL346" t="s">
        <v>135</v>
      </c>
      <c r="BN346">
        <v>56</v>
      </c>
      <c r="BO346" t="s">
        <v>122</v>
      </c>
      <c r="BP346" t="s">
        <v>147</v>
      </c>
      <c r="BQ346" t="s">
        <v>124</v>
      </c>
    </row>
    <row r="347" spans="1:69" x14ac:dyDescent="0.2">
      <c r="A347" t="s">
        <v>1922</v>
      </c>
      <c r="B347" t="s">
        <v>1922</v>
      </c>
      <c r="C347">
        <v>211.24199999999999</v>
      </c>
      <c r="D347" t="s">
        <v>1923</v>
      </c>
      <c r="E347" s="1" t="s">
        <v>167</v>
      </c>
      <c r="F347" s="1">
        <v>5</v>
      </c>
      <c r="G347" s="1" t="s">
        <v>167</v>
      </c>
      <c r="H347" s="1">
        <v>19</v>
      </c>
      <c r="I347" s="1"/>
      <c r="J347" t="s">
        <v>1924</v>
      </c>
      <c r="K347" s="1" t="s">
        <v>108</v>
      </c>
      <c r="L347" s="1">
        <v>1</v>
      </c>
      <c r="M347" s="1" t="s">
        <v>109</v>
      </c>
      <c r="N347" s="1">
        <v>1</v>
      </c>
      <c r="O347" s="1" t="s">
        <v>88</v>
      </c>
      <c r="P347" s="1">
        <v>4</v>
      </c>
      <c r="R347" t="s">
        <v>1925</v>
      </c>
      <c r="S347">
        <v>0</v>
      </c>
      <c r="X347">
        <v>0</v>
      </c>
      <c r="Y347" t="str" cm="1">
        <f t="array" ref="Y34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47" cm="1">
        <f t="array" ref="Z34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47" t="str" cm="1">
        <f t="array" ref="AA34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47" t="str" cm="1">
        <f t="array" ref="AB34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47" t="str" cm="1">
        <f t="array" ref="AC34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47" t="str" cm="1">
        <f t="array" ref="AD34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47">
        <f>IF(OR(Table1[[#This Row],[Merged_Coding3numerical1]]=1,Table1[[#This Row],[Merged_Coding3numerical2]]=1,Table1[[#This Row],[Merged_Coding3numerical3]]=1),1,0)</f>
        <v>0</v>
      </c>
      <c r="AF347">
        <f>IF(OR(Table1[[#This Row],[Merged_Coding3numerical1]]=2,Table1[[#This Row],[Merged_Coding3numerical2]]=2,Table1[[#This Row],[Merged_Coding3numerical3]]=2),1,0)</f>
        <v>0</v>
      </c>
      <c r="AG347">
        <f>IF(OR(Table1[[#This Row],[Merged_Coding3numerical1]]=3,Table1[[#This Row],[Merged_Coding3numerical2]]=3,Table1[[#This Row],[Merged_Coding3numerical3]]=3),1,0)</f>
        <v>0</v>
      </c>
      <c r="AH347">
        <f>IF(OR(Table1[[#This Row],[Merged_Coding3numerical1]]=4,Table1[[#This Row],[Merged_Coding3numerical2]]=4,Table1[[#This Row],[Merged_Coding3numerical3]]=4),1,0)</f>
        <v>1</v>
      </c>
      <c r="AI347">
        <f>IF(OR(Table1[[#This Row],[Merged_Coding3numerical1]]=5,Table1[[#This Row],[Merged_Coding3numerical2]]=5,Table1[[#This Row],[Merged_Coding3numerical3]]=5),1,0)</f>
        <v>0</v>
      </c>
      <c r="AJ347">
        <f>LEN(Table1[[#This Row],[narratives_open]])</f>
        <v>384</v>
      </c>
      <c r="AK347" s="1" t="s">
        <v>113</v>
      </c>
      <c r="AL347" s="1">
        <v>1</v>
      </c>
      <c r="AR347">
        <f t="shared" si="5"/>
        <v>1</v>
      </c>
      <c r="AS347">
        <v>3</v>
      </c>
      <c r="AT347">
        <v>1</v>
      </c>
      <c r="AU347">
        <v>2</v>
      </c>
      <c r="AV347">
        <f>IF(Table1[[#This Row],[narratives_rank_1]]=1,IF(Table1[[#This Row],[narratives_rank_2]]=2,123,132),IF(Table1[[#This Row],[narratives_rank_1]]=2,IF(Table1[[#This Row],[narratives_rank_2]]=1,213,231),IF(Table1[[#This Row],[narratives_rank_2]]=1,312,321)))</f>
        <v>312</v>
      </c>
      <c r="AW347" t="str">
        <f>IF(AV347=[1]Q4_narr_rank!$B$2,[1]Q4_narr_rank!$A$2,IF(AV347=[1]Q4_narr_rank!$B$3,[1]Q4_narr_rank!$A$3,IF(AV347=[1]Q4_narr_rank!$B$4,[1]Q4_narr_rank!$A$4,IF(AV347=[1]Q4_narr_rank!$B$5,[1]Q4_narr_rank!$A$5,IF(AV347=[1]Q4_narr_rank!$B$6,[1]Q4_narr_rank!$A$6,IF(AV347=[1]Q4_narr_rank!$B$7,[1]Q4_narr_rank!$A$7))))))</f>
        <v>Balanced Idealists</v>
      </c>
      <c r="AX347" t="s">
        <v>1926</v>
      </c>
      <c r="AY347">
        <v>1</v>
      </c>
      <c r="AZ347">
        <f>LEN(Table1[[#This Row],[narratives_probing]])</f>
        <v>173</v>
      </c>
      <c r="BA347" s="6" t="str">
        <f>IF(Table1[[#This Row],[narratives_rank_1]]=1,"Money",IF(Table1[[#This Row],[narratives_rank_2]]=1,"Mixture",IF(Table1[[#This Row],[narratives_rank_3]]=1,"Sincere")))</f>
        <v>Mixture</v>
      </c>
      <c r="BB347" s="9" t="s">
        <v>132</v>
      </c>
      <c r="BC347" s="1">
        <v>20</v>
      </c>
      <c r="BF347" t="s">
        <v>223</v>
      </c>
      <c r="BG347" t="s">
        <v>94</v>
      </c>
      <c r="BH347" t="s">
        <v>118</v>
      </c>
      <c r="BI347" t="s">
        <v>118</v>
      </c>
      <c r="BJ347" t="s">
        <v>154</v>
      </c>
      <c r="BK347" t="s">
        <v>120</v>
      </c>
      <c r="BL347" t="s">
        <v>99</v>
      </c>
      <c r="BN347">
        <v>67</v>
      </c>
      <c r="BO347" t="s">
        <v>122</v>
      </c>
      <c r="BP347" t="s">
        <v>164</v>
      </c>
      <c r="BQ347" t="s">
        <v>124</v>
      </c>
    </row>
    <row r="348" spans="1:69" x14ac:dyDescent="0.2">
      <c r="A348" t="s">
        <v>1927</v>
      </c>
      <c r="B348" t="s">
        <v>1927</v>
      </c>
      <c r="C348">
        <v>208.56100000000001</v>
      </c>
      <c r="D348" t="s">
        <v>1928</v>
      </c>
      <c r="E348" s="1" t="s">
        <v>105</v>
      </c>
      <c r="F348" s="1">
        <v>1</v>
      </c>
      <c r="G348" s="1" t="s">
        <v>182</v>
      </c>
      <c r="H348" s="1">
        <v>3</v>
      </c>
      <c r="I348" s="1"/>
      <c r="J348" t="s">
        <v>1929</v>
      </c>
      <c r="K348" s="1" t="s">
        <v>86</v>
      </c>
      <c r="L348" s="1">
        <v>4</v>
      </c>
      <c r="M348" s="1" t="s">
        <v>87</v>
      </c>
      <c r="N348" s="1">
        <v>3</v>
      </c>
      <c r="O348" s="1" t="s">
        <v>88</v>
      </c>
      <c r="P348" s="1">
        <v>4</v>
      </c>
      <c r="R348" t="s">
        <v>1930</v>
      </c>
      <c r="S348">
        <v>0</v>
      </c>
      <c r="X348">
        <v>0</v>
      </c>
      <c r="Y348" t="str" cm="1">
        <f t="array" ref="Y34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48" cm="1">
        <f t="array" ref="Z34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48" t="str" cm="1">
        <f t="array" ref="AA34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48" t="str" cm="1">
        <f t="array" ref="AB34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48" t="str" cm="1">
        <f t="array" ref="AC34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48" t="str" cm="1">
        <f t="array" ref="AD34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48">
        <f>IF(OR(Table1[[#This Row],[Merged_Coding3numerical1]]=1,Table1[[#This Row],[Merged_Coding3numerical2]]=1,Table1[[#This Row],[Merged_Coding3numerical3]]=1),1,0)</f>
        <v>0</v>
      </c>
      <c r="AF348">
        <f>IF(OR(Table1[[#This Row],[Merged_Coding3numerical1]]=2,Table1[[#This Row],[Merged_Coding3numerical2]]=2,Table1[[#This Row],[Merged_Coding3numerical3]]=2),1,0)</f>
        <v>1</v>
      </c>
      <c r="AG348">
        <f>IF(OR(Table1[[#This Row],[Merged_Coding3numerical1]]=3,Table1[[#This Row],[Merged_Coding3numerical2]]=3,Table1[[#This Row],[Merged_Coding3numerical3]]=3),1,0)</f>
        <v>0</v>
      </c>
      <c r="AH348">
        <f>IF(OR(Table1[[#This Row],[Merged_Coding3numerical1]]=4,Table1[[#This Row],[Merged_Coding3numerical2]]=4,Table1[[#This Row],[Merged_Coding3numerical3]]=4),1,0)</f>
        <v>0</v>
      </c>
      <c r="AI348">
        <f>IF(OR(Table1[[#This Row],[Merged_Coding3numerical1]]=5,Table1[[#This Row],[Merged_Coding3numerical2]]=5,Table1[[#This Row],[Merged_Coding3numerical3]]=5),1,0)</f>
        <v>0</v>
      </c>
      <c r="AJ348">
        <f>LEN(Table1[[#This Row],[narratives_open]])</f>
        <v>79</v>
      </c>
      <c r="AK348" s="1" t="s">
        <v>112</v>
      </c>
      <c r="AL348" s="1">
        <v>3</v>
      </c>
      <c r="AR348">
        <f t="shared" si="5"/>
        <v>1</v>
      </c>
      <c r="AS348">
        <v>1</v>
      </c>
      <c r="AT348">
        <v>2</v>
      </c>
      <c r="AU348">
        <v>3</v>
      </c>
      <c r="AV348">
        <f>IF(Table1[[#This Row],[narratives_rank_1]]=1,IF(Table1[[#This Row],[narratives_rank_2]]=2,123,132),IF(Table1[[#This Row],[narratives_rank_1]]=2,IF(Table1[[#This Row],[narratives_rank_2]]=1,213,231),IF(Table1[[#This Row],[narratives_rank_2]]=1,312,321)))</f>
        <v>123</v>
      </c>
      <c r="AW348" t="str">
        <f>IF(AV348=[1]Q4_narr_rank!$B$2,[1]Q4_narr_rank!$A$2,IF(AV348=[1]Q4_narr_rank!$B$3,[1]Q4_narr_rank!$A$3,IF(AV348=[1]Q4_narr_rank!$B$4,[1]Q4_narr_rank!$A$4,IF(AV348=[1]Q4_narr_rank!$B$5,[1]Q4_narr_rank!$A$5,IF(AV348=[1]Q4_narr_rank!$B$6,[1]Q4_narr_rank!$A$6,IF(AV348=[1]Q4_narr_rank!$B$7,[1]Q4_narr_rank!$A$7))))))</f>
        <v>Cynics</v>
      </c>
      <c r="AX348" t="s">
        <v>1931</v>
      </c>
      <c r="AY348">
        <v>1</v>
      </c>
      <c r="AZ348">
        <f>LEN(Table1[[#This Row],[narratives_probing]])</f>
        <v>72</v>
      </c>
      <c r="BA348" s="6" t="str">
        <f>IF(Table1[[#This Row],[narratives_rank_1]]=1,"Money",IF(Table1[[#This Row],[narratives_rank_2]]=1,"Mixture",IF(Table1[[#This Row],[narratives_rank_3]]=1,"Sincere")))</f>
        <v>Money</v>
      </c>
      <c r="BB348" s="11" t="s">
        <v>1932</v>
      </c>
      <c r="BC348" s="1">
        <v>8</v>
      </c>
      <c r="BF348" t="s">
        <v>93</v>
      </c>
      <c r="BG348">
        <v>0.4</v>
      </c>
      <c r="BH348" t="s">
        <v>118</v>
      </c>
      <c r="BI348" t="s">
        <v>118</v>
      </c>
      <c r="BJ348" t="s">
        <v>97</v>
      </c>
      <c r="BK348" t="s">
        <v>120</v>
      </c>
      <c r="BL348" t="s">
        <v>448</v>
      </c>
      <c r="BM348" t="s">
        <v>956</v>
      </c>
      <c r="BN348">
        <v>62</v>
      </c>
      <c r="BO348" t="s">
        <v>155</v>
      </c>
      <c r="BP348" t="s">
        <v>137</v>
      </c>
      <c r="BQ348" t="s">
        <v>138</v>
      </c>
    </row>
    <row r="349" spans="1:69" x14ac:dyDescent="0.2">
      <c r="A349" t="s">
        <v>1933</v>
      </c>
      <c r="B349" t="s">
        <v>1933</v>
      </c>
      <c r="C349">
        <v>58.362000000000002</v>
      </c>
      <c r="D349" t="s">
        <v>1934</v>
      </c>
      <c r="E349" s="1" t="s">
        <v>167</v>
      </c>
      <c r="F349" s="1">
        <v>5</v>
      </c>
      <c r="G349" s="1" t="s">
        <v>167</v>
      </c>
      <c r="H349" s="1">
        <v>19</v>
      </c>
      <c r="I349" s="1"/>
      <c r="J349" t="s">
        <v>1935</v>
      </c>
      <c r="K349" s="1" t="s">
        <v>108</v>
      </c>
      <c r="L349" s="1">
        <v>1</v>
      </c>
      <c r="M349" s="1" t="s">
        <v>109</v>
      </c>
      <c r="N349" s="1">
        <v>1</v>
      </c>
      <c r="O349" s="1" t="s">
        <v>88</v>
      </c>
      <c r="P349" s="1">
        <v>4</v>
      </c>
      <c r="R349" t="s">
        <v>1936</v>
      </c>
      <c r="S349">
        <v>0</v>
      </c>
      <c r="X349">
        <v>0</v>
      </c>
      <c r="Y349" t="str" cm="1">
        <f t="array" ref="Y34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49" cm="1">
        <f t="array" ref="Z34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49" t="str" cm="1">
        <f t="array" ref="AA34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49" t="str" cm="1">
        <f t="array" ref="AB34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49" t="str" cm="1">
        <f t="array" ref="AC34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49" t="str" cm="1">
        <f t="array" ref="AD34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49">
        <f>IF(OR(Table1[[#This Row],[Merged_Coding3numerical1]]=1,Table1[[#This Row],[Merged_Coding3numerical2]]=1,Table1[[#This Row],[Merged_Coding3numerical3]]=1),1,0)</f>
        <v>0</v>
      </c>
      <c r="AF349">
        <f>IF(OR(Table1[[#This Row],[Merged_Coding3numerical1]]=2,Table1[[#This Row],[Merged_Coding3numerical2]]=2,Table1[[#This Row],[Merged_Coding3numerical3]]=2),1,0)</f>
        <v>0</v>
      </c>
      <c r="AG349">
        <f>IF(OR(Table1[[#This Row],[Merged_Coding3numerical1]]=3,Table1[[#This Row],[Merged_Coding3numerical2]]=3,Table1[[#This Row],[Merged_Coding3numerical3]]=3),1,0)</f>
        <v>0</v>
      </c>
      <c r="AH349">
        <f>IF(OR(Table1[[#This Row],[Merged_Coding3numerical1]]=4,Table1[[#This Row],[Merged_Coding3numerical2]]=4,Table1[[#This Row],[Merged_Coding3numerical3]]=4),1,0)</f>
        <v>1</v>
      </c>
      <c r="AI349">
        <f>IF(OR(Table1[[#This Row],[Merged_Coding3numerical1]]=5,Table1[[#This Row],[Merged_Coding3numerical2]]=5,Table1[[#This Row],[Merged_Coding3numerical3]]=5),1,0)</f>
        <v>0</v>
      </c>
      <c r="AJ349">
        <f>LEN(Table1[[#This Row],[narratives_open]])</f>
        <v>76</v>
      </c>
      <c r="AK349" s="1" t="s">
        <v>113</v>
      </c>
      <c r="AL349" s="1">
        <v>1</v>
      </c>
      <c r="AR349">
        <f t="shared" si="5"/>
        <v>1</v>
      </c>
      <c r="AS349">
        <v>1</v>
      </c>
      <c r="AT349">
        <v>2</v>
      </c>
      <c r="AU349">
        <v>3</v>
      </c>
      <c r="AV349">
        <f>IF(Table1[[#This Row],[narratives_rank_1]]=1,IF(Table1[[#This Row],[narratives_rank_2]]=2,123,132),IF(Table1[[#This Row],[narratives_rank_1]]=2,IF(Table1[[#This Row],[narratives_rank_2]]=1,213,231),IF(Table1[[#This Row],[narratives_rank_2]]=1,312,321)))</f>
        <v>123</v>
      </c>
      <c r="AW349" t="str">
        <f>IF(AV349=[1]Q4_narr_rank!$B$2,[1]Q4_narr_rank!$A$2,IF(AV349=[1]Q4_narr_rank!$B$3,[1]Q4_narr_rank!$A$3,IF(AV349=[1]Q4_narr_rank!$B$4,[1]Q4_narr_rank!$A$4,IF(AV349=[1]Q4_narr_rank!$B$5,[1]Q4_narr_rank!$A$5,IF(AV349=[1]Q4_narr_rank!$B$6,[1]Q4_narr_rank!$A$6,IF(AV349=[1]Q4_narr_rank!$B$7,[1]Q4_narr_rank!$A$7))))))</f>
        <v>Cynics</v>
      </c>
      <c r="AX349" t="s">
        <v>1937</v>
      </c>
      <c r="AY349">
        <v>1</v>
      </c>
      <c r="AZ349">
        <f>LEN(Table1[[#This Row],[narratives_probing]])</f>
        <v>125</v>
      </c>
      <c r="BA349" s="6" t="str">
        <f>IF(Table1[[#This Row],[narratives_rank_1]]=1,"Money",IF(Table1[[#This Row],[narratives_rank_2]]=1,"Mixture",IF(Table1[[#This Row],[narratives_rank_3]]=1,"Sincere")))</f>
        <v>Money</v>
      </c>
      <c r="BB349" s="11" t="s">
        <v>116</v>
      </c>
      <c r="BC349" s="1">
        <v>10</v>
      </c>
      <c r="BF349" t="s">
        <v>237</v>
      </c>
      <c r="BG349" t="s">
        <v>187</v>
      </c>
      <c r="BH349" t="s">
        <v>188</v>
      </c>
      <c r="BI349" t="s">
        <v>188</v>
      </c>
      <c r="BJ349" t="s">
        <v>119</v>
      </c>
      <c r="BK349" t="s">
        <v>120</v>
      </c>
      <c r="BL349" t="s">
        <v>135</v>
      </c>
      <c r="BN349">
        <v>49</v>
      </c>
      <c r="BO349" t="s">
        <v>122</v>
      </c>
      <c r="BP349" t="s">
        <v>147</v>
      </c>
      <c r="BQ349" t="s">
        <v>156</v>
      </c>
    </row>
    <row r="350" spans="1:69" x14ac:dyDescent="0.2">
      <c r="A350" t="s">
        <v>1938</v>
      </c>
      <c r="B350" t="s">
        <v>1938</v>
      </c>
      <c r="C350">
        <v>76.093000000000004</v>
      </c>
      <c r="D350" t="s">
        <v>1939</v>
      </c>
      <c r="E350" s="1" t="s">
        <v>105</v>
      </c>
      <c r="F350" s="1">
        <v>1</v>
      </c>
      <c r="G350" s="1" t="s">
        <v>182</v>
      </c>
      <c r="H350" s="1">
        <v>3</v>
      </c>
      <c r="I350" s="1"/>
      <c r="J350" t="s">
        <v>1940</v>
      </c>
      <c r="K350" s="1" t="s">
        <v>108</v>
      </c>
      <c r="L350" s="1">
        <v>1</v>
      </c>
      <c r="M350" s="1" t="s">
        <v>109</v>
      </c>
      <c r="N350" s="1">
        <v>1</v>
      </c>
      <c r="O350" s="1" t="s">
        <v>88</v>
      </c>
      <c r="P350" s="1">
        <v>4</v>
      </c>
      <c r="R350" t="s">
        <v>1941</v>
      </c>
      <c r="S350">
        <v>0</v>
      </c>
      <c r="U350">
        <v>1</v>
      </c>
      <c r="V350" t="s">
        <v>111</v>
      </c>
      <c r="W350" s="8">
        <f>IF(Table1[[#This Row],[main_reasontext]]=[1]Q3_narr_open!$A$23,1,IF(Table1[[#This Row],[main_reasontext]]=[1]Q3_narr_open!$A$24,2,IF(Table1[[#This Row],[main_reasontext]]=[1]Q3_narr_open!$A$25,3,IF(Table1[[#This Row],[main_reasontext]]=[1]Q3_narr_open!$A$26,4,))))</f>
        <v>2</v>
      </c>
      <c r="X350">
        <v>0</v>
      </c>
      <c r="Y350" t="str" cm="1">
        <f t="array" ref="Y35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50" cm="1">
        <f t="array" ref="Z35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50" t="str" cm="1">
        <f t="array" ref="AA35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50" cm="1">
        <f t="array" ref="AB35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50" t="str" cm="1">
        <f t="array" ref="AC35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For profit</v>
      </c>
      <c r="AD350" cm="1">
        <f t="array" ref="AD35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1</v>
      </c>
      <c r="AE350">
        <f>IF(OR(Table1[[#This Row],[Merged_Coding3numerical1]]=1,Table1[[#This Row],[Merged_Coding3numerical2]]=1,Table1[[#This Row],[Merged_Coding3numerical3]]=1),1,0)</f>
        <v>1</v>
      </c>
      <c r="AF350">
        <f>IF(OR(Table1[[#This Row],[Merged_Coding3numerical1]]=2,Table1[[#This Row],[Merged_Coding3numerical2]]=2,Table1[[#This Row],[Merged_Coding3numerical3]]=2),1,0)</f>
        <v>1</v>
      </c>
      <c r="AG350">
        <f>IF(OR(Table1[[#This Row],[Merged_Coding3numerical1]]=3,Table1[[#This Row],[Merged_Coding3numerical2]]=3,Table1[[#This Row],[Merged_Coding3numerical3]]=3),1,0)</f>
        <v>0</v>
      </c>
      <c r="AH350">
        <f>IF(OR(Table1[[#This Row],[Merged_Coding3numerical1]]=4,Table1[[#This Row],[Merged_Coding3numerical2]]=4,Table1[[#This Row],[Merged_Coding3numerical3]]=4),1,0)</f>
        <v>1</v>
      </c>
      <c r="AI350">
        <f>IF(OR(Table1[[#This Row],[Merged_Coding3numerical1]]=5,Table1[[#This Row],[Merged_Coding3numerical2]]=5,Table1[[#This Row],[Merged_Coding3numerical3]]=5),1,0)</f>
        <v>0</v>
      </c>
      <c r="AJ350">
        <f>LEN(Table1[[#This Row],[narratives_open]])</f>
        <v>161</v>
      </c>
      <c r="AK350" s="1" t="s">
        <v>112</v>
      </c>
      <c r="AL350" s="1">
        <v>3</v>
      </c>
      <c r="AM350" s="1" t="s">
        <v>113</v>
      </c>
      <c r="AN350" s="1">
        <v>1</v>
      </c>
      <c r="AO350" s="1" t="s">
        <v>90</v>
      </c>
      <c r="AP350" s="1">
        <v>2</v>
      </c>
      <c r="AR350">
        <f t="shared" si="5"/>
        <v>0.33333333333333331</v>
      </c>
      <c r="AS350">
        <v>1</v>
      </c>
      <c r="AT350">
        <v>3</v>
      </c>
      <c r="AU350">
        <v>2</v>
      </c>
      <c r="AV350">
        <f>IF(Table1[[#This Row],[narratives_rank_1]]=1,IF(Table1[[#This Row],[narratives_rank_2]]=2,123,132),IF(Table1[[#This Row],[narratives_rank_1]]=2,IF(Table1[[#This Row],[narratives_rank_2]]=1,213,231),IF(Table1[[#This Row],[narratives_rank_2]]=1,312,321)))</f>
        <v>132</v>
      </c>
      <c r="AW350" t="str">
        <f>IF(AV350=[1]Q4_narr_rank!$B$2,[1]Q4_narr_rank!$A$2,IF(AV350=[1]Q4_narr_rank!$B$3,[1]Q4_narr_rank!$A$3,IF(AV350=[1]Q4_narr_rank!$B$4,[1]Q4_narr_rank!$A$4,IF(AV350=[1]Q4_narr_rank!$B$5,[1]Q4_narr_rank!$A$5,IF(AV350=[1]Q4_narr_rank!$B$6,[1]Q4_narr_rank!$A$6,IF(AV350=[1]Q4_narr_rank!$B$7,[1]Q4_narr_rank!$A$7))))))</f>
        <v>2 different types of firms, cynics</v>
      </c>
      <c r="AX350" t="s">
        <v>1942</v>
      </c>
      <c r="AY350">
        <v>1</v>
      </c>
      <c r="AZ350">
        <f>LEN(Table1[[#This Row],[narratives_probing]])</f>
        <v>197</v>
      </c>
      <c r="BA350" s="6" t="str">
        <f>IF(Table1[[#This Row],[narratives_rank_1]]=1,"Money",IF(Table1[[#This Row],[narratives_rank_2]]=1,"Mixture",IF(Table1[[#This Row],[narratives_rank_3]]=1,"Sincere")))</f>
        <v>Money</v>
      </c>
      <c r="BB350" s="11" t="s">
        <v>116</v>
      </c>
      <c r="BC350" s="1">
        <v>10</v>
      </c>
      <c r="BF350" t="s">
        <v>223</v>
      </c>
      <c r="BG350" t="s">
        <v>187</v>
      </c>
      <c r="BH350" t="s">
        <v>498</v>
      </c>
      <c r="BI350" t="s">
        <v>498</v>
      </c>
      <c r="BJ350" t="s">
        <v>154</v>
      </c>
      <c r="BK350" t="s">
        <v>163</v>
      </c>
      <c r="BL350" t="s">
        <v>448</v>
      </c>
      <c r="BM350" t="s">
        <v>1943</v>
      </c>
      <c r="BN350">
        <v>39</v>
      </c>
      <c r="BO350" t="s">
        <v>122</v>
      </c>
      <c r="BP350" t="s">
        <v>147</v>
      </c>
      <c r="BQ350" t="s">
        <v>124</v>
      </c>
    </row>
    <row r="351" spans="1:69" x14ac:dyDescent="0.2">
      <c r="A351" t="s">
        <v>1944</v>
      </c>
      <c r="B351" t="s">
        <v>1944</v>
      </c>
      <c r="C351">
        <v>125.393</v>
      </c>
      <c r="D351" t="s">
        <v>1945</v>
      </c>
      <c r="E351" s="1" t="s">
        <v>105</v>
      </c>
      <c r="F351" s="1">
        <v>1</v>
      </c>
      <c r="G351" s="1" t="s">
        <v>182</v>
      </c>
      <c r="H351" s="1">
        <v>3</v>
      </c>
      <c r="I351" s="1"/>
      <c r="J351" t="s">
        <v>1946</v>
      </c>
      <c r="K351" s="1" t="s">
        <v>108</v>
      </c>
      <c r="L351" s="1">
        <v>1</v>
      </c>
      <c r="M351" s="1" t="s">
        <v>109</v>
      </c>
      <c r="N351" s="1">
        <v>1</v>
      </c>
      <c r="O351" s="1" t="s">
        <v>88</v>
      </c>
      <c r="P351" s="1">
        <v>4</v>
      </c>
      <c r="R351" t="s">
        <v>1947</v>
      </c>
      <c r="S351">
        <v>0</v>
      </c>
      <c r="X351">
        <v>0</v>
      </c>
      <c r="Y351" t="str" cm="1">
        <f t="array" ref="Y35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51" cm="1">
        <f t="array" ref="Z35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51" t="str" cm="1">
        <f t="array" ref="AA35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51" t="str" cm="1">
        <f t="array" ref="AB35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51" t="str" cm="1">
        <f t="array" ref="AC35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51" t="str" cm="1">
        <f t="array" ref="AD35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51">
        <f>IF(OR(Table1[[#This Row],[Merged_Coding3numerical1]]=1,Table1[[#This Row],[Merged_Coding3numerical2]]=1,Table1[[#This Row],[Merged_Coding3numerical3]]=1),1,0)</f>
        <v>1</v>
      </c>
      <c r="AF351">
        <f>IF(OR(Table1[[#This Row],[Merged_Coding3numerical1]]=2,Table1[[#This Row],[Merged_Coding3numerical2]]=2,Table1[[#This Row],[Merged_Coding3numerical3]]=2),1,0)</f>
        <v>0</v>
      </c>
      <c r="AG351">
        <f>IF(OR(Table1[[#This Row],[Merged_Coding3numerical1]]=3,Table1[[#This Row],[Merged_Coding3numerical2]]=3,Table1[[#This Row],[Merged_Coding3numerical3]]=3),1,0)</f>
        <v>0</v>
      </c>
      <c r="AH351">
        <f>IF(OR(Table1[[#This Row],[Merged_Coding3numerical1]]=4,Table1[[#This Row],[Merged_Coding3numerical2]]=4,Table1[[#This Row],[Merged_Coding3numerical3]]=4),1,0)</f>
        <v>0</v>
      </c>
      <c r="AI351">
        <f>IF(OR(Table1[[#This Row],[Merged_Coding3numerical1]]=5,Table1[[#This Row],[Merged_Coding3numerical2]]=5,Table1[[#This Row],[Merged_Coding3numerical3]]=5),1,0)</f>
        <v>0</v>
      </c>
      <c r="AJ351">
        <f>LEN(Table1[[#This Row],[narratives_open]])</f>
        <v>567</v>
      </c>
      <c r="AK351" s="1" t="s">
        <v>90</v>
      </c>
      <c r="AL351" s="1">
        <v>2</v>
      </c>
      <c r="AR351">
        <f t="shared" si="5"/>
        <v>1</v>
      </c>
      <c r="AS351">
        <v>1</v>
      </c>
      <c r="AT351">
        <v>2</v>
      </c>
      <c r="AU351">
        <v>3</v>
      </c>
      <c r="AV351">
        <f>IF(Table1[[#This Row],[narratives_rank_1]]=1,IF(Table1[[#This Row],[narratives_rank_2]]=2,123,132),IF(Table1[[#This Row],[narratives_rank_1]]=2,IF(Table1[[#This Row],[narratives_rank_2]]=1,213,231),IF(Table1[[#This Row],[narratives_rank_2]]=1,312,321)))</f>
        <v>123</v>
      </c>
      <c r="AW351" t="str">
        <f>IF(AV351=[1]Q4_narr_rank!$B$2,[1]Q4_narr_rank!$A$2,IF(AV351=[1]Q4_narr_rank!$B$3,[1]Q4_narr_rank!$A$3,IF(AV351=[1]Q4_narr_rank!$B$4,[1]Q4_narr_rank!$A$4,IF(AV351=[1]Q4_narr_rank!$B$5,[1]Q4_narr_rank!$A$5,IF(AV351=[1]Q4_narr_rank!$B$6,[1]Q4_narr_rank!$A$6,IF(AV351=[1]Q4_narr_rank!$B$7,[1]Q4_narr_rank!$A$7))))))</f>
        <v>Cynics</v>
      </c>
      <c r="AX351" t="s">
        <v>1948</v>
      </c>
      <c r="AY351">
        <v>1</v>
      </c>
      <c r="AZ351">
        <f>LEN(Table1[[#This Row],[narratives_probing]])</f>
        <v>337</v>
      </c>
      <c r="BA351" s="6" t="str">
        <f>IF(Table1[[#This Row],[narratives_rank_1]]=1,"Money",IF(Table1[[#This Row],[narratives_rank_2]]=1,"Mixture",IF(Table1[[#This Row],[narratives_rank_3]]=1,"Sincere")))</f>
        <v>Money</v>
      </c>
      <c r="BB351" s="7" t="s">
        <v>116</v>
      </c>
      <c r="BC351" s="1">
        <v>10</v>
      </c>
      <c r="BF351" t="s">
        <v>223</v>
      </c>
      <c r="BG351" t="s">
        <v>94</v>
      </c>
      <c r="BH351" t="s">
        <v>146</v>
      </c>
      <c r="BI351" t="s">
        <v>146</v>
      </c>
      <c r="BJ351" t="s">
        <v>162</v>
      </c>
      <c r="BK351" t="s">
        <v>120</v>
      </c>
      <c r="BL351" t="s">
        <v>135</v>
      </c>
      <c r="BN351">
        <v>50</v>
      </c>
      <c r="BO351" t="s">
        <v>136</v>
      </c>
      <c r="BP351" t="s">
        <v>137</v>
      </c>
      <c r="BQ351" t="s">
        <v>541</v>
      </c>
    </row>
    <row r="352" spans="1:69" x14ac:dyDescent="0.2">
      <c r="A352" t="s">
        <v>1949</v>
      </c>
      <c r="B352" s="15" t="s">
        <v>1949</v>
      </c>
      <c r="C352">
        <v>87.61</v>
      </c>
      <c r="D352" t="s">
        <v>1950</v>
      </c>
      <c r="E352" s="1" t="s">
        <v>127</v>
      </c>
      <c r="F352" s="1">
        <v>3</v>
      </c>
      <c r="G352" s="1" t="s">
        <v>128</v>
      </c>
      <c r="H352" s="1">
        <v>9</v>
      </c>
      <c r="I352" s="1"/>
      <c r="J352" t="s">
        <v>1951</v>
      </c>
      <c r="K352" s="1" t="s">
        <v>108</v>
      </c>
      <c r="L352" s="1">
        <v>1</v>
      </c>
      <c r="M352" s="1" t="s">
        <v>109</v>
      </c>
      <c r="N352" s="1">
        <v>1</v>
      </c>
      <c r="O352" s="1" t="s">
        <v>88</v>
      </c>
      <c r="P352" s="1">
        <v>4</v>
      </c>
      <c r="R352" t="s">
        <v>1952</v>
      </c>
      <c r="S352">
        <v>0</v>
      </c>
      <c r="V352" t="s">
        <v>185</v>
      </c>
      <c r="W352" s="8">
        <f>IF(Table1[[#This Row],[main_reasontext]]=[1]Q3_narr_open!$A$23,1,IF(Table1[[#This Row],[main_reasontext]]=[1]Q3_narr_open!$A$24,2,IF(Table1[[#This Row],[main_reasontext]]=[1]Q3_narr_open!$A$25,3,IF(Table1[[#This Row],[main_reasontext]]=[1]Q3_narr_open!$A$26,4,))))</f>
        <v>4</v>
      </c>
      <c r="X352">
        <v>0</v>
      </c>
      <c r="Y352" t="str" cm="1">
        <f t="array" ref="Y35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52" cm="1">
        <f t="array" ref="Z35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52" t="str" cm="1">
        <f t="array" ref="AA35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352" cm="1">
        <f t="array" ref="AB35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352" t="str" cm="1">
        <f t="array" ref="AC35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352" cm="1">
        <f t="array" ref="AD35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352">
        <f>IF(OR(Table1[[#This Row],[Merged_Coding3numerical1]]=1,Table1[[#This Row],[Merged_Coding3numerical2]]=1,Table1[[#This Row],[Merged_Coding3numerical3]]=1),1,0)</f>
        <v>1</v>
      </c>
      <c r="AF352">
        <f>IF(OR(Table1[[#This Row],[Merged_Coding3numerical1]]=2,Table1[[#This Row],[Merged_Coding3numerical2]]=2,Table1[[#This Row],[Merged_Coding3numerical3]]=2),1,0)</f>
        <v>1</v>
      </c>
      <c r="AG352">
        <f>IF(OR(Table1[[#This Row],[Merged_Coding3numerical1]]=3,Table1[[#This Row],[Merged_Coding3numerical2]]=3,Table1[[#This Row],[Merged_Coding3numerical3]]=3),1,0)</f>
        <v>0</v>
      </c>
      <c r="AH352">
        <f>IF(OR(Table1[[#This Row],[Merged_Coding3numerical1]]=4,Table1[[#This Row],[Merged_Coding3numerical2]]=4,Table1[[#This Row],[Merged_Coding3numerical3]]=4),1,0)</f>
        <v>1</v>
      </c>
      <c r="AI352">
        <f>IF(OR(Table1[[#This Row],[Merged_Coding3numerical1]]=5,Table1[[#This Row],[Merged_Coding3numerical2]]=5,Table1[[#This Row],[Merged_Coding3numerical3]]=5),1,0)</f>
        <v>0</v>
      </c>
      <c r="AJ352">
        <f>LEN(Table1[[#This Row],[narratives_open]])</f>
        <v>154</v>
      </c>
      <c r="AK352" s="1" t="s">
        <v>113</v>
      </c>
      <c r="AL352" s="1">
        <v>1</v>
      </c>
      <c r="AM352" s="1" t="s">
        <v>90</v>
      </c>
      <c r="AN352" s="1">
        <v>2</v>
      </c>
      <c r="AO352" s="1" t="s">
        <v>221</v>
      </c>
      <c r="AP352" s="1">
        <v>5</v>
      </c>
      <c r="AR352">
        <f t="shared" si="5"/>
        <v>0.33333333333333331</v>
      </c>
      <c r="AS352">
        <v>2</v>
      </c>
      <c r="AT352">
        <v>3</v>
      </c>
      <c r="AU352">
        <v>1</v>
      </c>
      <c r="AV352">
        <f>IF(Table1[[#This Row],[narratives_rank_1]]=1,IF(Table1[[#This Row],[narratives_rank_2]]=2,123,132),IF(Table1[[#This Row],[narratives_rank_1]]=2,IF(Table1[[#This Row],[narratives_rank_2]]=1,213,231),IF(Table1[[#This Row],[narratives_rank_2]]=1,312,321)))</f>
        <v>231</v>
      </c>
      <c r="AW352" t="str">
        <f>IF(AV352=[1]Q4_narr_rank!$B$2,[1]Q4_narr_rank!$A$2,IF(AV352=[1]Q4_narr_rank!$B$3,[1]Q4_narr_rank!$A$3,IF(AV352=[1]Q4_narr_rank!$B$4,[1]Q4_narr_rank!$A$4,IF(AV352=[1]Q4_narr_rank!$B$5,[1]Q4_narr_rank!$A$5,IF(AV352=[1]Q4_narr_rank!$B$6,[1]Q4_narr_rank!$A$6,IF(AV352=[1]Q4_narr_rank!$B$7,[1]Q4_narr_rank!$A$7))))))</f>
        <v>2 different types of firms, idealists</v>
      </c>
      <c r="AX352" t="s">
        <v>1953</v>
      </c>
      <c r="AY352">
        <v>1</v>
      </c>
      <c r="AZ352">
        <f>LEN(Table1[[#This Row],[narratives_probing]])</f>
        <v>708</v>
      </c>
      <c r="BA352" s="6" t="str">
        <f>IF(Table1[[#This Row],[narratives_rank_1]]=1,"Money",IF(Table1[[#This Row],[narratives_rank_2]]=1,"Mixture",IF(Table1[[#This Row],[narratives_rank_3]]=1,"Sincere")))</f>
        <v>Sincere</v>
      </c>
      <c r="BB352" s="9" t="s">
        <v>369</v>
      </c>
      <c r="BC352" s="1">
        <v>7</v>
      </c>
      <c r="BF352" t="s">
        <v>117</v>
      </c>
      <c r="BG352">
        <v>0.2</v>
      </c>
      <c r="BH352" t="s">
        <v>96</v>
      </c>
      <c r="BI352" t="s">
        <v>96</v>
      </c>
      <c r="BJ352" t="s">
        <v>134</v>
      </c>
      <c r="BK352" t="s">
        <v>163</v>
      </c>
      <c r="BL352" t="s">
        <v>135</v>
      </c>
      <c r="BN352">
        <v>78</v>
      </c>
      <c r="BO352" t="s">
        <v>100</v>
      </c>
      <c r="BP352" t="s">
        <v>123</v>
      </c>
      <c r="BQ352" t="s">
        <v>156</v>
      </c>
    </row>
    <row r="353" spans="1:69" x14ac:dyDescent="0.2">
      <c r="A353" t="s">
        <v>1954</v>
      </c>
      <c r="B353" t="s">
        <v>1954</v>
      </c>
      <c r="C353">
        <v>39.200000000000003</v>
      </c>
      <c r="D353" t="s">
        <v>1955</v>
      </c>
      <c r="E353" s="1" t="s">
        <v>167</v>
      </c>
      <c r="F353" s="1">
        <v>5</v>
      </c>
      <c r="G353" s="1" t="s">
        <v>167</v>
      </c>
      <c r="H353" s="1">
        <v>19</v>
      </c>
      <c r="I353" s="1"/>
      <c r="J353" t="s">
        <v>1956</v>
      </c>
      <c r="K353" s="1" t="s">
        <v>86</v>
      </c>
      <c r="L353" s="1">
        <v>4</v>
      </c>
      <c r="M353" s="1" t="s">
        <v>87</v>
      </c>
      <c r="N353" s="1">
        <v>3</v>
      </c>
      <c r="O353" s="1" t="s">
        <v>88</v>
      </c>
      <c r="P353" s="1">
        <v>4</v>
      </c>
      <c r="R353" t="s">
        <v>1957</v>
      </c>
      <c r="S353">
        <v>0</v>
      </c>
      <c r="V353" t="s">
        <v>185</v>
      </c>
      <c r="W353" s="8">
        <f>IF(Table1[[#This Row],[main_reasontext]]=[1]Q3_narr_open!$A$23,1,IF(Table1[[#This Row],[main_reasontext]]=[1]Q3_narr_open!$A$24,2,IF(Table1[[#This Row],[main_reasontext]]=[1]Q3_narr_open!$A$25,3,IF(Table1[[#This Row],[main_reasontext]]=[1]Q3_narr_open!$A$26,4,))))</f>
        <v>4</v>
      </c>
      <c r="X353">
        <v>1</v>
      </c>
      <c r="Y353" t="str" cm="1">
        <f t="array" ref="Y35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53" cm="1">
        <f t="array" ref="Z35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53" t="str" cm="1">
        <f t="array" ref="AA35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53" cm="1">
        <f t="array" ref="AB35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53" t="str" cm="1">
        <f t="array" ref="AC35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53" t="str" cm="1">
        <f t="array" ref="AD35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53">
        <f>IF(OR(Table1[[#This Row],[Merged_Coding3numerical1]]=1,Table1[[#This Row],[Merged_Coding3numerical2]]=1,Table1[[#This Row],[Merged_Coding3numerical3]]=1),1,0)</f>
        <v>0</v>
      </c>
      <c r="AF353">
        <f>IF(OR(Table1[[#This Row],[Merged_Coding3numerical1]]=2,Table1[[#This Row],[Merged_Coding3numerical2]]=2,Table1[[#This Row],[Merged_Coding3numerical3]]=2),1,0)</f>
        <v>1</v>
      </c>
      <c r="AG353">
        <f>IF(OR(Table1[[#This Row],[Merged_Coding3numerical1]]=3,Table1[[#This Row],[Merged_Coding3numerical2]]=3,Table1[[#This Row],[Merged_Coding3numerical3]]=3),1,0)</f>
        <v>0</v>
      </c>
      <c r="AH353">
        <f>IF(OR(Table1[[#This Row],[Merged_Coding3numerical1]]=4,Table1[[#This Row],[Merged_Coding3numerical2]]=4,Table1[[#This Row],[Merged_Coding3numerical3]]=4),1,0)</f>
        <v>1</v>
      </c>
      <c r="AI353">
        <f>IF(OR(Table1[[#This Row],[Merged_Coding3numerical1]]=5,Table1[[#This Row],[Merged_Coding3numerical2]]=5,Table1[[#This Row],[Merged_Coding3numerical3]]=5),1,0)</f>
        <v>0</v>
      </c>
      <c r="AJ353">
        <f>LEN(Table1[[#This Row],[narratives_open]])</f>
        <v>118</v>
      </c>
      <c r="AK353" s="1" t="s">
        <v>113</v>
      </c>
      <c r="AL353" s="1">
        <v>1</v>
      </c>
      <c r="AM353" s="1" t="s">
        <v>221</v>
      </c>
      <c r="AN353" s="1">
        <v>5</v>
      </c>
      <c r="AR353">
        <f t="shared" si="5"/>
        <v>0.5</v>
      </c>
      <c r="AS353">
        <v>1</v>
      </c>
      <c r="AT353">
        <v>2</v>
      </c>
      <c r="AU353">
        <v>3</v>
      </c>
      <c r="AV353">
        <f>IF(Table1[[#This Row],[narratives_rank_1]]=1,IF(Table1[[#This Row],[narratives_rank_2]]=2,123,132),IF(Table1[[#This Row],[narratives_rank_1]]=2,IF(Table1[[#This Row],[narratives_rank_2]]=1,213,231),IF(Table1[[#This Row],[narratives_rank_2]]=1,312,321)))</f>
        <v>123</v>
      </c>
      <c r="AW353" t="str">
        <f>IF(AV353=[1]Q4_narr_rank!$B$2,[1]Q4_narr_rank!$A$2,IF(AV353=[1]Q4_narr_rank!$B$3,[1]Q4_narr_rank!$A$3,IF(AV353=[1]Q4_narr_rank!$B$4,[1]Q4_narr_rank!$A$4,IF(AV353=[1]Q4_narr_rank!$B$5,[1]Q4_narr_rank!$A$5,IF(AV353=[1]Q4_narr_rank!$B$6,[1]Q4_narr_rank!$A$6,IF(AV353=[1]Q4_narr_rank!$B$7,[1]Q4_narr_rank!$A$7))))))</f>
        <v>Cynics</v>
      </c>
      <c r="AX353" t="s">
        <v>1958</v>
      </c>
      <c r="AY353">
        <v>1</v>
      </c>
      <c r="AZ353">
        <f>LEN(Table1[[#This Row],[narratives_probing]])</f>
        <v>111</v>
      </c>
      <c r="BA353" s="6" t="str">
        <f>IF(Table1[[#This Row],[narratives_rank_1]]=1,"Money",IF(Table1[[#This Row],[narratives_rank_2]]=1,"Mixture",IF(Table1[[#This Row],[narratives_rank_3]]=1,"Sincere")))</f>
        <v>Money</v>
      </c>
      <c r="BB353" s="11" t="s">
        <v>116</v>
      </c>
      <c r="BC353" s="1">
        <v>10</v>
      </c>
      <c r="BF353" t="s">
        <v>210</v>
      </c>
      <c r="BG353">
        <v>0.2</v>
      </c>
      <c r="BH353" t="s">
        <v>96</v>
      </c>
      <c r="BI353" t="s">
        <v>96</v>
      </c>
      <c r="BJ353" t="s">
        <v>134</v>
      </c>
      <c r="BK353" t="s">
        <v>120</v>
      </c>
      <c r="BL353" t="s">
        <v>135</v>
      </c>
      <c r="BN353">
        <v>50</v>
      </c>
      <c r="BO353" t="s">
        <v>155</v>
      </c>
      <c r="BP353" t="s">
        <v>101</v>
      </c>
      <c r="BQ353" t="s">
        <v>138</v>
      </c>
    </row>
    <row r="354" spans="1:69" x14ac:dyDescent="0.2">
      <c r="A354" t="s">
        <v>1959</v>
      </c>
      <c r="B354" t="s">
        <v>1959</v>
      </c>
      <c r="C354">
        <v>266.56099999999998</v>
      </c>
      <c r="D354" t="s">
        <v>1960</v>
      </c>
      <c r="E354" s="1" t="s">
        <v>167</v>
      </c>
      <c r="F354" s="1">
        <v>5</v>
      </c>
      <c r="G354" s="1" t="s">
        <v>167</v>
      </c>
      <c r="H354" s="1">
        <v>19</v>
      </c>
      <c r="I354" s="1"/>
      <c r="J354" t="s">
        <v>1961</v>
      </c>
      <c r="K354" s="1" t="s">
        <v>192</v>
      </c>
      <c r="L354" s="1">
        <v>3</v>
      </c>
      <c r="M354" s="1" t="s">
        <v>87</v>
      </c>
      <c r="N354" s="1">
        <v>3</v>
      </c>
      <c r="O354" s="1" t="s">
        <v>88</v>
      </c>
      <c r="P354" s="1">
        <v>4</v>
      </c>
      <c r="R354" t="s">
        <v>1962</v>
      </c>
      <c r="S354">
        <v>0</v>
      </c>
      <c r="X354">
        <v>0</v>
      </c>
      <c r="Y354" t="str" cm="1">
        <f t="array" ref="Y35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354" cm="1">
        <f t="array" ref="Z35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354" t="str" cm="1">
        <f t="array" ref="AA35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54" t="str" cm="1">
        <f t="array" ref="AB35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54" t="str" cm="1">
        <f t="array" ref="AC35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54" t="str" cm="1">
        <f t="array" ref="AD35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54">
        <f>IF(OR(Table1[[#This Row],[Merged_Coding3numerical1]]=1,Table1[[#This Row],[Merged_Coding3numerical2]]=1,Table1[[#This Row],[Merged_Coding3numerical3]]=1),1,0)</f>
        <v>0</v>
      </c>
      <c r="AF354">
        <f>IF(OR(Table1[[#This Row],[Merged_Coding3numerical1]]=2,Table1[[#This Row],[Merged_Coding3numerical2]]=2,Table1[[#This Row],[Merged_Coding3numerical3]]=2),1,0)</f>
        <v>0</v>
      </c>
      <c r="AG354">
        <f>IF(OR(Table1[[#This Row],[Merged_Coding3numerical1]]=3,Table1[[#This Row],[Merged_Coding3numerical2]]=3,Table1[[#This Row],[Merged_Coding3numerical3]]=3),1,0)</f>
        <v>0</v>
      </c>
      <c r="AH354">
        <f>IF(OR(Table1[[#This Row],[Merged_Coding3numerical1]]=4,Table1[[#This Row],[Merged_Coding3numerical2]]=4,Table1[[#This Row],[Merged_Coding3numerical3]]=4),1,0)</f>
        <v>0</v>
      </c>
      <c r="AI354">
        <f>IF(OR(Table1[[#This Row],[Merged_Coding3numerical1]]=5,Table1[[#This Row],[Merged_Coding3numerical2]]=5,Table1[[#This Row],[Merged_Coding3numerical3]]=5),1,0)</f>
        <v>1</v>
      </c>
      <c r="AJ354">
        <f>LEN(Table1[[#This Row],[narratives_open]])</f>
        <v>254</v>
      </c>
      <c r="AK354" s="1" t="s">
        <v>479</v>
      </c>
      <c r="AL354" s="1">
        <v>7</v>
      </c>
      <c r="AR354">
        <f t="shared" si="5"/>
        <v>1</v>
      </c>
      <c r="AS354">
        <v>1</v>
      </c>
      <c r="AT354">
        <v>2</v>
      </c>
      <c r="AU354">
        <v>3</v>
      </c>
      <c r="AV354">
        <f>IF(Table1[[#This Row],[narratives_rank_1]]=1,IF(Table1[[#This Row],[narratives_rank_2]]=2,123,132),IF(Table1[[#This Row],[narratives_rank_1]]=2,IF(Table1[[#This Row],[narratives_rank_2]]=1,213,231),IF(Table1[[#This Row],[narratives_rank_2]]=1,312,321)))</f>
        <v>123</v>
      </c>
      <c r="AW354" t="str">
        <f>IF(AV354=[1]Q4_narr_rank!$B$2,[1]Q4_narr_rank!$A$2,IF(AV354=[1]Q4_narr_rank!$B$3,[1]Q4_narr_rank!$A$3,IF(AV354=[1]Q4_narr_rank!$B$4,[1]Q4_narr_rank!$A$4,IF(AV354=[1]Q4_narr_rank!$B$5,[1]Q4_narr_rank!$A$5,IF(AV354=[1]Q4_narr_rank!$B$6,[1]Q4_narr_rank!$A$6,IF(AV354=[1]Q4_narr_rank!$B$7,[1]Q4_narr_rank!$A$7))))))</f>
        <v>Cynics</v>
      </c>
      <c r="AX354" t="s">
        <v>1963</v>
      </c>
      <c r="AY354">
        <v>0</v>
      </c>
      <c r="AZ354">
        <f>LEN(Table1[[#This Row],[narratives_probing]])</f>
        <v>442</v>
      </c>
      <c r="BA354" s="6" t="str">
        <f>IF(Table1[[#This Row],[narratives_rank_1]]=1,"Money",IF(Table1[[#This Row],[narratives_rank_2]]=1,"Mixture",IF(Table1[[#This Row],[narratives_rank_3]]=1,"Sincere")))</f>
        <v>Money</v>
      </c>
      <c r="BB354" s="9" t="s">
        <v>268</v>
      </c>
      <c r="BC354" s="1">
        <v>6</v>
      </c>
      <c r="BF354" t="s">
        <v>133</v>
      </c>
      <c r="BG354" t="s">
        <v>187</v>
      </c>
      <c r="BH354" t="s">
        <v>118</v>
      </c>
      <c r="BI354" t="s">
        <v>118</v>
      </c>
      <c r="BJ354" t="s">
        <v>154</v>
      </c>
      <c r="BK354" t="s">
        <v>163</v>
      </c>
      <c r="BL354" t="s">
        <v>135</v>
      </c>
      <c r="BN354">
        <v>65</v>
      </c>
      <c r="BO354" t="s">
        <v>122</v>
      </c>
      <c r="BP354" t="s">
        <v>324</v>
      </c>
      <c r="BQ354" t="s">
        <v>124</v>
      </c>
    </row>
    <row r="355" spans="1:69" x14ac:dyDescent="0.2">
      <c r="A355" t="s">
        <v>1964</v>
      </c>
      <c r="B355" t="s">
        <v>1964</v>
      </c>
      <c r="C355">
        <v>33.335000000000001</v>
      </c>
      <c r="D355" t="s">
        <v>1965</v>
      </c>
      <c r="E355" s="1" t="s">
        <v>127</v>
      </c>
      <c r="F355" s="1">
        <v>3</v>
      </c>
      <c r="G355" s="1" t="s">
        <v>128</v>
      </c>
      <c r="H355" s="1">
        <v>9</v>
      </c>
      <c r="I355" s="1"/>
      <c r="J355" t="s">
        <v>1966</v>
      </c>
      <c r="K355" s="1" t="s">
        <v>108</v>
      </c>
      <c r="L355" s="1">
        <v>1</v>
      </c>
      <c r="M355" s="1" t="s">
        <v>109</v>
      </c>
      <c r="N355" s="1">
        <v>1</v>
      </c>
      <c r="O355" s="1" t="s">
        <v>88</v>
      </c>
      <c r="P355" s="1">
        <v>4</v>
      </c>
      <c r="R355" t="s">
        <v>1967</v>
      </c>
      <c r="S355">
        <v>0</v>
      </c>
      <c r="V355" t="s">
        <v>111</v>
      </c>
      <c r="W355" s="8">
        <f>IF(Table1[[#This Row],[main_reasontext]]=[1]Q3_narr_open!$A$23,1,IF(Table1[[#This Row],[main_reasontext]]=[1]Q3_narr_open!$A$24,2,IF(Table1[[#This Row],[main_reasontext]]=[1]Q3_narr_open!$A$25,3,IF(Table1[[#This Row],[main_reasontext]]=[1]Q3_narr_open!$A$26,4,))))</f>
        <v>2</v>
      </c>
      <c r="X355">
        <v>0</v>
      </c>
      <c r="Y355" t="str" cm="1">
        <f t="array" ref="Y35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55" cm="1">
        <f t="array" ref="Z35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55" t="str" cm="1">
        <f t="array" ref="AA35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355" cm="1">
        <f t="array" ref="AB35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355" t="str" cm="1">
        <f t="array" ref="AC35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355" cm="1">
        <f t="array" ref="AD35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355">
        <f>IF(OR(Table1[[#This Row],[Merged_Coding3numerical1]]=1,Table1[[#This Row],[Merged_Coding3numerical2]]=1,Table1[[#This Row],[Merged_Coding3numerical3]]=1),1,0)</f>
        <v>1</v>
      </c>
      <c r="AF355">
        <f>IF(OR(Table1[[#This Row],[Merged_Coding3numerical1]]=2,Table1[[#This Row],[Merged_Coding3numerical2]]=2,Table1[[#This Row],[Merged_Coding3numerical3]]=2),1,0)</f>
        <v>1</v>
      </c>
      <c r="AG355">
        <f>IF(OR(Table1[[#This Row],[Merged_Coding3numerical1]]=3,Table1[[#This Row],[Merged_Coding3numerical2]]=3,Table1[[#This Row],[Merged_Coding3numerical3]]=3),1,0)</f>
        <v>0</v>
      </c>
      <c r="AH355">
        <f>IF(OR(Table1[[#This Row],[Merged_Coding3numerical1]]=4,Table1[[#This Row],[Merged_Coding3numerical2]]=4,Table1[[#This Row],[Merged_Coding3numerical3]]=4),1,0)</f>
        <v>1</v>
      </c>
      <c r="AI355">
        <f>IF(OR(Table1[[#This Row],[Merged_Coding3numerical1]]=5,Table1[[#This Row],[Merged_Coding3numerical2]]=5,Table1[[#This Row],[Merged_Coding3numerical3]]=5),1,0)</f>
        <v>0</v>
      </c>
      <c r="AJ355">
        <f>LEN(Table1[[#This Row],[narratives_open]])</f>
        <v>116</v>
      </c>
      <c r="AK355" s="1" t="s">
        <v>112</v>
      </c>
      <c r="AL355" s="1">
        <v>3</v>
      </c>
      <c r="AM355" s="1" t="s">
        <v>90</v>
      </c>
      <c r="AN355" s="1">
        <v>2</v>
      </c>
      <c r="AO355" s="1" t="s">
        <v>113</v>
      </c>
      <c r="AP355" s="1">
        <v>1</v>
      </c>
      <c r="AR355">
        <f t="shared" si="5"/>
        <v>0.33333333333333331</v>
      </c>
      <c r="AS355">
        <v>2</v>
      </c>
      <c r="AT355">
        <v>1</v>
      </c>
      <c r="AU355">
        <v>3</v>
      </c>
      <c r="AV355">
        <f>IF(Table1[[#This Row],[narratives_rank_1]]=1,IF(Table1[[#This Row],[narratives_rank_2]]=2,123,132),IF(Table1[[#This Row],[narratives_rank_1]]=2,IF(Table1[[#This Row],[narratives_rank_2]]=1,213,231),IF(Table1[[#This Row],[narratives_rank_2]]=1,312,321)))</f>
        <v>213</v>
      </c>
      <c r="AW355" t="str">
        <f>IF(AV355=[1]Q4_narr_rank!$B$2,[1]Q4_narr_rank!$A$2,IF(AV355=[1]Q4_narr_rank!$B$3,[1]Q4_narr_rank!$A$3,IF(AV355=[1]Q4_narr_rank!$B$4,[1]Q4_narr_rank!$A$4,IF(AV355=[1]Q4_narr_rank!$B$5,[1]Q4_narr_rank!$A$5,IF(AV355=[1]Q4_narr_rank!$B$6,[1]Q4_narr_rank!$A$6,IF(AV355=[1]Q4_narr_rank!$B$7,[1]Q4_narr_rank!$A$7))))))</f>
        <v>Balanced Cynics</v>
      </c>
      <c r="AX355" t="s">
        <v>1968</v>
      </c>
      <c r="AY355">
        <v>1</v>
      </c>
      <c r="AZ355">
        <f>LEN(Table1[[#This Row],[narratives_probing]])</f>
        <v>112</v>
      </c>
      <c r="BA355" s="6" t="str">
        <f>IF(Table1[[#This Row],[narratives_rank_1]]=1,"Money",IF(Table1[[#This Row],[narratives_rank_2]]=1,"Mixture",IF(Table1[[#This Row],[narratives_rank_3]]=1,"Sincere")))</f>
        <v>Mixture</v>
      </c>
      <c r="BB355" s="10" t="s">
        <v>116</v>
      </c>
      <c r="BC355" s="1">
        <v>10</v>
      </c>
      <c r="BF355" t="s">
        <v>93</v>
      </c>
      <c r="BG355" t="s">
        <v>94</v>
      </c>
      <c r="BH355" t="s">
        <v>118</v>
      </c>
      <c r="BI355" t="s">
        <v>146</v>
      </c>
      <c r="BJ355" t="s">
        <v>119</v>
      </c>
      <c r="BK355" t="s">
        <v>163</v>
      </c>
      <c r="BL355" t="s">
        <v>135</v>
      </c>
      <c r="BN355">
        <v>39</v>
      </c>
      <c r="BO355" t="s">
        <v>100</v>
      </c>
      <c r="BP355" t="s">
        <v>358</v>
      </c>
      <c r="BQ355" t="s">
        <v>138</v>
      </c>
    </row>
    <row r="356" spans="1:69" x14ac:dyDescent="0.2">
      <c r="A356" t="s">
        <v>1969</v>
      </c>
      <c r="B356" t="s">
        <v>1969</v>
      </c>
      <c r="C356">
        <v>60.529000000000003</v>
      </c>
      <c r="D356" t="s">
        <v>1970</v>
      </c>
      <c r="E356" s="1" t="s">
        <v>127</v>
      </c>
      <c r="F356" s="1">
        <v>3</v>
      </c>
      <c r="G356" s="1" t="s">
        <v>1035</v>
      </c>
      <c r="H356" s="1">
        <v>24</v>
      </c>
      <c r="I356" s="1"/>
      <c r="J356" t="s">
        <v>1971</v>
      </c>
      <c r="K356" s="1" t="s">
        <v>86</v>
      </c>
      <c r="L356" s="1">
        <v>4</v>
      </c>
      <c r="M356" s="1" t="s">
        <v>87</v>
      </c>
      <c r="N356" s="1">
        <v>3</v>
      </c>
      <c r="O356" s="1" t="s">
        <v>88</v>
      </c>
      <c r="P356" s="1">
        <v>4</v>
      </c>
      <c r="R356" t="s">
        <v>1972</v>
      </c>
      <c r="S356">
        <v>0</v>
      </c>
      <c r="X356">
        <v>0</v>
      </c>
      <c r="Y356" t="str" cm="1">
        <f t="array" ref="Y35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56" cm="1">
        <f t="array" ref="Z35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56" t="str" cm="1">
        <f t="array" ref="AA35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56" t="str" cm="1">
        <f t="array" ref="AB35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56" t="str" cm="1">
        <f t="array" ref="AC35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56" t="str" cm="1">
        <f t="array" ref="AD35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56">
        <f>IF(OR(Table1[[#This Row],[Merged_Coding3numerical1]]=1,Table1[[#This Row],[Merged_Coding3numerical2]]=1,Table1[[#This Row],[Merged_Coding3numerical3]]=1),1,0)</f>
        <v>1</v>
      </c>
      <c r="AF356">
        <f>IF(OR(Table1[[#This Row],[Merged_Coding3numerical1]]=2,Table1[[#This Row],[Merged_Coding3numerical2]]=2,Table1[[#This Row],[Merged_Coding3numerical3]]=2),1,0)</f>
        <v>0</v>
      </c>
      <c r="AG356">
        <f>IF(OR(Table1[[#This Row],[Merged_Coding3numerical1]]=3,Table1[[#This Row],[Merged_Coding3numerical2]]=3,Table1[[#This Row],[Merged_Coding3numerical3]]=3),1,0)</f>
        <v>0</v>
      </c>
      <c r="AH356">
        <f>IF(OR(Table1[[#This Row],[Merged_Coding3numerical1]]=4,Table1[[#This Row],[Merged_Coding3numerical2]]=4,Table1[[#This Row],[Merged_Coding3numerical3]]=4),1,0)</f>
        <v>0</v>
      </c>
      <c r="AI356">
        <f>IF(OR(Table1[[#This Row],[Merged_Coding3numerical1]]=5,Table1[[#This Row],[Merged_Coding3numerical2]]=5,Table1[[#This Row],[Merged_Coding3numerical3]]=5),1,0)</f>
        <v>0</v>
      </c>
      <c r="AJ356">
        <f>LEN(Table1[[#This Row],[narratives_open]])</f>
        <v>106</v>
      </c>
      <c r="AK356" s="1" t="s">
        <v>90</v>
      </c>
      <c r="AL356" s="1">
        <v>2</v>
      </c>
      <c r="AR356">
        <f t="shared" si="5"/>
        <v>1</v>
      </c>
      <c r="AS356">
        <v>1</v>
      </c>
      <c r="AT356">
        <v>2</v>
      </c>
      <c r="AU356">
        <v>3</v>
      </c>
      <c r="AV356">
        <f>IF(Table1[[#This Row],[narratives_rank_1]]=1,IF(Table1[[#This Row],[narratives_rank_2]]=2,123,132),IF(Table1[[#This Row],[narratives_rank_1]]=2,IF(Table1[[#This Row],[narratives_rank_2]]=1,213,231),IF(Table1[[#This Row],[narratives_rank_2]]=1,312,321)))</f>
        <v>123</v>
      </c>
      <c r="AW356" t="str">
        <f>IF(AV356=[1]Q4_narr_rank!$B$2,[1]Q4_narr_rank!$A$2,IF(AV356=[1]Q4_narr_rank!$B$3,[1]Q4_narr_rank!$A$3,IF(AV356=[1]Q4_narr_rank!$B$4,[1]Q4_narr_rank!$A$4,IF(AV356=[1]Q4_narr_rank!$B$5,[1]Q4_narr_rank!$A$5,IF(AV356=[1]Q4_narr_rank!$B$6,[1]Q4_narr_rank!$A$6,IF(AV356=[1]Q4_narr_rank!$B$7,[1]Q4_narr_rank!$A$7))))))</f>
        <v>Cynics</v>
      </c>
      <c r="AX356" t="s">
        <v>1973</v>
      </c>
      <c r="AY356">
        <v>1</v>
      </c>
      <c r="AZ356">
        <f>LEN(Table1[[#This Row],[narratives_probing]])</f>
        <v>77</v>
      </c>
      <c r="BA356" s="6" t="str">
        <f>IF(Table1[[#This Row],[narratives_rank_1]]=1,"Money",IF(Table1[[#This Row],[narratives_rank_2]]=1,"Mixture",IF(Table1[[#This Row],[narratives_rank_3]]=1,"Sincere")))</f>
        <v>Money</v>
      </c>
      <c r="BB356" s="7" t="s">
        <v>116</v>
      </c>
      <c r="BC356" s="1">
        <v>10</v>
      </c>
      <c r="BF356" t="s">
        <v>202</v>
      </c>
      <c r="BG356" t="s">
        <v>94</v>
      </c>
      <c r="BH356" t="s">
        <v>96</v>
      </c>
      <c r="BI356" t="s">
        <v>96</v>
      </c>
      <c r="BJ356" t="s">
        <v>162</v>
      </c>
      <c r="BK356" t="s">
        <v>120</v>
      </c>
      <c r="BL356" t="s">
        <v>135</v>
      </c>
      <c r="BN356">
        <v>58</v>
      </c>
      <c r="BO356" t="s">
        <v>136</v>
      </c>
      <c r="BP356" t="s">
        <v>147</v>
      </c>
      <c r="BQ356" t="s">
        <v>124</v>
      </c>
    </row>
    <row r="357" spans="1:69" x14ac:dyDescent="0.2">
      <c r="A357" t="s">
        <v>1974</v>
      </c>
      <c r="B357" t="s">
        <v>1974</v>
      </c>
      <c r="C357">
        <v>156.43799999999999</v>
      </c>
      <c r="D357" t="s">
        <v>1975</v>
      </c>
      <c r="E357" s="1" t="s">
        <v>84</v>
      </c>
      <c r="F357" s="1">
        <v>4</v>
      </c>
      <c r="G357" s="1" t="s">
        <v>84</v>
      </c>
      <c r="H357" s="1">
        <v>1</v>
      </c>
      <c r="I357" s="1"/>
      <c r="J357" t="s">
        <v>1976</v>
      </c>
      <c r="K357" s="1" t="s">
        <v>192</v>
      </c>
      <c r="L357" s="1">
        <v>3</v>
      </c>
      <c r="M357" s="1" t="s">
        <v>87</v>
      </c>
      <c r="N357" s="1">
        <v>3</v>
      </c>
      <c r="O357" s="1" t="s">
        <v>88</v>
      </c>
      <c r="P357" s="1">
        <v>4</v>
      </c>
      <c r="R357" t="s">
        <v>1977</v>
      </c>
      <c r="S357">
        <v>0</v>
      </c>
      <c r="X357">
        <v>0</v>
      </c>
      <c r="Y357" t="str" cm="1">
        <f t="array" ref="Y35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57" cm="1">
        <f t="array" ref="Z35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57" t="str" cm="1">
        <f t="array" ref="AA35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57" t="str" cm="1">
        <f t="array" ref="AB35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57" t="str" cm="1">
        <f t="array" ref="AC35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57" t="str" cm="1">
        <f t="array" ref="AD35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57">
        <f>IF(OR(Table1[[#This Row],[Merged_Coding3numerical1]]=1,Table1[[#This Row],[Merged_Coding3numerical2]]=1,Table1[[#This Row],[Merged_Coding3numerical3]]=1),1,0)</f>
        <v>1</v>
      </c>
      <c r="AF357">
        <f>IF(OR(Table1[[#This Row],[Merged_Coding3numerical1]]=2,Table1[[#This Row],[Merged_Coding3numerical2]]=2,Table1[[#This Row],[Merged_Coding3numerical3]]=2),1,0)</f>
        <v>0</v>
      </c>
      <c r="AG357">
        <f>IF(OR(Table1[[#This Row],[Merged_Coding3numerical1]]=3,Table1[[#This Row],[Merged_Coding3numerical2]]=3,Table1[[#This Row],[Merged_Coding3numerical3]]=3),1,0)</f>
        <v>0</v>
      </c>
      <c r="AH357">
        <f>IF(OR(Table1[[#This Row],[Merged_Coding3numerical1]]=4,Table1[[#This Row],[Merged_Coding3numerical2]]=4,Table1[[#This Row],[Merged_Coding3numerical3]]=4),1,0)</f>
        <v>0</v>
      </c>
      <c r="AI357">
        <f>IF(OR(Table1[[#This Row],[Merged_Coding3numerical1]]=5,Table1[[#This Row],[Merged_Coding3numerical2]]=5,Table1[[#This Row],[Merged_Coding3numerical3]]=5),1,0)</f>
        <v>0</v>
      </c>
      <c r="AJ357">
        <f>LEN(Table1[[#This Row],[narratives_open]])</f>
        <v>100</v>
      </c>
      <c r="AK357" s="1" t="s">
        <v>90</v>
      </c>
      <c r="AL357" s="1">
        <v>2</v>
      </c>
      <c r="AR357">
        <f t="shared" si="5"/>
        <v>1</v>
      </c>
      <c r="AS357">
        <v>1</v>
      </c>
      <c r="AT357">
        <v>2</v>
      </c>
      <c r="AU357">
        <v>3</v>
      </c>
      <c r="AV357">
        <f>IF(Table1[[#This Row],[narratives_rank_1]]=1,IF(Table1[[#This Row],[narratives_rank_2]]=2,123,132),IF(Table1[[#This Row],[narratives_rank_1]]=2,IF(Table1[[#This Row],[narratives_rank_2]]=1,213,231),IF(Table1[[#This Row],[narratives_rank_2]]=1,312,321)))</f>
        <v>123</v>
      </c>
      <c r="AW357" t="str">
        <f>IF(AV357=[1]Q4_narr_rank!$B$2,[1]Q4_narr_rank!$A$2,IF(AV357=[1]Q4_narr_rank!$B$3,[1]Q4_narr_rank!$A$3,IF(AV357=[1]Q4_narr_rank!$B$4,[1]Q4_narr_rank!$A$4,IF(AV357=[1]Q4_narr_rank!$B$5,[1]Q4_narr_rank!$A$5,IF(AV357=[1]Q4_narr_rank!$B$6,[1]Q4_narr_rank!$A$6,IF(AV357=[1]Q4_narr_rank!$B$7,[1]Q4_narr_rank!$A$7))))))</f>
        <v>Cynics</v>
      </c>
      <c r="AX357" t="s">
        <v>1978</v>
      </c>
      <c r="AY357">
        <v>1</v>
      </c>
      <c r="AZ357">
        <f>LEN(Table1[[#This Row],[narratives_probing]])</f>
        <v>63</v>
      </c>
      <c r="BA357" s="6" t="str">
        <f>IF(Table1[[#This Row],[narratives_rank_1]]=1,"Money",IF(Table1[[#This Row],[narratives_rank_2]]=1,"Mixture",IF(Table1[[#This Row],[narratives_rank_3]]=1,"Sincere")))</f>
        <v>Money</v>
      </c>
      <c r="BB357" s="7" t="s">
        <v>116</v>
      </c>
      <c r="BC357" s="1">
        <v>10</v>
      </c>
      <c r="BF357" t="s">
        <v>93</v>
      </c>
      <c r="BG357" t="s">
        <v>187</v>
      </c>
      <c r="BH357" t="s">
        <v>118</v>
      </c>
      <c r="BI357" t="s">
        <v>118</v>
      </c>
      <c r="BJ357" t="s">
        <v>134</v>
      </c>
      <c r="BK357" t="s">
        <v>163</v>
      </c>
      <c r="BL357" t="s">
        <v>121</v>
      </c>
      <c r="BN357">
        <v>71</v>
      </c>
      <c r="BO357" t="s">
        <v>136</v>
      </c>
      <c r="BP357" t="s">
        <v>147</v>
      </c>
      <c r="BQ357" t="s">
        <v>124</v>
      </c>
    </row>
    <row r="358" spans="1:69" x14ac:dyDescent="0.2">
      <c r="A358" t="s">
        <v>1979</v>
      </c>
      <c r="B358" t="s">
        <v>1979</v>
      </c>
      <c r="C358">
        <v>72.248999999999995</v>
      </c>
      <c r="D358" t="s">
        <v>1980</v>
      </c>
      <c r="E358" s="1" t="s">
        <v>84</v>
      </c>
      <c r="F358" s="1">
        <v>4</v>
      </c>
      <c r="G358" s="1" t="s">
        <v>84</v>
      </c>
      <c r="H358" s="1">
        <v>1</v>
      </c>
      <c r="I358" s="1"/>
      <c r="J358" t="s">
        <v>1981</v>
      </c>
      <c r="K358" s="1" t="s">
        <v>176</v>
      </c>
      <c r="L358" s="1">
        <v>2</v>
      </c>
      <c r="M358" s="1" t="s">
        <v>177</v>
      </c>
      <c r="N358" s="1">
        <v>2</v>
      </c>
      <c r="O358" s="1" t="s">
        <v>88</v>
      </c>
      <c r="P358" s="1">
        <v>4</v>
      </c>
      <c r="R358" t="s">
        <v>1982</v>
      </c>
      <c r="S358">
        <v>0</v>
      </c>
      <c r="T358" t="s">
        <v>170</v>
      </c>
      <c r="X358">
        <v>0</v>
      </c>
      <c r="Y358" t="str" cm="1">
        <f t="array" ref="Y35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58" cm="1">
        <f t="array" ref="Z35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58" t="str" cm="1">
        <f t="array" ref="AA35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58" t="str" cm="1">
        <f t="array" ref="AB35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58" t="str" cm="1">
        <f t="array" ref="AC35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58" t="str" cm="1">
        <f t="array" ref="AD35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58">
        <f>IF(OR(Table1[[#This Row],[Merged_Coding3numerical1]]=1,Table1[[#This Row],[Merged_Coding3numerical2]]=1,Table1[[#This Row],[Merged_Coding3numerical3]]=1),1,0)</f>
        <v>0</v>
      </c>
      <c r="AF358">
        <f>IF(OR(Table1[[#This Row],[Merged_Coding3numerical1]]=2,Table1[[#This Row],[Merged_Coding3numerical2]]=2,Table1[[#This Row],[Merged_Coding3numerical3]]=2),1,0)</f>
        <v>0</v>
      </c>
      <c r="AG358">
        <f>IF(OR(Table1[[#This Row],[Merged_Coding3numerical1]]=3,Table1[[#This Row],[Merged_Coding3numerical2]]=3,Table1[[#This Row],[Merged_Coding3numerical3]]=3),1,0)</f>
        <v>0</v>
      </c>
      <c r="AH358">
        <f>IF(OR(Table1[[#This Row],[Merged_Coding3numerical1]]=4,Table1[[#This Row],[Merged_Coding3numerical2]]=4,Table1[[#This Row],[Merged_Coding3numerical3]]=4),1,0)</f>
        <v>1</v>
      </c>
      <c r="AI358">
        <f>IF(OR(Table1[[#This Row],[Merged_Coding3numerical1]]=5,Table1[[#This Row],[Merged_Coding3numerical2]]=5,Table1[[#This Row],[Merged_Coding3numerical3]]=5),1,0)</f>
        <v>0</v>
      </c>
      <c r="AJ358">
        <f>LEN(Table1[[#This Row],[narratives_open]])</f>
        <v>39</v>
      </c>
      <c r="AK358" s="1" t="s">
        <v>113</v>
      </c>
      <c r="AL358" s="1">
        <v>1</v>
      </c>
      <c r="AR358">
        <f t="shared" si="5"/>
        <v>1</v>
      </c>
      <c r="AS358">
        <v>1</v>
      </c>
      <c r="AT358">
        <v>2</v>
      </c>
      <c r="AU358">
        <v>3</v>
      </c>
      <c r="AV358">
        <f>IF(Table1[[#This Row],[narratives_rank_1]]=1,IF(Table1[[#This Row],[narratives_rank_2]]=2,123,132),IF(Table1[[#This Row],[narratives_rank_1]]=2,IF(Table1[[#This Row],[narratives_rank_2]]=1,213,231),IF(Table1[[#This Row],[narratives_rank_2]]=1,312,321)))</f>
        <v>123</v>
      </c>
      <c r="AW358" t="str">
        <f>IF(AV358=[1]Q4_narr_rank!$B$2,[1]Q4_narr_rank!$A$2,IF(AV358=[1]Q4_narr_rank!$B$3,[1]Q4_narr_rank!$A$3,IF(AV358=[1]Q4_narr_rank!$B$4,[1]Q4_narr_rank!$A$4,IF(AV358=[1]Q4_narr_rank!$B$5,[1]Q4_narr_rank!$A$5,IF(AV358=[1]Q4_narr_rank!$B$6,[1]Q4_narr_rank!$A$6,IF(AV358=[1]Q4_narr_rank!$B$7,[1]Q4_narr_rank!$A$7))))))</f>
        <v>Cynics</v>
      </c>
      <c r="AX358" t="s">
        <v>1983</v>
      </c>
      <c r="AY358">
        <v>1</v>
      </c>
      <c r="AZ358">
        <f>LEN(Table1[[#This Row],[narratives_probing]])</f>
        <v>40</v>
      </c>
      <c r="BA358" s="6" t="str">
        <f>IF(Table1[[#This Row],[narratives_rank_1]]=1,"Money",IF(Table1[[#This Row],[narratives_rank_2]]=1,"Mixture",IF(Table1[[#This Row],[narratives_rank_3]]=1,"Sincere")))</f>
        <v>Money</v>
      </c>
      <c r="BB358" s="13" t="s">
        <v>116</v>
      </c>
      <c r="BC358" s="1">
        <v>10</v>
      </c>
      <c r="BF358" t="s">
        <v>117</v>
      </c>
      <c r="BG358" t="s">
        <v>187</v>
      </c>
      <c r="BH358" t="s">
        <v>188</v>
      </c>
      <c r="BI358" t="s">
        <v>146</v>
      </c>
      <c r="BJ358" t="s">
        <v>154</v>
      </c>
      <c r="BK358" t="s">
        <v>120</v>
      </c>
      <c r="BL358" t="s">
        <v>135</v>
      </c>
      <c r="BN358">
        <v>58</v>
      </c>
      <c r="BO358" t="s">
        <v>803</v>
      </c>
      <c r="BP358" t="s">
        <v>147</v>
      </c>
      <c r="BQ358" t="s">
        <v>124</v>
      </c>
    </row>
    <row r="359" spans="1:69" x14ac:dyDescent="0.2">
      <c r="A359" t="s">
        <v>1984</v>
      </c>
      <c r="B359" t="s">
        <v>1984</v>
      </c>
      <c r="C359">
        <v>205.40700000000001</v>
      </c>
      <c r="D359" t="s">
        <v>1985</v>
      </c>
      <c r="E359" s="1" t="s">
        <v>141</v>
      </c>
      <c r="F359" s="1">
        <v>6</v>
      </c>
      <c r="G359" s="1" t="s">
        <v>142</v>
      </c>
      <c r="H359" s="1">
        <v>21</v>
      </c>
      <c r="I359" s="1"/>
      <c r="J359" t="s">
        <v>1986</v>
      </c>
      <c r="K359" s="1" t="s">
        <v>176</v>
      </c>
      <c r="L359" s="1">
        <v>2</v>
      </c>
      <c r="M359" s="1" t="s">
        <v>328</v>
      </c>
      <c r="N359" s="1">
        <v>4</v>
      </c>
      <c r="O359" s="1" t="s">
        <v>345</v>
      </c>
      <c r="P359" s="1">
        <v>1</v>
      </c>
      <c r="R359" t="s">
        <v>1987</v>
      </c>
      <c r="S359">
        <v>0</v>
      </c>
      <c r="X359">
        <v>0</v>
      </c>
      <c r="Y359" t="str" cm="1">
        <f t="array" ref="Y35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59" cm="1">
        <f t="array" ref="Z35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59" t="str" cm="1">
        <f t="array" ref="AA35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59" t="str" cm="1">
        <f t="array" ref="AB35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59" t="str" cm="1">
        <f t="array" ref="AC35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59" t="str" cm="1">
        <f t="array" ref="AD35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59">
        <f>IF(OR(Table1[[#This Row],[Merged_Coding3numerical1]]=1,Table1[[#This Row],[Merged_Coding3numerical2]]=1,Table1[[#This Row],[Merged_Coding3numerical3]]=1),1,0)</f>
        <v>1</v>
      </c>
      <c r="AF359">
        <f>IF(OR(Table1[[#This Row],[Merged_Coding3numerical1]]=2,Table1[[#This Row],[Merged_Coding3numerical2]]=2,Table1[[#This Row],[Merged_Coding3numerical3]]=2),1,0)</f>
        <v>0</v>
      </c>
      <c r="AG359">
        <f>IF(OR(Table1[[#This Row],[Merged_Coding3numerical1]]=3,Table1[[#This Row],[Merged_Coding3numerical2]]=3,Table1[[#This Row],[Merged_Coding3numerical3]]=3),1,0)</f>
        <v>0</v>
      </c>
      <c r="AH359">
        <f>IF(OR(Table1[[#This Row],[Merged_Coding3numerical1]]=4,Table1[[#This Row],[Merged_Coding3numerical2]]=4,Table1[[#This Row],[Merged_Coding3numerical3]]=4),1,0)</f>
        <v>0</v>
      </c>
      <c r="AI359">
        <f>IF(OR(Table1[[#This Row],[Merged_Coding3numerical1]]=5,Table1[[#This Row],[Merged_Coding3numerical2]]=5,Table1[[#This Row],[Merged_Coding3numerical3]]=5),1,0)</f>
        <v>0</v>
      </c>
      <c r="AJ359">
        <f>LEN(Table1[[#This Row],[narratives_open]])</f>
        <v>240</v>
      </c>
      <c r="AK359" s="1" t="s">
        <v>90</v>
      </c>
      <c r="AL359" s="1">
        <v>2</v>
      </c>
      <c r="AR359">
        <f t="shared" si="5"/>
        <v>1</v>
      </c>
      <c r="AS359">
        <v>2</v>
      </c>
      <c r="AT359">
        <v>1</v>
      </c>
      <c r="AU359">
        <v>3</v>
      </c>
      <c r="AV359">
        <f>IF(Table1[[#This Row],[narratives_rank_1]]=1,IF(Table1[[#This Row],[narratives_rank_2]]=2,123,132),IF(Table1[[#This Row],[narratives_rank_1]]=2,IF(Table1[[#This Row],[narratives_rank_2]]=1,213,231),IF(Table1[[#This Row],[narratives_rank_2]]=1,312,321)))</f>
        <v>213</v>
      </c>
      <c r="AW359" t="str">
        <f>IF(AV359=[1]Q4_narr_rank!$B$2,[1]Q4_narr_rank!$A$2,IF(AV359=[1]Q4_narr_rank!$B$3,[1]Q4_narr_rank!$A$3,IF(AV359=[1]Q4_narr_rank!$B$4,[1]Q4_narr_rank!$A$4,IF(AV359=[1]Q4_narr_rank!$B$5,[1]Q4_narr_rank!$A$5,IF(AV359=[1]Q4_narr_rank!$B$6,[1]Q4_narr_rank!$A$6,IF(AV359=[1]Q4_narr_rank!$B$7,[1]Q4_narr_rank!$A$7))))))</f>
        <v>Balanced Cynics</v>
      </c>
      <c r="AX359" t="s">
        <v>1988</v>
      </c>
      <c r="AY359">
        <v>1</v>
      </c>
      <c r="AZ359">
        <f>LEN(Table1[[#This Row],[narratives_probing]])</f>
        <v>269</v>
      </c>
      <c r="BA359" s="6" t="str">
        <f>IF(Table1[[#This Row],[narratives_rank_1]]=1,"Money",IF(Table1[[#This Row],[narratives_rank_2]]=1,"Mixture",IF(Table1[[#This Row],[narratives_rank_3]]=1,"Sincere")))</f>
        <v>Mixture</v>
      </c>
      <c r="BB359" s="7" t="s">
        <v>481</v>
      </c>
      <c r="BC359" s="1">
        <v>1</v>
      </c>
      <c r="BF359" t="s">
        <v>210</v>
      </c>
      <c r="BG359" t="s">
        <v>187</v>
      </c>
      <c r="BH359" t="s">
        <v>188</v>
      </c>
      <c r="BI359" t="s">
        <v>146</v>
      </c>
      <c r="BJ359" t="s">
        <v>119</v>
      </c>
      <c r="BK359" t="s">
        <v>163</v>
      </c>
      <c r="BL359" t="s">
        <v>135</v>
      </c>
      <c r="BN359">
        <v>69</v>
      </c>
      <c r="BO359" t="s">
        <v>136</v>
      </c>
      <c r="BP359" t="s">
        <v>147</v>
      </c>
      <c r="BQ359" t="s">
        <v>138</v>
      </c>
    </row>
    <row r="360" spans="1:69" x14ac:dyDescent="0.2">
      <c r="A360" t="s">
        <v>1989</v>
      </c>
      <c r="B360" t="s">
        <v>1989</v>
      </c>
      <c r="C360">
        <v>41.701000000000001</v>
      </c>
      <c r="D360" t="s">
        <v>1990</v>
      </c>
      <c r="E360" s="1" t="s">
        <v>127</v>
      </c>
      <c r="F360" s="1">
        <v>3</v>
      </c>
      <c r="G360" s="1" t="s">
        <v>128</v>
      </c>
      <c r="H360" s="1">
        <v>9</v>
      </c>
      <c r="I360" s="1"/>
      <c r="J360" t="s">
        <v>1991</v>
      </c>
      <c r="K360" s="1" t="s">
        <v>108</v>
      </c>
      <c r="L360" s="1">
        <v>1</v>
      </c>
      <c r="M360" s="1" t="s">
        <v>109</v>
      </c>
      <c r="N360" s="1">
        <v>1</v>
      </c>
      <c r="O360" s="1" t="s">
        <v>88</v>
      </c>
      <c r="P360" s="1">
        <v>4</v>
      </c>
      <c r="Q360" s="1"/>
      <c r="R360" t="s">
        <v>1992</v>
      </c>
      <c r="S360">
        <v>0</v>
      </c>
      <c r="X360">
        <v>0</v>
      </c>
      <c r="Y360" t="str" cm="1">
        <f t="array" ref="Y36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360" cm="1">
        <f t="array" ref="Z36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360" t="str" cm="1">
        <f t="array" ref="AA36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60" t="str" cm="1">
        <f t="array" ref="AB36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60" t="str" cm="1">
        <f t="array" ref="AC36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60" t="str" cm="1">
        <f t="array" ref="AD36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60">
        <f>IF(OR(Table1[[#This Row],[Merged_Coding3numerical1]]=1,Table1[[#This Row],[Merged_Coding3numerical2]]=1,Table1[[#This Row],[Merged_Coding3numerical3]]=1),1,0)</f>
        <v>0</v>
      </c>
      <c r="AF360">
        <f>IF(OR(Table1[[#This Row],[Merged_Coding3numerical1]]=2,Table1[[#This Row],[Merged_Coding3numerical2]]=2,Table1[[#This Row],[Merged_Coding3numerical3]]=2),1,0)</f>
        <v>0</v>
      </c>
      <c r="AG360">
        <f>IF(OR(Table1[[#This Row],[Merged_Coding3numerical1]]=3,Table1[[#This Row],[Merged_Coding3numerical2]]=3,Table1[[#This Row],[Merged_Coding3numerical3]]=3),1,0)</f>
        <v>1</v>
      </c>
      <c r="AH360">
        <f>IF(OR(Table1[[#This Row],[Merged_Coding3numerical1]]=4,Table1[[#This Row],[Merged_Coding3numerical2]]=4,Table1[[#This Row],[Merged_Coding3numerical3]]=4),1,0)</f>
        <v>0</v>
      </c>
      <c r="AI360">
        <f>IF(OR(Table1[[#This Row],[Merged_Coding3numerical1]]=5,Table1[[#This Row],[Merged_Coding3numerical2]]=5,Table1[[#This Row],[Merged_Coding3numerical3]]=5),1,0)</f>
        <v>0</v>
      </c>
      <c r="AJ360">
        <f>LEN(Table1[[#This Row],[narratives_open]])</f>
        <v>147</v>
      </c>
      <c r="AK360" s="1" t="s">
        <v>295</v>
      </c>
      <c r="AL360" s="1">
        <v>4</v>
      </c>
      <c r="AR360">
        <f t="shared" si="5"/>
        <v>1</v>
      </c>
      <c r="AS360">
        <v>1</v>
      </c>
      <c r="AT360">
        <v>2</v>
      </c>
      <c r="AU360">
        <v>3</v>
      </c>
      <c r="AV360">
        <f>IF(Table1[[#This Row],[narratives_rank_1]]=1,IF(Table1[[#This Row],[narratives_rank_2]]=2,123,132),IF(Table1[[#This Row],[narratives_rank_1]]=2,IF(Table1[[#This Row],[narratives_rank_2]]=1,213,231),IF(Table1[[#This Row],[narratives_rank_2]]=1,312,321)))</f>
        <v>123</v>
      </c>
      <c r="AW360" t="str">
        <f>IF(AV360=[1]Q4_narr_rank!$B$2,[1]Q4_narr_rank!$A$2,IF(AV360=[1]Q4_narr_rank!$B$3,[1]Q4_narr_rank!$A$3,IF(AV360=[1]Q4_narr_rank!$B$4,[1]Q4_narr_rank!$A$4,IF(AV360=[1]Q4_narr_rank!$B$5,[1]Q4_narr_rank!$A$5,IF(AV360=[1]Q4_narr_rank!$B$6,[1]Q4_narr_rank!$A$6,IF(AV360=[1]Q4_narr_rank!$B$7,[1]Q4_narr_rank!$A$7))))))</f>
        <v>Cynics</v>
      </c>
      <c r="AX360" t="s">
        <v>1993</v>
      </c>
      <c r="AY360">
        <v>1</v>
      </c>
      <c r="AZ360">
        <f>LEN(Table1[[#This Row],[narratives_probing]])</f>
        <v>109</v>
      </c>
      <c r="BA360" s="6" t="str">
        <f>IF(Table1[[#This Row],[narratives_rank_1]]=1,"Money",IF(Table1[[#This Row],[narratives_rank_2]]=1,"Mixture",IF(Table1[[#This Row],[narratives_rank_3]]=1,"Sincere")))</f>
        <v>Money</v>
      </c>
      <c r="BB360" s="7" t="s">
        <v>116</v>
      </c>
      <c r="BC360" s="1">
        <v>10</v>
      </c>
      <c r="BF360" t="s">
        <v>117</v>
      </c>
      <c r="BG360" t="s">
        <v>94</v>
      </c>
      <c r="BH360" t="s">
        <v>118</v>
      </c>
      <c r="BI360" t="s">
        <v>96</v>
      </c>
      <c r="BJ360" t="s">
        <v>97</v>
      </c>
      <c r="BK360" t="s">
        <v>163</v>
      </c>
      <c r="BL360" t="s">
        <v>135</v>
      </c>
      <c r="BN360">
        <v>50</v>
      </c>
      <c r="BO360" t="s">
        <v>136</v>
      </c>
      <c r="BP360" t="s">
        <v>164</v>
      </c>
      <c r="BQ360" t="s">
        <v>124</v>
      </c>
    </row>
    <row r="361" spans="1:69" x14ac:dyDescent="0.2">
      <c r="A361" t="s">
        <v>1994</v>
      </c>
      <c r="B361" t="s">
        <v>1994</v>
      </c>
      <c r="C361">
        <v>75.701999999999998</v>
      </c>
      <c r="D361" t="s">
        <v>1995</v>
      </c>
      <c r="E361" s="1" t="s">
        <v>167</v>
      </c>
      <c r="F361" s="1">
        <v>5</v>
      </c>
      <c r="G361" s="1" t="s">
        <v>167</v>
      </c>
      <c r="H361" s="1">
        <v>19</v>
      </c>
      <c r="I361" s="1"/>
      <c r="J361" t="s">
        <v>1996</v>
      </c>
      <c r="K361" s="1" t="s">
        <v>108</v>
      </c>
      <c r="L361" s="1">
        <v>1</v>
      </c>
      <c r="M361" s="1" t="s">
        <v>109</v>
      </c>
      <c r="N361" s="1">
        <v>1</v>
      </c>
      <c r="O361" s="1" t="s">
        <v>88</v>
      </c>
      <c r="P361" s="1">
        <v>4</v>
      </c>
      <c r="R361" t="s">
        <v>1997</v>
      </c>
      <c r="S361">
        <v>0</v>
      </c>
      <c r="V361" t="s">
        <v>111</v>
      </c>
      <c r="W361" s="8">
        <f>IF(Table1[[#This Row],[main_reasontext]]=[1]Q3_narr_open!$A$23,1,IF(Table1[[#This Row],[main_reasontext]]=[1]Q3_narr_open!$A$24,2,IF(Table1[[#This Row],[main_reasontext]]=[1]Q3_narr_open!$A$25,3,IF(Table1[[#This Row],[main_reasontext]]=[1]Q3_narr_open!$A$26,4,))))</f>
        <v>2</v>
      </c>
      <c r="X361">
        <v>1</v>
      </c>
      <c r="Y361" t="str" cm="1">
        <f t="array" ref="Y36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61" cm="1">
        <f t="array" ref="Z36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61" t="s">
        <v>111</v>
      </c>
      <c r="AB361">
        <v>2</v>
      </c>
      <c r="AC361" t="str" cm="1">
        <f t="array" ref="AC36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361" cm="1">
        <f t="array" ref="AD36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361">
        <f>IF(OR(Table1[[#This Row],[Merged_Coding3numerical1]]=1,Table1[[#This Row],[Merged_Coding3numerical2]]=1,Table1[[#This Row],[Merged_Coding3numerical3]]=1),1,0)</f>
        <v>0</v>
      </c>
      <c r="AF361">
        <f>IF(OR(Table1[[#This Row],[Merged_Coding3numerical1]]=2,Table1[[#This Row],[Merged_Coding3numerical2]]=2,Table1[[#This Row],[Merged_Coding3numerical3]]=2),1,0)</f>
        <v>1</v>
      </c>
      <c r="AG361">
        <f>IF(OR(Table1[[#This Row],[Merged_Coding3numerical1]]=3,Table1[[#This Row],[Merged_Coding3numerical2]]=3,Table1[[#This Row],[Merged_Coding3numerical3]]=3),1,0)</f>
        <v>0</v>
      </c>
      <c r="AH361">
        <f>IF(OR(Table1[[#This Row],[Merged_Coding3numerical1]]=4,Table1[[#This Row],[Merged_Coding3numerical2]]=4,Table1[[#This Row],[Merged_Coding3numerical3]]=4),1,0)</f>
        <v>0</v>
      </c>
      <c r="AI361">
        <f>IF(OR(Table1[[#This Row],[Merged_Coding3numerical1]]=5,Table1[[#This Row],[Merged_Coding3numerical2]]=5,Table1[[#This Row],[Merged_Coding3numerical3]]=5),1,0)</f>
        <v>0</v>
      </c>
      <c r="AJ361">
        <f>LEN(Table1[[#This Row],[narratives_open]])</f>
        <v>311</v>
      </c>
      <c r="AK361" s="1" t="s">
        <v>112</v>
      </c>
      <c r="AL361" s="1">
        <v>3</v>
      </c>
      <c r="AM361" s="1" t="s">
        <v>567</v>
      </c>
      <c r="AN361" s="1">
        <v>13</v>
      </c>
      <c r="AO361" s="1" t="s">
        <v>491</v>
      </c>
      <c r="AP361" s="1">
        <v>11</v>
      </c>
      <c r="AR361">
        <f t="shared" si="5"/>
        <v>0.33333333333333331</v>
      </c>
      <c r="AS361">
        <v>2</v>
      </c>
      <c r="AT361">
        <v>1</v>
      </c>
      <c r="AU361">
        <v>3</v>
      </c>
      <c r="AV361">
        <f>IF(Table1[[#This Row],[narratives_rank_1]]=1,IF(Table1[[#This Row],[narratives_rank_2]]=2,123,132),IF(Table1[[#This Row],[narratives_rank_1]]=2,IF(Table1[[#This Row],[narratives_rank_2]]=1,213,231),IF(Table1[[#This Row],[narratives_rank_2]]=1,312,321)))</f>
        <v>213</v>
      </c>
      <c r="AW361" t="str">
        <f>IF(AV361=[1]Q4_narr_rank!$B$2,[1]Q4_narr_rank!$A$2,IF(AV361=[1]Q4_narr_rank!$B$3,[1]Q4_narr_rank!$A$3,IF(AV361=[1]Q4_narr_rank!$B$4,[1]Q4_narr_rank!$A$4,IF(AV361=[1]Q4_narr_rank!$B$5,[1]Q4_narr_rank!$A$5,IF(AV361=[1]Q4_narr_rank!$B$6,[1]Q4_narr_rank!$A$6,IF(AV361=[1]Q4_narr_rank!$B$7,[1]Q4_narr_rank!$A$7))))))</f>
        <v>Balanced Cynics</v>
      </c>
      <c r="AX361" t="s">
        <v>1998</v>
      </c>
      <c r="AY361">
        <v>1</v>
      </c>
      <c r="AZ361">
        <f>LEN(Table1[[#This Row],[narratives_probing]])</f>
        <v>260</v>
      </c>
      <c r="BA361" s="6" t="str">
        <f>IF(Table1[[#This Row],[narratives_rank_1]]=1,"Money",IF(Table1[[#This Row],[narratives_rank_2]]=1,"Mixture",IF(Table1[[#This Row],[narratives_rank_3]]=1,"Sincere")))</f>
        <v>Mixture</v>
      </c>
      <c r="BB361" s="11" t="s">
        <v>116</v>
      </c>
      <c r="BC361" s="1">
        <v>10</v>
      </c>
      <c r="BF361" t="s">
        <v>237</v>
      </c>
      <c r="BG361" t="s">
        <v>94</v>
      </c>
      <c r="BH361" t="s">
        <v>146</v>
      </c>
      <c r="BI361" t="s">
        <v>118</v>
      </c>
      <c r="BJ361" t="s">
        <v>134</v>
      </c>
      <c r="BK361" t="s">
        <v>120</v>
      </c>
      <c r="BL361" t="s">
        <v>448</v>
      </c>
      <c r="BM361" t="s">
        <v>956</v>
      </c>
      <c r="BN361">
        <v>67</v>
      </c>
      <c r="BO361" t="s">
        <v>122</v>
      </c>
      <c r="BP361" t="s">
        <v>147</v>
      </c>
      <c r="BQ361" t="s">
        <v>156</v>
      </c>
    </row>
    <row r="362" spans="1:69" x14ac:dyDescent="0.2">
      <c r="A362" t="s">
        <v>1999</v>
      </c>
      <c r="B362" t="s">
        <v>1999</v>
      </c>
      <c r="C362">
        <v>140.25299999999999</v>
      </c>
      <c r="D362" t="s">
        <v>2000</v>
      </c>
      <c r="E362" s="1" t="s">
        <v>205</v>
      </c>
      <c r="F362" s="1">
        <v>2</v>
      </c>
      <c r="G362" s="1" t="s">
        <v>206</v>
      </c>
      <c r="H362" s="1">
        <v>6</v>
      </c>
      <c r="I362" s="1"/>
      <c r="J362" t="s">
        <v>2001</v>
      </c>
      <c r="K362" s="1" t="s">
        <v>108</v>
      </c>
      <c r="L362" s="1">
        <v>1</v>
      </c>
      <c r="M362" s="1" t="s">
        <v>109</v>
      </c>
      <c r="N362" s="1">
        <v>1</v>
      </c>
      <c r="O362" s="1" t="s">
        <v>88</v>
      </c>
      <c r="P362" s="1">
        <v>4</v>
      </c>
      <c r="R362" t="s">
        <v>2002</v>
      </c>
      <c r="S362">
        <v>0</v>
      </c>
      <c r="V362" t="s">
        <v>90</v>
      </c>
      <c r="W362" s="8">
        <f>IF(Table1[[#This Row],[main_reasontext]]=[1]Q3_narr_open!$A$23,1,IF(Table1[[#This Row],[main_reasontext]]=[1]Q3_narr_open!$A$24,2,IF(Table1[[#This Row],[main_reasontext]]=[1]Q3_narr_open!$A$25,3,IF(Table1[[#This Row],[main_reasontext]]=[1]Q3_narr_open!$A$26,4,))))</f>
        <v>1</v>
      </c>
      <c r="X362">
        <v>0</v>
      </c>
      <c r="Y362" t="str" cm="1">
        <f t="array" ref="Y36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62" cm="1">
        <f t="array" ref="Z36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62" t="str" cm="1">
        <f t="array" ref="AA36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62" cm="1">
        <f t="array" ref="AB36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62" t="str" cm="1">
        <f t="array" ref="AC36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62" t="str" cm="1">
        <f t="array" ref="AD36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62">
        <f>IF(OR(Table1[[#This Row],[Merged_Coding3numerical1]]=1,Table1[[#This Row],[Merged_Coding3numerical2]]=1,Table1[[#This Row],[Merged_Coding3numerical3]]=1),1,0)</f>
        <v>1</v>
      </c>
      <c r="AF362">
        <f>IF(OR(Table1[[#This Row],[Merged_Coding3numerical1]]=2,Table1[[#This Row],[Merged_Coding3numerical2]]=2,Table1[[#This Row],[Merged_Coding3numerical3]]=2),1,0)</f>
        <v>1</v>
      </c>
      <c r="AG362">
        <f>IF(OR(Table1[[#This Row],[Merged_Coding3numerical1]]=3,Table1[[#This Row],[Merged_Coding3numerical2]]=3,Table1[[#This Row],[Merged_Coding3numerical3]]=3),1,0)</f>
        <v>0</v>
      </c>
      <c r="AH362">
        <f>IF(OR(Table1[[#This Row],[Merged_Coding3numerical1]]=4,Table1[[#This Row],[Merged_Coding3numerical2]]=4,Table1[[#This Row],[Merged_Coding3numerical3]]=4),1,0)</f>
        <v>0</v>
      </c>
      <c r="AI362">
        <f>IF(OR(Table1[[#This Row],[Merged_Coding3numerical1]]=5,Table1[[#This Row],[Merged_Coding3numerical2]]=5,Table1[[#This Row],[Merged_Coding3numerical3]]=5),1,0)</f>
        <v>0</v>
      </c>
      <c r="AJ362">
        <f>LEN(Table1[[#This Row],[narratives_open]])</f>
        <v>133</v>
      </c>
      <c r="AK362" s="1" t="s">
        <v>90</v>
      </c>
      <c r="AL362" s="1">
        <v>2</v>
      </c>
      <c r="AM362" s="1" t="s">
        <v>112</v>
      </c>
      <c r="AN362" s="1">
        <v>3</v>
      </c>
      <c r="AR362">
        <f t="shared" si="5"/>
        <v>0.5</v>
      </c>
      <c r="AS362">
        <v>1</v>
      </c>
      <c r="AT362">
        <v>2</v>
      </c>
      <c r="AU362">
        <v>3</v>
      </c>
      <c r="AV362">
        <f>IF(Table1[[#This Row],[narratives_rank_1]]=1,IF(Table1[[#This Row],[narratives_rank_2]]=2,123,132),IF(Table1[[#This Row],[narratives_rank_1]]=2,IF(Table1[[#This Row],[narratives_rank_2]]=1,213,231),IF(Table1[[#This Row],[narratives_rank_2]]=1,312,321)))</f>
        <v>123</v>
      </c>
      <c r="AW362" t="str">
        <f>IF(AV362=[1]Q4_narr_rank!$B$2,[1]Q4_narr_rank!$A$2,IF(AV362=[1]Q4_narr_rank!$B$3,[1]Q4_narr_rank!$A$3,IF(AV362=[1]Q4_narr_rank!$B$4,[1]Q4_narr_rank!$A$4,IF(AV362=[1]Q4_narr_rank!$B$5,[1]Q4_narr_rank!$A$5,IF(AV362=[1]Q4_narr_rank!$B$6,[1]Q4_narr_rank!$A$6,IF(AV362=[1]Q4_narr_rank!$B$7,[1]Q4_narr_rank!$A$7))))))</f>
        <v>Cynics</v>
      </c>
      <c r="AX362" t="s">
        <v>2003</v>
      </c>
      <c r="AY362">
        <v>1</v>
      </c>
      <c r="AZ362">
        <f>LEN(Table1[[#This Row],[narratives_probing]])</f>
        <v>216</v>
      </c>
      <c r="BA362" s="6" t="str">
        <f>IF(Table1[[#This Row],[narratives_rank_1]]=1,"Money",IF(Table1[[#This Row],[narratives_rank_2]]=1,"Mixture",IF(Table1[[#This Row],[narratives_rank_3]]=1,"Sincere")))</f>
        <v>Money</v>
      </c>
      <c r="BB362" s="7" t="s">
        <v>116</v>
      </c>
      <c r="BC362" s="1">
        <v>10</v>
      </c>
      <c r="BF362" t="s">
        <v>153</v>
      </c>
      <c r="BG362" t="s">
        <v>94</v>
      </c>
      <c r="BH362" t="s">
        <v>188</v>
      </c>
      <c r="BI362" t="s">
        <v>146</v>
      </c>
      <c r="BJ362" t="s">
        <v>119</v>
      </c>
      <c r="BK362" t="s">
        <v>98</v>
      </c>
      <c r="BL362" t="s">
        <v>448</v>
      </c>
      <c r="BM362" t="s">
        <v>2004</v>
      </c>
      <c r="BN362">
        <v>60</v>
      </c>
      <c r="BO362" t="s">
        <v>122</v>
      </c>
      <c r="BP362" t="s">
        <v>147</v>
      </c>
      <c r="BQ362" t="s">
        <v>156</v>
      </c>
    </row>
    <row r="363" spans="1:69" x14ac:dyDescent="0.2">
      <c r="A363" t="s">
        <v>2005</v>
      </c>
      <c r="B363" t="s">
        <v>2005</v>
      </c>
      <c r="C363">
        <v>20.625</v>
      </c>
      <c r="D363" t="s">
        <v>2006</v>
      </c>
      <c r="E363" s="1" t="s">
        <v>127</v>
      </c>
      <c r="F363" s="1">
        <v>3</v>
      </c>
      <c r="G363" s="1" t="s">
        <v>128</v>
      </c>
      <c r="H363" s="1">
        <v>9</v>
      </c>
      <c r="I363" s="1"/>
      <c r="J363" t="s">
        <v>2007</v>
      </c>
      <c r="K363" s="1" t="s">
        <v>86</v>
      </c>
      <c r="L363" s="1">
        <v>4</v>
      </c>
      <c r="M363" s="1" t="s">
        <v>87</v>
      </c>
      <c r="N363" s="1">
        <v>3</v>
      </c>
      <c r="O363" s="1" t="s">
        <v>88</v>
      </c>
      <c r="P363" s="1">
        <v>4</v>
      </c>
      <c r="R363" t="s">
        <v>2008</v>
      </c>
      <c r="S363">
        <v>0</v>
      </c>
      <c r="X363">
        <v>0</v>
      </c>
      <c r="Y363" t="str" cm="1">
        <f t="array" ref="Y36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63" cm="1">
        <f t="array" ref="Z36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63" t="str" cm="1">
        <f t="array" ref="AA36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63" t="str" cm="1">
        <f t="array" ref="AB36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63" t="str" cm="1">
        <f t="array" ref="AC36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63" t="str" cm="1">
        <f t="array" ref="AD36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63">
        <f>IF(OR(Table1[[#This Row],[Merged_Coding3numerical1]]=1,Table1[[#This Row],[Merged_Coding3numerical2]]=1,Table1[[#This Row],[Merged_Coding3numerical3]]=1),1,0)</f>
        <v>1</v>
      </c>
      <c r="AF363">
        <f>IF(OR(Table1[[#This Row],[Merged_Coding3numerical1]]=2,Table1[[#This Row],[Merged_Coding3numerical2]]=2,Table1[[#This Row],[Merged_Coding3numerical3]]=2),1,0)</f>
        <v>0</v>
      </c>
      <c r="AG363">
        <f>IF(OR(Table1[[#This Row],[Merged_Coding3numerical1]]=3,Table1[[#This Row],[Merged_Coding3numerical2]]=3,Table1[[#This Row],[Merged_Coding3numerical3]]=3),1,0)</f>
        <v>0</v>
      </c>
      <c r="AH363">
        <f>IF(OR(Table1[[#This Row],[Merged_Coding3numerical1]]=4,Table1[[#This Row],[Merged_Coding3numerical2]]=4,Table1[[#This Row],[Merged_Coding3numerical3]]=4),1,0)</f>
        <v>0</v>
      </c>
      <c r="AI363">
        <f>IF(OR(Table1[[#This Row],[Merged_Coding3numerical1]]=5,Table1[[#This Row],[Merged_Coding3numerical2]]=5,Table1[[#This Row],[Merged_Coding3numerical3]]=5),1,0)</f>
        <v>0</v>
      </c>
      <c r="AJ363">
        <f>LEN(Table1[[#This Row],[narratives_open]])</f>
        <v>53</v>
      </c>
      <c r="AK363" s="1" t="s">
        <v>90</v>
      </c>
      <c r="AL363" s="1">
        <v>2</v>
      </c>
      <c r="AR363">
        <f t="shared" si="5"/>
        <v>1</v>
      </c>
      <c r="AS363">
        <v>1</v>
      </c>
      <c r="AT363">
        <v>2</v>
      </c>
      <c r="AU363">
        <v>3</v>
      </c>
      <c r="AV363">
        <f>IF(Table1[[#This Row],[narratives_rank_1]]=1,IF(Table1[[#This Row],[narratives_rank_2]]=2,123,132),IF(Table1[[#This Row],[narratives_rank_1]]=2,IF(Table1[[#This Row],[narratives_rank_2]]=1,213,231),IF(Table1[[#This Row],[narratives_rank_2]]=1,312,321)))</f>
        <v>123</v>
      </c>
      <c r="AW363" t="str">
        <f>IF(AV363=[1]Q4_narr_rank!$B$2,[1]Q4_narr_rank!$A$2,IF(AV363=[1]Q4_narr_rank!$B$3,[1]Q4_narr_rank!$A$3,IF(AV363=[1]Q4_narr_rank!$B$4,[1]Q4_narr_rank!$A$4,IF(AV363=[1]Q4_narr_rank!$B$5,[1]Q4_narr_rank!$A$5,IF(AV363=[1]Q4_narr_rank!$B$6,[1]Q4_narr_rank!$A$6,IF(AV363=[1]Q4_narr_rank!$B$7,[1]Q4_narr_rank!$A$7))))))</f>
        <v>Cynics</v>
      </c>
      <c r="AX363" t="s">
        <v>2009</v>
      </c>
      <c r="AY363">
        <v>1</v>
      </c>
      <c r="AZ363">
        <f>LEN(Table1[[#This Row],[narratives_probing]])</f>
        <v>92</v>
      </c>
      <c r="BA363" s="6" t="str">
        <f>IF(Table1[[#This Row],[narratives_rank_1]]=1,"Money",IF(Table1[[#This Row],[narratives_rank_2]]=1,"Mixture",IF(Table1[[#This Row],[narratives_rank_3]]=1,"Sincere")))</f>
        <v>Money</v>
      </c>
      <c r="BB363" s="7" t="s">
        <v>116</v>
      </c>
      <c r="BC363" s="1">
        <v>10</v>
      </c>
      <c r="BF363" t="s">
        <v>117</v>
      </c>
      <c r="BG363">
        <v>0.2</v>
      </c>
      <c r="BH363" t="s">
        <v>146</v>
      </c>
      <c r="BI363" t="s">
        <v>96</v>
      </c>
      <c r="BJ363" t="s">
        <v>119</v>
      </c>
      <c r="BK363" t="s">
        <v>163</v>
      </c>
      <c r="BL363" t="s">
        <v>135</v>
      </c>
      <c r="BN363">
        <v>75</v>
      </c>
      <c r="BO363" t="s">
        <v>100</v>
      </c>
      <c r="BP363" t="s">
        <v>164</v>
      </c>
      <c r="BQ363" t="s">
        <v>124</v>
      </c>
    </row>
    <row r="364" spans="1:69" x14ac:dyDescent="0.2">
      <c r="A364" t="s">
        <v>2010</v>
      </c>
      <c r="B364" t="s">
        <v>2010</v>
      </c>
      <c r="C364">
        <v>106.35</v>
      </c>
      <c r="D364" t="s">
        <v>2011</v>
      </c>
      <c r="E364" s="1" t="s">
        <v>167</v>
      </c>
      <c r="F364" s="1">
        <v>5</v>
      </c>
      <c r="G364" s="1" t="s">
        <v>167</v>
      </c>
      <c r="H364" s="1">
        <v>19</v>
      </c>
      <c r="I364" s="1"/>
      <c r="J364" t="s">
        <v>2012</v>
      </c>
      <c r="K364" s="1" t="s">
        <v>108</v>
      </c>
      <c r="L364" s="1">
        <v>1</v>
      </c>
      <c r="M364" s="1" t="s">
        <v>109</v>
      </c>
      <c r="N364" s="1">
        <v>1</v>
      </c>
      <c r="O364" s="1" t="s">
        <v>88</v>
      </c>
      <c r="P364" s="1">
        <v>4</v>
      </c>
      <c r="R364" t="s">
        <v>2013</v>
      </c>
      <c r="S364">
        <v>0</v>
      </c>
      <c r="U364">
        <v>1</v>
      </c>
      <c r="V364" t="s">
        <v>90</v>
      </c>
      <c r="W364" s="8">
        <f>IF(Table1[[#This Row],[main_reasontext]]=[1]Q3_narr_open!$A$23,1,IF(Table1[[#This Row],[main_reasontext]]=[1]Q3_narr_open!$A$24,2,IF(Table1[[#This Row],[main_reasontext]]=[1]Q3_narr_open!$A$25,3,IF(Table1[[#This Row],[main_reasontext]]=[1]Q3_narr_open!$A$26,4,))))</f>
        <v>1</v>
      </c>
      <c r="X364">
        <v>0</v>
      </c>
      <c r="Y364" t="str" cm="1">
        <f t="array" ref="Y36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64" cm="1">
        <f t="array" ref="Z36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64" t="str" cm="1">
        <f t="array" ref="AA36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64" cm="1">
        <f t="array" ref="AB36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64" t="str" cm="1">
        <f t="array" ref="AC36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64" t="str" cm="1">
        <f t="array" ref="AD36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64">
        <f>IF(OR(Table1[[#This Row],[Merged_Coding3numerical1]]=1,Table1[[#This Row],[Merged_Coding3numerical2]]=1,Table1[[#This Row],[Merged_Coding3numerical3]]=1),1,0)</f>
        <v>1</v>
      </c>
      <c r="AF364">
        <f>IF(OR(Table1[[#This Row],[Merged_Coding3numerical1]]=2,Table1[[#This Row],[Merged_Coding3numerical2]]=2,Table1[[#This Row],[Merged_Coding3numerical3]]=2),1,0)</f>
        <v>0</v>
      </c>
      <c r="AG364">
        <f>IF(OR(Table1[[#This Row],[Merged_Coding3numerical1]]=3,Table1[[#This Row],[Merged_Coding3numerical2]]=3,Table1[[#This Row],[Merged_Coding3numerical3]]=3),1,0)</f>
        <v>0</v>
      </c>
      <c r="AH364">
        <f>IF(OR(Table1[[#This Row],[Merged_Coding3numerical1]]=4,Table1[[#This Row],[Merged_Coding3numerical2]]=4,Table1[[#This Row],[Merged_Coding3numerical3]]=4),1,0)</f>
        <v>1</v>
      </c>
      <c r="AI364">
        <f>IF(OR(Table1[[#This Row],[Merged_Coding3numerical1]]=5,Table1[[#This Row],[Merged_Coding3numerical2]]=5,Table1[[#This Row],[Merged_Coding3numerical3]]=5),1,0)</f>
        <v>0</v>
      </c>
      <c r="AJ364">
        <f>LEN(Table1[[#This Row],[narratives_open]])</f>
        <v>175</v>
      </c>
      <c r="AK364" s="1" t="s">
        <v>90</v>
      </c>
      <c r="AL364" s="1">
        <v>2</v>
      </c>
      <c r="AM364" s="1" t="s">
        <v>114</v>
      </c>
      <c r="AN364" s="1">
        <v>6</v>
      </c>
      <c r="AR364">
        <f t="shared" si="5"/>
        <v>0.5</v>
      </c>
      <c r="AS364">
        <v>1</v>
      </c>
      <c r="AT364">
        <v>2</v>
      </c>
      <c r="AU364">
        <v>3</v>
      </c>
      <c r="AV364">
        <f>IF(Table1[[#This Row],[narratives_rank_1]]=1,IF(Table1[[#This Row],[narratives_rank_2]]=2,123,132),IF(Table1[[#This Row],[narratives_rank_1]]=2,IF(Table1[[#This Row],[narratives_rank_2]]=1,213,231),IF(Table1[[#This Row],[narratives_rank_2]]=1,312,321)))</f>
        <v>123</v>
      </c>
      <c r="AW364" t="str">
        <f>IF(AV364=[1]Q4_narr_rank!$B$2,[1]Q4_narr_rank!$A$2,IF(AV364=[1]Q4_narr_rank!$B$3,[1]Q4_narr_rank!$A$3,IF(AV364=[1]Q4_narr_rank!$B$4,[1]Q4_narr_rank!$A$4,IF(AV364=[1]Q4_narr_rank!$B$5,[1]Q4_narr_rank!$A$5,IF(AV364=[1]Q4_narr_rank!$B$6,[1]Q4_narr_rank!$A$6,IF(AV364=[1]Q4_narr_rank!$B$7,[1]Q4_narr_rank!$A$7))))))</f>
        <v>Cynics</v>
      </c>
      <c r="AX364" t="s">
        <v>2014</v>
      </c>
      <c r="AY364">
        <v>1</v>
      </c>
      <c r="AZ364">
        <f>LEN(Table1[[#This Row],[narratives_probing]])</f>
        <v>260</v>
      </c>
      <c r="BA364" s="6" t="str">
        <f>IF(Table1[[#This Row],[narratives_rank_1]]=1,"Money",IF(Table1[[#This Row],[narratives_rank_2]]=1,"Mixture",IF(Table1[[#This Row],[narratives_rank_3]]=1,"Sincere")))</f>
        <v>Money</v>
      </c>
      <c r="BB364" s="11" t="s">
        <v>116</v>
      </c>
      <c r="BC364" s="1">
        <v>10</v>
      </c>
      <c r="BF364" t="s">
        <v>223</v>
      </c>
      <c r="BG364" t="s">
        <v>187</v>
      </c>
      <c r="BH364" t="s">
        <v>188</v>
      </c>
      <c r="BI364" t="s">
        <v>188</v>
      </c>
      <c r="BJ364" t="s">
        <v>162</v>
      </c>
      <c r="BK364" t="s">
        <v>120</v>
      </c>
      <c r="BL364" t="s">
        <v>99</v>
      </c>
      <c r="BN364">
        <v>51</v>
      </c>
      <c r="BO364" t="s">
        <v>100</v>
      </c>
      <c r="BP364" t="s">
        <v>216</v>
      </c>
      <c r="BQ364" t="s">
        <v>138</v>
      </c>
    </row>
    <row r="365" spans="1:69" x14ac:dyDescent="0.2">
      <c r="A365" t="s">
        <v>2015</v>
      </c>
      <c r="B365" t="s">
        <v>2015</v>
      </c>
      <c r="C365">
        <v>194.1</v>
      </c>
      <c r="D365" t="s">
        <v>2016</v>
      </c>
      <c r="E365" s="1" t="s">
        <v>105</v>
      </c>
      <c r="F365" s="1">
        <v>1</v>
      </c>
      <c r="G365" s="1" t="s">
        <v>182</v>
      </c>
      <c r="H365" s="1">
        <v>3</v>
      </c>
      <c r="I365" s="1"/>
      <c r="J365" t="s">
        <v>2017</v>
      </c>
      <c r="K365" s="1" t="s">
        <v>108</v>
      </c>
      <c r="L365" s="1">
        <v>1</v>
      </c>
      <c r="M365" s="1" t="s">
        <v>109</v>
      </c>
      <c r="N365" s="1">
        <v>1</v>
      </c>
      <c r="O365" s="1" t="s">
        <v>88</v>
      </c>
      <c r="P365" s="1">
        <v>4</v>
      </c>
      <c r="R365" t="s">
        <v>2018</v>
      </c>
      <c r="S365">
        <v>1</v>
      </c>
      <c r="V365" t="s">
        <v>90</v>
      </c>
      <c r="W365" s="8">
        <f>IF(Table1[[#This Row],[main_reasontext]]=[1]Q3_narr_open!$A$23,1,IF(Table1[[#This Row],[main_reasontext]]=[1]Q3_narr_open!$A$24,2,IF(Table1[[#This Row],[main_reasontext]]=[1]Q3_narr_open!$A$25,3,IF(Table1[[#This Row],[main_reasontext]]=[1]Q3_narr_open!$A$26,4,))))</f>
        <v>1</v>
      </c>
      <c r="X365">
        <v>0</v>
      </c>
      <c r="Y365" t="str" cm="1">
        <f t="array" ref="Y36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65" cm="1">
        <f t="array" ref="Z36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65" t="str" cm="1">
        <f t="array" ref="AA36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65" cm="1">
        <f t="array" ref="AB36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65" t="str" cm="1">
        <f t="array" ref="AC36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65" t="str" cm="1">
        <f t="array" ref="AD36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65">
        <f>IF(OR(Table1[[#This Row],[Merged_Coding3numerical1]]=1,Table1[[#This Row],[Merged_Coding3numerical2]]=1,Table1[[#This Row],[Merged_Coding3numerical3]]=1),1,0)</f>
        <v>1</v>
      </c>
      <c r="AF365">
        <f>IF(OR(Table1[[#This Row],[Merged_Coding3numerical1]]=2,Table1[[#This Row],[Merged_Coding3numerical2]]=2,Table1[[#This Row],[Merged_Coding3numerical3]]=2),1,0)</f>
        <v>0</v>
      </c>
      <c r="AG365">
        <f>IF(OR(Table1[[#This Row],[Merged_Coding3numerical1]]=3,Table1[[#This Row],[Merged_Coding3numerical2]]=3,Table1[[#This Row],[Merged_Coding3numerical3]]=3),1,0)</f>
        <v>0</v>
      </c>
      <c r="AH365">
        <f>IF(OR(Table1[[#This Row],[Merged_Coding3numerical1]]=4,Table1[[#This Row],[Merged_Coding3numerical2]]=4,Table1[[#This Row],[Merged_Coding3numerical3]]=4),1,0)</f>
        <v>1</v>
      </c>
      <c r="AI365">
        <f>IF(OR(Table1[[#This Row],[Merged_Coding3numerical1]]=5,Table1[[#This Row],[Merged_Coding3numerical2]]=5,Table1[[#This Row],[Merged_Coding3numerical3]]=5),1,0)</f>
        <v>0</v>
      </c>
      <c r="AJ365">
        <f>LEN(Table1[[#This Row],[narratives_open]])</f>
        <v>120</v>
      </c>
      <c r="AK365" s="1" t="s">
        <v>90</v>
      </c>
      <c r="AL365" s="1">
        <v>2</v>
      </c>
      <c r="AM365" s="1" t="s">
        <v>113</v>
      </c>
      <c r="AN365" s="1">
        <v>1</v>
      </c>
      <c r="AR365">
        <f t="shared" si="5"/>
        <v>0.5</v>
      </c>
      <c r="AS365">
        <v>3</v>
      </c>
      <c r="AT365">
        <v>1</v>
      </c>
      <c r="AU365">
        <v>2</v>
      </c>
      <c r="AV365">
        <f>IF(Table1[[#This Row],[narratives_rank_1]]=1,IF(Table1[[#This Row],[narratives_rank_2]]=2,123,132),IF(Table1[[#This Row],[narratives_rank_1]]=2,IF(Table1[[#This Row],[narratives_rank_2]]=1,213,231),IF(Table1[[#This Row],[narratives_rank_2]]=1,312,321)))</f>
        <v>312</v>
      </c>
      <c r="AW365" t="str">
        <f>IF(AV365=[1]Q4_narr_rank!$B$2,[1]Q4_narr_rank!$A$2,IF(AV365=[1]Q4_narr_rank!$B$3,[1]Q4_narr_rank!$A$3,IF(AV365=[1]Q4_narr_rank!$B$4,[1]Q4_narr_rank!$A$4,IF(AV365=[1]Q4_narr_rank!$B$5,[1]Q4_narr_rank!$A$5,IF(AV365=[1]Q4_narr_rank!$B$6,[1]Q4_narr_rank!$A$6,IF(AV365=[1]Q4_narr_rank!$B$7,[1]Q4_narr_rank!$A$7))))))</f>
        <v>Balanced Idealists</v>
      </c>
      <c r="AX365" t="s">
        <v>2019</v>
      </c>
      <c r="AY365">
        <v>1</v>
      </c>
      <c r="AZ365">
        <f>LEN(Table1[[#This Row],[narratives_probing]])</f>
        <v>71</v>
      </c>
      <c r="BA365" s="6" t="str">
        <f>IF(Table1[[#This Row],[narratives_rank_1]]=1,"Money",IF(Table1[[#This Row],[narratives_rank_2]]=1,"Mixture",IF(Table1[[#This Row],[narratives_rank_3]]=1,"Sincere")))</f>
        <v>Mixture</v>
      </c>
      <c r="BB365" s="9" t="s">
        <v>132</v>
      </c>
      <c r="BC365" s="1">
        <v>20</v>
      </c>
      <c r="BF365" t="s">
        <v>133</v>
      </c>
      <c r="BG365" t="s">
        <v>187</v>
      </c>
      <c r="BH365" t="s">
        <v>146</v>
      </c>
      <c r="BI365" t="s">
        <v>146</v>
      </c>
      <c r="BJ365" t="s">
        <v>134</v>
      </c>
      <c r="BK365" t="s">
        <v>120</v>
      </c>
      <c r="BL365" t="s">
        <v>121</v>
      </c>
      <c r="BN365">
        <v>56</v>
      </c>
      <c r="BO365" t="s">
        <v>136</v>
      </c>
      <c r="BP365" t="s">
        <v>147</v>
      </c>
      <c r="BQ365" t="s">
        <v>124</v>
      </c>
    </row>
    <row r="366" spans="1:69" x14ac:dyDescent="0.2">
      <c r="A366" t="s">
        <v>2020</v>
      </c>
      <c r="B366" t="s">
        <v>2020</v>
      </c>
      <c r="C366">
        <v>54.103000000000002</v>
      </c>
      <c r="D366" t="s">
        <v>2021</v>
      </c>
      <c r="E366" s="1" t="s">
        <v>105</v>
      </c>
      <c r="F366" s="1">
        <v>1</v>
      </c>
      <c r="G366" s="1" t="s">
        <v>182</v>
      </c>
      <c r="H366" s="1">
        <v>3</v>
      </c>
      <c r="I366" s="1"/>
      <c r="J366" t="s">
        <v>2022</v>
      </c>
      <c r="K366" s="1" t="s">
        <v>176</v>
      </c>
      <c r="L366" s="1">
        <v>2</v>
      </c>
      <c r="M366" s="1" t="s">
        <v>328</v>
      </c>
      <c r="N366" s="1">
        <v>4</v>
      </c>
      <c r="O366" s="1" t="s">
        <v>88</v>
      </c>
      <c r="P366" s="1">
        <v>4</v>
      </c>
      <c r="R366" t="s">
        <v>2023</v>
      </c>
      <c r="S366">
        <v>0</v>
      </c>
      <c r="V366" t="s">
        <v>90</v>
      </c>
      <c r="W366" s="8">
        <f>IF(Table1[[#This Row],[main_reasontext]]=[1]Q3_narr_open!$A$23,1,IF(Table1[[#This Row],[main_reasontext]]=[1]Q3_narr_open!$A$24,2,IF(Table1[[#This Row],[main_reasontext]]=[1]Q3_narr_open!$A$25,3,IF(Table1[[#This Row],[main_reasontext]]=[1]Q3_narr_open!$A$26,4,))))</f>
        <v>1</v>
      </c>
      <c r="X366">
        <v>0</v>
      </c>
      <c r="Y366" t="str" cm="1">
        <f t="array" ref="Y36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66" cm="1">
        <f t="array" ref="Z36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66" t="str" cm="1">
        <f t="array" ref="AA36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66" cm="1">
        <f t="array" ref="AB36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66" t="str" cm="1">
        <f t="array" ref="AC36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366" cm="1">
        <f t="array" ref="AD36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366">
        <f>IF(OR(Table1[[#This Row],[Merged_Coding3numerical1]]=1,Table1[[#This Row],[Merged_Coding3numerical2]]=1,Table1[[#This Row],[Merged_Coding3numerical3]]=1),1,0)</f>
        <v>1</v>
      </c>
      <c r="AF366">
        <f>IF(OR(Table1[[#This Row],[Merged_Coding3numerical1]]=2,Table1[[#This Row],[Merged_Coding3numerical2]]=2,Table1[[#This Row],[Merged_Coding3numerical3]]=2),1,0)</f>
        <v>1</v>
      </c>
      <c r="AG366">
        <f>IF(OR(Table1[[#This Row],[Merged_Coding3numerical1]]=3,Table1[[#This Row],[Merged_Coding3numerical2]]=3,Table1[[#This Row],[Merged_Coding3numerical3]]=3),1,0)</f>
        <v>0</v>
      </c>
      <c r="AH366">
        <f>IF(OR(Table1[[#This Row],[Merged_Coding3numerical1]]=4,Table1[[#This Row],[Merged_Coding3numerical2]]=4,Table1[[#This Row],[Merged_Coding3numerical3]]=4),1,0)</f>
        <v>0</v>
      </c>
      <c r="AI366">
        <f>IF(OR(Table1[[#This Row],[Merged_Coding3numerical1]]=5,Table1[[#This Row],[Merged_Coding3numerical2]]=5,Table1[[#This Row],[Merged_Coding3numerical3]]=5),1,0)</f>
        <v>0</v>
      </c>
      <c r="AJ366">
        <f>LEN(Table1[[#This Row],[narratives_open]])</f>
        <v>636</v>
      </c>
      <c r="AK366" s="1" t="s">
        <v>90</v>
      </c>
      <c r="AL366" s="1">
        <v>2</v>
      </c>
      <c r="AM366" s="1" t="s">
        <v>112</v>
      </c>
      <c r="AN366" s="1">
        <v>3</v>
      </c>
      <c r="AO366" s="1" t="s">
        <v>221</v>
      </c>
      <c r="AP366" s="1">
        <v>5</v>
      </c>
      <c r="AR366">
        <f t="shared" si="5"/>
        <v>0.33333333333333331</v>
      </c>
      <c r="AS366">
        <v>1</v>
      </c>
      <c r="AT366">
        <v>2</v>
      </c>
      <c r="AU366">
        <v>3</v>
      </c>
      <c r="AV366">
        <f>IF(Table1[[#This Row],[narratives_rank_1]]=1,IF(Table1[[#This Row],[narratives_rank_2]]=2,123,132),IF(Table1[[#This Row],[narratives_rank_1]]=2,IF(Table1[[#This Row],[narratives_rank_2]]=1,213,231),IF(Table1[[#This Row],[narratives_rank_2]]=1,312,321)))</f>
        <v>123</v>
      </c>
      <c r="AW366" t="str">
        <f>IF(AV366=[1]Q4_narr_rank!$B$2,[1]Q4_narr_rank!$A$2,IF(AV366=[1]Q4_narr_rank!$B$3,[1]Q4_narr_rank!$A$3,IF(AV366=[1]Q4_narr_rank!$B$4,[1]Q4_narr_rank!$A$4,IF(AV366=[1]Q4_narr_rank!$B$5,[1]Q4_narr_rank!$A$5,IF(AV366=[1]Q4_narr_rank!$B$6,[1]Q4_narr_rank!$A$6,IF(AV366=[1]Q4_narr_rank!$B$7,[1]Q4_narr_rank!$A$7))))))</f>
        <v>Cynics</v>
      </c>
      <c r="AX366" t="s">
        <v>2024</v>
      </c>
      <c r="AY366">
        <v>1</v>
      </c>
      <c r="AZ366">
        <f>LEN(Table1[[#This Row],[narratives_probing]])</f>
        <v>261</v>
      </c>
      <c r="BA366" s="6" t="str">
        <f>IF(Table1[[#This Row],[narratives_rank_1]]=1,"Money",IF(Table1[[#This Row],[narratives_rank_2]]=1,"Mixture",IF(Table1[[#This Row],[narratives_rank_3]]=1,"Sincere")))</f>
        <v>Money</v>
      </c>
      <c r="BB366" s="11" t="s">
        <v>116</v>
      </c>
      <c r="BC366" s="1">
        <v>10</v>
      </c>
      <c r="BF366" t="s">
        <v>223</v>
      </c>
      <c r="BG366" t="s">
        <v>187</v>
      </c>
      <c r="BH366" t="s">
        <v>146</v>
      </c>
      <c r="BI366" t="s">
        <v>498</v>
      </c>
      <c r="BJ366" t="s">
        <v>154</v>
      </c>
      <c r="BK366" t="s">
        <v>163</v>
      </c>
      <c r="BL366" t="s">
        <v>135</v>
      </c>
      <c r="BN366">
        <v>68</v>
      </c>
      <c r="BO366" t="s">
        <v>136</v>
      </c>
      <c r="BP366" t="s">
        <v>324</v>
      </c>
      <c r="BQ366" t="s">
        <v>124</v>
      </c>
    </row>
    <row r="367" spans="1:69" x14ac:dyDescent="0.2">
      <c r="A367" t="s">
        <v>2025</v>
      </c>
      <c r="B367" t="s">
        <v>2025</v>
      </c>
      <c r="C367">
        <v>62.183999999999997</v>
      </c>
      <c r="D367" t="s">
        <v>2026</v>
      </c>
      <c r="E367" s="1" t="s">
        <v>105</v>
      </c>
      <c r="F367" s="1">
        <v>1</v>
      </c>
      <c r="G367" s="1" t="s">
        <v>182</v>
      </c>
      <c r="H367" s="1">
        <v>3</v>
      </c>
      <c r="I367" s="1"/>
      <c r="J367" t="s">
        <v>2027</v>
      </c>
      <c r="K367" s="1" t="s">
        <v>108</v>
      </c>
      <c r="L367" s="1">
        <v>1</v>
      </c>
      <c r="M367" s="1" t="s">
        <v>109</v>
      </c>
      <c r="N367" s="1">
        <v>1</v>
      </c>
      <c r="O367" s="1" t="s">
        <v>88</v>
      </c>
      <c r="P367" s="1">
        <v>4</v>
      </c>
      <c r="R367" t="s">
        <v>2028</v>
      </c>
      <c r="S367">
        <v>0</v>
      </c>
      <c r="X367">
        <v>0</v>
      </c>
      <c r="Y367" t="str" cm="1">
        <f t="array" ref="Y36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67" cm="1">
        <f t="array" ref="Z36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67" t="str" cm="1">
        <f t="array" ref="AA36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67" t="str" cm="1">
        <f t="array" ref="AB36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67" t="str" cm="1">
        <f t="array" ref="AC36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67" t="str" cm="1">
        <f t="array" ref="AD36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67">
        <f>IF(OR(Table1[[#This Row],[Merged_Coding3numerical1]]=1,Table1[[#This Row],[Merged_Coding3numerical2]]=1,Table1[[#This Row],[Merged_Coding3numerical3]]=1),1,0)</f>
        <v>0</v>
      </c>
      <c r="AF367">
        <f>IF(OR(Table1[[#This Row],[Merged_Coding3numerical1]]=2,Table1[[#This Row],[Merged_Coding3numerical2]]=2,Table1[[#This Row],[Merged_Coding3numerical3]]=2),1,0)</f>
        <v>0</v>
      </c>
      <c r="AG367">
        <f>IF(OR(Table1[[#This Row],[Merged_Coding3numerical1]]=3,Table1[[#This Row],[Merged_Coding3numerical2]]=3,Table1[[#This Row],[Merged_Coding3numerical3]]=3),1,0)</f>
        <v>0</v>
      </c>
      <c r="AH367">
        <f>IF(OR(Table1[[#This Row],[Merged_Coding3numerical1]]=4,Table1[[#This Row],[Merged_Coding3numerical2]]=4,Table1[[#This Row],[Merged_Coding3numerical3]]=4),1,0)</f>
        <v>1</v>
      </c>
      <c r="AI367">
        <f>IF(OR(Table1[[#This Row],[Merged_Coding3numerical1]]=5,Table1[[#This Row],[Merged_Coding3numerical2]]=5,Table1[[#This Row],[Merged_Coding3numerical3]]=5),1,0)</f>
        <v>0</v>
      </c>
      <c r="AJ367">
        <f>LEN(Table1[[#This Row],[narratives_open]])</f>
        <v>160</v>
      </c>
      <c r="AK367" s="1" t="s">
        <v>113</v>
      </c>
      <c r="AL367" s="1">
        <v>1</v>
      </c>
      <c r="AR367">
        <f t="shared" si="5"/>
        <v>1</v>
      </c>
      <c r="AS367">
        <v>2</v>
      </c>
      <c r="AT367">
        <v>3</v>
      </c>
      <c r="AU367">
        <v>1</v>
      </c>
      <c r="AV367">
        <f>IF(Table1[[#This Row],[narratives_rank_1]]=1,IF(Table1[[#This Row],[narratives_rank_2]]=2,123,132),IF(Table1[[#This Row],[narratives_rank_1]]=2,IF(Table1[[#This Row],[narratives_rank_2]]=1,213,231),IF(Table1[[#This Row],[narratives_rank_2]]=1,312,321)))</f>
        <v>231</v>
      </c>
      <c r="AW367" t="str">
        <f>IF(AV367=[1]Q4_narr_rank!$B$2,[1]Q4_narr_rank!$A$2,IF(AV367=[1]Q4_narr_rank!$B$3,[1]Q4_narr_rank!$A$3,IF(AV367=[1]Q4_narr_rank!$B$4,[1]Q4_narr_rank!$A$4,IF(AV367=[1]Q4_narr_rank!$B$5,[1]Q4_narr_rank!$A$5,IF(AV367=[1]Q4_narr_rank!$B$6,[1]Q4_narr_rank!$A$6,IF(AV367=[1]Q4_narr_rank!$B$7,[1]Q4_narr_rank!$A$7))))))</f>
        <v>2 different types of firms, idealists</v>
      </c>
      <c r="AX367" t="s">
        <v>2029</v>
      </c>
      <c r="AY367">
        <v>1</v>
      </c>
      <c r="AZ367">
        <f>LEN(Table1[[#This Row],[narratives_probing]])</f>
        <v>102</v>
      </c>
      <c r="BA367" s="6" t="str">
        <f>IF(Table1[[#This Row],[narratives_rank_1]]=1,"Money",IF(Table1[[#This Row],[narratives_rank_2]]=1,"Mixture",IF(Table1[[#This Row],[narratives_rank_3]]=1,"Sincere")))</f>
        <v>Sincere</v>
      </c>
      <c r="BB367" s="9" t="s">
        <v>369</v>
      </c>
      <c r="BC367" s="1">
        <v>7</v>
      </c>
      <c r="BF367" t="s">
        <v>210</v>
      </c>
      <c r="BG367" t="s">
        <v>187</v>
      </c>
      <c r="BH367" t="s">
        <v>96</v>
      </c>
      <c r="BI367" t="s">
        <v>118</v>
      </c>
      <c r="BJ367" t="s">
        <v>134</v>
      </c>
      <c r="BK367" t="s">
        <v>120</v>
      </c>
      <c r="BL367" t="s">
        <v>135</v>
      </c>
      <c r="BN367">
        <v>56</v>
      </c>
      <c r="BO367" t="s">
        <v>136</v>
      </c>
      <c r="BP367" t="s">
        <v>137</v>
      </c>
      <c r="BQ367" t="s">
        <v>156</v>
      </c>
    </row>
    <row r="368" spans="1:69" x14ac:dyDescent="0.2">
      <c r="A368" t="s">
        <v>2030</v>
      </c>
      <c r="B368" t="s">
        <v>2030</v>
      </c>
      <c r="C368">
        <v>68.134</v>
      </c>
      <c r="D368" t="s">
        <v>2031</v>
      </c>
      <c r="E368" s="1" t="s">
        <v>127</v>
      </c>
      <c r="F368" s="1">
        <v>3</v>
      </c>
      <c r="G368" s="1" t="s">
        <v>128</v>
      </c>
      <c r="H368" s="1">
        <v>9</v>
      </c>
      <c r="I368" s="1"/>
      <c r="J368" t="s">
        <v>2032</v>
      </c>
      <c r="K368" s="1" t="s">
        <v>86</v>
      </c>
      <c r="L368" s="1">
        <v>4</v>
      </c>
      <c r="M368" s="1" t="s">
        <v>87</v>
      </c>
      <c r="N368" s="1">
        <v>3</v>
      </c>
      <c r="O368" s="1" t="s">
        <v>88</v>
      </c>
      <c r="P368" s="1">
        <v>4</v>
      </c>
      <c r="R368" t="s">
        <v>2033</v>
      </c>
      <c r="S368">
        <v>0</v>
      </c>
      <c r="X368">
        <v>0</v>
      </c>
      <c r="Y368" t="str" cm="1">
        <f t="array" ref="Y36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68" cm="1">
        <f t="array" ref="Z36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68" t="str" cm="1">
        <f t="array" ref="AA36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68" t="str" cm="1">
        <f t="array" ref="AB36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68" t="str" cm="1">
        <f t="array" ref="AC36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68" t="str" cm="1">
        <f t="array" ref="AD36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68">
        <f>IF(OR(Table1[[#This Row],[Merged_Coding3numerical1]]=1,Table1[[#This Row],[Merged_Coding3numerical2]]=1,Table1[[#This Row],[Merged_Coding3numerical3]]=1),1,0)</f>
        <v>1</v>
      </c>
      <c r="AF368">
        <f>IF(OR(Table1[[#This Row],[Merged_Coding3numerical1]]=2,Table1[[#This Row],[Merged_Coding3numerical2]]=2,Table1[[#This Row],[Merged_Coding3numerical3]]=2),1,0)</f>
        <v>0</v>
      </c>
      <c r="AG368">
        <f>IF(OR(Table1[[#This Row],[Merged_Coding3numerical1]]=3,Table1[[#This Row],[Merged_Coding3numerical2]]=3,Table1[[#This Row],[Merged_Coding3numerical3]]=3),1,0)</f>
        <v>0</v>
      </c>
      <c r="AH368">
        <f>IF(OR(Table1[[#This Row],[Merged_Coding3numerical1]]=4,Table1[[#This Row],[Merged_Coding3numerical2]]=4,Table1[[#This Row],[Merged_Coding3numerical3]]=4),1,0)</f>
        <v>0</v>
      </c>
      <c r="AI368">
        <f>IF(OR(Table1[[#This Row],[Merged_Coding3numerical1]]=5,Table1[[#This Row],[Merged_Coding3numerical2]]=5,Table1[[#This Row],[Merged_Coding3numerical3]]=5),1,0)</f>
        <v>0</v>
      </c>
      <c r="AJ368">
        <f>LEN(Table1[[#This Row],[narratives_open]])</f>
        <v>106</v>
      </c>
      <c r="AK368" s="1" t="s">
        <v>90</v>
      </c>
      <c r="AL368" s="1">
        <v>2</v>
      </c>
      <c r="AR368">
        <f t="shared" si="5"/>
        <v>1</v>
      </c>
      <c r="AS368">
        <v>1</v>
      </c>
      <c r="AT368">
        <v>2</v>
      </c>
      <c r="AU368">
        <v>3</v>
      </c>
      <c r="AV368">
        <f>IF(Table1[[#This Row],[narratives_rank_1]]=1,IF(Table1[[#This Row],[narratives_rank_2]]=2,123,132),IF(Table1[[#This Row],[narratives_rank_1]]=2,IF(Table1[[#This Row],[narratives_rank_2]]=1,213,231),IF(Table1[[#This Row],[narratives_rank_2]]=1,312,321)))</f>
        <v>123</v>
      </c>
      <c r="AW368" t="str">
        <f>IF(AV368=[1]Q4_narr_rank!$B$2,[1]Q4_narr_rank!$A$2,IF(AV368=[1]Q4_narr_rank!$B$3,[1]Q4_narr_rank!$A$3,IF(AV368=[1]Q4_narr_rank!$B$4,[1]Q4_narr_rank!$A$4,IF(AV368=[1]Q4_narr_rank!$B$5,[1]Q4_narr_rank!$A$5,IF(AV368=[1]Q4_narr_rank!$B$6,[1]Q4_narr_rank!$A$6,IF(AV368=[1]Q4_narr_rank!$B$7,[1]Q4_narr_rank!$A$7))))))</f>
        <v>Cynics</v>
      </c>
      <c r="AX368" t="s">
        <v>2034</v>
      </c>
      <c r="AY368">
        <v>1</v>
      </c>
      <c r="AZ368">
        <f>LEN(Table1[[#This Row],[narratives_probing]])</f>
        <v>116</v>
      </c>
      <c r="BA368" s="6" t="str">
        <f>IF(Table1[[#This Row],[narratives_rank_1]]=1,"Money",IF(Table1[[#This Row],[narratives_rank_2]]=1,"Mixture",IF(Table1[[#This Row],[narratives_rank_3]]=1,"Sincere")))</f>
        <v>Money</v>
      </c>
      <c r="BB368" s="7" t="s">
        <v>92</v>
      </c>
      <c r="BC368" s="1">
        <v>9</v>
      </c>
      <c r="BF368" t="s">
        <v>117</v>
      </c>
      <c r="BG368" t="s">
        <v>94</v>
      </c>
      <c r="BH368" t="s">
        <v>96</v>
      </c>
      <c r="BI368" t="s">
        <v>96</v>
      </c>
      <c r="BJ368" t="s">
        <v>154</v>
      </c>
      <c r="BK368" t="s">
        <v>120</v>
      </c>
      <c r="BL368" t="s">
        <v>135</v>
      </c>
      <c r="BN368">
        <v>63</v>
      </c>
      <c r="BO368" t="s">
        <v>122</v>
      </c>
      <c r="BP368" t="s">
        <v>147</v>
      </c>
      <c r="BQ368" t="s">
        <v>138</v>
      </c>
    </row>
    <row r="369" spans="1:69" x14ac:dyDescent="0.2">
      <c r="A369" t="s">
        <v>2035</v>
      </c>
      <c r="B369" t="s">
        <v>2035</v>
      </c>
      <c r="C369">
        <v>547.87199999999996</v>
      </c>
      <c r="D369" t="s">
        <v>2036</v>
      </c>
      <c r="E369" s="1" t="s">
        <v>167</v>
      </c>
      <c r="F369" s="1">
        <v>5</v>
      </c>
      <c r="G369" s="1" t="s">
        <v>167</v>
      </c>
      <c r="H369" s="1">
        <v>19</v>
      </c>
      <c r="I369" s="1"/>
      <c r="J369" t="s">
        <v>2037</v>
      </c>
      <c r="K369" s="1" t="s">
        <v>192</v>
      </c>
      <c r="L369" s="1">
        <v>3</v>
      </c>
      <c r="M369" s="1" t="s">
        <v>87</v>
      </c>
      <c r="N369" s="1">
        <v>3</v>
      </c>
      <c r="O369" s="1" t="s">
        <v>88</v>
      </c>
      <c r="P369" s="1">
        <v>4</v>
      </c>
      <c r="R369" t="s">
        <v>2038</v>
      </c>
      <c r="S369">
        <v>0</v>
      </c>
      <c r="T369" t="s">
        <v>170</v>
      </c>
      <c r="U369">
        <v>1</v>
      </c>
      <c r="V369" t="s">
        <v>185</v>
      </c>
      <c r="W369" s="8">
        <f>IF(Table1[[#This Row],[main_reasontext]]=[1]Q3_narr_open!$A$23,1,IF(Table1[[#This Row],[main_reasontext]]=[1]Q3_narr_open!$A$24,2,IF(Table1[[#This Row],[main_reasontext]]=[1]Q3_narr_open!$A$25,3,IF(Table1[[#This Row],[main_reasontext]]=[1]Q3_narr_open!$A$26,4,))))</f>
        <v>4</v>
      </c>
      <c r="X369">
        <v>1</v>
      </c>
      <c r="Y369" t="str" cm="1">
        <f t="array" ref="Y36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69" cm="1">
        <f t="array" ref="Z36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69" t="str" cm="1">
        <f t="array" ref="AA36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69" cm="1">
        <f t="array" ref="AB36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69" t="str" cm="1">
        <f t="array" ref="AC36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69" t="str" cm="1">
        <f t="array" ref="AD36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69">
        <f>IF(OR(Table1[[#This Row],[Merged_Coding3numerical1]]=1,Table1[[#This Row],[Merged_Coding3numerical2]]=1,Table1[[#This Row],[Merged_Coding3numerical3]]=1),1,0)</f>
        <v>1</v>
      </c>
      <c r="AF369">
        <f>IF(OR(Table1[[#This Row],[Merged_Coding3numerical1]]=2,Table1[[#This Row],[Merged_Coding3numerical2]]=2,Table1[[#This Row],[Merged_Coding3numerical3]]=2),1,0)</f>
        <v>0</v>
      </c>
      <c r="AG369">
        <f>IF(OR(Table1[[#This Row],[Merged_Coding3numerical1]]=3,Table1[[#This Row],[Merged_Coding3numerical2]]=3,Table1[[#This Row],[Merged_Coding3numerical3]]=3),1,0)</f>
        <v>0</v>
      </c>
      <c r="AH369">
        <f>IF(OR(Table1[[#This Row],[Merged_Coding3numerical1]]=4,Table1[[#This Row],[Merged_Coding3numerical2]]=4,Table1[[#This Row],[Merged_Coding3numerical3]]=4),1,0)</f>
        <v>1</v>
      </c>
      <c r="AI369">
        <f>IF(OR(Table1[[#This Row],[Merged_Coding3numerical1]]=5,Table1[[#This Row],[Merged_Coding3numerical2]]=5,Table1[[#This Row],[Merged_Coding3numerical3]]=5),1,0)</f>
        <v>0</v>
      </c>
      <c r="AJ369">
        <f>LEN(Table1[[#This Row],[narratives_open]])</f>
        <v>329</v>
      </c>
      <c r="AK369" s="1" t="s">
        <v>90</v>
      </c>
      <c r="AL369" s="1">
        <v>2</v>
      </c>
      <c r="AM369" s="1" t="s">
        <v>113</v>
      </c>
      <c r="AN369" s="1">
        <v>1</v>
      </c>
      <c r="AR369">
        <f t="shared" si="5"/>
        <v>0.5</v>
      </c>
      <c r="AS369">
        <v>2</v>
      </c>
      <c r="AT369">
        <v>1</v>
      </c>
      <c r="AU369">
        <v>3</v>
      </c>
      <c r="AV369">
        <f>IF(Table1[[#This Row],[narratives_rank_1]]=1,IF(Table1[[#This Row],[narratives_rank_2]]=2,123,132),IF(Table1[[#This Row],[narratives_rank_1]]=2,IF(Table1[[#This Row],[narratives_rank_2]]=1,213,231),IF(Table1[[#This Row],[narratives_rank_2]]=1,312,321)))</f>
        <v>213</v>
      </c>
      <c r="AW369" t="str">
        <f>IF(AV369=[1]Q4_narr_rank!$B$2,[1]Q4_narr_rank!$A$2,IF(AV369=[1]Q4_narr_rank!$B$3,[1]Q4_narr_rank!$A$3,IF(AV369=[1]Q4_narr_rank!$B$4,[1]Q4_narr_rank!$A$4,IF(AV369=[1]Q4_narr_rank!$B$5,[1]Q4_narr_rank!$A$5,IF(AV369=[1]Q4_narr_rank!$B$6,[1]Q4_narr_rank!$A$6,IF(AV369=[1]Q4_narr_rank!$B$7,[1]Q4_narr_rank!$A$7))))))</f>
        <v>Balanced Cynics</v>
      </c>
      <c r="AX369" t="s">
        <v>2039</v>
      </c>
      <c r="AY369">
        <v>1</v>
      </c>
      <c r="AZ369">
        <f>LEN(Table1[[#This Row],[narratives_probing]])</f>
        <v>197</v>
      </c>
      <c r="BA369" s="6" t="str">
        <f>IF(Table1[[#This Row],[narratives_rank_1]]=1,"Money",IF(Table1[[#This Row],[narratives_rank_2]]=1,"Mixture",IF(Table1[[#This Row],[narratives_rank_3]]=1,"Sincere")))</f>
        <v>Mixture</v>
      </c>
      <c r="BB369" s="7" t="s">
        <v>2040</v>
      </c>
      <c r="BC369" s="1">
        <v>15</v>
      </c>
      <c r="BF369" t="s">
        <v>223</v>
      </c>
      <c r="BG369" t="s">
        <v>187</v>
      </c>
      <c r="BH369" t="s">
        <v>188</v>
      </c>
      <c r="BI369" t="s">
        <v>146</v>
      </c>
      <c r="BJ369" t="s">
        <v>162</v>
      </c>
      <c r="BK369" t="s">
        <v>120</v>
      </c>
      <c r="BL369" t="s">
        <v>135</v>
      </c>
      <c r="BN369">
        <v>62</v>
      </c>
      <c r="BO369" t="s">
        <v>122</v>
      </c>
      <c r="BP369" t="s">
        <v>324</v>
      </c>
      <c r="BQ369" t="s">
        <v>124</v>
      </c>
    </row>
    <row r="370" spans="1:69" x14ac:dyDescent="0.2">
      <c r="A370" t="s">
        <v>2041</v>
      </c>
      <c r="B370" t="s">
        <v>2041</v>
      </c>
      <c r="C370">
        <v>36.728999999999999</v>
      </c>
      <c r="D370" t="s">
        <v>2042</v>
      </c>
      <c r="E370" s="1" t="s">
        <v>84</v>
      </c>
      <c r="F370" s="1">
        <v>4</v>
      </c>
      <c r="G370" s="1" t="s">
        <v>84</v>
      </c>
      <c r="H370" s="1">
        <v>1</v>
      </c>
      <c r="I370" s="1"/>
      <c r="J370" t="s">
        <v>2043</v>
      </c>
      <c r="K370" s="1" t="s">
        <v>176</v>
      </c>
      <c r="L370" s="1">
        <v>2</v>
      </c>
      <c r="M370" s="1" t="s">
        <v>328</v>
      </c>
      <c r="N370" s="1">
        <v>4</v>
      </c>
      <c r="O370" s="1" t="s">
        <v>88</v>
      </c>
      <c r="P370" s="1">
        <v>4</v>
      </c>
      <c r="R370" t="s">
        <v>2044</v>
      </c>
      <c r="S370">
        <v>0</v>
      </c>
      <c r="X370">
        <v>0</v>
      </c>
      <c r="Y370" t="str" cm="1">
        <f t="array" ref="Y37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70" cm="1">
        <f t="array" ref="Z37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70" t="str" cm="1">
        <f t="array" ref="AA37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70" t="str" cm="1">
        <f t="array" ref="AB37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70" t="str" cm="1">
        <f t="array" ref="AC37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70" t="str" cm="1">
        <f t="array" ref="AD37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70">
        <f>IF(OR(Table1[[#This Row],[Merged_Coding3numerical1]]=1,Table1[[#This Row],[Merged_Coding3numerical2]]=1,Table1[[#This Row],[Merged_Coding3numerical3]]=1),1,0)</f>
        <v>1</v>
      </c>
      <c r="AF370">
        <f>IF(OR(Table1[[#This Row],[Merged_Coding3numerical1]]=2,Table1[[#This Row],[Merged_Coding3numerical2]]=2,Table1[[#This Row],[Merged_Coding3numerical3]]=2),1,0)</f>
        <v>0</v>
      </c>
      <c r="AG370">
        <f>IF(OR(Table1[[#This Row],[Merged_Coding3numerical1]]=3,Table1[[#This Row],[Merged_Coding3numerical2]]=3,Table1[[#This Row],[Merged_Coding3numerical3]]=3),1,0)</f>
        <v>0</v>
      </c>
      <c r="AH370">
        <f>IF(OR(Table1[[#This Row],[Merged_Coding3numerical1]]=4,Table1[[#This Row],[Merged_Coding3numerical2]]=4,Table1[[#This Row],[Merged_Coding3numerical3]]=4),1,0)</f>
        <v>0</v>
      </c>
      <c r="AI370">
        <f>IF(OR(Table1[[#This Row],[Merged_Coding3numerical1]]=5,Table1[[#This Row],[Merged_Coding3numerical2]]=5,Table1[[#This Row],[Merged_Coding3numerical3]]=5),1,0)</f>
        <v>0</v>
      </c>
      <c r="AJ370">
        <f>LEN(Table1[[#This Row],[narratives_open]])</f>
        <v>280</v>
      </c>
      <c r="AK370" s="1" t="s">
        <v>90</v>
      </c>
      <c r="AL370" s="1">
        <v>2</v>
      </c>
      <c r="AR370">
        <f t="shared" si="5"/>
        <v>1</v>
      </c>
      <c r="AS370">
        <v>1</v>
      </c>
      <c r="AT370">
        <v>2</v>
      </c>
      <c r="AU370">
        <v>3</v>
      </c>
      <c r="AV370">
        <f>IF(Table1[[#This Row],[narratives_rank_1]]=1,IF(Table1[[#This Row],[narratives_rank_2]]=2,123,132),IF(Table1[[#This Row],[narratives_rank_1]]=2,IF(Table1[[#This Row],[narratives_rank_2]]=1,213,231),IF(Table1[[#This Row],[narratives_rank_2]]=1,312,321)))</f>
        <v>123</v>
      </c>
      <c r="AW370" t="str">
        <f>IF(AV370=[1]Q4_narr_rank!$B$2,[1]Q4_narr_rank!$A$2,IF(AV370=[1]Q4_narr_rank!$B$3,[1]Q4_narr_rank!$A$3,IF(AV370=[1]Q4_narr_rank!$B$4,[1]Q4_narr_rank!$A$4,IF(AV370=[1]Q4_narr_rank!$B$5,[1]Q4_narr_rank!$A$5,IF(AV370=[1]Q4_narr_rank!$B$6,[1]Q4_narr_rank!$A$6,IF(AV370=[1]Q4_narr_rank!$B$7,[1]Q4_narr_rank!$A$7))))))</f>
        <v>Cynics</v>
      </c>
      <c r="AX370" t="s">
        <v>2045</v>
      </c>
      <c r="AY370">
        <v>1</v>
      </c>
      <c r="AZ370">
        <f>LEN(Table1[[#This Row],[narratives_probing]])</f>
        <v>242</v>
      </c>
      <c r="BA370" s="6" t="str">
        <f>IF(Table1[[#This Row],[narratives_rank_1]]=1,"Money",IF(Table1[[#This Row],[narratives_rank_2]]=1,"Mixture",IF(Table1[[#This Row],[narratives_rank_3]]=1,"Sincere")))</f>
        <v>Money</v>
      </c>
      <c r="BB370" s="7" t="s">
        <v>116</v>
      </c>
      <c r="BC370" s="1">
        <v>10</v>
      </c>
      <c r="BF370" t="s">
        <v>93</v>
      </c>
      <c r="BG370" t="s">
        <v>187</v>
      </c>
      <c r="BH370" t="s">
        <v>146</v>
      </c>
      <c r="BI370" t="s">
        <v>118</v>
      </c>
      <c r="BJ370" t="s">
        <v>119</v>
      </c>
      <c r="BK370" t="s">
        <v>120</v>
      </c>
      <c r="BL370" t="s">
        <v>630</v>
      </c>
      <c r="BN370">
        <v>58</v>
      </c>
      <c r="BO370" t="s">
        <v>100</v>
      </c>
      <c r="BP370" t="s">
        <v>216</v>
      </c>
      <c r="BQ370" t="s">
        <v>124</v>
      </c>
    </row>
    <row r="371" spans="1:69" x14ac:dyDescent="0.2">
      <c r="A371" t="s">
        <v>2046</v>
      </c>
      <c r="B371" t="s">
        <v>2046</v>
      </c>
      <c r="C371">
        <v>110.486</v>
      </c>
      <c r="D371" t="s">
        <v>2047</v>
      </c>
      <c r="E371" s="1" t="s">
        <v>127</v>
      </c>
      <c r="F371" s="1">
        <v>3</v>
      </c>
      <c r="G371" s="1" t="s">
        <v>128</v>
      </c>
      <c r="H371" s="1">
        <v>9</v>
      </c>
      <c r="I371" s="1"/>
      <c r="J371" t="s">
        <v>2048</v>
      </c>
      <c r="K371" s="1" t="s">
        <v>108</v>
      </c>
      <c r="L371" s="1">
        <v>1</v>
      </c>
      <c r="M371" s="1" t="s">
        <v>109</v>
      </c>
      <c r="N371" s="1">
        <v>1</v>
      </c>
      <c r="O371" s="1" t="s">
        <v>88</v>
      </c>
      <c r="P371" s="1">
        <v>4</v>
      </c>
      <c r="R371" t="s">
        <v>2049</v>
      </c>
      <c r="S371">
        <v>0</v>
      </c>
      <c r="X371">
        <v>0</v>
      </c>
      <c r="Y371" t="str" cm="1">
        <f t="array" ref="Y37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71" cm="1">
        <f t="array" ref="Z37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71" t="str" cm="1">
        <f t="array" ref="AA37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71" t="str" cm="1">
        <f t="array" ref="AB37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71" t="str" cm="1">
        <f t="array" ref="AC37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71" t="str" cm="1">
        <f t="array" ref="AD37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71">
        <f>IF(OR(Table1[[#This Row],[Merged_Coding3numerical1]]=1,Table1[[#This Row],[Merged_Coding3numerical2]]=1,Table1[[#This Row],[Merged_Coding3numerical3]]=1),1,0)</f>
        <v>0</v>
      </c>
      <c r="AF371">
        <f>IF(OR(Table1[[#This Row],[Merged_Coding3numerical1]]=2,Table1[[#This Row],[Merged_Coding3numerical2]]=2,Table1[[#This Row],[Merged_Coding3numerical3]]=2),1,0)</f>
        <v>1</v>
      </c>
      <c r="AG371">
        <f>IF(OR(Table1[[#This Row],[Merged_Coding3numerical1]]=3,Table1[[#This Row],[Merged_Coding3numerical2]]=3,Table1[[#This Row],[Merged_Coding3numerical3]]=3),1,0)</f>
        <v>0</v>
      </c>
      <c r="AH371">
        <f>IF(OR(Table1[[#This Row],[Merged_Coding3numerical1]]=4,Table1[[#This Row],[Merged_Coding3numerical2]]=4,Table1[[#This Row],[Merged_Coding3numerical3]]=4),1,0)</f>
        <v>0</v>
      </c>
      <c r="AI371">
        <f>IF(OR(Table1[[#This Row],[Merged_Coding3numerical1]]=5,Table1[[#This Row],[Merged_Coding3numerical2]]=5,Table1[[#This Row],[Merged_Coding3numerical3]]=5),1,0)</f>
        <v>0</v>
      </c>
      <c r="AJ371">
        <f>LEN(Table1[[#This Row],[narratives_open]])</f>
        <v>253</v>
      </c>
      <c r="AK371" s="1" t="s">
        <v>221</v>
      </c>
      <c r="AL371" s="1">
        <v>5</v>
      </c>
      <c r="AR371">
        <f t="shared" si="5"/>
        <v>1</v>
      </c>
      <c r="AS371">
        <v>1</v>
      </c>
      <c r="AT371">
        <v>2</v>
      </c>
      <c r="AU371">
        <v>3</v>
      </c>
      <c r="AV371">
        <f>IF(Table1[[#This Row],[narratives_rank_1]]=1,IF(Table1[[#This Row],[narratives_rank_2]]=2,123,132),IF(Table1[[#This Row],[narratives_rank_1]]=2,IF(Table1[[#This Row],[narratives_rank_2]]=1,213,231),IF(Table1[[#This Row],[narratives_rank_2]]=1,312,321)))</f>
        <v>123</v>
      </c>
      <c r="AW371" t="str">
        <f>IF(AV371=[1]Q4_narr_rank!$B$2,[1]Q4_narr_rank!$A$2,IF(AV371=[1]Q4_narr_rank!$B$3,[1]Q4_narr_rank!$A$3,IF(AV371=[1]Q4_narr_rank!$B$4,[1]Q4_narr_rank!$A$4,IF(AV371=[1]Q4_narr_rank!$B$5,[1]Q4_narr_rank!$A$5,IF(AV371=[1]Q4_narr_rank!$B$6,[1]Q4_narr_rank!$A$6,IF(AV371=[1]Q4_narr_rank!$B$7,[1]Q4_narr_rank!$A$7))))))</f>
        <v>Cynics</v>
      </c>
      <c r="AX371" t="s">
        <v>2050</v>
      </c>
      <c r="AY371">
        <v>1</v>
      </c>
      <c r="AZ371">
        <f>LEN(Table1[[#This Row],[narratives_probing]])</f>
        <v>219</v>
      </c>
      <c r="BA371" s="6" t="str">
        <f>IF(Table1[[#This Row],[narratives_rank_1]]=1,"Money",IF(Table1[[#This Row],[narratives_rank_2]]=1,"Mixture",IF(Table1[[#This Row],[narratives_rank_3]]=1,"Sincere")))</f>
        <v>Money</v>
      </c>
      <c r="BB371" s="9" t="s">
        <v>336</v>
      </c>
      <c r="BC371" s="1">
        <v>3</v>
      </c>
      <c r="BF371" t="s">
        <v>153</v>
      </c>
      <c r="BG371">
        <v>0.2</v>
      </c>
      <c r="BH371" t="s">
        <v>188</v>
      </c>
      <c r="BI371" t="s">
        <v>188</v>
      </c>
      <c r="BJ371" t="s">
        <v>119</v>
      </c>
      <c r="BK371" t="s">
        <v>120</v>
      </c>
      <c r="BL371" t="s">
        <v>135</v>
      </c>
      <c r="BN371">
        <v>66</v>
      </c>
      <c r="BO371" t="s">
        <v>122</v>
      </c>
      <c r="BP371" t="s">
        <v>147</v>
      </c>
      <c r="BQ371" t="s">
        <v>156</v>
      </c>
    </row>
    <row r="372" spans="1:69" x14ac:dyDescent="0.2">
      <c r="A372" t="s">
        <v>2051</v>
      </c>
      <c r="B372" t="s">
        <v>2051</v>
      </c>
      <c r="C372">
        <v>34.981000000000002</v>
      </c>
      <c r="D372" t="s">
        <v>2052</v>
      </c>
      <c r="E372" s="1" t="s">
        <v>167</v>
      </c>
      <c r="F372" s="1">
        <v>5</v>
      </c>
      <c r="G372" s="1" t="s">
        <v>167</v>
      </c>
      <c r="H372" s="1">
        <v>19</v>
      </c>
      <c r="I372" s="1"/>
      <c r="J372" t="s">
        <v>2053</v>
      </c>
      <c r="K372" s="1" t="s">
        <v>108</v>
      </c>
      <c r="L372" s="1">
        <v>1</v>
      </c>
      <c r="M372" s="1" t="s">
        <v>109</v>
      </c>
      <c r="N372" s="1">
        <v>1</v>
      </c>
      <c r="O372" s="1" t="s">
        <v>88</v>
      </c>
      <c r="P372" s="1">
        <v>4</v>
      </c>
      <c r="R372" t="s">
        <v>2054</v>
      </c>
      <c r="S372">
        <v>1</v>
      </c>
      <c r="X372">
        <v>0</v>
      </c>
      <c r="Y372" t="str" cm="1">
        <f t="array" ref="Y37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72" cm="1">
        <f t="array" ref="Z37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72" t="str" cm="1">
        <f t="array" ref="AA37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72" t="str" cm="1">
        <f t="array" ref="AB37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72" t="str" cm="1">
        <f t="array" ref="AC37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72" t="str" cm="1">
        <f t="array" ref="AD37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72">
        <f>IF(OR(Table1[[#This Row],[Merged_Coding3numerical1]]=1,Table1[[#This Row],[Merged_Coding3numerical2]]=1,Table1[[#This Row],[Merged_Coding3numerical3]]=1),1,0)</f>
        <v>0</v>
      </c>
      <c r="AF372">
        <f>IF(OR(Table1[[#This Row],[Merged_Coding3numerical1]]=2,Table1[[#This Row],[Merged_Coding3numerical2]]=2,Table1[[#This Row],[Merged_Coding3numerical3]]=2),1,0)</f>
        <v>0</v>
      </c>
      <c r="AG372">
        <f>IF(OR(Table1[[#This Row],[Merged_Coding3numerical1]]=3,Table1[[#This Row],[Merged_Coding3numerical2]]=3,Table1[[#This Row],[Merged_Coding3numerical3]]=3),1,0)</f>
        <v>0</v>
      </c>
      <c r="AH372">
        <f>IF(OR(Table1[[#This Row],[Merged_Coding3numerical1]]=4,Table1[[#This Row],[Merged_Coding3numerical2]]=4,Table1[[#This Row],[Merged_Coding3numerical3]]=4),1,0)</f>
        <v>1</v>
      </c>
      <c r="AI372">
        <f>IF(OR(Table1[[#This Row],[Merged_Coding3numerical1]]=5,Table1[[#This Row],[Merged_Coding3numerical2]]=5,Table1[[#This Row],[Merged_Coding3numerical3]]=5),1,0)</f>
        <v>0</v>
      </c>
      <c r="AJ372">
        <f>LEN(Table1[[#This Row],[narratives_open]])</f>
        <v>69</v>
      </c>
      <c r="AK372" s="1" t="s">
        <v>113</v>
      </c>
      <c r="AL372" s="1">
        <v>1</v>
      </c>
      <c r="AR372">
        <f t="shared" si="5"/>
        <v>1</v>
      </c>
      <c r="AS372">
        <v>3</v>
      </c>
      <c r="AT372">
        <v>2</v>
      </c>
      <c r="AU372">
        <v>1</v>
      </c>
      <c r="AV372">
        <f>IF(Table1[[#This Row],[narratives_rank_1]]=1,IF(Table1[[#This Row],[narratives_rank_2]]=2,123,132),IF(Table1[[#This Row],[narratives_rank_1]]=2,IF(Table1[[#This Row],[narratives_rank_2]]=1,213,231),IF(Table1[[#This Row],[narratives_rank_2]]=1,312,321)))</f>
        <v>321</v>
      </c>
      <c r="AW372" t="str">
        <f>IF(AV372=[1]Q4_narr_rank!$B$2,[1]Q4_narr_rank!$A$2,IF(AV372=[1]Q4_narr_rank!$B$3,[1]Q4_narr_rank!$A$3,IF(AV372=[1]Q4_narr_rank!$B$4,[1]Q4_narr_rank!$A$4,IF(AV372=[1]Q4_narr_rank!$B$5,[1]Q4_narr_rank!$A$5,IF(AV372=[1]Q4_narr_rank!$B$6,[1]Q4_narr_rank!$A$6,IF(AV372=[1]Q4_narr_rank!$B$7,[1]Q4_narr_rank!$A$7))))))</f>
        <v>Idealists</v>
      </c>
      <c r="AX372" t="s">
        <v>2055</v>
      </c>
      <c r="AY372">
        <v>1</v>
      </c>
      <c r="AZ372">
        <f>LEN(Table1[[#This Row],[narratives_probing]])</f>
        <v>83</v>
      </c>
      <c r="BA372" s="6" t="str">
        <f>IF(Table1[[#This Row],[narratives_rank_1]]=1,"Money",IF(Table1[[#This Row],[narratives_rank_2]]=1,"Mixture",IF(Table1[[#This Row],[narratives_rank_3]]=1,"Sincere")))</f>
        <v>Sincere</v>
      </c>
      <c r="BB372" s="9" t="s">
        <v>268</v>
      </c>
      <c r="BC372" s="1">
        <v>6</v>
      </c>
      <c r="BF372" t="s">
        <v>210</v>
      </c>
      <c r="BG372">
        <v>0.6</v>
      </c>
      <c r="BH372" t="s">
        <v>188</v>
      </c>
      <c r="BI372" t="s">
        <v>188</v>
      </c>
      <c r="BJ372" t="s">
        <v>134</v>
      </c>
      <c r="BK372" t="s">
        <v>120</v>
      </c>
      <c r="BL372" t="s">
        <v>135</v>
      </c>
      <c r="BN372">
        <v>50</v>
      </c>
      <c r="BO372" t="s">
        <v>136</v>
      </c>
      <c r="BP372" t="s">
        <v>101</v>
      </c>
      <c r="BQ372" t="s">
        <v>138</v>
      </c>
    </row>
    <row r="373" spans="1:69" x14ac:dyDescent="0.2">
      <c r="A373" t="s">
        <v>2056</v>
      </c>
      <c r="B373" t="s">
        <v>2056</v>
      </c>
      <c r="C373">
        <v>178.80600000000001</v>
      </c>
      <c r="D373" t="s">
        <v>2057</v>
      </c>
      <c r="E373" s="1" t="s">
        <v>127</v>
      </c>
      <c r="F373" s="1">
        <v>3</v>
      </c>
      <c r="G373" s="1" t="s">
        <v>128</v>
      </c>
      <c r="H373" s="1">
        <v>9</v>
      </c>
      <c r="I373" s="1"/>
      <c r="J373" t="s">
        <v>2058</v>
      </c>
      <c r="K373" s="1" t="s">
        <v>108</v>
      </c>
      <c r="L373" s="1">
        <v>1</v>
      </c>
      <c r="M373" s="1" t="s">
        <v>109</v>
      </c>
      <c r="N373" s="1">
        <v>1</v>
      </c>
      <c r="O373" s="1" t="s">
        <v>88</v>
      </c>
      <c r="P373" s="1">
        <v>4</v>
      </c>
      <c r="R373" t="s">
        <v>2059</v>
      </c>
      <c r="S373">
        <v>0</v>
      </c>
      <c r="X373">
        <v>0</v>
      </c>
      <c r="Y373" t="str" cm="1">
        <f t="array" ref="Y37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73" cm="1">
        <f t="array" ref="Z37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73" t="str" cm="1">
        <f t="array" ref="AA37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73" t="str" cm="1">
        <f t="array" ref="AB37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73" t="str" cm="1">
        <f t="array" ref="AC37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73" t="str" cm="1">
        <f t="array" ref="AD37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73">
        <f>IF(OR(Table1[[#This Row],[Merged_Coding3numerical1]]=1,Table1[[#This Row],[Merged_Coding3numerical2]]=1,Table1[[#This Row],[Merged_Coding3numerical3]]=1),1,0)</f>
        <v>0</v>
      </c>
      <c r="AF373">
        <f>IF(OR(Table1[[#This Row],[Merged_Coding3numerical1]]=2,Table1[[#This Row],[Merged_Coding3numerical2]]=2,Table1[[#This Row],[Merged_Coding3numerical3]]=2),1,0)</f>
        <v>0</v>
      </c>
      <c r="AG373">
        <f>IF(OR(Table1[[#This Row],[Merged_Coding3numerical1]]=3,Table1[[#This Row],[Merged_Coding3numerical2]]=3,Table1[[#This Row],[Merged_Coding3numerical3]]=3),1,0)</f>
        <v>0</v>
      </c>
      <c r="AH373">
        <f>IF(OR(Table1[[#This Row],[Merged_Coding3numerical1]]=4,Table1[[#This Row],[Merged_Coding3numerical2]]=4,Table1[[#This Row],[Merged_Coding3numerical3]]=4),1,0)</f>
        <v>1</v>
      </c>
      <c r="AI373">
        <f>IF(OR(Table1[[#This Row],[Merged_Coding3numerical1]]=5,Table1[[#This Row],[Merged_Coding3numerical2]]=5,Table1[[#This Row],[Merged_Coding3numerical3]]=5),1,0)</f>
        <v>0</v>
      </c>
      <c r="AJ373">
        <f>LEN(Table1[[#This Row],[narratives_open]])</f>
        <v>308</v>
      </c>
      <c r="AK373" s="1" t="s">
        <v>113</v>
      </c>
      <c r="AL373" s="1">
        <v>1</v>
      </c>
      <c r="AR373">
        <f t="shared" si="5"/>
        <v>1</v>
      </c>
      <c r="AS373">
        <v>3</v>
      </c>
      <c r="AT373">
        <v>2</v>
      </c>
      <c r="AU373">
        <v>1</v>
      </c>
      <c r="AV373">
        <f>IF(Table1[[#This Row],[narratives_rank_1]]=1,IF(Table1[[#This Row],[narratives_rank_2]]=2,123,132),IF(Table1[[#This Row],[narratives_rank_1]]=2,IF(Table1[[#This Row],[narratives_rank_2]]=1,213,231),IF(Table1[[#This Row],[narratives_rank_2]]=1,312,321)))</f>
        <v>321</v>
      </c>
      <c r="AW373" t="str">
        <f>IF(AV373=[1]Q4_narr_rank!$B$2,[1]Q4_narr_rank!$A$2,IF(AV373=[1]Q4_narr_rank!$B$3,[1]Q4_narr_rank!$A$3,IF(AV373=[1]Q4_narr_rank!$B$4,[1]Q4_narr_rank!$A$4,IF(AV373=[1]Q4_narr_rank!$B$5,[1]Q4_narr_rank!$A$5,IF(AV373=[1]Q4_narr_rank!$B$6,[1]Q4_narr_rank!$A$6,IF(AV373=[1]Q4_narr_rank!$B$7,[1]Q4_narr_rank!$A$7))))))</f>
        <v>Idealists</v>
      </c>
      <c r="AX373" t="s">
        <v>2060</v>
      </c>
      <c r="AY373">
        <v>1</v>
      </c>
      <c r="AZ373">
        <f>LEN(Table1[[#This Row],[narratives_probing]])</f>
        <v>889</v>
      </c>
      <c r="BA373" s="6" t="str">
        <f>IF(Table1[[#This Row],[narratives_rank_1]]=1,"Money",IF(Table1[[#This Row],[narratives_rank_2]]=1,"Mixture",IF(Table1[[#This Row],[narratives_rank_3]]=1,"Sincere")))</f>
        <v>Sincere</v>
      </c>
      <c r="BB373" s="9" t="s">
        <v>268</v>
      </c>
      <c r="BC373" s="1">
        <v>6</v>
      </c>
      <c r="BF373" t="s">
        <v>210</v>
      </c>
      <c r="BG373" t="s">
        <v>187</v>
      </c>
      <c r="BH373" t="s">
        <v>498</v>
      </c>
      <c r="BI373" t="s">
        <v>498</v>
      </c>
      <c r="BJ373" t="s">
        <v>154</v>
      </c>
      <c r="BK373" t="s">
        <v>163</v>
      </c>
      <c r="BL373" t="s">
        <v>135</v>
      </c>
      <c r="BN373">
        <v>62</v>
      </c>
      <c r="BO373" t="s">
        <v>100</v>
      </c>
      <c r="BP373" t="s">
        <v>123</v>
      </c>
      <c r="BQ373" t="s">
        <v>138</v>
      </c>
    </row>
    <row r="374" spans="1:69" x14ac:dyDescent="0.2">
      <c r="A374" t="s">
        <v>2061</v>
      </c>
      <c r="B374" s="15" t="s">
        <v>2061</v>
      </c>
      <c r="C374">
        <v>82.908000000000001</v>
      </c>
      <c r="D374" t="s">
        <v>2062</v>
      </c>
      <c r="E374" s="1" t="s">
        <v>141</v>
      </c>
      <c r="F374" s="1">
        <v>6</v>
      </c>
      <c r="G374" s="1" t="s">
        <v>856</v>
      </c>
      <c r="H374" s="1">
        <v>17</v>
      </c>
      <c r="I374" s="1"/>
      <c r="J374" t="s">
        <v>2063</v>
      </c>
      <c r="K374" s="1" t="s">
        <v>108</v>
      </c>
      <c r="L374" s="1">
        <v>1</v>
      </c>
      <c r="M374" s="1" t="s">
        <v>109</v>
      </c>
      <c r="N374" s="1">
        <v>1</v>
      </c>
      <c r="O374" s="1" t="s">
        <v>88</v>
      </c>
      <c r="P374" s="1">
        <v>4</v>
      </c>
      <c r="R374" t="s">
        <v>2064</v>
      </c>
      <c r="S374">
        <v>0</v>
      </c>
      <c r="X374">
        <v>0</v>
      </c>
      <c r="Y374" t="str" cm="1">
        <f t="array" ref="Y37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74" cm="1">
        <f t="array" ref="Z37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74" t="str" cm="1">
        <f t="array" ref="AA37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74" t="str" cm="1">
        <f t="array" ref="AB37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74" t="str" cm="1">
        <f t="array" ref="AC37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74" t="str" cm="1">
        <f t="array" ref="AD37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74">
        <f>IF(OR(Table1[[#This Row],[Merged_Coding3numerical1]]=1,Table1[[#This Row],[Merged_Coding3numerical2]]=1,Table1[[#This Row],[Merged_Coding3numerical3]]=1),1,0)</f>
        <v>0</v>
      </c>
      <c r="AF374">
        <f>IF(OR(Table1[[#This Row],[Merged_Coding3numerical1]]=2,Table1[[#This Row],[Merged_Coding3numerical2]]=2,Table1[[#This Row],[Merged_Coding3numerical3]]=2),1,0)</f>
        <v>1</v>
      </c>
      <c r="AG374">
        <f>IF(OR(Table1[[#This Row],[Merged_Coding3numerical1]]=3,Table1[[#This Row],[Merged_Coding3numerical2]]=3,Table1[[#This Row],[Merged_Coding3numerical3]]=3),1,0)</f>
        <v>0</v>
      </c>
      <c r="AH374">
        <f>IF(OR(Table1[[#This Row],[Merged_Coding3numerical1]]=4,Table1[[#This Row],[Merged_Coding3numerical2]]=4,Table1[[#This Row],[Merged_Coding3numerical3]]=4),1,0)</f>
        <v>0</v>
      </c>
      <c r="AI374">
        <f>IF(OR(Table1[[#This Row],[Merged_Coding3numerical1]]=5,Table1[[#This Row],[Merged_Coding3numerical2]]=5,Table1[[#This Row],[Merged_Coding3numerical3]]=5),1,0)</f>
        <v>0</v>
      </c>
      <c r="AJ374">
        <f>LEN(Table1[[#This Row],[narratives_open]])</f>
        <v>85</v>
      </c>
      <c r="AK374" s="1" t="s">
        <v>112</v>
      </c>
      <c r="AL374" s="1">
        <v>3</v>
      </c>
      <c r="AR374">
        <f t="shared" si="5"/>
        <v>1</v>
      </c>
      <c r="AS374">
        <v>1</v>
      </c>
      <c r="AT374">
        <v>2</v>
      </c>
      <c r="AU374">
        <v>3</v>
      </c>
      <c r="AV374">
        <f>IF(Table1[[#This Row],[narratives_rank_1]]=1,IF(Table1[[#This Row],[narratives_rank_2]]=2,123,132),IF(Table1[[#This Row],[narratives_rank_1]]=2,IF(Table1[[#This Row],[narratives_rank_2]]=1,213,231),IF(Table1[[#This Row],[narratives_rank_2]]=1,312,321)))</f>
        <v>123</v>
      </c>
      <c r="AW374" t="str">
        <f>IF(AV374=[1]Q4_narr_rank!$B$2,[1]Q4_narr_rank!$A$2,IF(AV374=[1]Q4_narr_rank!$B$3,[1]Q4_narr_rank!$A$3,IF(AV374=[1]Q4_narr_rank!$B$4,[1]Q4_narr_rank!$A$4,IF(AV374=[1]Q4_narr_rank!$B$5,[1]Q4_narr_rank!$A$5,IF(AV374=[1]Q4_narr_rank!$B$6,[1]Q4_narr_rank!$A$6,IF(AV374=[1]Q4_narr_rank!$B$7,[1]Q4_narr_rank!$A$7))))))</f>
        <v>Cynics</v>
      </c>
      <c r="AX374" t="s">
        <v>2065</v>
      </c>
      <c r="AY374">
        <v>1</v>
      </c>
      <c r="AZ374">
        <f>LEN(Table1[[#This Row],[narratives_probing]])</f>
        <v>46</v>
      </c>
      <c r="BA374" s="6" t="str">
        <f>IF(Table1[[#This Row],[narratives_rank_1]]=1,"Money",IF(Table1[[#This Row],[narratives_rank_2]]=1,"Mixture",IF(Table1[[#This Row],[narratives_rank_3]]=1,"Sincere")))</f>
        <v>Money</v>
      </c>
      <c r="BB374" s="7" t="s">
        <v>116</v>
      </c>
      <c r="BC374" s="1">
        <v>10</v>
      </c>
      <c r="BF374" t="s">
        <v>223</v>
      </c>
      <c r="BG374">
        <v>0.2</v>
      </c>
      <c r="BH374" t="s">
        <v>188</v>
      </c>
      <c r="BI374" t="s">
        <v>118</v>
      </c>
      <c r="BJ374" t="s">
        <v>97</v>
      </c>
      <c r="BK374" t="s">
        <v>163</v>
      </c>
      <c r="BL374" t="s">
        <v>99</v>
      </c>
      <c r="BN374">
        <v>62</v>
      </c>
      <c r="BO374" t="s">
        <v>122</v>
      </c>
      <c r="BP374" t="s">
        <v>324</v>
      </c>
      <c r="BQ374" t="s">
        <v>138</v>
      </c>
    </row>
    <row r="375" spans="1:69" x14ac:dyDescent="0.2">
      <c r="A375" t="s">
        <v>2066</v>
      </c>
      <c r="B375" t="s">
        <v>2066</v>
      </c>
      <c r="C375">
        <v>41.771000000000001</v>
      </c>
      <c r="D375" t="s">
        <v>2067</v>
      </c>
      <c r="E375" s="1" t="s">
        <v>167</v>
      </c>
      <c r="F375" s="1">
        <v>5</v>
      </c>
      <c r="G375" s="1" t="s">
        <v>167</v>
      </c>
      <c r="H375" s="1">
        <v>19</v>
      </c>
      <c r="I375" s="1"/>
      <c r="J375" t="s">
        <v>2068</v>
      </c>
      <c r="K375" s="1" t="s">
        <v>176</v>
      </c>
      <c r="L375" s="1">
        <v>2</v>
      </c>
      <c r="M375" s="1" t="s">
        <v>177</v>
      </c>
      <c r="N375" s="1">
        <v>2</v>
      </c>
      <c r="O375" s="1" t="s">
        <v>88</v>
      </c>
      <c r="P375" s="1">
        <v>4</v>
      </c>
      <c r="R375" t="s">
        <v>2069</v>
      </c>
      <c r="S375">
        <v>0</v>
      </c>
      <c r="X375">
        <v>0</v>
      </c>
      <c r="Y375" t="str" cm="1">
        <f t="array" ref="Y37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375" cm="1">
        <f t="array" ref="Z37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375" t="str" cm="1">
        <f t="array" ref="AA37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75" t="str" cm="1">
        <f t="array" ref="AB37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75" t="str" cm="1">
        <f t="array" ref="AC37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75" t="str" cm="1">
        <f t="array" ref="AD37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75">
        <f>IF(OR(Table1[[#This Row],[Merged_Coding3numerical1]]=1,Table1[[#This Row],[Merged_Coding3numerical2]]=1,Table1[[#This Row],[Merged_Coding3numerical3]]=1),1,0)</f>
        <v>0</v>
      </c>
      <c r="AF375">
        <f>IF(OR(Table1[[#This Row],[Merged_Coding3numerical1]]=2,Table1[[#This Row],[Merged_Coding3numerical2]]=2,Table1[[#This Row],[Merged_Coding3numerical3]]=2),1,0)</f>
        <v>0</v>
      </c>
      <c r="AG375">
        <f>IF(OR(Table1[[#This Row],[Merged_Coding3numerical1]]=3,Table1[[#This Row],[Merged_Coding3numerical2]]=3,Table1[[#This Row],[Merged_Coding3numerical3]]=3),1,0)</f>
        <v>0</v>
      </c>
      <c r="AH375">
        <f>IF(OR(Table1[[#This Row],[Merged_Coding3numerical1]]=4,Table1[[#This Row],[Merged_Coding3numerical2]]=4,Table1[[#This Row],[Merged_Coding3numerical3]]=4),1,0)</f>
        <v>0</v>
      </c>
      <c r="AI375">
        <f>IF(OR(Table1[[#This Row],[Merged_Coding3numerical1]]=5,Table1[[#This Row],[Merged_Coding3numerical2]]=5,Table1[[#This Row],[Merged_Coding3numerical3]]=5),1,0)</f>
        <v>1</v>
      </c>
      <c r="AJ375">
        <f>LEN(Table1[[#This Row],[narratives_open]])</f>
        <v>146</v>
      </c>
      <c r="AK375" s="1" t="s">
        <v>194</v>
      </c>
      <c r="AL375" s="1">
        <v>9</v>
      </c>
      <c r="AR375">
        <f t="shared" si="5"/>
        <v>1</v>
      </c>
      <c r="AS375">
        <v>3</v>
      </c>
      <c r="AT375">
        <v>2</v>
      </c>
      <c r="AU375">
        <v>1</v>
      </c>
      <c r="AV375">
        <f>IF(Table1[[#This Row],[narratives_rank_1]]=1,IF(Table1[[#This Row],[narratives_rank_2]]=2,123,132),IF(Table1[[#This Row],[narratives_rank_1]]=2,IF(Table1[[#This Row],[narratives_rank_2]]=1,213,231),IF(Table1[[#This Row],[narratives_rank_2]]=1,312,321)))</f>
        <v>321</v>
      </c>
      <c r="AW375" t="str">
        <f>IF(AV375=[1]Q4_narr_rank!$B$2,[1]Q4_narr_rank!$A$2,IF(AV375=[1]Q4_narr_rank!$B$3,[1]Q4_narr_rank!$A$3,IF(AV375=[1]Q4_narr_rank!$B$4,[1]Q4_narr_rank!$A$4,IF(AV375=[1]Q4_narr_rank!$B$5,[1]Q4_narr_rank!$A$5,IF(AV375=[1]Q4_narr_rank!$B$6,[1]Q4_narr_rank!$A$6,IF(AV375=[1]Q4_narr_rank!$B$7,[1]Q4_narr_rank!$A$7))))))</f>
        <v>Idealists</v>
      </c>
      <c r="AX375" t="s">
        <v>2070</v>
      </c>
      <c r="AY375">
        <v>1</v>
      </c>
      <c r="AZ375">
        <f>LEN(Table1[[#This Row],[narratives_probing]])</f>
        <v>66</v>
      </c>
      <c r="BA375" s="6" t="str">
        <f>IF(Table1[[#This Row],[narratives_rank_1]]=1,"Money",IF(Table1[[#This Row],[narratives_rank_2]]=1,"Mixture",IF(Table1[[#This Row],[narratives_rank_3]]=1,"Sincere")))</f>
        <v>Sincere</v>
      </c>
      <c r="BB375" s="9" t="s">
        <v>369</v>
      </c>
      <c r="BC375" s="1">
        <v>7</v>
      </c>
      <c r="BF375" t="s">
        <v>202</v>
      </c>
      <c r="BG375" t="s">
        <v>94</v>
      </c>
      <c r="BH375" t="s">
        <v>498</v>
      </c>
      <c r="BI375" t="s">
        <v>118</v>
      </c>
      <c r="BJ375" t="s">
        <v>119</v>
      </c>
      <c r="BK375" t="s">
        <v>120</v>
      </c>
      <c r="BL375" t="s">
        <v>135</v>
      </c>
      <c r="BN375">
        <v>58</v>
      </c>
      <c r="BO375" t="s">
        <v>136</v>
      </c>
      <c r="BP375" t="s">
        <v>147</v>
      </c>
      <c r="BQ375" t="s">
        <v>156</v>
      </c>
    </row>
    <row r="376" spans="1:69" x14ac:dyDescent="0.2">
      <c r="A376" t="s">
        <v>2071</v>
      </c>
      <c r="B376" t="s">
        <v>2071</v>
      </c>
      <c r="C376">
        <v>84.899000000000001</v>
      </c>
      <c r="D376" t="s">
        <v>2072</v>
      </c>
      <c r="E376" s="1" t="s">
        <v>84</v>
      </c>
      <c r="F376" s="1">
        <v>4</v>
      </c>
      <c r="G376" s="1" t="s">
        <v>84</v>
      </c>
      <c r="H376" s="1">
        <v>1</v>
      </c>
      <c r="I376" s="1"/>
      <c r="J376" t="s">
        <v>2073</v>
      </c>
      <c r="K376" s="1" t="s">
        <v>108</v>
      </c>
      <c r="L376" s="1">
        <v>1</v>
      </c>
      <c r="M376" s="1" t="s">
        <v>109</v>
      </c>
      <c r="N376" s="1">
        <v>1</v>
      </c>
      <c r="O376" s="1" t="s">
        <v>88</v>
      </c>
      <c r="P376" s="1">
        <v>4</v>
      </c>
      <c r="Q376" s="1"/>
      <c r="R376" t="s">
        <v>2074</v>
      </c>
      <c r="S376">
        <v>0</v>
      </c>
      <c r="X376">
        <v>0</v>
      </c>
      <c r="Y376" t="str" cm="1">
        <f t="array" ref="Y37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76" cm="1">
        <f t="array" ref="Z37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76" t="str" cm="1">
        <f t="array" ref="AA37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76" t="str" cm="1">
        <f t="array" ref="AB37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76" t="str" cm="1">
        <f t="array" ref="AC37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76" t="str" cm="1">
        <f t="array" ref="AD37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76">
        <f>IF(OR(Table1[[#This Row],[Merged_Coding3numerical1]]=1,Table1[[#This Row],[Merged_Coding3numerical2]]=1,Table1[[#This Row],[Merged_Coding3numerical3]]=1),1,0)</f>
        <v>1</v>
      </c>
      <c r="AF376">
        <f>IF(OR(Table1[[#This Row],[Merged_Coding3numerical1]]=2,Table1[[#This Row],[Merged_Coding3numerical2]]=2,Table1[[#This Row],[Merged_Coding3numerical3]]=2),1,0)</f>
        <v>0</v>
      </c>
      <c r="AG376">
        <f>IF(OR(Table1[[#This Row],[Merged_Coding3numerical1]]=3,Table1[[#This Row],[Merged_Coding3numerical2]]=3,Table1[[#This Row],[Merged_Coding3numerical3]]=3),1,0)</f>
        <v>0</v>
      </c>
      <c r="AH376">
        <f>IF(OR(Table1[[#This Row],[Merged_Coding3numerical1]]=4,Table1[[#This Row],[Merged_Coding3numerical2]]=4,Table1[[#This Row],[Merged_Coding3numerical3]]=4),1,0)</f>
        <v>0</v>
      </c>
      <c r="AI376">
        <f>IF(OR(Table1[[#This Row],[Merged_Coding3numerical1]]=5,Table1[[#This Row],[Merged_Coding3numerical2]]=5,Table1[[#This Row],[Merged_Coding3numerical3]]=5),1,0)</f>
        <v>0</v>
      </c>
      <c r="AJ376">
        <f>LEN(Table1[[#This Row],[narratives_open]])</f>
        <v>144</v>
      </c>
      <c r="AK376" s="1" t="s">
        <v>90</v>
      </c>
      <c r="AL376" s="1">
        <v>2</v>
      </c>
      <c r="AR376">
        <f t="shared" si="5"/>
        <v>1</v>
      </c>
      <c r="AS376">
        <v>2</v>
      </c>
      <c r="AT376">
        <v>1</v>
      </c>
      <c r="AU376">
        <v>3</v>
      </c>
      <c r="AV376">
        <f>IF(Table1[[#This Row],[narratives_rank_1]]=1,IF(Table1[[#This Row],[narratives_rank_2]]=2,123,132),IF(Table1[[#This Row],[narratives_rank_1]]=2,IF(Table1[[#This Row],[narratives_rank_2]]=1,213,231),IF(Table1[[#This Row],[narratives_rank_2]]=1,312,321)))</f>
        <v>213</v>
      </c>
      <c r="AW376" t="str">
        <f>IF(AV376=[1]Q4_narr_rank!$B$2,[1]Q4_narr_rank!$A$2,IF(AV376=[1]Q4_narr_rank!$B$3,[1]Q4_narr_rank!$A$3,IF(AV376=[1]Q4_narr_rank!$B$4,[1]Q4_narr_rank!$A$4,IF(AV376=[1]Q4_narr_rank!$B$5,[1]Q4_narr_rank!$A$5,IF(AV376=[1]Q4_narr_rank!$B$6,[1]Q4_narr_rank!$A$6,IF(AV376=[1]Q4_narr_rank!$B$7,[1]Q4_narr_rank!$A$7))))))</f>
        <v>Balanced Cynics</v>
      </c>
      <c r="AX376" t="s">
        <v>2075</v>
      </c>
      <c r="AY376">
        <v>1</v>
      </c>
      <c r="AZ376">
        <f>LEN(Table1[[#This Row],[narratives_probing]])</f>
        <v>132</v>
      </c>
      <c r="BA376" s="6" t="str">
        <f>IF(Table1[[#This Row],[narratives_rank_1]]=1,"Money",IF(Table1[[#This Row],[narratives_rank_2]]=1,"Mixture",IF(Table1[[#This Row],[narratives_rank_3]]=1,"Sincere")))</f>
        <v>Mixture</v>
      </c>
      <c r="BB376" s="9" t="s">
        <v>132</v>
      </c>
      <c r="BC376" s="1">
        <v>20</v>
      </c>
      <c r="BF376" t="s">
        <v>153</v>
      </c>
      <c r="BG376" t="s">
        <v>94</v>
      </c>
      <c r="BH376" t="s">
        <v>118</v>
      </c>
      <c r="BI376" t="s">
        <v>118</v>
      </c>
      <c r="BJ376" t="s">
        <v>154</v>
      </c>
      <c r="BK376" t="s">
        <v>163</v>
      </c>
      <c r="BL376" t="s">
        <v>135</v>
      </c>
      <c r="BN376">
        <v>58</v>
      </c>
      <c r="BO376" t="s">
        <v>136</v>
      </c>
      <c r="BP376" t="s">
        <v>147</v>
      </c>
      <c r="BQ376" t="s">
        <v>124</v>
      </c>
    </row>
    <row r="377" spans="1:69" x14ac:dyDescent="0.2">
      <c r="A377" t="s">
        <v>2076</v>
      </c>
      <c r="B377" t="s">
        <v>2076</v>
      </c>
      <c r="C377">
        <v>85.53</v>
      </c>
      <c r="D377" t="s">
        <v>2077</v>
      </c>
      <c r="E377" s="1" t="s">
        <v>105</v>
      </c>
      <c r="F377" s="1">
        <v>1</v>
      </c>
      <c r="G377" s="1" t="s">
        <v>182</v>
      </c>
      <c r="H377" s="1">
        <v>3</v>
      </c>
      <c r="I377" s="1"/>
      <c r="J377" t="s">
        <v>2078</v>
      </c>
      <c r="K377" s="1" t="s">
        <v>176</v>
      </c>
      <c r="L377" s="1">
        <v>2</v>
      </c>
      <c r="M377" s="1" t="s">
        <v>328</v>
      </c>
      <c r="N377" s="1">
        <v>4</v>
      </c>
      <c r="O377" s="1" t="s">
        <v>88</v>
      </c>
      <c r="P377" s="1">
        <v>4</v>
      </c>
      <c r="R377" t="s">
        <v>2079</v>
      </c>
      <c r="S377">
        <v>0</v>
      </c>
      <c r="X377">
        <v>0</v>
      </c>
      <c r="Y377" t="str" cm="1">
        <f t="array" ref="Y37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77" cm="1">
        <f t="array" ref="Z37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77" t="str" cm="1">
        <f t="array" ref="AA37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77" t="str" cm="1">
        <f t="array" ref="AB37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77" t="str" cm="1">
        <f t="array" ref="AC37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77" t="str" cm="1">
        <f t="array" ref="AD37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77">
        <f>IF(OR(Table1[[#This Row],[Merged_Coding3numerical1]]=1,Table1[[#This Row],[Merged_Coding3numerical2]]=1,Table1[[#This Row],[Merged_Coding3numerical3]]=1),1,0)</f>
        <v>1</v>
      </c>
      <c r="AF377">
        <f>IF(OR(Table1[[#This Row],[Merged_Coding3numerical1]]=2,Table1[[#This Row],[Merged_Coding3numerical2]]=2,Table1[[#This Row],[Merged_Coding3numerical3]]=2),1,0)</f>
        <v>0</v>
      </c>
      <c r="AG377">
        <f>IF(OR(Table1[[#This Row],[Merged_Coding3numerical1]]=3,Table1[[#This Row],[Merged_Coding3numerical2]]=3,Table1[[#This Row],[Merged_Coding3numerical3]]=3),1,0)</f>
        <v>0</v>
      </c>
      <c r="AH377">
        <f>IF(OR(Table1[[#This Row],[Merged_Coding3numerical1]]=4,Table1[[#This Row],[Merged_Coding3numerical2]]=4,Table1[[#This Row],[Merged_Coding3numerical3]]=4),1,0)</f>
        <v>0</v>
      </c>
      <c r="AI377">
        <f>IF(OR(Table1[[#This Row],[Merged_Coding3numerical1]]=5,Table1[[#This Row],[Merged_Coding3numerical2]]=5,Table1[[#This Row],[Merged_Coding3numerical3]]=5),1,0)</f>
        <v>0</v>
      </c>
      <c r="AJ377">
        <f>LEN(Table1[[#This Row],[narratives_open]])</f>
        <v>115</v>
      </c>
      <c r="AK377" s="1" t="s">
        <v>90</v>
      </c>
      <c r="AL377" s="1">
        <v>2</v>
      </c>
      <c r="AR377">
        <f t="shared" si="5"/>
        <v>1</v>
      </c>
      <c r="AS377">
        <v>1</v>
      </c>
      <c r="AT377">
        <v>2</v>
      </c>
      <c r="AU377">
        <v>3</v>
      </c>
      <c r="AV377">
        <f>IF(Table1[[#This Row],[narratives_rank_1]]=1,IF(Table1[[#This Row],[narratives_rank_2]]=2,123,132),IF(Table1[[#This Row],[narratives_rank_1]]=2,IF(Table1[[#This Row],[narratives_rank_2]]=1,213,231),IF(Table1[[#This Row],[narratives_rank_2]]=1,312,321)))</f>
        <v>123</v>
      </c>
      <c r="AW377" t="str">
        <f>IF(AV377=[1]Q4_narr_rank!$B$2,[1]Q4_narr_rank!$A$2,IF(AV377=[1]Q4_narr_rank!$B$3,[1]Q4_narr_rank!$A$3,IF(AV377=[1]Q4_narr_rank!$B$4,[1]Q4_narr_rank!$A$4,IF(AV377=[1]Q4_narr_rank!$B$5,[1]Q4_narr_rank!$A$5,IF(AV377=[1]Q4_narr_rank!$B$6,[1]Q4_narr_rank!$A$6,IF(AV377=[1]Q4_narr_rank!$B$7,[1]Q4_narr_rank!$A$7))))))</f>
        <v>Cynics</v>
      </c>
      <c r="AX377" t="s">
        <v>2080</v>
      </c>
      <c r="AY377">
        <v>1</v>
      </c>
      <c r="AZ377">
        <f>LEN(Table1[[#This Row],[narratives_probing]])</f>
        <v>78</v>
      </c>
      <c r="BA377" s="6" t="str">
        <f>IF(Table1[[#This Row],[narratives_rank_1]]=1,"Money",IF(Table1[[#This Row],[narratives_rank_2]]=1,"Mixture",IF(Table1[[#This Row],[narratives_rank_3]]=1,"Sincere")))</f>
        <v>Money</v>
      </c>
      <c r="BB377" s="11" t="s">
        <v>92</v>
      </c>
      <c r="BC377" s="1">
        <v>9</v>
      </c>
      <c r="BF377" t="s">
        <v>93</v>
      </c>
      <c r="BG377">
        <v>0.6</v>
      </c>
      <c r="BH377" t="s">
        <v>188</v>
      </c>
      <c r="BI377" t="s">
        <v>118</v>
      </c>
      <c r="BJ377" t="s">
        <v>154</v>
      </c>
      <c r="BK377" t="s">
        <v>120</v>
      </c>
      <c r="BL377" t="s">
        <v>135</v>
      </c>
      <c r="BN377">
        <v>66</v>
      </c>
      <c r="BO377" t="s">
        <v>122</v>
      </c>
      <c r="BP377" t="s">
        <v>147</v>
      </c>
      <c r="BQ377" t="s">
        <v>124</v>
      </c>
    </row>
    <row r="378" spans="1:69" x14ac:dyDescent="0.2">
      <c r="A378" t="s">
        <v>2081</v>
      </c>
      <c r="B378" t="s">
        <v>2081</v>
      </c>
      <c r="C378">
        <v>247.94900000000001</v>
      </c>
      <c r="D378" t="s">
        <v>2082</v>
      </c>
      <c r="E378" s="1" t="s">
        <v>105</v>
      </c>
      <c r="F378" s="1">
        <v>1</v>
      </c>
      <c r="G378" s="1" t="s">
        <v>182</v>
      </c>
      <c r="H378" s="1">
        <v>3</v>
      </c>
      <c r="I378" s="1"/>
      <c r="J378" t="s">
        <v>2083</v>
      </c>
      <c r="K378" s="1" t="s">
        <v>86</v>
      </c>
      <c r="L378" s="1">
        <v>4</v>
      </c>
      <c r="M378" s="1" t="s">
        <v>87</v>
      </c>
      <c r="N378" s="1">
        <v>3</v>
      </c>
      <c r="O378" s="1" t="s">
        <v>88</v>
      </c>
      <c r="P378" s="1">
        <v>4</v>
      </c>
      <c r="R378" t="s">
        <v>2084</v>
      </c>
      <c r="S378">
        <v>0</v>
      </c>
      <c r="X378">
        <v>0</v>
      </c>
      <c r="Y378" t="str" cm="1">
        <f t="array" ref="Y37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78" cm="1">
        <f t="array" ref="Z37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78" t="str" cm="1">
        <f t="array" ref="AA37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78" t="str" cm="1">
        <f t="array" ref="AB37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78" t="str" cm="1">
        <f t="array" ref="AC37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78" t="str" cm="1">
        <f t="array" ref="AD37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78">
        <f>IF(OR(Table1[[#This Row],[Merged_Coding3numerical1]]=1,Table1[[#This Row],[Merged_Coding3numerical2]]=1,Table1[[#This Row],[Merged_Coding3numerical3]]=1),1,0)</f>
        <v>1</v>
      </c>
      <c r="AF378">
        <f>IF(OR(Table1[[#This Row],[Merged_Coding3numerical1]]=2,Table1[[#This Row],[Merged_Coding3numerical2]]=2,Table1[[#This Row],[Merged_Coding3numerical3]]=2),1,0)</f>
        <v>0</v>
      </c>
      <c r="AG378">
        <f>IF(OR(Table1[[#This Row],[Merged_Coding3numerical1]]=3,Table1[[#This Row],[Merged_Coding3numerical2]]=3,Table1[[#This Row],[Merged_Coding3numerical3]]=3),1,0)</f>
        <v>0</v>
      </c>
      <c r="AH378">
        <f>IF(OR(Table1[[#This Row],[Merged_Coding3numerical1]]=4,Table1[[#This Row],[Merged_Coding3numerical2]]=4,Table1[[#This Row],[Merged_Coding3numerical3]]=4),1,0)</f>
        <v>0</v>
      </c>
      <c r="AI378">
        <f>IF(OR(Table1[[#This Row],[Merged_Coding3numerical1]]=5,Table1[[#This Row],[Merged_Coding3numerical2]]=5,Table1[[#This Row],[Merged_Coding3numerical3]]=5),1,0)</f>
        <v>0</v>
      </c>
      <c r="AJ378">
        <f>LEN(Table1[[#This Row],[narratives_open]])</f>
        <v>138</v>
      </c>
      <c r="AK378" s="1" t="s">
        <v>90</v>
      </c>
      <c r="AL378" s="1">
        <v>2</v>
      </c>
      <c r="AR378">
        <f t="shared" si="5"/>
        <v>1</v>
      </c>
      <c r="AS378">
        <v>1</v>
      </c>
      <c r="AT378">
        <v>2</v>
      </c>
      <c r="AU378">
        <v>3</v>
      </c>
      <c r="AV378">
        <f>IF(Table1[[#This Row],[narratives_rank_1]]=1,IF(Table1[[#This Row],[narratives_rank_2]]=2,123,132),IF(Table1[[#This Row],[narratives_rank_1]]=2,IF(Table1[[#This Row],[narratives_rank_2]]=1,213,231),IF(Table1[[#This Row],[narratives_rank_2]]=1,312,321)))</f>
        <v>123</v>
      </c>
      <c r="AW378" t="str">
        <f>IF(AV378=[1]Q4_narr_rank!$B$2,[1]Q4_narr_rank!$A$2,IF(AV378=[1]Q4_narr_rank!$B$3,[1]Q4_narr_rank!$A$3,IF(AV378=[1]Q4_narr_rank!$B$4,[1]Q4_narr_rank!$A$4,IF(AV378=[1]Q4_narr_rank!$B$5,[1]Q4_narr_rank!$A$5,IF(AV378=[1]Q4_narr_rank!$B$6,[1]Q4_narr_rank!$A$6,IF(AV378=[1]Q4_narr_rank!$B$7,[1]Q4_narr_rank!$A$7))))))</f>
        <v>Cynics</v>
      </c>
      <c r="AX378" t="s">
        <v>2085</v>
      </c>
      <c r="AY378">
        <v>1</v>
      </c>
      <c r="AZ378">
        <f>LEN(Table1[[#This Row],[narratives_probing]])</f>
        <v>241</v>
      </c>
      <c r="BA378" s="6" t="str">
        <f>IF(Table1[[#This Row],[narratives_rank_1]]=1,"Money",IF(Table1[[#This Row],[narratives_rank_2]]=1,"Mixture",IF(Table1[[#This Row],[narratives_rank_3]]=1,"Sincere")))</f>
        <v>Money</v>
      </c>
      <c r="BB378" s="7" t="s">
        <v>116</v>
      </c>
      <c r="BC378" s="1">
        <v>10</v>
      </c>
      <c r="BF378" t="s">
        <v>117</v>
      </c>
      <c r="BG378">
        <v>0.2</v>
      </c>
      <c r="BH378" t="s">
        <v>118</v>
      </c>
      <c r="BI378" t="s">
        <v>146</v>
      </c>
      <c r="BJ378" t="s">
        <v>154</v>
      </c>
      <c r="BK378" t="s">
        <v>120</v>
      </c>
      <c r="BL378" t="s">
        <v>135</v>
      </c>
      <c r="BN378">
        <v>63</v>
      </c>
      <c r="BO378" t="s">
        <v>136</v>
      </c>
      <c r="BP378" t="s">
        <v>147</v>
      </c>
      <c r="BQ378" t="s">
        <v>156</v>
      </c>
    </row>
    <row r="379" spans="1:69" x14ac:dyDescent="0.2">
      <c r="A379" t="s">
        <v>2086</v>
      </c>
      <c r="B379" t="s">
        <v>2086</v>
      </c>
      <c r="C379">
        <v>100.26</v>
      </c>
      <c r="D379" t="s">
        <v>2087</v>
      </c>
      <c r="E379" s="1" t="s">
        <v>105</v>
      </c>
      <c r="F379" s="1">
        <v>1</v>
      </c>
      <c r="G379" s="1" t="s">
        <v>106</v>
      </c>
      <c r="H379" s="1">
        <v>2</v>
      </c>
      <c r="I379" s="1"/>
      <c r="J379" t="s">
        <v>2088</v>
      </c>
      <c r="K379" s="1" t="s">
        <v>86</v>
      </c>
      <c r="L379" s="1">
        <v>4</v>
      </c>
      <c r="M379" s="1" t="s">
        <v>87</v>
      </c>
      <c r="N379" s="1">
        <v>3</v>
      </c>
      <c r="O379" s="1" t="s">
        <v>88</v>
      </c>
      <c r="P379" s="1">
        <v>4</v>
      </c>
      <c r="R379" t="s">
        <v>2089</v>
      </c>
      <c r="S379">
        <v>0</v>
      </c>
      <c r="V379" t="s">
        <v>90</v>
      </c>
      <c r="W379" s="8">
        <f>IF(Table1[[#This Row],[main_reasontext]]=[1]Q3_narr_open!$A$23,1,IF(Table1[[#This Row],[main_reasontext]]=[1]Q3_narr_open!$A$24,2,IF(Table1[[#This Row],[main_reasontext]]=[1]Q3_narr_open!$A$25,3,IF(Table1[[#This Row],[main_reasontext]]=[1]Q3_narr_open!$A$26,4,))))</f>
        <v>1</v>
      </c>
      <c r="X379">
        <v>0</v>
      </c>
      <c r="Y379" t="str" cm="1">
        <f t="array" ref="Y37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79" cm="1">
        <f t="array" ref="Z37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79" t="str" cm="1">
        <f t="array" ref="AA37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79" cm="1">
        <f t="array" ref="AB37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79" t="str" cm="1">
        <f t="array" ref="AC37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79" t="str" cm="1">
        <f t="array" ref="AD37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79">
        <f>IF(OR(Table1[[#This Row],[Merged_Coding3numerical1]]=1,Table1[[#This Row],[Merged_Coding3numerical2]]=1,Table1[[#This Row],[Merged_Coding3numerical3]]=1),1,0)</f>
        <v>1</v>
      </c>
      <c r="AF379">
        <f>IF(OR(Table1[[#This Row],[Merged_Coding3numerical1]]=2,Table1[[#This Row],[Merged_Coding3numerical2]]=2,Table1[[#This Row],[Merged_Coding3numerical3]]=2),1,0)</f>
        <v>0</v>
      </c>
      <c r="AG379">
        <f>IF(OR(Table1[[#This Row],[Merged_Coding3numerical1]]=3,Table1[[#This Row],[Merged_Coding3numerical2]]=3,Table1[[#This Row],[Merged_Coding3numerical3]]=3),1,0)</f>
        <v>0</v>
      </c>
      <c r="AH379">
        <f>IF(OR(Table1[[#This Row],[Merged_Coding3numerical1]]=4,Table1[[#This Row],[Merged_Coding3numerical2]]=4,Table1[[#This Row],[Merged_Coding3numerical3]]=4),1,0)</f>
        <v>1</v>
      </c>
      <c r="AI379">
        <f>IF(OR(Table1[[#This Row],[Merged_Coding3numerical1]]=5,Table1[[#This Row],[Merged_Coding3numerical2]]=5,Table1[[#This Row],[Merged_Coding3numerical3]]=5),1,0)</f>
        <v>0</v>
      </c>
      <c r="AJ379">
        <f>LEN(Table1[[#This Row],[narratives_open]])</f>
        <v>273</v>
      </c>
      <c r="AK379" s="1" t="s">
        <v>90</v>
      </c>
      <c r="AL379" s="1">
        <v>2</v>
      </c>
      <c r="AM379" s="1" t="s">
        <v>114</v>
      </c>
      <c r="AN379" s="1">
        <v>6</v>
      </c>
      <c r="AR379">
        <f t="shared" si="5"/>
        <v>0.5</v>
      </c>
      <c r="AS379">
        <v>3</v>
      </c>
      <c r="AT379">
        <v>1</v>
      </c>
      <c r="AU379">
        <v>2</v>
      </c>
      <c r="AV379">
        <f>IF(Table1[[#This Row],[narratives_rank_1]]=1,IF(Table1[[#This Row],[narratives_rank_2]]=2,123,132),IF(Table1[[#This Row],[narratives_rank_1]]=2,IF(Table1[[#This Row],[narratives_rank_2]]=1,213,231),IF(Table1[[#This Row],[narratives_rank_2]]=1,312,321)))</f>
        <v>312</v>
      </c>
      <c r="AW379" t="str">
        <f>IF(AV379=[1]Q4_narr_rank!$B$2,[1]Q4_narr_rank!$A$2,IF(AV379=[1]Q4_narr_rank!$B$3,[1]Q4_narr_rank!$A$3,IF(AV379=[1]Q4_narr_rank!$B$4,[1]Q4_narr_rank!$A$4,IF(AV379=[1]Q4_narr_rank!$B$5,[1]Q4_narr_rank!$A$5,IF(AV379=[1]Q4_narr_rank!$B$6,[1]Q4_narr_rank!$A$6,IF(AV379=[1]Q4_narr_rank!$B$7,[1]Q4_narr_rank!$A$7))))))</f>
        <v>Balanced Idealists</v>
      </c>
      <c r="AX379" t="s">
        <v>2090</v>
      </c>
      <c r="AY379">
        <v>1</v>
      </c>
      <c r="AZ379">
        <f>LEN(Table1[[#This Row],[narratives_probing]])</f>
        <v>194</v>
      </c>
      <c r="BA379" s="6" t="str">
        <f>IF(Table1[[#This Row],[narratives_rank_1]]=1,"Money",IF(Table1[[#This Row],[narratives_rank_2]]=1,"Mixture",IF(Table1[[#This Row],[narratives_rank_3]]=1,"Sincere")))</f>
        <v>Mixture</v>
      </c>
      <c r="BB379" s="11" t="s">
        <v>2091</v>
      </c>
      <c r="BC379" s="1">
        <v>2</v>
      </c>
      <c r="BF379" t="s">
        <v>133</v>
      </c>
      <c r="BG379">
        <v>0.4</v>
      </c>
      <c r="BH379" t="s">
        <v>188</v>
      </c>
      <c r="BI379" t="s">
        <v>146</v>
      </c>
      <c r="BJ379" t="s">
        <v>154</v>
      </c>
      <c r="BK379" t="s">
        <v>120</v>
      </c>
      <c r="BL379" t="s">
        <v>135</v>
      </c>
      <c r="BN379">
        <v>61</v>
      </c>
      <c r="BO379" t="s">
        <v>100</v>
      </c>
      <c r="BP379" t="s">
        <v>164</v>
      </c>
      <c r="BQ379" t="s">
        <v>138</v>
      </c>
    </row>
    <row r="380" spans="1:69" x14ac:dyDescent="0.2">
      <c r="A380" t="s">
        <v>2092</v>
      </c>
      <c r="B380" t="s">
        <v>2092</v>
      </c>
      <c r="C380">
        <v>85.69</v>
      </c>
      <c r="D380" t="s">
        <v>2093</v>
      </c>
      <c r="E380" s="1" t="s">
        <v>105</v>
      </c>
      <c r="F380" s="1">
        <v>1</v>
      </c>
      <c r="G380" s="1" t="s">
        <v>106</v>
      </c>
      <c r="H380" s="1">
        <v>2</v>
      </c>
      <c r="I380" s="1"/>
      <c r="J380" t="s">
        <v>2094</v>
      </c>
      <c r="K380" s="1" t="s">
        <v>176</v>
      </c>
      <c r="L380" s="1">
        <v>2</v>
      </c>
      <c r="M380" s="1" t="s">
        <v>328</v>
      </c>
      <c r="N380" s="1">
        <v>4</v>
      </c>
      <c r="O380" s="1" t="s">
        <v>88</v>
      </c>
      <c r="P380" s="1">
        <v>4</v>
      </c>
      <c r="Q380" s="1"/>
      <c r="R380" t="s">
        <v>2095</v>
      </c>
      <c r="S380">
        <v>0</v>
      </c>
      <c r="V380" t="s">
        <v>90</v>
      </c>
      <c r="W380" s="8">
        <f>IF(Table1[[#This Row],[main_reasontext]]=[1]Q3_narr_open!$A$23,1,IF(Table1[[#This Row],[main_reasontext]]=[1]Q3_narr_open!$A$24,2,IF(Table1[[#This Row],[main_reasontext]]=[1]Q3_narr_open!$A$25,3,IF(Table1[[#This Row],[main_reasontext]]=[1]Q3_narr_open!$A$26,4,))))</f>
        <v>1</v>
      </c>
      <c r="X380">
        <v>1</v>
      </c>
      <c r="Y380" t="str" cm="1">
        <f t="array" ref="Y38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80" cm="1">
        <f t="array" ref="Z38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80" t="str" cm="1">
        <f t="array" ref="AA38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80" cm="1">
        <f t="array" ref="AB38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80" t="str" cm="1">
        <f t="array" ref="AC38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80" t="str" cm="1">
        <f t="array" ref="AD38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80">
        <f>IF(OR(Table1[[#This Row],[Merged_Coding3numerical1]]=1,Table1[[#This Row],[Merged_Coding3numerical2]]=1,Table1[[#This Row],[Merged_Coding3numerical3]]=1),1,0)</f>
        <v>1</v>
      </c>
      <c r="AF380">
        <f>IF(OR(Table1[[#This Row],[Merged_Coding3numerical1]]=2,Table1[[#This Row],[Merged_Coding3numerical2]]=2,Table1[[#This Row],[Merged_Coding3numerical3]]=2),1,0)</f>
        <v>0</v>
      </c>
      <c r="AG380">
        <f>IF(OR(Table1[[#This Row],[Merged_Coding3numerical1]]=3,Table1[[#This Row],[Merged_Coding3numerical2]]=3,Table1[[#This Row],[Merged_Coding3numerical3]]=3),1,0)</f>
        <v>0</v>
      </c>
      <c r="AH380">
        <f>IF(OR(Table1[[#This Row],[Merged_Coding3numerical1]]=4,Table1[[#This Row],[Merged_Coding3numerical2]]=4,Table1[[#This Row],[Merged_Coding3numerical3]]=4),1,0)</f>
        <v>1</v>
      </c>
      <c r="AI380">
        <f>IF(OR(Table1[[#This Row],[Merged_Coding3numerical1]]=5,Table1[[#This Row],[Merged_Coding3numerical2]]=5,Table1[[#This Row],[Merged_Coding3numerical3]]=5),1,0)</f>
        <v>0</v>
      </c>
      <c r="AJ380">
        <f>LEN(Table1[[#This Row],[narratives_open]])</f>
        <v>315</v>
      </c>
      <c r="AK380" s="1" t="s">
        <v>90</v>
      </c>
      <c r="AL380" s="1">
        <v>2</v>
      </c>
      <c r="AM380" s="1" t="s">
        <v>113</v>
      </c>
      <c r="AN380" s="1">
        <v>1</v>
      </c>
      <c r="AR380">
        <f t="shared" si="5"/>
        <v>0.5</v>
      </c>
      <c r="AS380">
        <v>1</v>
      </c>
      <c r="AT380">
        <v>2</v>
      </c>
      <c r="AU380">
        <v>3</v>
      </c>
      <c r="AV380">
        <f>IF(Table1[[#This Row],[narratives_rank_1]]=1,IF(Table1[[#This Row],[narratives_rank_2]]=2,123,132),IF(Table1[[#This Row],[narratives_rank_1]]=2,IF(Table1[[#This Row],[narratives_rank_2]]=1,213,231),IF(Table1[[#This Row],[narratives_rank_2]]=1,312,321)))</f>
        <v>123</v>
      </c>
      <c r="AW380" t="str">
        <f>IF(AV380=[1]Q4_narr_rank!$B$2,[1]Q4_narr_rank!$A$2,IF(AV380=[1]Q4_narr_rank!$B$3,[1]Q4_narr_rank!$A$3,IF(AV380=[1]Q4_narr_rank!$B$4,[1]Q4_narr_rank!$A$4,IF(AV380=[1]Q4_narr_rank!$B$5,[1]Q4_narr_rank!$A$5,IF(AV380=[1]Q4_narr_rank!$B$6,[1]Q4_narr_rank!$A$6,IF(AV380=[1]Q4_narr_rank!$B$7,[1]Q4_narr_rank!$A$7))))))</f>
        <v>Cynics</v>
      </c>
      <c r="AX380" t="s">
        <v>2096</v>
      </c>
      <c r="AY380">
        <v>1</v>
      </c>
      <c r="AZ380">
        <f>LEN(Table1[[#This Row],[narratives_probing]])</f>
        <v>250</v>
      </c>
      <c r="BA380" s="6" t="str">
        <f>IF(Table1[[#This Row],[narratives_rank_1]]=1,"Money",IF(Table1[[#This Row],[narratives_rank_2]]=1,"Mixture",IF(Table1[[#This Row],[narratives_rank_3]]=1,"Sincere")))</f>
        <v>Money</v>
      </c>
      <c r="BB380" s="7" t="s">
        <v>116</v>
      </c>
      <c r="BC380" s="1">
        <v>10</v>
      </c>
      <c r="BF380" t="s">
        <v>93</v>
      </c>
      <c r="BG380" t="s">
        <v>94</v>
      </c>
      <c r="BH380" t="s">
        <v>146</v>
      </c>
      <c r="BI380" t="s">
        <v>146</v>
      </c>
      <c r="BJ380" t="s">
        <v>162</v>
      </c>
      <c r="BK380" t="s">
        <v>163</v>
      </c>
      <c r="BL380" t="s">
        <v>135</v>
      </c>
      <c r="BN380">
        <v>49</v>
      </c>
      <c r="BO380" t="s">
        <v>122</v>
      </c>
      <c r="BP380" t="s">
        <v>324</v>
      </c>
      <c r="BQ380" t="s">
        <v>124</v>
      </c>
    </row>
    <row r="381" spans="1:69" x14ac:dyDescent="0.2">
      <c r="A381" t="s">
        <v>2097</v>
      </c>
      <c r="B381" t="s">
        <v>2097</v>
      </c>
      <c r="C381">
        <v>775.34699999999998</v>
      </c>
      <c r="D381" t="s">
        <v>2098</v>
      </c>
      <c r="E381" s="1" t="s">
        <v>105</v>
      </c>
      <c r="F381" s="1">
        <v>1</v>
      </c>
      <c r="G381" s="1" t="s">
        <v>106</v>
      </c>
      <c r="H381" s="1">
        <v>2</v>
      </c>
      <c r="I381" s="1"/>
      <c r="J381" t="s">
        <v>2099</v>
      </c>
      <c r="K381" s="1" t="s">
        <v>192</v>
      </c>
      <c r="L381" s="1">
        <v>3</v>
      </c>
      <c r="M381" s="1" t="s">
        <v>87</v>
      </c>
      <c r="N381" s="1">
        <v>3</v>
      </c>
      <c r="O381" s="1" t="s">
        <v>88</v>
      </c>
      <c r="P381" s="1">
        <v>4</v>
      </c>
      <c r="R381" t="s">
        <v>2100</v>
      </c>
      <c r="S381">
        <v>0</v>
      </c>
      <c r="X381">
        <v>0</v>
      </c>
      <c r="Y381" t="str" cm="1">
        <f t="array" ref="Y38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81" cm="1">
        <f t="array" ref="Z38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81" t="str" cm="1">
        <f t="array" ref="AA38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81" t="str" cm="1">
        <f t="array" ref="AB38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81" t="str" cm="1">
        <f t="array" ref="AC38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81" t="str" cm="1">
        <f t="array" ref="AD38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81">
        <f>IF(OR(Table1[[#This Row],[Merged_Coding3numerical1]]=1,Table1[[#This Row],[Merged_Coding3numerical2]]=1,Table1[[#This Row],[Merged_Coding3numerical3]]=1),1,0)</f>
        <v>0</v>
      </c>
      <c r="AF381">
        <f>IF(OR(Table1[[#This Row],[Merged_Coding3numerical1]]=2,Table1[[#This Row],[Merged_Coding3numerical2]]=2,Table1[[#This Row],[Merged_Coding3numerical3]]=2),1,0)</f>
        <v>0</v>
      </c>
      <c r="AG381">
        <f>IF(OR(Table1[[#This Row],[Merged_Coding3numerical1]]=3,Table1[[#This Row],[Merged_Coding3numerical2]]=3,Table1[[#This Row],[Merged_Coding3numerical3]]=3),1,0)</f>
        <v>0</v>
      </c>
      <c r="AH381">
        <f>IF(OR(Table1[[#This Row],[Merged_Coding3numerical1]]=4,Table1[[#This Row],[Merged_Coding3numerical2]]=4,Table1[[#This Row],[Merged_Coding3numerical3]]=4),1,0)</f>
        <v>1</v>
      </c>
      <c r="AI381">
        <f>IF(OR(Table1[[#This Row],[Merged_Coding3numerical1]]=5,Table1[[#This Row],[Merged_Coding3numerical2]]=5,Table1[[#This Row],[Merged_Coding3numerical3]]=5),1,0)</f>
        <v>0</v>
      </c>
      <c r="AJ381">
        <f>LEN(Table1[[#This Row],[narratives_open]])</f>
        <v>27</v>
      </c>
      <c r="AK381" s="1" t="s">
        <v>113</v>
      </c>
      <c r="AL381" s="1">
        <v>1</v>
      </c>
      <c r="AR381">
        <f t="shared" si="5"/>
        <v>1</v>
      </c>
      <c r="AS381">
        <v>3</v>
      </c>
      <c r="AT381">
        <v>2</v>
      </c>
      <c r="AU381">
        <v>1</v>
      </c>
      <c r="AV381">
        <f>IF(Table1[[#This Row],[narratives_rank_1]]=1,IF(Table1[[#This Row],[narratives_rank_2]]=2,123,132),IF(Table1[[#This Row],[narratives_rank_1]]=2,IF(Table1[[#This Row],[narratives_rank_2]]=1,213,231),IF(Table1[[#This Row],[narratives_rank_2]]=1,312,321)))</f>
        <v>321</v>
      </c>
      <c r="AW381" t="str">
        <f>IF(AV381=[1]Q4_narr_rank!$B$2,[1]Q4_narr_rank!$A$2,IF(AV381=[1]Q4_narr_rank!$B$3,[1]Q4_narr_rank!$A$3,IF(AV381=[1]Q4_narr_rank!$B$4,[1]Q4_narr_rank!$A$4,IF(AV381=[1]Q4_narr_rank!$B$5,[1]Q4_narr_rank!$A$5,IF(AV381=[1]Q4_narr_rank!$B$6,[1]Q4_narr_rank!$A$6,IF(AV381=[1]Q4_narr_rank!$B$7,[1]Q4_narr_rank!$A$7))))))</f>
        <v>Idealists</v>
      </c>
      <c r="AX381" t="s">
        <v>2101</v>
      </c>
      <c r="AY381">
        <v>1</v>
      </c>
      <c r="AZ381">
        <f>LEN(Table1[[#This Row],[narratives_probing]])</f>
        <v>83</v>
      </c>
      <c r="BA381" s="6" t="str">
        <f>IF(Table1[[#This Row],[narratives_rank_1]]=1,"Money",IF(Table1[[#This Row],[narratives_rank_2]]=1,"Mixture",IF(Table1[[#This Row],[narratives_rank_3]]=1,"Sincere")))</f>
        <v>Sincere</v>
      </c>
      <c r="BB381" s="7" t="s">
        <v>172</v>
      </c>
      <c r="BC381" s="1">
        <v>12</v>
      </c>
      <c r="BF381" t="s">
        <v>223</v>
      </c>
      <c r="BG381" t="s">
        <v>187</v>
      </c>
      <c r="BH381" t="s">
        <v>118</v>
      </c>
      <c r="BI381" t="s">
        <v>146</v>
      </c>
      <c r="BJ381" t="s">
        <v>134</v>
      </c>
      <c r="BK381" t="s">
        <v>120</v>
      </c>
      <c r="BL381" t="s">
        <v>99</v>
      </c>
      <c r="BN381">
        <v>49</v>
      </c>
      <c r="BO381" t="s">
        <v>136</v>
      </c>
      <c r="BP381" t="s">
        <v>101</v>
      </c>
      <c r="BQ381" t="s">
        <v>124</v>
      </c>
    </row>
    <row r="382" spans="1:69" x14ac:dyDescent="0.2">
      <c r="A382" t="s">
        <v>2102</v>
      </c>
      <c r="B382" t="s">
        <v>2102</v>
      </c>
      <c r="C382">
        <v>50.704999999999998</v>
      </c>
      <c r="D382" t="s">
        <v>2103</v>
      </c>
      <c r="E382" s="1" t="s">
        <v>205</v>
      </c>
      <c r="F382" s="1">
        <v>2</v>
      </c>
      <c r="G382" s="1" t="s">
        <v>206</v>
      </c>
      <c r="H382" s="1">
        <v>6</v>
      </c>
      <c r="I382" s="1"/>
      <c r="J382" t="s">
        <v>2104</v>
      </c>
      <c r="K382" s="1" t="s">
        <v>108</v>
      </c>
      <c r="L382" s="1">
        <v>1</v>
      </c>
      <c r="M382" s="1" t="s">
        <v>109</v>
      </c>
      <c r="N382" s="1">
        <v>1</v>
      </c>
      <c r="O382" s="1" t="s">
        <v>88</v>
      </c>
      <c r="P382" s="1">
        <v>4</v>
      </c>
      <c r="R382" t="s">
        <v>2105</v>
      </c>
      <c r="S382">
        <v>0</v>
      </c>
      <c r="X382">
        <v>0</v>
      </c>
      <c r="Y382" t="str" cm="1">
        <f t="array" ref="Y38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82" cm="1">
        <f t="array" ref="Z38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82" t="str" cm="1">
        <f t="array" ref="AA38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82" t="str" cm="1">
        <f t="array" ref="AB38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82" t="str" cm="1">
        <f t="array" ref="AC38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82" t="str" cm="1">
        <f t="array" ref="AD38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82">
        <f>IF(OR(Table1[[#This Row],[Merged_Coding3numerical1]]=1,Table1[[#This Row],[Merged_Coding3numerical2]]=1,Table1[[#This Row],[Merged_Coding3numerical3]]=1),1,0)</f>
        <v>1</v>
      </c>
      <c r="AF382">
        <f>IF(OR(Table1[[#This Row],[Merged_Coding3numerical1]]=2,Table1[[#This Row],[Merged_Coding3numerical2]]=2,Table1[[#This Row],[Merged_Coding3numerical3]]=2),1,0)</f>
        <v>0</v>
      </c>
      <c r="AG382">
        <f>IF(OR(Table1[[#This Row],[Merged_Coding3numerical1]]=3,Table1[[#This Row],[Merged_Coding3numerical2]]=3,Table1[[#This Row],[Merged_Coding3numerical3]]=3),1,0)</f>
        <v>0</v>
      </c>
      <c r="AH382">
        <f>IF(OR(Table1[[#This Row],[Merged_Coding3numerical1]]=4,Table1[[#This Row],[Merged_Coding3numerical2]]=4,Table1[[#This Row],[Merged_Coding3numerical3]]=4),1,0)</f>
        <v>0</v>
      </c>
      <c r="AI382">
        <f>IF(OR(Table1[[#This Row],[Merged_Coding3numerical1]]=5,Table1[[#This Row],[Merged_Coding3numerical2]]=5,Table1[[#This Row],[Merged_Coding3numerical3]]=5),1,0)</f>
        <v>0</v>
      </c>
      <c r="AJ382">
        <f>LEN(Table1[[#This Row],[narratives_open]])</f>
        <v>141</v>
      </c>
      <c r="AK382" s="1" t="s">
        <v>90</v>
      </c>
      <c r="AL382" s="1">
        <v>2</v>
      </c>
      <c r="AR382">
        <f t="shared" si="5"/>
        <v>1</v>
      </c>
      <c r="AS382">
        <v>1</v>
      </c>
      <c r="AT382">
        <v>2</v>
      </c>
      <c r="AU382">
        <v>3</v>
      </c>
      <c r="AV382">
        <f>IF(Table1[[#This Row],[narratives_rank_1]]=1,IF(Table1[[#This Row],[narratives_rank_2]]=2,123,132),IF(Table1[[#This Row],[narratives_rank_1]]=2,IF(Table1[[#This Row],[narratives_rank_2]]=1,213,231),IF(Table1[[#This Row],[narratives_rank_2]]=1,312,321)))</f>
        <v>123</v>
      </c>
      <c r="AW382" t="str">
        <f>IF(AV382=[1]Q4_narr_rank!$B$2,[1]Q4_narr_rank!$A$2,IF(AV382=[1]Q4_narr_rank!$B$3,[1]Q4_narr_rank!$A$3,IF(AV382=[1]Q4_narr_rank!$B$4,[1]Q4_narr_rank!$A$4,IF(AV382=[1]Q4_narr_rank!$B$5,[1]Q4_narr_rank!$A$5,IF(AV382=[1]Q4_narr_rank!$B$6,[1]Q4_narr_rank!$A$6,IF(AV382=[1]Q4_narr_rank!$B$7,[1]Q4_narr_rank!$A$7))))))</f>
        <v>Cynics</v>
      </c>
      <c r="AX382" t="s">
        <v>2106</v>
      </c>
      <c r="AY382">
        <v>1</v>
      </c>
      <c r="AZ382">
        <f>LEN(Table1[[#This Row],[narratives_probing]])</f>
        <v>161</v>
      </c>
      <c r="BA382" s="6" t="str">
        <f>IF(Table1[[#This Row],[narratives_rank_1]]=1,"Money",IF(Table1[[#This Row],[narratives_rank_2]]=1,"Mixture",IF(Table1[[#This Row],[narratives_rank_3]]=1,"Sincere")))</f>
        <v>Money</v>
      </c>
      <c r="BB382" s="7" t="s">
        <v>116</v>
      </c>
      <c r="BC382" s="1">
        <v>10</v>
      </c>
      <c r="BF382" t="s">
        <v>133</v>
      </c>
      <c r="BG382">
        <v>0.6</v>
      </c>
      <c r="BH382" t="s">
        <v>188</v>
      </c>
      <c r="BI382" t="s">
        <v>118</v>
      </c>
      <c r="BJ382" t="s">
        <v>162</v>
      </c>
      <c r="BK382" t="s">
        <v>120</v>
      </c>
      <c r="BL382" t="s">
        <v>121</v>
      </c>
      <c r="BN382">
        <v>57</v>
      </c>
      <c r="BO382" t="s">
        <v>122</v>
      </c>
      <c r="BP382" t="s">
        <v>123</v>
      </c>
      <c r="BQ382" t="s">
        <v>138</v>
      </c>
    </row>
    <row r="383" spans="1:69" x14ac:dyDescent="0.2">
      <c r="A383" t="s">
        <v>2107</v>
      </c>
      <c r="B383" t="s">
        <v>2107</v>
      </c>
      <c r="C383">
        <v>76.653000000000006</v>
      </c>
      <c r="D383" t="s">
        <v>2108</v>
      </c>
      <c r="E383" s="1" t="s">
        <v>167</v>
      </c>
      <c r="F383" s="1">
        <v>5</v>
      </c>
      <c r="G383" s="1" t="s">
        <v>167</v>
      </c>
      <c r="H383" s="1">
        <v>19</v>
      </c>
      <c r="I383" s="1"/>
      <c r="J383" t="s">
        <v>2109</v>
      </c>
      <c r="K383" s="1" t="s">
        <v>108</v>
      </c>
      <c r="L383" s="1">
        <v>1</v>
      </c>
      <c r="M383" s="1" t="s">
        <v>109</v>
      </c>
      <c r="N383" s="1">
        <v>1</v>
      </c>
      <c r="O383" s="1" t="s">
        <v>88</v>
      </c>
      <c r="P383" s="1">
        <v>4</v>
      </c>
      <c r="R383" t="s">
        <v>2110</v>
      </c>
      <c r="S383">
        <v>0</v>
      </c>
      <c r="V383" t="s">
        <v>90</v>
      </c>
      <c r="W383" s="8">
        <f>IF(Table1[[#This Row],[main_reasontext]]=[1]Q3_narr_open!$A$23,1,IF(Table1[[#This Row],[main_reasontext]]=[1]Q3_narr_open!$A$24,2,IF(Table1[[#This Row],[main_reasontext]]=[1]Q3_narr_open!$A$25,3,IF(Table1[[#This Row],[main_reasontext]]=[1]Q3_narr_open!$A$26,4,))))</f>
        <v>1</v>
      </c>
      <c r="X383">
        <v>0</v>
      </c>
      <c r="Y383" t="str" cm="1">
        <f t="array" ref="Y38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83" cm="1">
        <f t="array" ref="Z38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83" t="str" cm="1">
        <f t="array" ref="AA38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83" cm="1">
        <f t="array" ref="AB38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83" t="str" cm="1">
        <f t="array" ref="AC38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83" t="str" cm="1">
        <f t="array" ref="AD38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83">
        <f>IF(OR(Table1[[#This Row],[Merged_Coding3numerical1]]=1,Table1[[#This Row],[Merged_Coding3numerical2]]=1,Table1[[#This Row],[Merged_Coding3numerical3]]=1),1,0)</f>
        <v>1</v>
      </c>
      <c r="AF383">
        <f>IF(OR(Table1[[#This Row],[Merged_Coding3numerical1]]=2,Table1[[#This Row],[Merged_Coding3numerical2]]=2,Table1[[#This Row],[Merged_Coding3numerical3]]=2),1,0)</f>
        <v>0</v>
      </c>
      <c r="AG383">
        <f>IF(OR(Table1[[#This Row],[Merged_Coding3numerical1]]=3,Table1[[#This Row],[Merged_Coding3numerical2]]=3,Table1[[#This Row],[Merged_Coding3numerical3]]=3),1,0)</f>
        <v>0</v>
      </c>
      <c r="AH383">
        <f>IF(OR(Table1[[#This Row],[Merged_Coding3numerical1]]=4,Table1[[#This Row],[Merged_Coding3numerical2]]=4,Table1[[#This Row],[Merged_Coding3numerical3]]=4),1,0)</f>
        <v>1</v>
      </c>
      <c r="AI383">
        <f>IF(OR(Table1[[#This Row],[Merged_Coding3numerical1]]=5,Table1[[#This Row],[Merged_Coding3numerical2]]=5,Table1[[#This Row],[Merged_Coding3numerical3]]=5),1,0)</f>
        <v>0</v>
      </c>
      <c r="AJ383">
        <f>LEN(Table1[[#This Row],[narratives_open]])</f>
        <v>55</v>
      </c>
      <c r="AK383" s="1" t="s">
        <v>90</v>
      </c>
      <c r="AL383" s="1">
        <v>2</v>
      </c>
      <c r="AM383" s="1" t="s">
        <v>113</v>
      </c>
      <c r="AN383" s="1">
        <v>1</v>
      </c>
      <c r="AR383">
        <f t="shared" si="5"/>
        <v>0.5</v>
      </c>
      <c r="AS383">
        <v>3</v>
      </c>
      <c r="AT383">
        <v>2</v>
      </c>
      <c r="AU383">
        <v>1</v>
      </c>
      <c r="AV383">
        <f>IF(Table1[[#This Row],[narratives_rank_1]]=1,IF(Table1[[#This Row],[narratives_rank_2]]=2,123,132),IF(Table1[[#This Row],[narratives_rank_1]]=2,IF(Table1[[#This Row],[narratives_rank_2]]=1,213,231),IF(Table1[[#This Row],[narratives_rank_2]]=1,312,321)))</f>
        <v>321</v>
      </c>
      <c r="AW383" t="str">
        <f>IF(AV383=[1]Q4_narr_rank!$B$2,[1]Q4_narr_rank!$A$2,IF(AV383=[1]Q4_narr_rank!$B$3,[1]Q4_narr_rank!$A$3,IF(AV383=[1]Q4_narr_rank!$B$4,[1]Q4_narr_rank!$A$4,IF(AV383=[1]Q4_narr_rank!$B$5,[1]Q4_narr_rank!$A$5,IF(AV383=[1]Q4_narr_rank!$B$6,[1]Q4_narr_rank!$A$6,IF(AV383=[1]Q4_narr_rank!$B$7,[1]Q4_narr_rank!$A$7))))))</f>
        <v>Idealists</v>
      </c>
      <c r="AX383" t="s">
        <v>2111</v>
      </c>
      <c r="AY383">
        <v>1</v>
      </c>
      <c r="AZ383">
        <f>LEN(Table1[[#This Row],[narratives_probing]])</f>
        <v>183</v>
      </c>
      <c r="BA383" s="6" t="str">
        <f>IF(Table1[[#This Row],[narratives_rank_1]]=1,"Money",IF(Table1[[#This Row],[narratives_rank_2]]=1,"Mixture",IF(Table1[[#This Row],[narratives_rank_3]]=1,"Sincere")))</f>
        <v>Sincere</v>
      </c>
      <c r="BB383" s="9" t="s">
        <v>369</v>
      </c>
      <c r="BC383" s="1">
        <v>7</v>
      </c>
      <c r="BF383" t="s">
        <v>133</v>
      </c>
      <c r="BG383" t="s">
        <v>187</v>
      </c>
      <c r="BH383" t="s">
        <v>118</v>
      </c>
      <c r="BI383" t="s">
        <v>118</v>
      </c>
      <c r="BJ383" t="s">
        <v>97</v>
      </c>
      <c r="BK383" t="s">
        <v>120</v>
      </c>
      <c r="BL383" t="s">
        <v>135</v>
      </c>
      <c r="BN383">
        <v>55</v>
      </c>
      <c r="BO383" t="s">
        <v>136</v>
      </c>
      <c r="BP383" t="s">
        <v>137</v>
      </c>
      <c r="BQ383" t="s">
        <v>124</v>
      </c>
    </row>
    <row r="384" spans="1:69" x14ac:dyDescent="0.2">
      <c r="A384" t="s">
        <v>2112</v>
      </c>
      <c r="B384" t="s">
        <v>2112</v>
      </c>
      <c r="C384">
        <v>70.168000000000006</v>
      </c>
      <c r="D384" t="s">
        <v>2113</v>
      </c>
      <c r="E384" s="1" t="s">
        <v>127</v>
      </c>
      <c r="F384" s="1">
        <v>3</v>
      </c>
      <c r="G384" s="1" t="s">
        <v>128</v>
      </c>
      <c r="H384" s="1">
        <v>9</v>
      </c>
      <c r="I384" s="1"/>
      <c r="J384" t="s">
        <v>2114</v>
      </c>
      <c r="K384" s="1" t="s">
        <v>86</v>
      </c>
      <c r="L384" s="1">
        <v>4</v>
      </c>
      <c r="M384" s="1" t="s">
        <v>87</v>
      </c>
      <c r="N384" s="1">
        <v>3</v>
      </c>
      <c r="O384" s="1" t="s">
        <v>88</v>
      </c>
      <c r="P384" s="1">
        <v>4</v>
      </c>
      <c r="Q384" s="1"/>
      <c r="R384" t="s">
        <v>2115</v>
      </c>
      <c r="S384">
        <v>0</v>
      </c>
      <c r="X384">
        <v>0</v>
      </c>
      <c r="Y384" t="str" cm="1">
        <f t="array" ref="Y38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84" cm="1">
        <f t="array" ref="Z38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84" t="str" cm="1">
        <f t="array" ref="AA38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84" t="str" cm="1">
        <f t="array" ref="AB38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84" t="str" cm="1">
        <f t="array" ref="AC38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84" t="str" cm="1">
        <f t="array" ref="AD38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84">
        <f>IF(OR(Table1[[#This Row],[Merged_Coding3numerical1]]=1,Table1[[#This Row],[Merged_Coding3numerical2]]=1,Table1[[#This Row],[Merged_Coding3numerical3]]=1),1,0)</f>
        <v>0</v>
      </c>
      <c r="AF384">
        <f>IF(OR(Table1[[#This Row],[Merged_Coding3numerical1]]=2,Table1[[#This Row],[Merged_Coding3numerical2]]=2,Table1[[#This Row],[Merged_Coding3numerical3]]=2),1,0)</f>
        <v>1</v>
      </c>
      <c r="AG384">
        <f>IF(OR(Table1[[#This Row],[Merged_Coding3numerical1]]=3,Table1[[#This Row],[Merged_Coding3numerical2]]=3,Table1[[#This Row],[Merged_Coding3numerical3]]=3),1,0)</f>
        <v>0</v>
      </c>
      <c r="AH384">
        <f>IF(OR(Table1[[#This Row],[Merged_Coding3numerical1]]=4,Table1[[#This Row],[Merged_Coding3numerical2]]=4,Table1[[#This Row],[Merged_Coding3numerical3]]=4),1,0)</f>
        <v>0</v>
      </c>
      <c r="AI384">
        <f>IF(OR(Table1[[#This Row],[Merged_Coding3numerical1]]=5,Table1[[#This Row],[Merged_Coding3numerical2]]=5,Table1[[#This Row],[Merged_Coding3numerical3]]=5),1,0)</f>
        <v>0</v>
      </c>
      <c r="AJ384">
        <f>LEN(Table1[[#This Row],[narratives_open]])</f>
        <v>88</v>
      </c>
      <c r="AK384" s="1" t="s">
        <v>112</v>
      </c>
      <c r="AL384" s="1">
        <v>3</v>
      </c>
      <c r="AR384">
        <f t="shared" si="5"/>
        <v>1</v>
      </c>
      <c r="AS384">
        <v>3</v>
      </c>
      <c r="AT384">
        <v>1</v>
      </c>
      <c r="AU384">
        <v>2</v>
      </c>
      <c r="AV384">
        <f>IF(Table1[[#This Row],[narratives_rank_1]]=1,IF(Table1[[#This Row],[narratives_rank_2]]=2,123,132),IF(Table1[[#This Row],[narratives_rank_1]]=2,IF(Table1[[#This Row],[narratives_rank_2]]=1,213,231),IF(Table1[[#This Row],[narratives_rank_2]]=1,312,321)))</f>
        <v>312</v>
      </c>
      <c r="AW384" t="str">
        <f>IF(AV384=[1]Q4_narr_rank!$B$2,[1]Q4_narr_rank!$A$2,IF(AV384=[1]Q4_narr_rank!$B$3,[1]Q4_narr_rank!$A$3,IF(AV384=[1]Q4_narr_rank!$B$4,[1]Q4_narr_rank!$A$4,IF(AV384=[1]Q4_narr_rank!$B$5,[1]Q4_narr_rank!$A$5,IF(AV384=[1]Q4_narr_rank!$B$6,[1]Q4_narr_rank!$A$6,IF(AV384=[1]Q4_narr_rank!$B$7,[1]Q4_narr_rank!$A$7))))))</f>
        <v>Balanced Idealists</v>
      </c>
      <c r="AX384" t="s">
        <v>2114</v>
      </c>
      <c r="AY384">
        <v>1</v>
      </c>
      <c r="AZ384">
        <f>LEN(Table1[[#This Row],[narratives_probing]])</f>
        <v>4</v>
      </c>
      <c r="BA384" s="6" t="str">
        <f>IF(Table1[[#This Row],[narratives_rank_1]]=1,"Money",IF(Table1[[#This Row],[narratives_rank_2]]=1,"Mixture",IF(Table1[[#This Row],[narratives_rank_3]]=1,"Sincere")))</f>
        <v>Mixture</v>
      </c>
      <c r="BB384" s="11" t="s">
        <v>172</v>
      </c>
      <c r="BC384" s="1">
        <v>12</v>
      </c>
      <c r="BF384" t="s">
        <v>133</v>
      </c>
      <c r="BG384">
        <v>0.6</v>
      </c>
      <c r="BH384" t="s">
        <v>96</v>
      </c>
      <c r="BI384" t="s">
        <v>95</v>
      </c>
      <c r="BJ384" t="s">
        <v>154</v>
      </c>
      <c r="BK384" t="s">
        <v>163</v>
      </c>
      <c r="BL384" t="s">
        <v>99</v>
      </c>
      <c r="BN384">
        <v>50</v>
      </c>
      <c r="BO384" t="s">
        <v>122</v>
      </c>
      <c r="BP384" t="s">
        <v>164</v>
      </c>
      <c r="BQ384" t="s">
        <v>138</v>
      </c>
    </row>
    <row r="385" spans="1:69" x14ac:dyDescent="0.2">
      <c r="A385" t="s">
        <v>2116</v>
      </c>
      <c r="B385" t="s">
        <v>2116</v>
      </c>
      <c r="C385">
        <v>235.50800000000001</v>
      </c>
      <c r="D385" t="s">
        <v>2117</v>
      </c>
      <c r="E385" s="1" t="s">
        <v>127</v>
      </c>
      <c r="F385" s="1">
        <v>3</v>
      </c>
      <c r="G385" s="1" t="s">
        <v>128</v>
      </c>
      <c r="H385" s="1">
        <v>9</v>
      </c>
      <c r="I385" s="1"/>
      <c r="J385" t="s">
        <v>2118</v>
      </c>
      <c r="K385" s="1" t="s">
        <v>86</v>
      </c>
      <c r="L385" s="1">
        <v>4</v>
      </c>
      <c r="M385" s="1" t="s">
        <v>87</v>
      </c>
      <c r="N385" s="1">
        <v>3</v>
      </c>
      <c r="O385" s="1" t="s">
        <v>88</v>
      </c>
      <c r="P385" s="1">
        <v>4</v>
      </c>
      <c r="R385" t="s">
        <v>2119</v>
      </c>
      <c r="S385">
        <v>0</v>
      </c>
      <c r="V385" t="s">
        <v>90</v>
      </c>
      <c r="W385" s="8">
        <f>IF(Table1[[#This Row],[main_reasontext]]=[1]Q3_narr_open!$A$23,1,IF(Table1[[#This Row],[main_reasontext]]=[1]Q3_narr_open!$A$24,2,IF(Table1[[#This Row],[main_reasontext]]=[1]Q3_narr_open!$A$25,3,IF(Table1[[#This Row],[main_reasontext]]=[1]Q3_narr_open!$A$26,4,))))</f>
        <v>1</v>
      </c>
      <c r="X385">
        <v>1</v>
      </c>
      <c r="Y385" t="str" cm="1">
        <f t="array" ref="Y38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85" cm="1">
        <f t="array" ref="Z38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85" t="str" cm="1">
        <f t="array" ref="AA38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85" cm="1">
        <f t="array" ref="AB38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85" t="str" cm="1">
        <f t="array" ref="AC38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85" t="str" cm="1">
        <f t="array" ref="AD38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85">
        <f>IF(OR(Table1[[#This Row],[Merged_Coding3numerical1]]=1,Table1[[#This Row],[Merged_Coding3numerical2]]=1,Table1[[#This Row],[Merged_Coding3numerical3]]=1),1,0)</f>
        <v>1</v>
      </c>
      <c r="AF385">
        <f>IF(OR(Table1[[#This Row],[Merged_Coding3numerical1]]=2,Table1[[#This Row],[Merged_Coding3numerical2]]=2,Table1[[#This Row],[Merged_Coding3numerical3]]=2),1,0)</f>
        <v>0</v>
      </c>
      <c r="AG385">
        <f>IF(OR(Table1[[#This Row],[Merged_Coding3numerical1]]=3,Table1[[#This Row],[Merged_Coding3numerical2]]=3,Table1[[#This Row],[Merged_Coding3numerical3]]=3),1,0)</f>
        <v>0</v>
      </c>
      <c r="AH385">
        <f>IF(OR(Table1[[#This Row],[Merged_Coding3numerical1]]=4,Table1[[#This Row],[Merged_Coding3numerical2]]=4,Table1[[#This Row],[Merged_Coding3numerical3]]=4),1,0)</f>
        <v>1</v>
      </c>
      <c r="AI385">
        <f>IF(OR(Table1[[#This Row],[Merged_Coding3numerical1]]=5,Table1[[#This Row],[Merged_Coding3numerical2]]=5,Table1[[#This Row],[Merged_Coding3numerical3]]=5),1,0)</f>
        <v>0</v>
      </c>
      <c r="AJ385">
        <f>LEN(Table1[[#This Row],[narratives_open]])</f>
        <v>95</v>
      </c>
      <c r="AK385" s="1" t="s">
        <v>90</v>
      </c>
      <c r="AL385" s="1">
        <v>2</v>
      </c>
      <c r="AM385" s="1" t="s">
        <v>113</v>
      </c>
      <c r="AN385" s="1">
        <v>1</v>
      </c>
      <c r="AR385">
        <f t="shared" si="5"/>
        <v>0.5</v>
      </c>
      <c r="AS385">
        <v>3</v>
      </c>
      <c r="AT385">
        <v>1</v>
      </c>
      <c r="AU385">
        <v>2</v>
      </c>
      <c r="AV385">
        <f>IF(Table1[[#This Row],[narratives_rank_1]]=1,IF(Table1[[#This Row],[narratives_rank_2]]=2,123,132),IF(Table1[[#This Row],[narratives_rank_1]]=2,IF(Table1[[#This Row],[narratives_rank_2]]=1,213,231),IF(Table1[[#This Row],[narratives_rank_2]]=1,312,321)))</f>
        <v>312</v>
      </c>
      <c r="AW385" t="str">
        <f>IF(AV385=[1]Q4_narr_rank!$B$2,[1]Q4_narr_rank!$A$2,IF(AV385=[1]Q4_narr_rank!$B$3,[1]Q4_narr_rank!$A$3,IF(AV385=[1]Q4_narr_rank!$B$4,[1]Q4_narr_rank!$A$4,IF(AV385=[1]Q4_narr_rank!$B$5,[1]Q4_narr_rank!$A$5,IF(AV385=[1]Q4_narr_rank!$B$6,[1]Q4_narr_rank!$A$6,IF(AV385=[1]Q4_narr_rank!$B$7,[1]Q4_narr_rank!$A$7))))))</f>
        <v>Balanced Idealists</v>
      </c>
      <c r="AX385" t="s">
        <v>2120</v>
      </c>
      <c r="AY385">
        <v>1</v>
      </c>
      <c r="AZ385">
        <f>LEN(Table1[[#This Row],[narratives_probing]])</f>
        <v>138</v>
      </c>
      <c r="BA385" s="6" t="str">
        <f>IF(Table1[[#This Row],[narratives_rank_1]]=1,"Money",IF(Table1[[#This Row],[narratives_rank_2]]=1,"Mixture",IF(Table1[[#This Row],[narratives_rank_3]]=1,"Sincere")))</f>
        <v>Mixture</v>
      </c>
      <c r="BB385" s="9" t="s">
        <v>132</v>
      </c>
      <c r="BC385" s="1">
        <v>20</v>
      </c>
      <c r="BF385" t="s">
        <v>210</v>
      </c>
      <c r="BG385">
        <v>0.4</v>
      </c>
      <c r="BH385" t="s">
        <v>188</v>
      </c>
      <c r="BI385" t="s">
        <v>498</v>
      </c>
      <c r="BJ385" t="s">
        <v>154</v>
      </c>
      <c r="BK385" t="s">
        <v>163</v>
      </c>
      <c r="BL385" t="s">
        <v>99</v>
      </c>
      <c r="BN385">
        <v>57</v>
      </c>
      <c r="BO385" t="s">
        <v>122</v>
      </c>
      <c r="BP385" t="s">
        <v>164</v>
      </c>
      <c r="BQ385" t="s">
        <v>156</v>
      </c>
    </row>
    <row r="386" spans="1:69" x14ac:dyDescent="0.2">
      <c r="A386" t="s">
        <v>2121</v>
      </c>
      <c r="B386" t="s">
        <v>2121</v>
      </c>
      <c r="C386">
        <v>73.778000000000006</v>
      </c>
      <c r="D386" t="s">
        <v>2122</v>
      </c>
      <c r="E386" s="1" t="s">
        <v>167</v>
      </c>
      <c r="F386" s="1">
        <v>5</v>
      </c>
      <c r="G386" s="1" t="s">
        <v>167</v>
      </c>
      <c r="H386" s="1">
        <v>19</v>
      </c>
      <c r="I386" s="1"/>
      <c r="J386" t="s">
        <v>2123</v>
      </c>
      <c r="K386" s="1" t="s">
        <v>86</v>
      </c>
      <c r="L386" s="1">
        <v>4</v>
      </c>
      <c r="M386" s="1" t="s">
        <v>87</v>
      </c>
      <c r="N386" s="1">
        <v>3</v>
      </c>
      <c r="O386" s="1" t="s">
        <v>88</v>
      </c>
      <c r="P386" s="1">
        <v>4</v>
      </c>
      <c r="R386" t="s">
        <v>2124</v>
      </c>
      <c r="S386">
        <v>0</v>
      </c>
      <c r="X386">
        <v>0</v>
      </c>
      <c r="Y386" t="str" cm="1">
        <f t="array" ref="Y38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86" cm="1">
        <f t="array" ref="Z38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86" t="str" cm="1">
        <f t="array" ref="AA38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86" t="str" cm="1">
        <f t="array" ref="AB38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86" t="str" cm="1">
        <f t="array" ref="AC38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86" t="str" cm="1">
        <f t="array" ref="AD38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86">
        <f>IF(OR(Table1[[#This Row],[Merged_Coding3numerical1]]=1,Table1[[#This Row],[Merged_Coding3numerical2]]=1,Table1[[#This Row],[Merged_Coding3numerical3]]=1),1,0)</f>
        <v>1</v>
      </c>
      <c r="AF386">
        <f>IF(OR(Table1[[#This Row],[Merged_Coding3numerical1]]=2,Table1[[#This Row],[Merged_Coding3numerical2]]=2,Table1[[#This Row],[Merged_Coding3numerical3]]=2),1,0)</f>
        <v>0</v>
      </c>
      <c r="AG386">
        <f>IF(OR(Table1[[#This Row],[Merged_Coding3numerical1]]=3,Table1[[#This Row],[Merged_Coding3numerical2]]=3,Table1[[#This Row],[Merged_Coding3numerical3]]=3),1,0)</f>
        <v>0</v>
      </c>
      <c r="AH386">
        <f>IF(OR(Table1[[#This Row],[Merged_Coding3numerical1]]=4,Table1[[#This Row],[Merged_Coding3numerical2]]=4,Table1[[#This Row],[Merged_Coding3numerical3]]=4),1,0)</f>
        <v>0</v>
      </c>
      <c r="AI386">
        <f>IF(OR(Table1[[#This Row],[Merged_Coding3numerical1]]=5,Table1[[#This Row],[Merged_Coding3numerical2]]=5,Table1[[#This Row],[Merged_Coding3numerical3]]=5),1,0)</f>
        <v>0</v>
      </c>
      <c r="AJ386">
        <f>LEN(Table1[[#This Row],[narratives_open]])</f>
        <v>172</v>
      </c>
      <c r="AK386" s="1" t="s">
        <v>90</v>
      </c>
      <c r="AL386" s="1">
        <v>2</v>
      </c>
      <c r="AR386">
        <f t="shared" si="5"/>
        <v>1</v>
      </c>
      <c r="AS386">
        <v>1</v>
      </c>
      <c r="AT386">
        <v>2</v>
      </c>
      <c r="AU386">
        <v>3</v>
      </c>
      <c r="AV386">
        <f>IF(Table1[[#This Row],[narratives_rank_1]]=1,IF(Table1[[#This Row],[narratives_rank_2]]=2,123,132),IF(Table1[[#This Row],[narratives_rank_1]]=2,IF(Table1[[#This Row],[narratives_rank_2]]=1,213,231),IF(Table1[[#This Row],[narratives_rank_2]]=1,312,321)))</f>
        <v>123</v>
      </c>
      <c r="AW386" t="str">
        <f>IF(AV386=[1]Q4_narr_rank!$B$2,[1]Q4_narr_rank!$A$2,IF(AV386=[1]Q4_narr_rank!$B$3,[1]Q4_narr_rank!$A$3,IF(AV386=[1]Q4_narr_rank!$B$4,[1]Q4_narr_rank!$A$4,IF(AV386=[1]Q4_narr_rank!$B$5,[1]Q4_narr_rank!$A$5,IF(AV386=[1]Q4_narr_rank!$B$6,[1]Q4_narr_rank!$A$6,IF(AV386=[1]Q4_narr_rank!$B$7,[1]Q4_narr_rank!$A$7))))))</f>
        <v>Cynics</v>
      </c>
      <c r="AX386" t="s">
        <v>2125</v>
      </c>
      <c r="AY386">
        <v>1</v>
      </c>
      <c r="AZ386">
        <f>LEN(Table1[[#This Row],[narratives_probing]])</f>
        <v>198</v>
      </c>
      <c r="BA386" s="6" t="str">
        <f>IF(Table1[[#This Row],[narratives_rank_1]]=1,"Money",IF(Table1[[#This Row],[narratives_rank_2]]=1,"Mixture",IF(Table1[[#This Row],[narratives_rank_3]]=1,"Sincere")))</f>
        <v>Money</v>
      </c>
      <c r="BB386" s="1" t="s">
        <v>92</v>
      </c>
      <c r="BC386" s="1">
        <v>9</v>
      </c>
      <c r="BF386" t="s">
        <v>210</v>
      </c>
      <c r="BG386" t="s">
        <v>187</v>
      </c>
      <c r="BH386" t="s">
        <v>498</v>
      </c>
      <c r="BI386" t="s">
        <v>146</v>
      </c>
      <c r="BJ386" t="s">
        <v>154</v>
      </c>
      <c r="BK386" t="s">
        <v>120</v>
      </c>
      <c r="BL386" t="s">
        <v>135</v>
      </c>
      <c r="BN386">
        <v>52</v>
      </c>
      <c r="BO386" t="s">
        <v>136</v>
      </c>
      <c r="BP386" t="s">
        <v>137</v>
      </c>
      <c r="BQ386" t="s">
        <v>138</v>
      </c>
    </row>
    <row r="387" spans="1:69" x14ac:dyDescent="0.2">
      <c r="A387" t="s">
        <v>2126</v>
      </c>
      <c r="B387" t="s">
        <v>2126</v>
      </c>
      <c r="C387">
        <v>59.274999999999999</v>
      </c>
      <c r="D387" t="s">
        <v>2127</v>
      </c>
      <c r="E387" s="1" t="s">
        <v>105</v>
      </c>
      <c r="F387" s="1">
        <v>1</v>
      </c>
      <c r="G387" s="1" t="s">
        <v>106</v>
      </c>
      <c r="H387" s="1">
        <v>2</v>
      </c>
      <c r="I387" s="1"/>
      <c r="J387" t="s">
        <v>2128</v>
      </c>
      <c r="K387" s="1" t="s">
        <v>192</v>
      </c>
      <c r="L387" s="1">
        <v>3</v>
      </c>
      <c r="M387" s="1" t="s">
        <v>87</v>
      </c>
      <c r="N387" s="1">
        <v>3</v>
      </c>
      <c r="O387" s="1" t="s">
        <v>88</v>
      </c>
      <c r="P387" s="1">
        <v>4</v>
      </c>
      <c r="R387" t="s">
        <v>2129</v>
      </c>
      <c r="S387">
        <v>0</v>
      </c>
      <c r="X387">
        <v>0</v>
      </c>
      <c r="Y387" t="str" cm="1">
        <f t="array" ref="Y38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87" cm="1">
        <f t="array" ref="Z38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87" t="str" cm="1">
        <f t="array" ref="AA38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87" t="str" cm="1">
        <f t="array" ref="AB38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87" t="str" cm="1">
        <f t="array" ref="AC38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87" t="str" cm="1">
        <f t="array" ref="AD38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87">
        <f>IF(OR(Table1[[#This Row],[Merged_Coding3numerical1]]=1,Table1[[#This Row],[Merged_Coding3numerical2]]=1,Table1[[#This Row],[Merged_Coding3numerical3]]=1),1,0)</f>
        <v>1</v>
      </c>
      <c r="AF387">
        <f>IF(OR(Table1[[#This Row],[Merged_Coding3numerical1]]=2,Table1[[#This Row],[Merged_Coding3numerical2]]=2,Table1[[#This Row],[Merged_Coding3numerical3]]=2),1,0)</f>
        <v>0</v>
      </c>
      <c r="AG387">
        <f>IF(OR(Table1[[#This Row],[Merged_Coding3numerical1]]=3,Table1[[#This Row],[Merged_Coding3numerical2]]=3,Table1[[#This Row],[Merged_Coding3numerical3]]=3),1,0)</f>
        <v>0</v>
      </c>
      <c r="AH387">
        <f>IF(OR(Table1[[#This Row],[Merged_Coding3numerical1]]=4,Table1[[#This Row],[Merged_Coding3numerical2]]=4,Table1[[#This Row],[Merged_Coding3numerical3]]=4),1,0)</f>
        <v>0</v>
      </c>
      <c r="AI387">
        <f>IF(OR(Table1[[#This Row],[Merged_Coding3numerical1]]=5,Table1[[#This Row],[Merged_Coding3numerical2]]=5,Table1[[#This Row],[Merged_Coding3numerical3]]=5),1,0)</f>
        <v>0</v>
      </c>
      <c r="AJ387">
        <f>LEN(Table1[[#This Row],[narratives_open]])</f>
        <v>277</v>
      </c>
      <c r="AK387" s="1" t="s">
        <v>90</v>
      </c>
      <c r="AL387" s="1">
        <v>2</v>
      </c>
      <c r="AR387">
        <f t="shared" ref="AR387:AR450" si="6">IF(AP387="",IF(AN387="",1,1/2),1/3)</f>
        <v>1</v>
      </c>
      <c r="AS387">
        <v>2</v>
      </c>
      <c r="AT387">
        <v>1</v>
      </c>
      <c r="AU387">
        <v>3</v>
      </c>
      <c r="AV387">
        <f>IF(Table1[[#This Row],[narratives_rank_1]]=1,IF(Table1[[#This Row],[narratives_rank_2]]=2,123,132),IF(Table1[[#This Row],[narratives_rank_1]]=2,IF(Table1[[#This Row],[narratives_rank_2]]=1,213,231),IF(Table1[[#This Row],[narratives_rank_2]]=1,312,321)))</f>
        <v>213</v>
      </c>
      <c r="AW387" t="str">
        <f>IF(AV387=[1]Q4_narr_rank!$B$2,[1]Q4_narr_rank!$A$2,IF(AV387=[1]Q4_narr_rank!$B$3,[1]Q4_narr_rank!$A$3,IF(AV387=[1]Q4_narr_rank!$B$4,[1]Q4_narr_rank!$A$4,IF(AV387=[1]Q4_narr_rank!$B$5,[1]Q4_narr_rank!$A$5,IF(AV387=[1]Q4_narr_rank!$B$6,[1]Q4_narr_rank!$A$6,IF(AV387=[1]Q4_narr_rank!$B$7,[1]Q4_narr_rank!$A$7))))))</f>
        <v>Balanced Cynics</v>
      </c>
      <c r="AX387" t="s">
        <v>2130</v>
      </c>
      <c r="AY387">
        <v>1</v>
      </c>
      <c r="AZ387">
        <f>LEN(Table1[[#This Row],[narratives_probing]])</f>
        <v>362</v>
      </c>
      <c r="BA387" s="6" t="str">
        <f>IF(Table1[[#This Row],[narratives_rank_1]]=1,"Money",IF(Table1[[#This Row],[narratives_rank_2]]=1,"Mixture",IF(Table1[[#This Row],[narratives_rank_3]]=1,"Sincere")))</f>
        <v>Mixture</v>
      </c>
      <c r="BB387" s="9" t="s">
        <v>336</v>
      </c>
      <c r="BC387" s="1">
        <v>3</v>
      </c>
      <c r="BF387" t="s">
        <v>93</v>
      </c>
      <c r="BG387" t="s">
        <v>187</v>
      </c>
      <c r="BH387" t="s">
        <v>146</v>
      </c>
      <c r="BI387" t="s">
        <v>188</v>
      </c>
      <c r="BJ387" t="s">
        <v>134</v>
      </c>
      <c r="BK387" t="s">
        <v>163</v>
      </c>
      <c r="BL387" t="s">
        <v>135</v>
      </c>
      <c r="BN387">
        <v>22</v>
      </c>
      <c r="BO387" t="s">
        <v>136</v>
      </c>
      <c r="BP387" t="s">
        <v>137</v>
      </c>
      <c r="BQ387" t="s">
        <v>138</v>
      </c>
    </row>
    <row r="388" spans="1:69" x14ac:dyDescent="0.2">
      <c r="A388" t="s">
        <v>2131</v>
      </c>
      <c r="B388" t="s">
        <v>2131</v>
      </c>
      <c r="C388">
        <v>102.318</v>
      </c>
      <c r="D388" t="s">
        <v>2132</v>
      </c>
      <c r="E388" s="1" t="s">
        <v>205</v>
      </c>
      <c r="F388" s="1">
        <v>2</v>
      </c>
      <c r="G388" s="1" t="s">
        <v>281</v>
      </c>
      <c r="H388" s="1">
        <v>4</v>
      </c>
      <c r="I388" s="1"/>
      <c r="J388" t="s">
        <v>2133</v>
      </c>
      <c r="K388" s="1" t="s">
        <v>108</v>
      </c>
      <c r="L388" s="1">
        <v>1</v>
      </c>
      <c r="M388" s="1" t="s">
        <v>109</v>
      </c>
      <c r="N388" s="1">
        <v>1</v>
      </c>
      <c r="O388" s="1" t="s">
        <v>345</v>
      </c>
      <c r="P388" s="1">
        <v>1</v>
      </c>
      <c r="R388" t="s">
        <v>2134</v>
      </c>
      <c r="S388">
        <v>1</v>
      </c>
      <c r="V388" t="s">
        <v>90</v>
      </c>
      <c r="W388" s="8">
        <f>IF(Table1[[#This Row],[main_reasontext]]=[1]Q3_narr_open!$A$23,1,IF(Table1[[#This Row],[main_reasontext]]=[1]Q3_narr_open!$A$24,2,IF(Table1[[#This Row],[main_reasontext]]=[1]Q3_narr_open!$A$25,3,IF(Table1[[#This Row],[main_reasontext]]=[1]Q3_narr_open!$A$26,4,))))</f>
        <v>1</v>
      </c>
      <c r="X388">
        <v>0</v>
      </c>
      <c r="Y388" t="str" cm="1">
        <f t="array" ref="Y38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88" cm="1">
        <f t="array" ref="Z38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88" t="str" cm="1">
        <f t="array" ref="AA38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88" cm="1">
        <f t="array" ref="AB38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88" t="str" cm="1">
        <f t="array" ref="AC38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88" t="str" cm="1">
        <f t="array" ref="AD38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88">
        <f>IF(OR(Table1[[#This Row],[Merged_Coding3numerical1]]=1,Table1[[#This Row],[Merged_Coding3numerical2]]=1,Table1[[#This Row],[Merged_Coding3numerical3]]=1),1,0)</f>
        <v>1</v>
      </c>
      <c r="AF388">
        <f>IF(OR(Table1[[#This Row],[Merged_Coding3numerical1]]=2,Table1[[#This Row],[Merged_Coding3numerical2]]=2,Table1[[#This Row],[Merged_Coding3numerical3]]=2),1,0)</f>
        <v>0</v>
      </c>
      <c r="AG388">
        <f>IF(OR(Table1[[#This Row],[Merged_Coding3numerical1]]=3,Table1[[#This Row],[Merged_Coding3numerical2]]=3,Table1[[#This Row],[Merged_Coding3numerical3]]=3),1,0)</f>
        <v>0</v>
      </c>
      <c r="AH388">
        <f>IF(OR(Table1[[#This Row],[Merged_Coding3numerical1]]=4,Table1[[#This Row],[Merged_Coding3numerical2]]=4,Table1[[#This Row],[Merged_Coding3numerical3]]=4),1,0)</f>
        <v>1</v>
      </c>
      <c r="AI388">
        <f>IF(OR(Table1[[#This Row],[Merged_Coding3numerical1]]=5,Table1[[#This Row],[Merged_Coding3numerical2]]=5,Table1[[#This Row],[Merged_Coding3numerical3]]=5),1,0)</f>
        <v>0</v>
      </c>
      <c r="AJ388">
        <f>LEN(Table1[[#This Row],[narratives_open]])</f>
        <v>511</v>
      </c>
      <c r="AK388" s="1" t="s">
        <v>90</v>
      </c>
      <c r="AL388" s="1">
        <v>2</v>
      </c>
      <c r="AM388" s="1" t="s">
        <v>113</v>
      </c>
      <c r="AN388" s="1">
        <v>1</v>
      </c>
      <c r="AR388">
        <f t="shared" si="6"/>
        <v>0.5</v>
      </c>
      <c r="AS388">
        <v>3</v>
      </c>
      <c r="AT388">
        <v>1</v>
      </c>
      <c r="AU388">
        <v>2</v>
      </c>
      <c r="AV388">
        <f>IF(Table1[[#This Row],[narratives_rank_1]]=1,IF(Table1[[#This Row],[narratives_rank_2]]=2,123,132),IF(Table1[[#This Row],[narratives_rank_1]]=2,IF(Table1[[#This Row],[narratives_rank_2]]=1,213,231),IF(Table1[[#This Row],[narratives_rank_2]]=1,312,321)))</f>
        <v>312</v>
      </c>
      <c r="AW388" t="str">
        <f>IF(AV388=[1]Q4_narr_rank!$B$2,[1]Q4_narr_rank!$A$2,IF(AV388=[1]Q4_narr_rank!$B$3,[1]Q4_narr_rank!$A$3,IF(AV388=[1]Q4_narr_rank!$B$4,[1]Q4_narr_rank!$A$4,IF(AV388=[1]Q4_narr_rank!$B$5,[1]Q4_narr_rank!$A$5,IF(AV388=[1]Q4_narr_rank!$B$6,[1]Q4_narr_rank!$A$6,IF(AV388=[1]Q4_narr_rank!$B$7,[1]Q4_narr_rank!$A$7))))))</f>
        <v>Balanced Idealists</v>
      </c>
      <c r="AX388" t="s">
        <v>2135</v>
      </c>
      <c r="AY388">
        <v>1</v>
      </c>
      <c r="AZ388">
        <f>LEN(Table1[[#This Row],[narratives_probing]])</f>
        <v>245</v>
      </c>
      <c r="BA388" s="6" t="str">
        <f>IF(Table1[[#This Row],[narratives_rank_1]]=1,"Money",IF(Table1[[#This Row],[narratives_rank_2]]=1,"Mixture",IF(Table1[[#This Row],[narratives_rank_3]]=1,"Sincere")))</f>
        <v>Mixture</v>
      </c>
      <c r="BB388" s="9" t="s">
        <v>268</v>
      </c>
      <c r="BC388" s="1">
        <v>6</v>
      </c>
      <c r="BF388" t="s">
        <v>93</v>
      </c>
      <c r="BG388">
        <v>0.8</v>
      </c>
      <c r="BH388" t="s">
        <v>188</v>
      </c>
      <c r="BI388" t="s">
        <v>188</v>
      </c>
      <c r="BJ388" t="s">
        <v>119</v>
      </c>
      <c r="BK388" t="s">
        <v>163</v>
      </c>
      <c r="BL388" t="s">
        <v>121</v>
      </c>
      <c r="BN388">
        <v>48</v>
      </c>
      <c r="BO388" t="s">
        <v>136</v>
      </c>
      <c r="BP388" t="s">
        <v>147</v>
      </c>
      <c r="BQ388" t="s">
        <v>138</v>
      </c>
    </row>
    <row r="389" spans="1:69" x14ac:dyDescent="0.2">
      <c r="A389" t="s">
        <v>2136</v>
      </c>
      <c r="B389" t="s">
        <v>2136</v>
      </c>
      <c r="C389">
        <v>67.301000000000002</v>
      </c>
      <c r="D389" t="s">
        <v>2137</v>
      </c>
      <c r="E389" s="1" t="s">
        <v>105</v>
      </c>
      <c r="F389" s="1">
        <v>1</v>
      </c>
      <c r="G389" s="1" t="s">
        <v>182</v>
      </c>
      <c r="H389" s="1">
        <v>3</v>
      </c>
      <c r="I389" s="1"/>
      <c r="J389" t="s">
        <v>2138</v>
      </c>
      <c r="K389" s="1" t="s">
        <v>176</v>
      </c>
      <c r="L389" s="1">
        <v>2</v>
      </c>
      <c r="M389" s="1" t="s">
        <v>328</v>
      </c>
      <c r="N389" s="1">
        <v>4</v>
      </c>
      <c r="O389" s="1" t="s">
        <v>88</v>
      </c>
      <c r="P389" s="1">
        <v>4</v>
      </c>
      <c r="R389" t="s">
        <v>2139</v>
      </c>
      <c r="S389">
        <v>1</v>
      </c>
      <c r="T389" t="s">
        <v>170</v>
      </c>
      <c r="U389">
        <v>1</v>
      </c>
      <c r="V389" t="s">
        <v>90</v>
      </c>
      <c r="W389" s="8">
        <f>IF(Table1[[#This Row],[main_reasontext]]=[1]Q3_narr_open!$A$23,1,IF(Table1[[#This Row],[main_reasontext]]=[1]Q3_narr_open!$A$24,2,IF(Table1[[#This Row],[main_reasontext]]=[1]Q3_narr_open!$A$25,3,IF(Table1[[#This Row],[main_reasontext]]=[1]Q3_narr_open!$A$26,4,))))</f>
        <v>1</v>
      </c>
      <c r="X389">
        <v>1</v>
      </c>
      <c r="Y389" t="str" cm="1">
        <f t="array" ref="Y38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89" cm="1">
        <f t="array" ref="Z38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89" t="str" cm="1">
        <f t="array" ref="AA38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89" cm="1">
        <f t="array" ref="AB38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89" t="str" cm="1">
        <f t="array" ref="AC38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89" t="str" cm="1">
        <f t="array" ref="AD38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89">
        <f>IF(OR(Table1[[#This Row],[Merged_Coding3numerical1]]=1,Table1[[#This Row],[Merged_Coding3numerical2]]=1,Table1[[#This Row],[Merged_Coding3numerical3]]=1),1,0)</f>
        <v>1</v>
      </c>
      <c r="AF389">
        <f>IF(OR(Table1[[#This Row],[Merged_Coding3numerical1]]=2,Table1[[#This Row],[Merged_Coding3numerical2]]=2,Table1[[#This Row],[Merged_Coding3numerical3]]=2),1,0)</f>
        <v>0</v>
      </c>
      <c r="AG389">
        <f>IF(OR(Table1[[#This Row],[Merged_Coding3numerical1]]=3,Table1[[#This Row],[Merged_Coding3numerical2]]=3,Table1[[#This Row],[Merged_Coding3numerical3]]=3),1,0)</f>
        <v>0</v>
      </c>
      <c r="AH389">
        <f>IF(OR(Table1[[#This Row],[Merged_Coding3numerical1]]=4,Table1[[#This Row],[Merged_Coding3numerical2]]=4,Table1[[#This Row],[Merged_Coding3numerical3]]=4),1,0)</f>
        <v>1</v>
      </c>
      <c r="AI389">
        <f>IF(OR(Table1[[#This Row],[Merged_Coding3numerical1]]=5,Table1[[#This Row],[Merged_Coding3numerical2]]=5,Table1[[#This Row],[Merged_Coding3numerical3]]=5),1,0)</f>
        <v>0</v>
      </c>
      <c r="AJ389">
        <f>LEN(Table1[[#This Row],[narratives_open]])</f>
        <v>182</v>
      </c>
      <c r="AK389" s="1" t="s">
        <v>90</v>
      </c>
      <c r="AL389" s="1">
        <v>2</v>
      </c>
      <c r="AM389" s="1" t="s">
        <v>113</v>
      </c>
      <c r="AN389" s="1">
        <v>1</v>
      </c>
      <c r="AR389">
        <f t="shared" si="6"/>
        <v>0.5</v>
      </c>
      <c r="AS389">
        <v>2</v>
      </c>
      <c r="AT389">
        <v>1</v>
      </c>
      <c r="AU389">
        <v>3</v>
      </c>
      <c r="AV389">
        <f>IF(Table1[[#This Row],[narratives_rank_1]]=1,IF(Table1[[#This Row],[narratives_rank_2]]=2,123,132),IF(Table1[[#This Row],[narratives_rank_1]]=2,IF(Table1[[#This Row],[narratives_rank_2]]=1,213,231),IF(Table1[[#This Row],[narratives_rank_2]]=1,312,321)))</f>
        <v>213</v>
      </c>
      <c r="AW389" t="str">
        <f>IF(AV389=[1]Q4_narr_rank!$B$2,[1]Q4_narr_rank!$A$2,IF(AV389=[1]Q4_narr_rank!$B$3,[1]Q4_narr_rank!$A$3,IF(AV389=[1]Q4_narr_rank!$B$4,[1]Q4_narr_rank!$A$4,IF(AV389=[1]Q4_narr_rank!$B$5,[1]Q4_narr_rank!$A$5,IF(AV389=[1]Q4_narr_rank!$B$6,[1]Q4_narr_rank!$A$6,IF(AV389=[1]Q4_narr_rank!$B$7,[1]Q4_narr_rank!$A$7))))))</f>
        <v>Balanced Cynics</v>
      </c>
      <c r="AX389" t="s">
        <v>2140</v>
      </c>
      <c r="AY389">
        <v>1</v>
      </c>
      <c r="AZ389">
        <f>LEN(Table1[[#This Row],[narratives_probing]])</f>
        <v>84</v>
      </c>
      <c r="BA389" s="6" t="str">
        <f>IF(Table1[[#This Row],[narratives_rank_1]]=1,"Money",IF(Table1[[#This Row],[narratives_rank_2]]=1,"Mixture",IF(Table1[[#This Row],[narratives_rank_3]]=1,"Sincere")))</f>
        <v>Mixture</v>
      </c>
      <c r="BB389" s="11" t="s">
        <v>172</v>
      </c>
      <c r="BC389" s="1">
        <v>12</v>
      </c>
      <c r="BF389" t="s">
        <v>93</v>
      </c>
      <c r="BG389" t="s">
        <v>187</v>
      </c>
      <c r="BH389" t="s">
        <v>188</v>
      </c>
      <c r="BI389" t="s">
        <v>188</v>
      </c>
      <c r="BJ389" t="s">
        <v>154</v>
      </c>
      <c r="BK389" t="s">
        <v>120</v>
      </c>
      <c r="BL389" t="s">
        <v>135</v>
      </c>
      <c r="BN389">
        <v>68</v>
      </c>
      <c r="BO389" t="s">
        <v>136</v>
      </c>
      <c r="BP389" t="s">
        <v>147</v>
      </c>
      <c r="BQ389" t="s">
        <v>124</v>
      </c>
    </row>
    <row r="390" spans="1:69" x14ac:dyDescent="0.2">
      <c r="A390" t="s">
        <v>2141</v>
      </c>
      <c r="B390" t="s">
        <v>2141</v>
      </c>
      <c r="C390">
        <v>352.73200000000003</v>
      </c>
      <c r="D390" t="s">
        <v>2142</v>
      </c>
      <c r="E390" s="1" t="s">
        <v>167</v>
      </c>
      <c r="F390" s="1">
        <v>5</v>
      </c>
      <c r="G390" s="1" t="s">
        <v>167</v>
      </c>
      <c r="H390" s="1">
        <v>19</v>
      </c>
      <c r="I390" s="1"/>
      <c r="J390" t="s">
        <v>2143</v>
      </c>
      <c r="K390" s="1" t="s">
        <v>108</v>
      </c>
      <c r="L390" s="1">
        <v>1</v>
      </c>
      <c r="M390" s="1" t="s">
        <v>109</v>
      </c>
      <c r="N390" s="1">
        <v>1</v>
      </c>
      <c r="O390" s="1" t="s">
        <v>88</v>
      </c>
      <c r="P390" s="1">
        <v>4</v>
      </c>
      <c r="R390" t="s">
        <v>2144</v>
      </c>
      <c r="S390">
        <v>0</v>
      </c>
      <c r="V390" t="s">
        <v>90</v>
      </c>
      <c r="W390" s="8">
        <f>IF(Table1[[#This Row],[main_reasontext]]=[1]Q3_narr_open!$A$23,1,IF(Table1[[#This Row],[main_reasontext]]=[1]Q3_narr_open!$A$24,2,IF(Table1[[#This Row],[main_reasontext]]=[1]Q3_narr_open!$A$25,3,IF(Table1[[#This Row],[main_reasontext]]=[1]Q3_narr_open!$A$26,4,))))</f>
        <v>1</v>
      </c>
      <c r="X390">
        <v>1</v>
      </c>
      <c r="Y390" t="str" cm="1">
        <f t="array" ref="Y39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90" cm="1">
        <f t="array" ref="Z39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90" t="str" cm="1">
        <f t="array" ref="AA39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90" cm="1">
        <f t="array" ref="AB39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90" t="str" cm="1">
        <f t="array" ref="AC39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390" cm="1">
        <f t="array" ref="AD39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390">
        <f>IF(OR(Table1[[#This Row],[Merged_Coding3numerical1]]=1,Table1[[#This Row],[Merged_Coding3numerical2]]=1,Table1[[#This Row],[Merged_Coding3numerical3]]=1),1,0)</f>
        <v>1</v>
      </c>
      <c r="AF390">
        <f>IF(OR(Table1[[#This Row],[Merged_Coding3numerical1]]=2,Table1[[#This Row],[Merged_Coding3numerical2]]=2,Table1[[#This Row],[Merged_Coding3numerical3]]=2),1,0)</f>
        <v>1</v>
      </c>
      <c r="AG390">
        <f>IF(OR(Table1[[#This Row],[Merged_Coding3numerical1]]=3,Table1[[#This Row],[Merged_Coding3numerical2]]=3,Table1[[#This Row],[Merged_Coding3numerical3]]=3),1,0)</f>
        <v>0</v>
      </c>
      <c r="AH390">
        <f>IF(OR(Table1[[#This Row],[Merged_Coding3numerical1]]=4,Table1[[#This Row],[Merged_Coding3numerical2]]=4,Table1[[#This Row],[Merged_Coding3numerical3]]=4),1,0)</f>
        <v>1</v>
      </c>
      <c r="AI390">
        <f>IF(OR(Table1[[#This Row],[Merged_Coding3numerical1]]=5,Table1[[#This Row],[Merged_Coding3numerical2]]=5,Table1[[#This Row],[Merged_Coding3numerical3]]=5),1,0)</f>
        <v>0</v>
      </c>
      <c r="AJ390">
        <f>LEN(Table1[[#This Row],[narratives_open]])</f>
        <v>348</v>
      </c>
      <c r="AK390" s="1" t="s">
        <v>90</v>
      </c>
      <c r="AL390" s="1">
        <v>2</v>
      </c>
      <c r="AM390" s="1" t="s">
        <v>112</v>
      </c>
      <c r="AN390" s="1">
        <v>3</v>
      </c>
      <c r="AO390" s="1" t="s">
        <v>114</v>
      </c>
      <c r="AP390" s="1">
        <v>6</v>
      </c>
      <c r="AR390">
        <f t="shared" si="6"/>
        <v>0.33333333333333331</v>
      </c>
      <c r="AS390">
        <v>3</v>
      </c>
      <c r="AT390">
        <v>1</v>
      </c>
      <c r="AU390">
        <v>2</v>
      </c>
      <c r="AV390">
        <f>IF(Table1[[#This Row],[narratives_rank_1]]=1,IF(Table1[[#This Row],[narratives_rank_2]]=2,123,132),IF(Table1[[#This Row],[narratives_rank_1]]=2,IF(Table1[[#This Row],[narratives_rank_2]]=1,213,231),IF(Table1[[#This Row],[narratives_rank_2]]=1,312,321)))</f>
        <v>312</v>
      </c>
      <c r="AW390" t="str">
        <f>IF(AV390=[1]Q4_narr_rank!$B$2,[1]Q4_narr_rank!$A$2,IF(AV390=[1]Q4_narr_rank!$B$3,[1]Q4_narr_rank!$A$3,IF(AV390=[1]Q4_narr_rank!$B$4,[1]Q4_narr_rank!$A$4,IF(AV390=[1]Q4_narr_rank!$B$5,[1]Q4_narr_rank!$A$5,IF(AV390=[1]Q4_narr_rank!$B$6,[1]Q4_narr_rank!$A$6,IF(AV390=[1]Q4_narr_rank!$B$7,[1]Q4_narr_rank!$A$7))))))</f>
        <v>Balanced Idealists</v>
      </c>
      <c r="AX390" t="s">
        <v>2145</v>
      </c>
      <c r="AY390">
        <v>1</v>
      </c>
      <c r="AZ390">
        <f>LEN(Table1[[#This Row],[narratives_probing]])</f>
        <v>206</v>
      </c>
      <c r="BA390" s="6" t="str">
        <f>IF(Table1[[#This Row],[narratives_rank_1]]=1,"Money",IF(Table1[[#This Row],[narratives_rank_2]]=1,"Mixture",IF(Table1[[#This Row],[narratives_rank_3]]=1,"Sincere")))</f>
        <v>Mixture</v>
      </c>
      <c r="BB390" s="9" t="s">
        <v>132</v>
      </c>
      <c r="BC390" s="1">
        <v>20</v>
      </c>
      <c r="BF390" t="s">
        <v>223</v>
      </c>
      <c r="BG390" t="s">
        <v>187</v>
      </c>
      <c r="BH390" t="s">
        <v>498</v>
      </c>
      <c r="BI390" t="s">
        <v>498</v>
      </c>
      <c r="BJ390" t="s">
        <v>154</v>
      </c>
      <c r="BK390" t="s">
        <v>120</v>
      </c>
      <c r="BL390" t="s">
        <v>448</v>
      </c>
      <c r="BM390" t="s">
        <v>2146</v>
      </c>
      <c r="BN390">
        <v>59</v>
      </c>
      <c r="BO390" t="s">
        <v>136</v>
      </c>
      <c r="BP390" t="s">
        <v>324</v>
      </c>
      <c r="BQ390" t="s">
        <v>138</v>
      </c>
    </row>
    <row r="391" spans="1:69" x14ac:dyDescent="0.2">
      <c r="A391" t="s">
        <v>2147</v>
      </c>
      <c r="B391" t="s">
        <v>2147</v>
      </c>
      <c r="C391">
        <v>82.656000000000006</v>
      </c>
      <c r="D391" t="s">
        <v>2148</v>
      </c>
      <c r="E391" s="1" t="s">
        <v>105</v>
      </c>
      <c r="F391" s="1">
        <v>1</v>
      </c>
      <c r="G391" s="1" t="s">
        <v>182</v>
      </c>
      <c r="H391" s="1">
        <v>3</v>
      </c>
      <c r="I391" s="1"/>
      <c r="J391" t="s">
        <v>2149</v>
      </c>
      <c r="K391" s="1" t="s">
        <v>108</v>
      </c>
      <c r="L391" s="1">
        <v>1</v>
      </c>
      <c r="M391" s="1" t="s">
        <v>109</v>
      </c>
      <c r="N391" s="1">
        <v>1</v>
      </c>
      <c r="O391" s="1" t="s">
        <v>88</v>
      </c>
      <c r="P391" s="1">
        <v>4</v>
      </c>
      <c r="Q391" s="1"/>
      <c r="R391" t="s">
        <v>2150</v>
      </c>
      <c r="S391">
        <v>0</v>
      </c>
      <c r="V391" t="s">
        <v>90</v>
      </c>
      <c r="W391" s="8">
        <f>IF(Table1[[#This Row],[main_reasontext]]=[1]Q3_narr_open!$A$23,1,IF(Table1[[#This Row],[main_reasontext]]=[1]Q3_narr_open!$A$24,2,IF(Table1[[#This Row],[main_reasontext]]=[1]Q3_narr_open!$A$25,3,IF(Table1[[#This Row],[main_reasontext]]=[1]Q3_narr_open!$A$26,4,))))</f>
        <v>1</v>
      </c>
      <c r="X391">
        <v>0</v>
      </c>
      <c r="Y391" t="str" cm="1">
        <f t="array" ref="Y39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91" cm="1">
        <f t="array" ref="Z39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91" t="str" cm="1">
        <f t="array" ref="AA39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91" cm="1">
        <f t="array" ref="AB39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91" t="str" cm="1">
        <f t="array" ref="AC39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91" t="str" cm="1">
        <f t="array" ref="AD39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91">
        <f>IF(OR(Table1[[#This Row],[Merged_Coding3numerical1]]=1,Table1[[#This Row],[Merged_Coding3numerical2]]=1,Table1[[#This Row],[Merged_Coding3numerical3]]=1),1,0)</f>
        <v>1</v>
      </c>
      <c r="AF391">
        <f>IF(OR(Table1[[#This Row],[Merged_Coding3numerical1]]=2,Table1[[#This Row],[Merged_Coding3numerical2]]=2,Table1[[#This Row],[Merged_Coding3numerical3]]=2),1,0)</f>
        <v>1</v>
      </c>
      <c r="AG391">
        <f>IF(OR(Table1[[#This Row],[Merged_Coding3numerical1]]=3,Table1[[#This Row],[Merged_Coding3numerical2]]=3,Table1[[#This Row],[Merged_Coding3numerical3]]=3),1,0)</f>
        <v>0</v>
      </c>
      <c r="AH391">
        <f>IF(OR(Table1[[#This Row],[Merged_Coding3numerical1]]=4,Table1[[#This Row],[Merged_Coding3numerical2]]=4,Table1[[#This Row],[Merged_Coding3numerical3]]=4),1,0)</f>
        <v>0</v>
      </c>
      <c r="AI391">
        <f>IF(OR(Table1[[#This Row],[Merged_Coding3numerical1]]=5,Table1[[#This Row],[Merged_Coding3numerical2]]=5,Table1[[#This Row],[Merged_Coding3numerical3]]=5),1,0)</f>
        <v>0</v>
      </c>
      <c r="AJ391">
        <f>LEN(Table1[[#This Row],[narratives_open]])</f>
        <v>225</v>
      </c>
      <c r="AK391" s="1" t="s">
        <v>90</v>
      </c>
      <c r="AL391" s="1">
        <v>2</v>
      </c>
      <c r="AM391" s="1" t="s">
        <v>221</v>
      </c>
      <c r="AN391" s="1">
        <v>5</v>
      </c>
      <c r="AR391">
        <f t="shared" si="6"/>
        <v>0.5</v>
      </c>
      <c r="AS391">
        <v>3</v>
      </c>
      <c r="AT391">
        <v>1</v>
      </c>
      <c r="AU391">
        <v>2</v>
      </c>
      <c r="AV391">
        <f>IF(Table1[[#This Row],[narratives_rank_1]]=1,IF(Table1[[#This Row],[narratives_rank_2]]=2,123,132),IF(Table1[[#This Row],[narratives_rank_1]]=2,IF(Table1[[#This Row],[narratives_rank_2]]=1,213,231),IF(Table1[[#This Row],[narratives_rank_2]]=1,312,321)))</f>
        <v>312</v>
      </c>
      <c r="AW391" t="str">
        <f>IF(AV391=[1]Q4_narr_rank!$B$2,[1]Q4_narr_rank!$A$2,IF(AV391=[1]Q4_narr_rank!$B$3,[1]Q4_narr_rank!$A$3,IF(AV391=[1]Q4_narr_rank!$B$4,[1]Q4_narr_rank!$A$4,IF(AV391=[1]Q4_narr_rank!$B$5,[1]Q4_narr_rank!$A$5,IF(AV391=[1]Q4_narr_rank!$B$6,[1]Q4_narr_rank!$A$6,IF(AV391=[1]Q4_narr_rank!$B$7,[1]Q4_narr_rank!$A$7))))))</f>
        <v>Balanced Idealists</v>
      </c>
      <c r="AX391" t="s">
        <v>2151</v>
      </c>
      <c r="AY391">
        <v>1</v>
      </c>
      <c r="AZ391">
        <f>LEN(Table1[[#This Row],[narratives_probing]])</f>
        <v>246</v>
      </c>
      <c r="BA391" s="6" t="str">
        <f>IF(Table1[[#This Row],[narratives_rank_1]]=1,"Money",IF(Table1[[#This Row],[narratives_rank_2]]=1,"Mixture",IF(Table1[[#This Row],[narratives_rank_3]]=1,"Sincere")))</f>
        <v>Mixture</v>
      </c>
      <c r="BB391" s="11" t="s">
        <v>116</v>
      </c>
      <c r="BC391" s="1">
        <v>10</v>
      </c>
      <c r="BF391" t="s">
        <v>93</v>
      </c>
      <c r="BG391" t="s">
        <v>187</v>
      </c>
      <c r="BH391" t="s">
        <v>146</v>
      </c>
      <c r="BI391" t="s">
        <v>146</v>
      </c>
      <c r="BJ391" t="s">
        <v>119</v>
      </c>
      <c r="BK391" t="s">
        <v>163</v>
      </c>
      <c r="BL391" t="s">
        <v>121</v>
      </c>
      <c r="BN391">
        <v>41</v>
      </c>
      <c r="BO391" t="s">
        <v>122</v>
      </c>
      <c r="BP391" t="s">
        <v>164</v>
      </c>
      <c r="BQ391" t="s">
        <v>138</v>
      </c>
    </row>
    <row r="392" spans="1:69" x14ac:dyDescent="0.2">
      <c r="A392" t="s">
        <v>2152</v>
      </c>
      <c r="B392" t="s">
        <v>2152</v>
      </c>
      <c r="C392">
        <v>162.947</v>
      </c>
      <c r="D392" t="s">
        <v>2153</v>
      </c>
      <c r="E392" s="1" t="s">
        <v>205</v>
      </c>
      <c r="F392" s="1">
        <v>2</v>
      </c>
      <c r="G392" s="1" t="s">
        <v>206</v>
      </c>
      <c r="H392" s="1">
        <v>6</v>
      </c>
      <c r="I392" s="1"/>
      <c r="J392" t="s">
        <v>2154</v>
      </c>
      <c r="K392" s="1" t="s">
        <v>176</v>
      </c>
      <c r="L392" s="1">
        <v>2</v>
      </c>
      <c r="M392" s="1" t="s">
        <v>328</v>
      </c>
      <c r="N392" s="1">
        <v>4</v>
      </c>
      <c r="O392" s="1" t="s">
        <v>88</v>
      </c>
      <c r="P392" s="1">
        <v>4</v>
      </c>
      <c r="R392" t="s">
        <v>2155</v>
      </c>
      <c r="S392">
        <v>1</v>
      </c>
      <c r="X392">
        <v>0</v>
      </c>
      <c r="Y392" t="str" cm="1">
        <f t="array" ref="Y39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92" cm="1">
        <f t="array" ref="Z39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92" t="str" cm="1">
        <f t="array" ref="AA39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92" t="str" cm="1">
        <f t="array" ref="AB39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92" t="str" cm="1">
        <f t="array" ref="AC39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92" t="str" cm="1">
        <f t="array" ref="AD39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92">
        <f>IF(OR(Table1[[#This Row],[Merged_Coding3numerical1]]=1,Table1[[#This Row],[Merged_Coding3numerical2]]=1,Table1[[#This Row],[Merged_Coding3numerical3]]=1),1,0)</f>
        <v>0</v>
      </c>
      <c r="AF392">
        <f>IF(OR(Table1[[#This Row],[Merged_Coding3numerical1]]=2,Table1[[#This Row],[Merged_Coding3numerical2]]=2,Table1[[#This Row],[Merged_Coding3numerical3]]=2),1,0)</f>
        <v>0</v>
      </c>
      <c r="AG392">
        <f>IF(OR(Table1[[#This Row],[Merged_Coding3numerical1]]=3,Table1[[#This Row],[Merged_Coding3numerical2]]=3,Table1[[#This Row],[Merged_Coding3numerical3]]=3),1,0)</f>
        <v>0</v>
      </c>
      <c r="AH392">
        <f>IF(OR(Table1[[#This Row],[Merged_Coding3numerical1]]=4,Table1[[#This Row],[Merged_Coding3numerical2]]=4,Table1[[#This Row],[Merged_Coding3numerical3]]=4),1,0)</f>
        <v>1</v>
      </c>
      <c r="AI392">
        <f>IF(OR(Table1[[#This Row],[Merged_Coding3numerical1]]=5,Table1[[#This Row],[Merged_Coding3numerical2]]=5,Table1[[#This Row],[Merged_Coding3numerical3]]=5),1,0)</f>
        <v>0</v>
      </c>
      <c r="AJ392">
        <f>LEN(Table1[[#This Row],[narratives_open]])</f>
        <v>143</v>
      </c>
      <c r="AK392" s="1" t="s">
        <v>113</v>
      </c>
      <c r="AL392" s="1">
        <v>1</v>
      </c>
      <c r="AR392">
        <f t="shared" si="6"/>
        <v>1</v>
      </c>
      <c r="AS392">
        <v>3</v>
      </c>
      <c r="AT392">
        <v>2</v>
      </c>
      <c r="AU392">
        <v>1</v>
      </c>
      <c r="AV392">
        <f>IF(Table1[[#This Row],[narratives_rank_1]]=1,IF(Table1[[#This Row],[narratives_rank_2]]=2,123,132),IF(Table1[[#This Row],[narratives_rank_1]]=2,IF(Table1[[#This Row],[narratives_rank_2]]=1,213,231),IF(Table1[[#This Row],[narratives_rank_2]]=1,312,321)))</f>
        <v>321</v>
      </c>
      <c r="AW392" t="str">
        <f>IF(AV392=[1]Q4_narr_rank!$B$2,[1]Q4_narr_rank!$A$2,IF(AV392=[1]Q4_narr_rank!$B$3,[1]Q4_narr_rank!$A$3,IF(AV392=[1]Q4_narr_rank!$B$4,[1]Q4_narr_rank!$A$4,IF(AV392=[1]Q4_narr_rank!$B$5,[1]Q4_narr_rank!$A$5,IF(AV392=[1]Q4_narr_rank!$B$6,[1]Q4_narr_rank!$A$6,IF(AV392=[1]Q4_narr_rank!$B$7,[1]Q4_narr_rank!$A$7))))))</f>
        <v>Idealists</v>
      </c>
      <c r="AX392" t="s">
        <v>2156</v>
      </c>
      <c r="AY392">
        <v>1</v>
      </c>
      <c r="AZ392">
        <f>LEN(Table1[[#This Row],[narratives_probing]])</f>
        <v>127</v>
      </c>
      <c r="BA392" s="6" t="str">
        <f>IF(Table1[[#This Row],[narratives_rank_1]]=1,"Money",IF(Table1[[#This Row],[narratives_rank_2]]=1,"Mixture",IF(Table1[[#This Row],[narratives_rank_3]]=1,"Sincere")))</f>
        <v>Sincere</v>
      </c>
      <c r="BB392" s="7" t="s">
        <v>172</v>
      </c>
      <c r="BC392" s="1">
        <v>12</v>
      </c>
      <c r="BF392" t="s">
        <v>117</v>
      </c>
      <c r="BG392" t="s">
        <v>187</v>
      </c>
      <c r="BH392" t="s">
        <v>96</v>
      </c>
      <c r="BI392" t="s">
        <v>118</v>
      </c>
      <c r="BJ392" t="s">
        <v>162</v>
      </c>
      <c r="BK392" t="s">
        <v>120</v>
      </c>
      <c r="BL392" t="s">
        <v>135</v>
      </c>
      <c r="BN392">
        <v>72</v>
      </c>
      <c r="BO392" t="s">
        <v>136</v>
      </c>
      <c r="BP392" t="s">
        <v>324</v>
      </c>
      <c r="BQ392" t="s">
        <v>124</v>
      </c>
    </row>
    <row r="393" spans="1:69" x14ac:dyDescent="0.2">
      <c r="A393" t="s">
        <v>2157</v>
      </c>
      <c r="B393" t="s">
        <v>2157</v>
      </c>
      <c r="C393">
        <v>82.537999999999997</v>
      </c>
      <c r="D393" t="s">
        <v>2158</v>
      </c>
      <c r="E393" s="1" t="s">
        <v>105</v>
      </c>
      <c r="F393" s="1">
        <v>1</v>
      </c>
      <c r="G393" s="1" t="s">
        <v>182</v>
      </c>
      <c r="H393" s="1">
        <v>3</v>
      </c>
      <c r="I393" s="1"/>
      <c r="J393" t="s">
        <v>2159</v>
      </c>
      <c r="K393" s="1" t="s">
        <v>176</v>
      </c>
      <c r="L393" s="1">
        <v>2</v>
      </c>
      <c r="M393" s="1" t="s">
        <v>328</v>
      </c>
      <c r="N393" s="1">
        <v>4</v>
      </c>
      <c r="O393" s="1" t="s">
        <v>88</v>
      </c>
      <c r="P393" s="1">
        <v>4</v>
      </c>
      <c r="R393" t="s">
        <v>2160</v>
      </c>
      <c r="S393">
        <v>0</v>
      </c>
      <c r="V393" t="s">
        <v>90</v>
      </c>
      <c r="W393" s="8">
        <f>IF(Table1[[#This Row],[main_reasontext]]=[1]Q3_narr_open!$A$23,1,IF(Table1[[#This Row],[main_reasontext]]=[1]Q3_narr_open!$A$24,2,IF(Table1[[#This Row],[main_reasontext]]=[1]Q3_narr_open!$A$25,3,IF(Table1[[#This Row],[main_reasontext]]=[1]Q3_narr_open!$A$26,4,))))</f>
        <v>1</v>
      </c>
      <c r="X393">
        <v>0</v>
      </c>
      <c r="Y393" t="str" cm="1">
        <f t="array" ref="Y39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93" cm="1">
        <f t="array" ref="Z39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93" t="str" cm="1">
        <f t="array" ref="AA39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393" cm="1">
        <f t="array" ref="AB39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393" t="str" cm="1">
        <f t="array" ref="AC39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93" t="str" cm="1">
        <f t="array" ref="AD39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93">
        <f>IF(OR(Table1[[#This Row],[Merged_Coding3numerical1]]=1,Table1[[#This Row],[Merged_Coding3numerical2]]=1,Table1[[#This Row],[Merged_Coding3numerical3]]=1),1,0)</f>
        <v>1</v>
      </c>
      <c r="AF393">
        <f>IF(OR(Table1[[#This Row],[Merged_Coding3numerical1]]=2,Table1[[#This Row],[Merged_Coding3numerical2]]=2,Table1[[#This Row],[Merged_Coding3numerical3]]=2),1,0)</f>
        <v>0</v>
      </c>
      <c r="AG393">
        <f>IF(OR(Table1[[#This Row],[Merged_Coding3numerical1]]=3,Table1[[#This Row],[Merged_Coding3numerical2]]=3,Table1[[#This Row],[Merged_Coding3numerical3]]=3),1,0)</f>
        <v>0</v>
      </c>
      <c r="AH393">
        <f>IF(OR(Table1[[#This Row],[Merged_Coding3numerical1]]=4,Table1[[#This Row],[Merged_Coding3numerical2]]=4,Table1[[#This Row],[Merged_Coding3numerical3]]=4),1,0)</f>
        <v>1</v>
      </c>
      <c r="AI393">
        <f>IF(OR(Table1[[#This Row],[Merged_Coding3numerical1]]=5,Table1[[#This Row],[Merged_Coding3numerical2]]=5,Table1[[#This Row],[Merged_Coding3numerical3]]=5),1,0)</f>
        <v>0</v>
      </c>
      <c r="AJ393">
        <f>LEN(Table1[[#This Row],[narratives_open]])</f>
        <v>61</v>
      </c>
      <c r="AK393" s="1" t="s">
        <v>90</v>
      </c>
      <c r="AL393" s="1">
        <v>2</v>
      </c>
      <c r="AM393" s="1" t="s">
        <v>113</v>
      </c>
      <c r="AN393" s="1">
        <v>1</v>
      </c>
      <c r="AR393">
        <f t="shared" si="6"/>
        <v>0.5</v>
      </c>
      <c r="AS393">
        <v>2</v>
      </c>
      <c r="AT393">
        <v>1</v>
      </c>
      <c r="AU393">
        <v>3</v>
      </c>
      <c r="AV393">
        <f>IF(Table1[[#This Row],[narratives_rank_1]]=1,IF(Table1[[#This Row],[narratives_rank_2]]=2,123,132),IF(Table1[[#This Row],[narratives_rank_1]]=2,IF(Table1[[#This Row],[narratives_rank_2]]=1,213,231),IF(Table1[[#This Row],[narratives_rank_2]]=1,312,321)))</f>
        <v>213</v>
      </c>
      <c r="AW393" t="str">
        <f>IF(AV393=[1]Q4_narr_rank!$B$2,[1]Q4_narr_rank!$A$2,IF(AV393=[1]Q4_narr_rank!$B$3,[1]Q4_narr_rank!$A$3,IF(AV393=[1]Q4_narr_rank!$B$4,[1]Q4_narr_rank!$A$4,IF(AV393=[1]Q4_narr_rank!$B$5,[1]Q4_narr_rank!$A$5,IF(AV393=[1]Q4_narr_rank!$B$6,[1]Q4_narr_rank!$A$6,IF(AV393=[1]Q4_narr_rank!$B$7,[1]Q4_narr_rank!$A$7))))))</f>
        <v>Balanced Cynics</v>
      </c>
      <c r="AX393" t="s">
        <v>2161</v>
      </c>
      <c r="AY393">
        <v>1</v>
      </c>
      <c r="AZ393">
        <f>LEN(Table1[[#This Row],[narratives_probing]])</f>
        <v>162</v>
      </c>
      <c r="BA393" s="6" t="str">
        <f>IF(Table1[[#This Row],[narratives_rank_1]]=1,"Money",IF(Table1[[#This Row],[narratives_rank_2]]=1,"Mixture",IF(Table1[[#This Row],[narratives_rank_3]]=1,"Sincere")))</f>
        <v>Mixture</v>
      </c>
      <c r="BB393" s="7" t="s">
        <v>116</v>
      </c>
      <c r="BC393" s="1">
        <v>10</v>
      </c>
      <c r="BF393" t="s">
        <v>93</v>
      </c>
      <c r="BG393">
        <v>0.4</v>
      </c>
      <c r="BH393" t="s">
        <v>96</v>
      </c>
      <c r="BI393" t="s">
        <v>118</v>
      </c>
      <c r="BJ393" t="s">
        <v>97</v>
      </c>
      <c r="BK393" t="s">
        <v>120</v>
      </c>
      <c r="BL393" t="s">
        <v>630</v>
      </c>
      <c r="BN393">
        <v>62</v>
      </c>
      <c r="BO393" t="s">
        <v>122</v>
      </c>
      <c r="BP393" t="s">
        <v>164</v>
      </c>
      <c r="BQ393" t="s">
        <v>138</v>
      </c>
    </row>
    <row r="394" spans="1:69" x14ac:dyDescent="0.2">
      <c r="A394" t="s">
        <v>2162</v>
      </c>
      <c r="B394" t="s">
        <v>2162</v>
      </c>
      <c r="C394">
        <v>248.886</v>
      </c>
      <c r="D394" t="s">
        <v>2163</v>
      </c>
      <c r="E394" s="1" t="s">
        <v>167</v>
      </c>
      <c r="F394" s="1">
        <v>5</v>
      </c>
      <c r="G394" s="1" t="s">
        <v>167</v>
      </c>
      <c r="H394" s="1">
        <v>19</v>
      </c>
      <c r="I394" s="1"/>
      <c r="J394" t="s">
        <v>2164</v>
      </c>
      <c r="K394" s="1" t="s">
        <v>108</v>
      </c>
      <c r="L394" s="1">
        <v>1</v>
      </c>
      <c r="M394" s="1" t="s">
        <v>109</v>
      </c>
      <c r="N394" s="1">
        <v>1</v>
      </c>
      <c r="O394" s="1" t="s">
        <v>345</v>
      </c>
      <c r="P394" s="1">
        <v>1</v>
      </c>
      <c r="R394" t="s">
        <v>2165</v>
      </c>
      <c r="S394">
        <v>0</v>
      </c>
      <c r="X394">
        <v>0</v>
      </c>
      <c r="Y394" t="str" cm="1">
        <f t="array" ref="Y39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94" cm="1">
        <f t="array" ref="Z39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94" t="str" cm="1">
        <f t="array" ref="AA39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94" t="str" cm="1">
        <f t="array" ref="AB39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94" t="str" cm="1">
        <f t="array" ref="AC39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94" t="str" cm="1">
        <f t="array" ref="AD39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94">
        <f>IF(OR(Table1[[#This Row],[Merged_Coding3numerical1]]=1,Table1[[#This Row],[Merged_Coding3numerical2]]=1,Table1[[#This Row],[Merged_Coding3numerical3]]=1),1,0)</f>
        <v>1</v>
      </c>
      <c r="AF394">
        <f>IF(OR(Table1[[#This Row],[Merged_Coding3numerical1]]=2,Table1[[#This Row],[Merged_Coding3numerical2]]=2,Table1[[#This Row],[Merged_Coding3numerical3]]=2),1,0)</f>
        <v>0</v>
      </c>
      <c r="AG394">
        <f>IF(OR(Table1[[#This Row],[Merged_Coding3numerical1]]=3,Table1[[#This Row],[Merged_Coding3numerical2]]=3,Table1[[#This Row],[Merged_Coding3numerical3]]=3),1,0)</f>
        <v>0</v>
      </c>
      <c r="AH394">
        <f>IF(OR(Table1[[#This Row],[Merged_Coding3numerical1]]=4,Table1[[#This Row],[Merged_Coding3numerical2]]=4,Table1[[#This Row],[Merged_Coding3numerical3]]=4),1,0)</f>
        <v>0</v>
      </c>
      <c r="AI394">
        <f>IF(OR(Table1[[#This Row],[Merged_Coding3numerical1]]=5,Table1[[#This Row],[Merged_Coding3numerical2]]=5,Table1[[#This Row],[Merged_Coding3numerical3]]=5),1,0)</f>
        <v>0</v>
      </c>
      <c r="AJ394">
        <f>LEN(Table1[[#This Row],[narratives_open]])</f>
        <v>293</v>
      </c>
      <c r="AK394" s="1" t="s">
        <v>90</v>
      </c>
      <c r="AL394" s="1">
        <v>2</v>
      </c>
      <c r="AR394">
        <f t="shared" si="6"/>
        <v>1</v>
      </c>
      <c r="AS394">
        <v>1</v>
      </c>
      <c r="AT394">
        <v>2</v>
      </c>
      <c r="AU394">
        <v>3</v>
      </c>
      <c r="AV394">
        <f>IF(Table1[[#This Row],[narratives_rank_1]]=1,IF(Table1[[#This Row],[narratives_rank_2]]=2,123,132),IF(Table1[[#This Row],[narratives_rank_1]]=2,IF(Table1[[#This Row],[narratives_rank_2]]=1,213,231),IF(Table1[[#This Row],[narratives_rank_2]]=1,312,321)))</f>
        <v>123</v>
      </c>
      <c r="AW394" t="str">
        <f>IF(AV394=[1]Q4_narr_rank!$B$2,[1]Q4_narr_rank!$A$2,IF(AV394=[1]Q4_narr_rank!$B$3,[1]Q4_narr_rank!$A$3,IF(AV394=[1]Q4_narr_rank!$B$4,[1]Q4_narr_rank!$A$4,IF(AV394=[1]Q4_narr_rank!$B$5,[1]Q4_narr_rank!$A$5,IF(AV394=[1]Q4_narr_rank!$B$6,[1]Q4_narr_rank!$A$6,IF(AV394=[1]Q4_narr_rank!$B$7,[1]Q4_narr_rank!$A$7))))))</f>
        <v>Cynics</v>
      </c>
      <c r="AX394" t="s">
        <v>2166</v>
      </c>
      <c r="AY394">
        <v>1</v>
      </c>
      <c r="AZ394">
        <f>LEN(Table1[[#This Row],[narratives_probing]])</f>
        <v>248</v>
      </c>
      <c r="BA394" s="6" t="str">
        <f>IF(Table1[[#This Row],[narratives_rank_1]]=1,"Money",IF(Table1[[#This Row],[narratives_rank_2]]=1,"Mixture",IF(Table1[[#This Row],[narratives_rank_3]]=1,"Sincere")))</f>
        <v>Money</v>
      </c>
      <c r="BB394" s="7" t="s">
        <v>116</v>
      </c>
      <c r="BC394" s="1">
        <v>10</v>
      </c>
      <c r="BF394" t="s">
        <v>210</v>
      </c>
      <c r="BG394" t="s">
        <v>187</v>
      </c>
      <c r="BH394" t="s">
        <v>188</v>
      </c>
      <c r="BI394" t="s">
        <v>118</v>
      </c>
      <c r="BJ394" t="s">
        <v>154</v>
      </c>
      <c r="BK394" t="s">
        <v>163</v>
      </c>
      <c r="BL394" t="s">
        <v>135</v>
      </c>
      <c r="BN394">
        <v>56</v>
      </c>
      <c r="BO394" t="s">
        <v>136</v>
      </c>
      <c r="BP394" t="s">
        <v>147</v>
      </c>
      <c r="BQ394" t="s">
        <v>138</v>
      </c>
    </row>
    <row r="395" spans="1:69" x14ac:dyDescent="0.2">
      <c r="A395" t="s">
        <v>2167</v>
      </c>
      <c r="B395" t="s">
        <v>2167</v>
      </c>
      <c r="C395">
        <v>35.588999999999999</v>
      </c>
      <c r="D395" t="s">
        <v>2168</v>
      </c>
      <c r="E395" s="1" t="s">
        <v>205</v>
      </c>
      <c r="F395" s="1">
        <v>2</v>
      </c>
      <c r="G395" s="1" t="s">
        <v>206</v>
      </c>
      <c r="H395" s="1">
        <v>6</v>
      </c>
      <c r="I395" s="1"/>
      <c r="J395" t="s">
        <v>2169</v>
      </c>
      <c r="K395" s="1" t="s">
        <v>108</v>
      </c>
      <c r="L395" s="1">
        <v>1</v>
      </c>
      <c r="M395" s="1" t="s">
        <v>109</v>
      </c>
      <c r="N395" s="1">
        <v>1</v>
      </c>
      <c r="O395" s="1" t="s">
        <v>345</v>
      </c>
      <c r="P395" s="1">
        <v>1</v>
      </c>
      <c r="Q395" s="1"/>
      <c r="R395" t="s">
        <v>2170</v>
      </c>
      <c r="S395">
        <v>0</v>
      </c>
      <c r="X395">
        <v>0</v>
      </c>
      <c r="Y395" t="str" cm="1">
        <f t="array" ref="Y39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395" cm="1">
        <f t="array" ref="Z39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395" t="str" cm="1">
        <f t="array" ref="AA39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95" t="str" cm="1">
        <f t="array" ref="AB39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95" t="str" cm="1">
        <f t="array" ref="AC39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95" t="str" cm="1">
        <f t="array" ref="AD39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95">
        <f>IF(OR(Table1[[#This Row],[Merged_Coding3numerical1]]=1,Table1[[#This Row],[Merged_Coding3numerical2]]=1,Table1[[#This Row],[Merged_Coding3numerical3]]=1),1,0)</f>
        <v>0</v>
      </c>
      <c r="AF395">
        <f>IF(OR(Table1[[#This Row],[Merged_Coding3numerical1]]=2,Table1[[#This Row],[Merged_Coding3numerical2]]=2,Table1[[#This Row],[Merged_Coding3numerical3]]=2),1,0)</f>
        <v>1</v>
      </c>
      <c r="AG395">
        <f>IF(OR(Table1[[#This Row],[Merged_Coding3numerical1]]=3,Table1[[#This Row],[Merged_Coding3numerical2]]=3,Table1[[#This Row],[Merged_Coding3numerical3]]=3),1,0)</f>
        <v>0</v>
      </c>
      <c r="AH395">
        <f>IF(OR(Table1[[#This Row],[Merged_Coding3numerical1]]=4,Table1[[#This Row],[Merged_Coding3numerical2]]=4,Table1[[#This Row],[Merged_Coding3numerical3]]=4),1,0)</f>
        <v>0</v>
      </c>
      <c r="AI395">
        <f>IF(OR(Table1[[#This Row],[Merged_Coding3numerical1]]=5,Table1[[#This Row],[Merged_Coding3numerical2]]=5,Table1[[#This Row],[Merged_Coding3numerical3]]=5),1,0)</f>
        <v>0</v>
      </c>
      <c r="AJ395">
        <f>LEN(Table1[[#This Row],[narratives_open]])</f>
        <v>97</v>
      </c>
      <c r="AK395" s="1" t="s">
        <v>112</v>
      </c>
      <c r="AL395" s="1">
        <v>3</v>
      </c>
      <c r="AR395">
        <f t="shared" si="6"/>
        <v>1</v>
      </c>
      <c r="AS395">
        <v>1</v>
      </c>
      <c r="AT395">
        <v>2</v>
      </c>
      <c r="AU395">
        <v>3</v>
      </c>
      <c r="AV395">
        <f>IF(Table1[[#This Row],[narratives_rank_1]]=1,IF(Table1[[#This Row],[narratives_rank_2]]=2,123,132),IF(Table1[[#This Row],[narratives_rank_1]]=2,IF(Table1[[#This Row],[narratives_rank_2]]=1,213,231),IF(Table1[[#This Row],[narratives_rank_2]]=1,312,321)))</f>
        <v>123</v>
      </c>
      <c r="AW395" t="str">
        <f>IF(AV395=[1]Q4_narr_rank!$B$2,[1]Q4_narr_rank!$A$2,IF(AV395=[1]Q4_narr_rank!$B$3,[1]Q4_narr_rank!$A$3,IF(AV395=[1]Q4_narr_rank!$B$4,[1]Q4_narr_rank!$A$4,IF(AV395=[1]Q4_narr_rank!$B$5,[1]Q4_narr_rank!$A$5,IF(AV395=[1]Q4_narr_rank!$B$6,[1]Q4_narr_rank!$A$6,IF(AV395=[1]Q4_narr_rank!$B$7,[1]Q4_narr_rank!$A$7))))))</f>
        <v>Cynics</v>
      </c>
      <c r="AX395" t="s">
        <v>2171</v>
      </c>
      <c r="AY395">
        <v>1</v>
      </c>
      <c r="AZ395">
        <f>LEN(Table1[[#This Row],[narratives_probing]])</f>
        <v>43</v>
      </c>
      <c r="BA395" s="6" t="str">
        <f>IF(Table1[[#This Row],[narratives_rank_1]]=1,"Money",IF(Table1[[#This Row],[narratives_rank_2]]=1,"Mixture",IF(Table1[[#This Row],[narratives_rank_3]]=1,"Sincere")))</f>
        <v>Money</v>
      </c>
      <c r="BB395" s="7" t="s">
        <v>116</v>
      </c>
      <c r="BC395" s="1">
        <v>10</v>
      </c>
      <c r="BF395" t="s">
        <v>153</v>
      </c>
      <c r="BG395" t="s">
        <v>94</v>
      </c>
      <c r="BH395" t="s">
        <v>498</v>
      </c>
      <c r="BI395" t="s">
        <v>146</v>
      </c>
      <c r="BJ395" t="s">
        <v>162</v>
      </c>
      <c r="BK395" t="s">
        <v>163</v>
      </c>
      <c r="BL395" t="s">
        <v>135</v>
      </c>
      <c r="BN395">
        <v>50</v>
      </c>
      <c r="BO395" t="s">
        <v>122</v>
      </c>
      <c r="BP395" t="s">
        <v>147</v>
      </c>
      <c r="BQ395" t="s">
        <v>156</v>
      </c>
    </row>
    <row r="396" spans="1:69" x14ac:dyDescent="0.2">
      <c r="A396" t="s">
        <v>2172</v>
      </c>
      <c r="B396" t="s">
        <v>2172</v>
      </c>
      <c r="C396">
        <v>61.100999999999999</v>
      </c>
      <c r="D396" t="s">
        <v>2173</v>
      </c>
      <c r="E396" s="1" t="s">
        <v>127</v>
      </c>
      <c r="F396" s="1">
        <v>3</v>
      </c>
      <c r="G396" s="1" t="s">
        <v>1035</v>
      </c>
      <c r="H396" s="1">
        <v>24</v>
      </c>
      <c r="I396" s="1"/>
      <c r="J396" t="s">
        <v>2174</v>
      </c>
      <c r="K396" s="1" t="s">
        <v>108</v>
      </c>
      <c r="L396" s="1">
        <v>1</v>
      </c>
      <c r="M396" s="1" t="s">
        <v>109</v>
      </c>
      <c r="N396" s="1">
        <v>1</v>
      </c>
      <c r="O396" s="1" t="s">
        <v>88</v>
      </c>
      <c r="P396" s="1">
        <v>4</v>
      </c>
      <c r="R396" t="s">
        <v>2175</v>
      </c>
      <c r="S396">
        <v>0</v>
      </c>
      <c r="T396" t="s">
        <v>170</v>
      </c>
      <c r="U396">
        <v>1</v>
      </c>
      <c r="V396" t="s">
        <v>185</v>
      </c>
      <c r="W396" s="8">
        <f>IF(Table1[[#This Row],[main_reasontext]]=[1]Q3_narr_open!$A$23,1,IF(Table1[[#This Row],[main_reasontext]]=[1]Q3_narr_open!$A$24,2,IF(Table1[[#This Row],[main_reasontext]]=[1]Q3_narr_open!$A$25,3,IF(Table1[[#This Row],[main_reasontext]]=[1]Q3_narr_open!$A$26,4,))))</f>
        <v>4</v>
      </c>
      <c r="X396">
        <v>0</v>
      </c>
      <c r="Y396" t="str" cm="1">
        <f t="array" ref="Y39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96" cm="1">
        <f t="array" ref="Z39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96" t="str" cm="1">
        <f t="array" ref="AA39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396" cm="1">
        <f t="array" ref="AB39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396" t="str" cm="1">
        <f t="array" ref="AC39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96" t="str" cm="1">
        <f t="array" ref="AD39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96">
        <f>IF(OR(Table1[[#This Row],[Merged_Coding3numerical1]]=1,Table1[[#This Row],[Merged_Coding3numerical2]]=1,Table1[[#This Row],[Merged_Coding3numerical3]]=1),1,0)</f>
        <v>1</v>
      </c>
      <c r="AF396">
        <f>IF(OR(Table1[[#This Row],[Merged_Coding3numerical1]]=2,Table1[[#This Row],[Merged_Coding3numerical2]]=2,Table1[[#This Row],[Merged_Coding3numerical3]]=2),1,0)</f>
        <v>0</v>
      </c>
      <c r="AG396">
        <f>IF(OR(Table1[[#This Row],[Merged_Coding3numerical1]]=3,Table1[[#This Row],[Merged_Coding3numerical2]]=3,Table1[[#This Row],[Merged_Coding3numerical3]]=3),1,0)</f>
        <v>0</v>
      </c>
      <c r="AH396">
        <f>IF(OR(Table1[[#This Row],[Merged_Coding3numerical1]]=4,Table1[[#This Row],[Merged_Coding3numerical2]]=4,Table1[[#This Row],[Merged_Coding3numerical3]]=4),1,0)</f>
        <v>1</v>
      </c>
      <c r="AI396">
        <f>IF(OR(Table1[[#This Row],[Merged_Coding3numerical1]]=5,Table1[[#This Row],[Merged_Coding3numerical2]]=5,Table1[[#This Row],[Merged_Coding3numerical3]]=5),1,0)</f>
        <v>0</v>
      </c>
      <c r="AJ396">
        <f>LEN(Table1[[#This Row],[narratives_open]])</f>
        <v>309</v>
      </c>
      <c r="AK396" s="1" t="s">
        <v>113</v>
      </c>
      <c r="AL396" s="1">
        <v>1</v>
      </c>
      <c r="AM396" s="1" t="s">
        <v>90</v>
      </c>
      <c r="AN396" s="1">
        <v>2</v>
      </c>
      <c r="AR396">
        <f t="shared" si="6"/>
        <v>0.5</v>
      </c>
      <c r="AS396">
        <v>3</v>
      </c>
      <c r="AT396">
        <v>1</v>
      </c>
      <c r="AU396">
        <v>2</v>
      </c>
      <c r="AV396">
        <f>IF(Table1[[#This Row],[narratives_rank_1]]=1,IF(Table1[[#This Row],[narratives_rank_2]]=2,123,132),IF(Table1[[#This Row],[narratives_rank_1]]=2,IF(Table1[[#This Row],[narratives_rank_2]]=1,213,231),IF(Table1[[#This Row],[narratives_rank_2]]=1,312,321)))</f>
        <v>312</v>
      </c>
      <c r="AW396" t="str">
        <f>IF(AV396=[1]Q4_narr_rank!$B$2,[1]Q4_narr_rank!$A$2,IF(AV396=[1]Q4_narr_rank!$B$3,[1]Q4_narr_rank!$A$3,IF(AV396=[1]Q4_narr_rank!$B$4,[1]Q4_narr_rank!$A$4,IF(AV396=[1]Q4_narr_rank!$B$5,[1]Q4_narr_rank!$A$5,IF(AV396=[1]Q4_narr_rank!$B$6,[1]Q4_narr_rank!$A$6,IF(AV396=[1]Q4_narr_rank!$B$7,[1]Q4_narr_rank!$A$7))))))</f>
        <v>Balanced Idealists</v>
      </c>
      <c r="AX396" t="s">
        <v>2176</v>
      </c>
      <c r="AY396">
        <v>1</v>
      </c>
      <c r="AZ396">
        <f>LEN(Table1[[#This Row],[narratives_probing]])</f>
        <v>145</v>
      </c>
      <c r="BA396" s="6" t="str">
        <f>IF(Table1[[#This Row],[narratives_rank_1]]=1,"Money",IF(Table1[[#This Row],[narratives_rank_2]]=1,"Mixture",IF(Table1[[#This Row],[narratives_rank_3]]=1,"Sincere")))</f>
        <v>Mixture</v>
      </c>
      <c r="BB396" s="9" t="s">
        <v>268</v>
      </c>
      <c r="BC396" s="1">
        <v>6</v>
      </c>
      <c r="BF396" t="s">
        <v>223</v>
      </c>
      <c r="BG396">
        <v>0.8</v>
      </c>
      <c r="BH396" t="s">
        <v>188</v>
      </c>
      <c r="BI396" t="s">
        <v>146</v>
      </c>
      <c r="BJ396" t="s">
        <v>154</v>
      </c>
      <c r="BK396" t="s">
        <v>163</v>
      </c>
      <c r="BL396" t="s">
        <v>135</v>
      </c>
      <c r="BN396">
        <v>57</v>
      </c>
      <c r="BO396" t="s">
        <v>122</v>
      </c>
      <c r="BP396" t="s">
        <v>147</v>
      </c>
      <c r="BQ396" t="s">
        <v>138</v>
      </c>
    </row>
    <row r="397" spans="1:69" x14ac:dyDescent="0.2">
      <c r="A397" t="s">
        <v>2177</v>
      </c>
      <c r="B397" t="s">
        <v>2177</v>
      </c>
      <c r="C397">
        <v>182.911</v>
      </c>
      <c r="D397" t="s">
        <v>2178</v>
      </c>
      <c r="E397" s="1" t="s">
        <v>105</v>
      </c>
      <c r="F397" s="1">
        <v>1</v>
      </c>
      <c r="G397" s="1" t="s">
        <v>182</v>
      </c>
      <c r="H397" s="1">
        <v>3</v>
      </c>
      <c r="I397" s="1"/>
      <c r="J397" t="s">
        <v>2179</v>
      </c>
      <c r="K397" s="1" t="s">
        <v>108</v>
      </c>
      <c r="L397" s="1">
        <v>1</v>
      </c>
      <c r="M397" s="1" t="s">
        <v>109</v>
      </c>
      <c r="N397" s="1">
        <v>1</v>
      </c>
      <c r="O397" s="1" t="s">
        <v>88</v>
      </c>
      <c r="P397" s="1">
        <v>4</v>
      </c>
      <c r="R397" t="s">
        <v>2180</v>
      </c>
      <c r="S397">
        <v>0</v>
      </c>
      <c r="V397" t="s">
        <v>90</v>
      </c>
      <c r="W397" s="8">
        <f>IF(Table1[[#This Row],[main_reasontext]]=[1]Q3_narr_open!$A$23,1,IF(Table1[[#This Row],[main_reasontext]]=[1]Q3_narr_open!$A$24,2,IF(Table1[[#This Row],[main_reasontext]]=[1]Q3_narr_open!$A$25,3,IF(Table1[[#This Row],[main_reasontext]]=[1]Q3_narr_open!$A$26,4,))))</f>
        <v>1</v>
      </c>
      <c r="X397">
        <v>0</v>
      </c>
      <c r="Y397" t="str" cm="1">
        <f t="array" ref="Y39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397" cm="1">
        <f t="array" ref="Z39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397" t="str" cm="1">
        <f t="array" ref="AA39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97" cm="1">
        <f t="array" ref="AB39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97" t="str" cm="1">
        <f t="array" ref="AC39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397" cm="1">
        <f t="array" ref="AD39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397">
        <f>IF(OR(Table1[[#This Row],[Merged_Coding3numerical1]]=1,Table1[[#This Row],[Merged_Coding3numerical2]]=1,Table1[[#This Row],[Merged_Coding3numerical3]]=1),1,0)</f>
        <v>1</v>
      </c>
      <c r="AF397">
        <f>IF(OR(Table1[[#This Row],[Merged_Coding3numerical1]]=2,Table1[[#This Row],[Merged_Coding3numerical2]]=2,Table1[[#This Row],[Merged_Coding3numerical3]]=2),1,0)</f>
        <v>1</v>
      </c>
      <c r="AG397">
        <f>IF(OR(Table1[[#This Row],[Merged_Coding3numerical1]]=3,Table1[[#This Row],[Merged_Coding3numerical2]]=3,Table1[[#This Row],[Merged_Coding3numerical3]]=3),1,0)</f>
        <v>0</v>
      </c>
      <c r="AH397">
        <f>IF(OR(Table1[[#This Row],[Merged_Coding3numerical1]]=4,Table1[[#This Row],[Merged_Coding3numerical2]]=4,Table1[[#This Row],[Merged_Coding3numerical3]]=4),1,0)</f>
        <v>1</v>
      </c>
      <c r="AI397">
        <f>IF(OR(Table1[[#This Row],[Merged_Coding3numerical1]]=5,Table1[[#This Row],[Merged_Coding3numerical2]]=5,Table1[[#This Row],[Merged_Coding3numerical3]]=5),1,0)</f>
        <v>0</v>
      </c>
      <c r="AJ397">
        <f>LEN(Table1[[#This Row],[narratives_open]])</f>
        <v>116</v>
      </c>
      <c r="AK397" s="1" t="s">
        <v>90</v>
      </c>
      <c r="AL397" s="1">
        <v>2</v>
      </c>
      <c r="AM397" s="1" t="s">
        <v>112</v>
      </c>
      <c r="AN397" s="1">
        <v>3</v>
      </c>
      <c r="AO397" s="1" t="s">
        <v>113</v>
      </c>
      <c r="AP397" s="1">
        <v>1</v>
      </c>
      <c r="AR397">
        <f t="shared" si="6"/>
        <v>0.33333333333333331</v>
      </c>
      <c r="AS397">
        <v>1</v>
      </c>
      <c r="AT397">
        <v>2</v>
      </c>
      <c r="AU397">
        <v>3</v>
      </c>
      <c r="AV397">
        <f>IF(Table1[[#This Row],[narratives_rank_1]]=1,IF(Table1[[#This Row],[narratives_rank_2]]=2,123,132),IF(Table1[[#This Row],[narratives_rank_1]]=2,IF(Table1[[#This Row],[narratives_rank_2]]=1,213,231),IF(Table1[[#This Row],[narratives_rank_2]]=1,312,321)))</f>
        <v>123</v>
      </c>
      <c r="AW397" t="str">
        <f>IF(AV397=[1]Q4_narr_rank!$B$2,[1]Q4_narr_rank!$A$2,IF(AV397=[1]Q4_narr_rank!$B$3,[1]Q4_narr_rank!$A$3,IF(AV397=[1]Q4_narr_rank!$B$4,[1]Q4_narr_rank!$A$4,IF(AV397=[1]Q4_narr_rank!$B$5,[1]Q4_narr_rank!$A$5,IF(AV397=[1]Q4_narr_rank!$B$6,[1]Q4_narr_rank!$A$6,IF(AV397=[1]Q4_narr_rank!$B$7,[1]Q4_narr_rank!$A$7))))))</f>
        <v>Cynics</v>
      </c>
      <c r="AX397" t="s">
        <v>2181</v>
      </c>
      <c r="AY397">
        <v>1</v>
      </c>
      <c r="AZ397">
        <f>LEN(Table1[[#This Row],[narratives_probing]])</f>
        <v>138</v>
      </c>
      <c r="BA397" s="6" t="str">
        <f>IF(Table1[[#This Row],[narratives_rank_1]]=1,"Money",IF(Table1[[#This Row],[narratives_rank_2]]=1,"Mixture",IF(Table1[[#This Row],[narratives_rank_3]]=1,"Sincere")))</f>
        <v>Money</v>
      </c>
      <c r="BB397" s="7" t="s">
        <v>92</v>
      </c>
      <c r="BC397" s="1">
        <v>9</v>
      </c>
      <c r="BF397" t="s">
        <v>117</v>
      </c>
      <c r="BG397" t="s">
        <v>187</v>
      </c>
      <c r="BH397" t="s">
        <v>498</v>
      </c>
      <c r="BI397" t="s">
        <v>188</v>
      </c>
      <c r="BJ397" t="s">
        <v>134</v>
      </c>
      <c r="BK397" t="s">
        <v>120</v>
      </c>
      <c r="BL397" t="s">
        <v>135</v>
      </c>
      <c r="BN397">
        <v>70</v>
      </c>
      <c r="BO397" t="s">
        <v>122</v>
      </c>
      <c r="BP397" t="s">
        <v>147</v>
      </c>
      <c r="BQ397" t="s">
        <v>138</v>
      </c>
    </row>
    <row r="398" spans="1:69" x14ac:dyDescent="0.2">
      <c r="A398" t="s">
        <v>2182</v>
      </c>
      <c r="B398" t="s">
        <v>2182</v>
      </c>
      <c r="C398">
        <v>166.93600000000001</v>
      </c>
      <c r="D398" t="s">
        <v>2183</v>
      </c>
      <c r="E398" s="1" t="s">
        <v>205</v>
      </c>
      <c r="F398" s="1">
        <v>2</v>
      </c>
      <c r="G398" s="1" t="s">
        <v>206</v>
      </c>
      <c r="H398" s="1">
        <v>6</v>
      </c>
      <c r="I398" s="1"/>
      <c r="J398" t="s">
        <v>2184</v>
      </c>
      <c r="K398" s="1" t="s">
        <v>108</v>
      </c>
      <c r="L398" s="1">
        <v>1</v>
      </c>
      <c r="M398" s="1" t="s">
        <v>109</v>
      </c>
      <c r="N398" s="1">
        <v>1</v>
      </c>
      <c r="O398" s="1" t="s">
        <v>88</v>
      </c>
      <c r="P398" s="1">
        <v>4</v>
      </c>
      <c r="R398" t="s">
        <v>2185</v>
      </c>
      <c r="S398">
        <v>0</v>
      </c>
      <c r="V398" t="s">
        <v>185</v>
      </c>
      <c r="W398" s="8">
        <f>IF(Table1[[#This Row],[main_reasontext]]=[1]Q3_narr_open!$A$23,1,IF(Table1[[#This Row],[main_reasontext]]=[1]Q3_narr_open!$A$24,2,IF(Table1[[#This Row],[main_reasontext]]=[1]Q3_narr_open!$A$25,3,IF(Table1[[#This Row],[main_reasontext]]=[1]Q3_narr_open!$A$26,4,))))</f>
        <v>4</v>
      </c>
      <c r="X398">
        <v>0</v>
      </c>
      <c r="Y398" t="str" cm="1">
        <f t="array" ref="Y39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98" cm="1">
        <f t="array" ref="Z39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98" t="str" cm="1">
        <f t="array" ref="AA39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398" cm="1">
        <f t="array" ref="AB39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398" t="str" cm="1">
        <f t="array" ref="AC39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98" t="str" cm="1">
        <f t="array" ref="AD39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98">
        <f>IF(OR(Table1[[#This Row],[Merged_Coding3numerical1]]=1,Table1[[#This Row],[Merged_Coding3numerical2]]=1,Table1[[#This Row],[Merged_Coding3numerical3]]=1),1,0)</f>
        <v>0</v>
      </c>
      <c r="AF398">
        <f>IF(OR(Table1[[#This Row],[Merged_Coding3numerical1]]=2,Table1[[#This Row],[Merged_Coding3numerical2]]=2,Table1[[#This Row],[Merged_Coding3numerical3]]=2),1,0)</f>
        <v>1</v>
      </c>
      <c r="AG398">
        <f>IF(OR(Table1[[#This Row],[Merged_Coding3numerical1]]=3,Table1[[#This Row],[Merged_Coding3numerical2]]=3,Table1[[#This Row],[Merged_Coding3numerical3]]=3),1,0)</f>
        <v>0</v>
      </c>
      <c r="AH398">
        <f>IF(OR(Table1[[#This Row],[Merged_Coding3numerical1]]=4,Table1[[#This Row],[Merged_Coding3numerical2]]=4,Table1[[#This Row],[Merged_Coding3numerical3]]=4),1,0)</f>
        <v>1</v>
      </c>
      <c r="AI398">
        <f>IF(OR(Table1[[#This Row],[Merged_Coding3numerical1]]=5,Table1[[#This Row],[Merged_Coding3numerical2]]=5,Table1[[#This Row],[Merged_Coding3numerical3]]=5),1,0)</f>
        <v>0</v>
      </c>
      <c r="AJ398">
        <f>LEN(Table1[[#This Row],[narratives_open]])</f>
        <v>290</v>
      </c>
      <c r="AK398" s="1" t="s">
        <v>114</v>
      </c>
      <c r="AL398" s="1">
        <v>6</v>
      </c>
      <c r="AM398" s="1" t="s">
        <v>112</v>
      </c>
      <c r="AN398" s="1">
        <v>3</v>
      </c>
      <c r="AR398">
        <f t="shared" si="6"/>
        <v>0.5</v>
      </c>
      <c r="AS398">
        <v>1</v>
      </c>
      <c r="AT398">
        <v>2</v>
      </c>
      <c r="AU398">
        <v>3</v>
      </c>
      <c r="AV398">
        <f>IF(Table1[[#This Row],[narratives_rank_1]]=1,IF(Table1[[#This Row],[narratives_rank_2]]=2,123,132),IF(Table1[[#This Row],[narratives_rank_1]]=2,IF(Table1[[#This Row],[narratives_rank_2]]=1,213,231),IF(Table1[[#This Row],[narratives_rank_2]]=1,312,321)))</f>
        <v>123</v>
      </c>
      <c r="AW398" t="str">
        <f>IF(AV398=[1]Q4_narr_rank!$B$2,[1]Q4_narr_rank!$A$2,IF(AV398=[1]Q4_narr_rank!$B$3,[1]Q4_narr_rank!$A$3,IF(AV398=[1]Q4_narr_rank!$B$4,[1]Q4_narr_rank!$A$4,IF(AV398=[1]Q4_narr_rank!$B$5,[1]Q4_narr_rank!$A$5,IF(AV398=[1]Q4_narr_rank!$B$6,[1]Q4_narr_rank!$A$6,IF(AV398=[1]Q4_narr_rank!$B$7,[1]Q4_narr_rank!$A$7))))))</f>
        <v>Cynics</v>
      </c>
      <c r="AX398" t="s">
        <v>2186</v>
      </c>
      <c r="AY398">
        <v>1</v>
      </c>
      <c r="AZ398">
        <f>LEN(Table1[[#This Row],[narratives_probing]])</f>
        <v>99</v>
      </c>
      <c r="BA398" s="6" t="str">
        <f>IF(Table1[[#This Row],[narratives_rank_1]]=1,"Money",IF(Table1[[#This Row],[narratives_rank_2]]=1,"Mixture",IF(Table1[[#This Row],[narratives_rank_3]]=1,"Sincere")))</f>
        <v>Money</v>
      </c>
      <c r="BB398" s="11" t="s">
        <v>116</v>
      </c>
      <c r="BC398" s="1">
        <v>10</v>
      </c>
      <c r="BF398" t="s">
        <v>117</v>
      </c>
      <c r="BG398" t="s">
        <v>94</v>
      </c>
      <c r="BH398" t="s">
        <v>118</v>
      </c>
      <c r="BI398" t="s">
        <v>118</v>
      </c>
      <c r="BJ398" t="s">
        <v>162</v>
      </c>
      <c r="BK398" t="s">
        <v>163</v>
      </c>
      <c r="BL398" t="s">
        <v>135</v>
      </c>
      <c r="BN398">
        <v>34</v>
      </c>
      <c r="BO398" t="s">
        <v>122</v>
      </c>
      <c r="BP398" t="s">
        <v>123</v>
      </c>
      <c r="BQ398" t="s">
        <v>124</v>
      </c>
    </row>
    <row r="399" spans="1:69" x14ac:dyDescent="0.2">
      <c r="A399" t="s">
        <v>2187</v>
      </c>
      <c r="B399" t="s">
        <v>2187</v>
      </c>
      <c r="C399">
        <v>194.124</v>
      </c>
      <c r="D399" t="s">
        <v>2188</v>
      </c>
      <c r="E399" s="1" t="s">
        <v>105</v>
      </c>
      <c r="F399" s="1">
        <v>1</v>
      </c>
      <c r="G399" s="1" t="s">
        <v>182</v>
      </c>
      <c r="H399" s="1">
        <v>3</v>
      </c>
      <c r="I399" s="1"/>
      <c r="J399" t="s">
        <v>2189</v>
      </c>
      <c r="K399" s="1" t="s">
        <v>108</v>
      </c>
      <c r="L399" s="1">
        <v>1</v>
      </c>
      <c r="M399" s="1" t="s">
        <v>109</v>
      </c>
      <c r="N399" s="1">
        <v>1</v>
      </c>
      <c r="O399" s="1" t="s">
        <v>88</v>
      </c>
      <c r="P399" s="1">
        <v>4</v>
      </c>
      <c r="Q399" s="1"/>
      <c r="R399" t="s">
        <v>2190</v>
      </c>
      <c r="S399">
        <v>0</v>
      </c>
      <c r="X399">
        <v>0</v>
      </c>
      <c r="Y399" t="str" cm="1">
        <f t="array" ref="Y39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399" cm="1">
        <f t="array" ref="Z39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399" t="str" cm="1">
        <f t="array" ref="AA39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399" t="str" cm="1">
        <f t="array" ref="AB39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399" t="str" cm="1">
        <f t="array" ref="AC39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399" t="str" cm="1">
        <f t="array" ref="AD39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399">
        <f>IF(OR(Table1[[#This Row],[Merged_Coding3numerical1]]=1,Table1[[#This Row],[Merged_Coding3numerical2]]=1,Table1[[#This Row],[Merged_Coding3numerical3]]=1),1,0)</f>
        <v>0</v>
      </c>
      <c r="AF399">
        <f>IF(OR(Table1[[#This Row],[Merged_Coding3numerical1]]=2,Table1[[#This Row],[Merged_Coding3numerical2]]=2,Table1[[#This Row],[Merged_Coding3numerical3]]=2),1,0)</f>
        <v>0</v>
      </c>
      <c r="AG399">
        <f>IF(OR(Table1[[#This Row],[Merged_Coding3numerical1]]=3,Table1[[#This Row],[Merged_Coding3numerical2]]=3,Table1[[#This Row],[Merged_Coding3numerical3]]=3),1,0)</f>
        <v>0</v>
      </c>
      <c r="AH399">
        <f>IF(OR(Table1[[#This Row],[Merged_Coding3numerical1]]=4,Table1[[#This Row],[Merged_Coding3numerical2]]=4,Table1[[#This Row],[Merged_Coding3numerical3]]=4),1,0)</f>
        <v>1</v>
      </c>
      <c r="AI399">
        <f>IF(OR(Table1[[#This Row],[Merged_Coding3numerical1]]=5,Table1[[#This Row],[Merged_Coding3numerical2]]=5,Table1[[#This Row],[Merged_Coding3numerical3]]=5),1,0)</f>
        <v>0</v>
      </c>
      <c r="AJ399">
        <f>LEN(Table1[[#This Row],[narratives_open]])</f>
        <v>256</v>
      </c>
      <c r="AK399" s="1" t="s">
        <v>113</v>
      </c>
      <c r="AL399" s="1">
        <v>1</v>
      </c>
      <c r="AR399">
        <f t="shared" si="6"/>
        <v>1</v>
      </c>
      <c r="AS399">
        <v>3</v>
      </c>
      <c r="AT399">
        <v>1</v>
      </c>
      <c r="AU399">
        <v>2</v>
      </c>
      <c r="AV399">
        <f>IF(Table1[[#This Row],[narratives_rank_1]]=1,IF(Table1[[#This Row],[narratives_rank_2]]=2,123,132),IF(Table1[[#This Row],[narratives_rank_1]]=2,IF(Table1[[#This Row],[narratives_rank_2]]=1,213,231),IF(Table1[[#This Row],[narratives_rank_2]]=1,312,321)))</f>
        <v>312</v>
      </c>
      <c r="AW399" t="str">
        <f>IF(AV399=[1]Q4_narr_rank!$B$2,[1]Q4_narr_rank!$A$2,IF(AV399=[1]Q4_narr_rank!$B$3,[1]Q4_narr_rank!$A$3,IF(AV399=[1]Q4_narr_rank!$B$4,[1]Q4_narr_rank!$A$4,IF(AV399=[1]Q4_narr_rank!$B$5,[1]Q4_narr_rank!$A$5,IF(AV399=[1]Q4_narr_rank!$B$6,[1]Q4_narr_rank!$A$6,IF(AV399=[1]Q4_narr_rank!$B$7,[1]Q4_narr_rank!$A$7))))))</f>
        <v>Balanced Idealists</v>
      </c>
      <c r="AX399" t="s">
        <v>2191</v>
      </c>
      <c r="AY399">
        <v>1</v>
      </c>
      <c r="AZ399">
        <f>LEN(Table1[[#This Row],[narratives_probing]])</f>
        <v>174</v>
      </c>
      <c r="BA399" s="6" t="str">
        <f>IF(Table1[[#This Row],[narratives_rank_1]]=1,"Money",IF(Table1[[#This Row],[narratives_rank_2]]=1,"Mixture",IF(Table1[[#This Row],[narratives_rank_3]]=1,"Sincere")))</f>
        <v>Mixture</v>
      </c>
      <c r="BB399" s="7" t="s">
        <v>116</v>
      </c>
      <c r="BC399" s="1">
        <v>10</v>
      </c>
      <c r="BF399" t="s">
        <v>202</v>
      </c>
      <c r="BG399" t="s">
        <v>187</v>
      </c>
      <c r="BH399" t="s">
        <v>146</v>
      </c>
      <c r="BI399" t="s">
        <v>118</v>
      </c>
      <c r="BJ399" t="s">
        <v>154</v>
      </c>
      <c r="BK399" t="s">
        <v>163</v>
      </c>
      <c r="BL399" t="s">
        <v>135</v>
      </c>
      <c r="BN399">
        <v>75</v>
      </c>
      <c r="BO399" t="s">
        <v>122</v>
      </c>
      <c r="BP399" t="s">
        <v>147</v>
      </c>
      <c r="BQ399" t="s">
        <v>156</v>
      </c>
    </row>
    <row r="400" spans="1:69" x14ac:dyDescent="0.2">
      <c r="A400" t="s">
        <v>2192</v>
      </c>
      <c r="B400" t="s">
        <v>2192</v>
      </c>
      <c r="C400">
        <v>68.635999999999996</v>
      </c>
      <c r="D400" t="s">
        <v>2193</v>
      </c>
      <c r="E400" s="1" t="s">
        <v>127</v>
      </c>
      <c r="F400" s="1">
        <v>3</v>
      </c>
      <c r="G400" s="1" t="s">
        <v>128</v>
      </c>
      <c r="H400" s="1">
        <v>9</v>
      </c>
      <c r="I400" s="1"/>
      <c r="J400" t="s">
        <v>2194</v>
      </c>
      <c r="K400" s="1" t="s">
        <v>108</v>
      </c>
      <c r="L400" s="1">
        <v>1</v>
      </c>
      <c r="M400" s="1" t="s">
        <v>109</v>
      </c>
      <c r="N400" s="1">
        <v>1</v>
      </c>
      <c r="O400" s="1" t="s">
        <v>88</v>
      </c>
      <c r="P400" s="1">
        <v>4</v>
      </c>
      <c r="R400" t="s">
        <v>2195</v>
      </c>
      <c r="S400">
        <v>0</v>
      </c>
      <c r="U400">
        <v>1</v>
      </c>
      <c r="V400" t="s">
        <v>90</v>
      </c>
      <c r="W400" s="8">
        <f>IF(Table1[[#This Row],[main_reasontext]]=[1]Q3_narr_open!$A$23,1,IF(Table1[[#This Row],[main_reasontext]]=[1]Q3_narr_open!$A$24,2,IF(Table1[[#This Row],[main_reasontext]]=[1]Q3_narr_open!$A$25,3,IF(Table1[[#This Row],[main_reasontext]]=[1]Q3_narr_open!$A$26,4,))))</f>
        <v>1</v>
      </c>
      <c r="X400">
        <v>0</v>
      </c>
      <c r="Y400" t="str" cm="1">
        <f t="array" ref="Y40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00" cm="1">
        <f t="array" ref="Z40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00" t="str" cm="1">
        <f t="array" ref="AA40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00" cm="1">
        <f t="array" ref="AB40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00" t="str" cm="1">
        <f t="array" ref="AC40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400" cm="1">
        <f t="array" ref="AD40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400">
        <f>IF(OR(Table1[[#This Row],[Merged_Coding3numerical1]]=1,Table1[[#This Row],[Merged_Coding3numerical2]]=1,Table1[[#This Row],[Merged_Coding3numerical3]]=1),1,0)</f>
        <v>1</v>
      </c>
      <c r="AF400">
        <f>IF(OR(Table1[[#This Row],[Merged_Coding3numerical1]]=2,Table1[[#This Row],[Merged_Coding3numerical2]]=2,Table1[[#This Row],[Merged_Coding3numerical3]]=2),1,0)</f>
        <v>1</v>
      </c>
      <c r="AG400">
        <f>IF(OR(Table1[[#This Row],[Merged_Coding3numerical1]]=3,Table1[[#This Row],[Merged_Coding3numerical2]]=3,Table1[[#This Row],[Merged_Coding3numerical3]]=3),1,0)</f>
        <v>0</v>
      </c>
      <c r="AH400">
        <f>IF(OR(Table1[[#This Row],[Merged_Coding3numerical1]]=4,Table1[[#This Row],[Merged_Coding3numerical2]]=4,Table1[[#This Row],[Merged_Coding3numerical3]]=4),1,0)</f>
        <v>1</v>
      </c>
      <c r="AI400">
        <f>IF(OR(Table1[[#This Row],[Merged_Coding3numerical1]]=5,Table1[[#This Row],[Merged_Coding3numerical2]]=5,Table1[[#This Row],[Merged_Coding3numerical3]]=5),1,0)</f>
        <v>0</v>
      </c>
      <c r="AJ400">
        <f>LEN(Table1[[#This Row],[narratives_open]])</f>
        <v>169</v>
      </c>
      <c r="AK400" s="1" t="s">
        <v>90</v>
      </c>
      <c r="AL400" s="1">
        <v>2</v>
      </c>
      <c r="AM400" s="1" t="s">
        <v>113</v>
      </c>
      <c r="AN400" s="1">
        <v>1</v>
      </c>
      <c r="AO400" s="1" t="s">
        <v>112</v>
      </c>
      <c r="AP400" s="1">
        <v>3</v>
      </c>
      <c r="AR400">
        <f t="shared" si="6"/>
        <v>0.33333333333333331</v>
      </c>
      <c r="AS400">
        <v>2</v>
      </c>
      <c r="AT400">
        <v>3</v>
      </c>
      <c r="AU400">
        <v>1</v>
      </c>
      <c r="AV400">
        <f>IF(Table1[[#This Row],[narratives_rank_1]]=1,IF(Table1[[#This Row],[narratives_rank_2]]=2,123,132),IF(Table1[[#This Row],[narratives_rank_1]]=2,IF(Table1[[#This Row],[narratives_rank_2]]=1,213,231),IF(Table1[[#This Row],[narratives_rank_2]]=1,312,321)))</f>
        <v>231</v>
      </c>
      <c r="AW400" t="str">
        <f>IF(AV400=[1]Q4_narr_rank!$B$2,[1]Q4_narr_rank!$A$2,IF(AV400=[1]Q4_narr_rank!$B$3,[1]Q4_narr_rank!$A$3,IF(AV400=[1]Q4_narr_rank!$B$4,[1]Q4_narr_rank!$A$4,IF(AV400=[1]Q4_narr_rank!$B$5,[1]Q4_narr_rank!$A$5,IF(AV400=[1]Q4_narr_rank!$B$6,[1]Q4_narr_rank!$A$6,IF(AV400=[1]Q4_narr_rank!$B$7,[1]Q4_narr_rank!$A$7))))))</f>
        <v>2 different types of firms, idealists</v>
      </c>
      <c r="AX400" t="s">
        <v>2196</v>
      </c>
      <c r="AY400">
        <v>1</v>
      </c>
      <c r="AZ400">
        <f>LEN(Table1[[#This Row],[narratives_probing]])</f>
        <v>94</v>
      </c>
      <c r="BA400" s="6" t="str">
        <f>IF(Table1[[#This Row],[narratives_rank_1]]=1,"Money",IF(Table1[[#This Row],[narratives_rank_2]]=1,"Mixture",IF(Table1[[#This Row],[narratives_rank_3]]=1,"Sincere")))</f>
        <v>Sincere</v>
      </c>
      <c r="BB400" s="9" t="s">
        <v>369</v>
      </c>
      <c r="BC400" s="1">
        <v>7</v>
      </c>
      <c r="BF400" t="s">
        <v>133</v>
      </c>
      <c r="BG400">
        <v>0.4</v>
      </c>
      <c r="BH400" t="s">
        <v>188</v>
      </c>
      <c r="BI400" t="s">
        <v>188</v>
      </c>
      <c r="BJ400" t="s">
        <v>162</v>
      </c>
      <c r="BK400" t="s">
        <v>120</v>
      </c>
      <c r="BL400" t="s">
        <v>135</v>
      </c>
      <c r="BN400">
        <v>68</v>
      </c>
      <c r="BO400" t="s">
        <v>122</v>
      </c>
      <c r="BP400" t="s">
        <v>123</v>
      </c>
      <c r="BQ400" t="s">
        <v>124</v>
      </c>
    </row>
    <row r="401" spans="1:69" x14ac:dyDescent="0.2">
      <c r="A401" t="s">
        <v>2197</v>
      </c>
      <c r="B401" t="s">
        <v>2197</v>
      </c>
      <c r="C401">
        <v>80.676000000000002</v>
      </c>
      <c r="D401" t="s">
        <v>2198</v>
      </c>
      <c r="E401" s="1" t="s">
        <v>105</v>
      </c>
      <c r="F401" s="1">
        <v>1</v>
      </c>
      <c r="G401" s="1" t="s">
        <v>182</v>
      </c>
      <c r="H401" s="1">
        <v>3</v>
      </c>
      <c r="I401" s="1"/>
      <c r="J401" t="s">
        <v>2199</v>
      </c>
      <c r="K401" s="1" t="s">
        <v>108</v>
      </c>
      <c r="L401" s="1">
        <v>1</v>
      </c>
      <c r="M401" s="1" t="s">
        <v>109</v>
      </c>
      <c r="N401" s="1">
        <v>1</v>
      </c>
      <c r="O401" s="1" t="s">
        <v>88</v>
      </c>
      <c r="P401" s="1">
        <v>4</v>
      </c>
      <c r="R401" t="s">
        <v>2200</v>
      </c>
      <c r="S401">
        <v>0</v>
      </c>
      <c r="V401" t="s">
        <v>111</v>
      </c>
      <c r="W401" s="8">
        <f>IF(Table1[[#This Row],[main_reasontext]]=[1]Q3_narr_open!$A$23,1,IF(Table1[[#This Row],[main_reasontext]]=[1]Q3_narr_open!$A$24,2,IF(Table1[[#This Row],[main_reasontext]]=[1]Q3_narr_open!$A$25,3,IF(Table1[[#This Row],[main_reasontext]]=[1]Q3_narr_open!$A$26,4,))))</f>
        <v>2</v>
      </c>
      <c r="X401">
        <v>0</v>
      </c>
      <c r="Y401" t="s">
        <v>111</v>
      </c>
      <c r="Z401">
        <v>2</v>
      </c>
      <c r="AA401" t="str" cm="1">
        <f t="array" ref="AA40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401" cm="1">
        <f t="array" ref="AB40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401" t="str" cm="1">
        <f t="array" ref="AC40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01" t="str" cm="1">
        <f t="array" ref="AD40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01">
        <f>IF(OR(Table1[[#This Row],[Merged_Coding3numerical1]]=1,Table1[[#This Row],[Merged_Coding3numerical2]]=1,Table1[[#This Row],[Merged_Coding3numerical3]]=1),1,0)</f>
        <v>0</v>
      </c>
      <c r="AF401">
        <f>IF(OR(Table1[[#This Row],[Merged_Coding3numerical1]]=2,Table1[[#This Row],[Merged_Coding3numerical2]]=2,Table1[[#This Row],[Merged_Coding3numerical3]]=2),1,0)</f>
        <v>1</v>
      </c>
      <c r="AG401">
        <f>IF(OR(Table1[[#This Row],[Merged_Coding3numerical1]]=3,Table1[[#This Row],[Merged_Coding3numerical2]]=3,Table1[[#This Row],[Merged_Coding3numerical3]]=3),1,0)</f>
        <v>1</v>
      </c>
      <c r="AH401">
        <f>IF(OR(Table1[[#This Row],[Merged_Coding3numerical1]]=4,Table1[[#This Row],[Merged_Coding3numerical2]]=4,Table1[[#This Row],[Merged_Coding3numerical3]]=4),1,0)</f>
        <v>0</v>
      </c>
      <c r="AI401">
        <f>IF(OR(Table1[[#This Row],[Merged_Coding3numerical1]]=5,Table1[[#This Row],[Merged_Coding3numerical2]]=5,Table1[[#This Row],[Merged_Coding3numerical3]]=5),1,0)</f>
        <v>0</v>
      </c>
      <c r="AJ401">
        <f>LEN(Table1[[#This Row],[narratives_open]])</f>
        <v>111</v>
      </c>
      <c r="AK401" s="1" t="s">
        <v>567</v>
      </c>
      <c r="AL401" s="1">
        <v>13</v>
      </c>
      <c r="AM401" s="1" t="s">
        <v>1254</v>
      </c>
      <c r="AN401" s="1">
        <v>10</v>
      </c>
      <c r="AR401">
        <f t="shared" si="6"/>
        <v>0.5</v>
      </c>
      <c r="AS401">
        <v>1</v>
      </c>
      <c r="AT401">
        <v>2</v>
      </c>
      <c r="AU401">
        <v>3</v>
      </c>
      <c r="AV401">
        <f>IF(Table1[[#This Row],[narratives_rank_1]]=1,IF(Table1[[#This Row],[narratives_rank_2]]=2,123,132),IF(Table1[[#This Row],[narratives_rank_1]]=2,IF(Table1[[#This Row],[narratives_rank_2]]=1,213,231),IF(Table1[[#This Row],[narratives_rank_2]]=1,312,321)))</f>
        <v>123</v>
      </c>
      <c r="AW401" t="str">
        <f>IF(AV401=[1]Q4_narr_rank!$B$2,[1]Q4_narr_rank!$A$2,IF(AV401=[1]Q4_narr_rank!$B$3,[1]Q4_narr_rank!$A$3,IF(AV401=[1]Q4_narr_rank!$B$4,[1]Q4_narr_rank!$A$4,IF(AV401=[1]Q4_narr_rank!$B$5,[1]Q4_narr_rank!$A$5,IF(AV401=[1]Q4_narr_rank!$B$6,[1]Q4_narr_rank!$A$6,IF(AV401=[1]Q4_narr_rank!$B$7,[1]Q4_narr_rank!$A$7))))))</f>
        <v>Cynics</v>
      </c>
      <c r="AX401" t="s">
        <v>2201</v>
      </c>
      <c r="AY401">
        <v>1</v>
      </c>
      <c r="AZ401">
        <f>LEN(Table1[[#This Row],[narratives_probing]])</f>
        <v>157</v>
      </c>
      <c r="BA401" s="6" t="str">
        <f>IF(Table1[[#This Row],[narratives_rank_1]]=1,"Money",IF(Table1[[#This Row],[narratives_rank_2]]=1,"Mixture",IF(Table1[[#This Row],[narratives_rank_3]]=1,"Sincere")))</f>
        <v>Money</v>
      </c>
      <c r="BB401" s="7" t="s">
        <v>116</v>
      </c>
      <c r="BC401" s="1">
        <v>10</v>
      </c>
      <c r="BF401" t="s">
        <v>153</v>
      </c>
      <c r="BG401" t="s">
        <v>187</v>
      </c>
      <c r="BH401" t="s">
        <v>95</v>
      </c>
      <c r="BI401" t="s">
        <v>118</v>
      </c>
      <c r="BJ401" t="s">
        <v>154</v>
      </c>
      <c r="BK401" t="s">
        <v>163</v>
      </c>
      <c r="BL401" t="s">
        <v>135</v>
      </c>
      <c r="BN401">
        <v>75</v>
      </c>
      <c r="BO401" t="s">
        <v>136</v>
      </c>
      <c r="BP401" t="s">
        <v>147</v>
      </c>
      <c r="BQ401" t="s">
        <v>124</v>
      </c>
    </row>
    <row r="402" spans="1:69" x14ac:dyDescent="0.2">
      <c r="A402" t="s">
        <v>2202</v>
      </c>
      <c r="B402" t="s">
        <v>2202</v>
      </c>
      <c r="C402">
        <v>70.238</v>
      </c>
      <c r="D402" t="s">
        <v>2203</v>
      </c>
      <c r="E402" s="1" t="s">
        <v>205</v>
      </c>
      <c r="F402" s="1">
        <v>2</v>
      </c>
      <c r="G402" s="1" t="s">
        <v>281</v>
      </c>
      <c r="H402" s="1">
        <v>4</v>
      </c>
      <c r="I402" s="1"/>
      <c r="J402" t="s">
        <v>2204</v>
      </c>
      <c r="K402" s="1" t="s">
        <v>108</v>
      </c>
      <c r="L402" s="1">
        <v>1</v>
      </c>
      <c r="M402" s="1" t="s">
        <v>109</v>
      </c>
      <c r="N402" s="1">
        <v>1</v>
      </c>
      <c r="O402" s="1" t="s">
        <v>88</v>
      </c>
      <c r="P402" s="1">
        <v>4</v>
      </c>
      <c r="R402" t="s">
        <v>2205</v>
      </c>
      <c r="S402">
        <v>0</v>
      </c>
      <c r="X402">
        <v>0</v>
      </c>
      <c r="Y402" t="str" cm="1">
        <f t="array" ref="Y40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402" cm="1">
        <f t="array" ref="Z40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402" t="str" cm="1">
        <f t="array" ref="AA40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02" t="str" cm="1">
        <f t="array" ref="AB40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02" t="str" cm="1">
        <f t="array" ref="AC40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02" t="str" cm="1">
        <f t="array" ref="AD40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02">
        <f>IF(OR(Table1[[#This Row],[Merged_Coding3numerical1]]=1,Table1[[#This Row],[Merged_Coding3numerical2]]=1,Table1[[#This Row],[Merged_Coding3numerical3]]=1),1,0)</f>
        <v>0</v>
      </c>
      <c r="AF402">
        <f>IF(OR(Table1[[#This Row],[Merged_Coding3numerical1]]=2,Table1[[#This Row],[Merged_Coding3numerical2]]=2,Table1[[#This Row],[Merged_Coding3numerical3]]=2),1,0)</f>
        <v>0</v>
      </c>
      <c r="AG402">
        <f>IF(OR(Table1[[#This Row],[Merged_Coding3numerical1]]=3,Table1[[#This Row],[Merged_Coding3numerical2]]=3,Table1[[#This Row],[Merged_Coding3numerical3]]=3),1,0)</f>
        <v>0</v>
      </c>
      <c r="AH402">
        <f>IF(OR(Table1[[#This Row],[Merged_Coding3numerical1]]=4,Table1[[#This Row],[Merged_Coding3numerical2]]=4,Table1[[#This Row],[Merged_Coding3numerical3]]=4),1,0)</f>
        <v>0</v>
      </c>
      <c r="AI402">
        <f>IF(OR(Table1[[#This Row],[Merged_Coding3numerical1]]=5,Table1[[#This Row],[Merged_Coding3numerical2]]=5,Table1[[#This Row],[Merged_Coding3numerical3]]=5),1,0)</f>
        <v>1</v>
      </c>
      <c r="AJ402">
        <f>LEN(Table1[[#This Row],[narratives_open]])</f>
        <v>275</v>
      </c>
      <c r="AK402" s="1" t="s">
        <v>194</v>
      </c>
      <c r="AL402" s="1">
        <v>9</v>
      </c>
      <c r="AR402">
        <f t="shared" si="6"/>
        <v>1</v>
      </c>
      <c r="AS402">
        <v>3</v>
      </c>
      <c r="AT402">
        <v>1</v>
      </c>
      <c r="AU402">
        <v>2</v>
      </c>
      <c r="AV402">
        <f>IF(Table1[[#This Row],[narratives_rank_1]]=1,IF(Table1[[#This Row],[narratives_rank_2]]=2,123,132),IF(Table1[[#This Row],[narratives_rank_1]]=2,IF(Table1[[#This Row],[narratives_rank_2]]=1,213,231),IF(Table1[[#This Row],[narratives_rank_2]]=1,312,321)))</f>
        <v>312</v>
      </c>
      <c r="AW402" t="str">
        <f>IF(AV402=[1]Q4_narr_rank!$B$2,[1]Q4_narr_rank!$A$2,IF(AV402=[1]Q4_narr_rank!$B$3,[1]Q4_narr_rank!$A$3,IF(AV402=[1]Q4_narr_rank!$B$4,[1]Q4_narr_rank!$A$4,IF(AV402=[1]Q4_narr_rank!$B$5,[1]Q4_narr_rank!$A$5,IF(AV402=[1]Q4_narr_rank!$B$6,[1]Q4_narr_rank!$A$6,IF(AV402=[1]Q4_narr_rank!$B$7,[1]Q4_narr_rank!$A$7))))))</f>
        <v>Balanced Idealists</v>
      </c>
      <c r="AX402" t="s">
        <v>2206</v>
      </c>
      <c r="AY402">
        <v>1</v>
      </c>
      <c r="AZ402">
        <f>LEN(Table1[[#This Row],[narratives_probing]])</f>
        <v>115</v>
      </c>
      <c r="BA402" s="6" t="str">
        <f>IF(Table1[[#This Row],[narratives_rank_1]]=1,"Money",IF(Table1[[#This Row],[narratives_rank_2]]=1,"Mixture",IF(Table1[[#This Row],[narratives_rank_3]]=1,"Sincere")))</f>
        <v>Mixture</v>
      </c>
      <c r="BB402" s="7" t="s">
        <v>2207</v>
      </c>
      <c r="BC402" s="1">
        <v>5</v>
      </c>
      <c r="BF402" t="s">
        <v>223</v>
      </c>
      <c r="BG402" t="s">
        <v>187</v>
      </c>
      <c r="BH402" t="s">
        <v>146</v>
      </c>
      <c r="BI402" t="s">
        <v>146</v>
      </c>
      <c r="BJ402" t="s">
        <v>154</v>
      </c>
      <c r="BK402" t="s">
        <v>163</v>
      </c>
      <c r="BL402" t="s">
        <v>135</v>
      </c>
      <c r="BN402">
        <v>49</v>
      </c>
      <c r="BO402" t="s">
        <v>122</v>
      </c>
      <c r="BP402" t="s">
        <v>324</v>
      </c>
      <c r="BQ402" t="s">
        <v>156</v>
      </c>
    </row>
    <row r="403" spans="1:69" x14ac:dyDescent="0.2">
      <c r="A403" t="s">
        <v>2208</v>
      </c>
      <c r="B403" t="s">
        <v>2208</v>
      </c>
      <c r="C403">
        <v>348.74299999999999</v>
      </c>
      <c r="D403" t="s">
        <v>2209</v>
      </c>
      <c r="E403" s="1" t="s">
        <v>105</v>
      </c>
      <c r="F403" s="1">
        <v>1</v>
      </c>
      <c r="G403" s="1" t="s">
        <v>182</v>
      </c>
      <c r="H403" s="1">
        <v>3</v>
      </c>
      <c r="I403" s="1"/>
      <c r="J403" t="s">
        <v>2210</v>
      </c>
      <c r="K403" s="1" t="s">
        <v>176</v>
      </c>
      <c r="L403" s="1">
        <v>2</v>
      </c>
      <c r="M403" s="1" t="s">
        <v>328</v>
      </c>
      <c r="N403" s="1">
        <v>4</v>
      </c>
      <c r="O403" s="1" t="s">
        <v>88</v>
      </c>
      <c r="P403" s="1">
        <v>4</v>
      </c>
      <c r="R403" t="s">
        <v>2211</v>
      </c>
      <c r="S403">
        <v>1</v>
      </c>
      <c r="X403">
        <v>0</v>
      </c>
      <c r="Y403" t="str" cm="1">
        <f t="array" ref="Y40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03" cm="1">
        <f t="array" ref="Z40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03" t="str" cm="1">
        <f t="array" ref="AA40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03" t="str" cm="1">
        <f t="array" ref="AB40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03" t="str" cm="1">
        <f t="array" ref="AC40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03" t="str" cm="1">
        <f t="array" ref="AD40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03">
        <f>IF(OR(Table1[[#This Row],[Merged_Coding3numerical1]]=1,Table1[[#This Row],[Merged_Coding3numerical2]]=1,Table1[[#This Row],[Merged_Coding3numerical3]]=1),1,0)</f>
        <v>0</v>
      </c>
      <c r="AF403">
        <f>IF(OR(Table1[[#This Row],[Merged_Coding3numerical1]]=2,Table1[[#This Row],[Merged_Coding3numerical2]]=2,Table1[[#This Row],[Merged_Coding3numerical3]]=2),1,0)</f>
        <v>0</v>
      </c>
      <c r="AG403">
        <f>IF(OR(Table1[[#This Row],[Merged_Coding3numerical1]]=3,Table1[[#This Row],[Merged_Coding3numerical2]]=3,Table1[[#This Row],[Merged_Coding3numerical3]]=3),1,0)</f>
        <v>0</v>
      </c>
      <c r="AH403">
        <f>IF(OR(Table1[[#This Row],[Merged_Coding3numerical1]]=4,Table1[[#This Row],[Merged_Coding3numerical2]]=4,Table1[[#This Row],[Merged_Coding3numerical3]]=4),1,0)</f>
        <v>1</v>
      </c>
      <c r="AI403">
        <f>IF(OR(Table1[[#This Row],[Merged_Coding3numerical1]]=5,Table1[[#This Row],[Merged_Coding3numerical2]]=5,Table1[[#This Row],[Merged_Coding3numerical3]]=5),1,0)</f>
        <v>0</v>
      </c>
      <c r="AJ403">
        <f>LEN(Table1[[#This Row],[narratives_open]])</f>
        <v>200</v>
      </c>
      <c r="AK403" s="1" t="s">
        <v>113</v>
      </c>
      <c r="AL403" s="1">
        <v>1</v>
      </c>
      <c r="AR403">
        <f t="shared" si="6"/>
        <v>1</v>
      </c>
      <c r="AS403">
        <v>3</v>
      </c>
      <c r="AT403">
        <v>1</v>
      </c>
      <c r="AU403">
        <v>2</v>
      </c>
      <c r="AV403">
        <f>IF(Table1[[#This Row],[narratives_rank_1]]=1,IF(Table1[[#This Row],[narratives_rank_2]]=2,123,132),IF(Table1[[#This Row],[narratives_rank_1]]=2,IF(Table1[[#This Row],[narratives_rank_2]]=1,213,231),IF(Table1[[#This Row],[narratives_rank_2]]=1,312,321)))</f>
        <v>312</v>
      </c>
      <c r="AW403" t="str">
        <f>IF(AV403=[1]Q4_narr_rank!$B$2,[1]Q4_narr_rank!$A$2,IF(AV403=[1]Q4_narr_rank!$B$3,[1]Q4_narr_rank!$A$3,IF(AV403=[1]Q4_narr_rank!$B$4,[1]Q4_narr_rank!$A$4,IF(AV403=[1]Q4_narr_rank!$B$5,[1]Q4_narr_rank!$A$5,IF(AV403=[1]Q4_narr_rank!$B$6,[1]Q4_narr_rank!$A$6,IF(AV403=[1]Q4_narr_rank!$B$7,[1]Q4_narr_rank!$A$7))))))</f>
        <v>Balanced Idealists</v>
      </c>
      <c r="AX403" t="s">
        <v>2212</v>
      </c>
      <c r="AY403">
        <v>1</v>
      </c>
      <c r="AZ403">
        <f>LEN(Table1[[#This Row],[narratives_probing]])</f>
        <v>245</v>
      </c>
      <c r="BA403" s="6" t="str">
        <f>IF(Table1[[#This Row],[narratives_rank_1]]=1,"Money",IF(Table1[[#This Row],[narratives_rank_2]]=1,"Mixture",IF(Table1[[#This Row],[narratives_rank_3]]=1,"Sincere")))</f>
        <v>Mixture</v>
      </c>
      <c r="BB403" s="9" t="s">
        <v>132</v>
      </c>
      <c r="BC403" s="1">
        <v>20</v>
      </c>
      <c r="BF403" t="s">
        <v>93</v>
      </c>
      <c r="BG403">
        <v>0.6</v>
      </c>
      <c r="BH403" t="s">
        <v>118</v>
      </c>
      <c r="BI403" t="s">
        <v>146</v>
      </c>
      <c r="BJ403" t="s">
        <v>97</v>
      </c>
      <c r="BK403" t="s">
        <v>120</v>
      </c>
      <c r="BL403" t="s">
        <v>135</v>
      </c>
      <c r="BN403">
        <v>67</v>
      </c>
      <c r="BO403" t="s">
        <v>122</v>
      </c>
      <c r="BP403" t="s">
        <v>147</v>
      </c>
      <c r="BQ403" t="s">
        <v>138</v>
      </c>
    </row>
    <row r="404" spans="1:69" x14ac:dyDescent="0.2">
      <c r="A404" t="s">
        <v>2213</v>
      </c>
      <c r="B404" t="s">
        <v>2213</v>
      </c>
      <c r="C404">
        <v>19.363</v>
      </c>
      <c r="D404" t="s">
        <v>2214</v>
      </c>
      <c r="E404" s="1" t="s">
        <v>205</v>
      </c>
      <c r="F404" s="1">
        <v>2</v>
      </c>
      <c r="G404" s="1" t="s">
        <v>206</v>
      </c>
      <c r="H404" s="1">
        <v>6</v>
      </c>
      <c r="I404" s="1"/>
      <c r="J404" t="s">
        <v>2215</v>
      </c>
      <c r="K404" s="1" t="s">
        <v>176</v>
      </c>
      <c r="L404" s="1">
        <v>2</v>
      </c>
      <c r="M404" s="1" t="s">
        <v>328</v>
      </c>
      <c r="N404" s="1">
        <v>4</v>
      </c>
      <c r="O404" s="1" t="s">
        <v>88</v>
      </c>
      <c r="P404" s="1">
        <v>4</v>
      </c>
      <c r="R404" t="s">
        <v>2216</v>
      </c>
      <c r="S404">
        <v>0</v>
      </c>
      <c r="X404">
        <v>0</v>
      </c>
      <c r="Y404" t="str" cm="1">
        <f t="array" ref="Y40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04" cm="1">
        <f t="array" ref="Z40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04" t="str" cm="1">
        <f t="array" ref="AA40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04" t="str" cm="1">
        <f t="array" ref="AB40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04" t="str" cm="1">
        <f t="array" ref="AC40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04" t="str" cm="1">
        <f t="array" ref="AD40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04">
        <f>IF(OR(Table1[[#This Row],[Merged_Coding3numerical1]]=1,Table1[[#This Row],[Merged_Coding3numerical2]]=1,Table1[[#This Row],[Merged_Coding3numerical3]]=1),1,0)</f>
        <v>1</v>
      </c>
      <c r="AF404">
        <f>IF(OR(Table1[[#This Row],[Merged_Coding3numerical1]]=2,Table1[[#This Row],[Merged_Coding3numerical2]]=2,Table1[[#This Row],[Merged_Coding3numerical3]]=2),1,0)</f>
        <v>0</v>
      </c>
      <c r="AG404">
        <f>IF(OR(Table1[[#This Row],[Merged_Coding3numerical1]]=3,Table1[[#This Row],[Merged_Coding3numerical2]]=3,Table1[[#This Row],[Merged_Coding3numerical3]]=3),1,0)</f>
        <v>0</v>
      </c>
      <c r="AH404">
        <f>IF(OR(Table1[[#This Row],[Merged_Coding3numerical1]]=4,Table1[[#This Row],[Merged_Coding3numerical2]]=4,Table1[[#This Row],[Merged_Coding3numerical3]]=4),1,0)</f>
        <v>0</v>
      </c>
      <c r="AI404">
        <f>IF(OR(Table1[[#This Row],[Merged_Coding3numerical1]]=5,Table1[[#This Row],[Merged_Coding3numerical2]]=5,Table1[[#This Row],[Merged_Coding3numerical3]]=5),1,0)</f>
        <v>0</v>
      </c>
      <c r="AJ404">
        <f>LEN(Table1[[#This Row],[narratives_open]])</f>
        <v>114</v>
      </c>
      <c r="AK404" s="1" t="s">
        <v>90</v>
      </c>
      <c r="AL404" s="1">
        <v>2</v>
      </c>
      <c r="AM404" s="1"/>
      <c r="AN404" s="1"/>
      <c r="AR404">
        <f t="shared" si="6"/>
        <v>1</v>
      </c>
      <c r="AS404">
        <v>1</v>
      </c>
      <c r="AT404">
        <v>2</v>
      </c>
      <c r="AU404">
        <v>3</v>
      </c>
      <c r="AV404">
        <f>IF(Table1[[#This Row],[narratives_rank_1]]=1,IF(Table1[[#This Row],[narratives_rank_2]]=2,123,132),IF(Table1[[#This Row],[narratives_rank_1]]=2,IF(Table1[[#This Row],[narratives_rank_2]]=1,213,231),IF(Table1[[#This Row],[narratives_rank_2]]=1,312,321)))</f>
        <v>123</v>
      </c>
      <c r="AW404" t="str">
        <f>IF(AV404=[1]Q4_narr_rank!$B$2,[1]Q4_narr_rank!$A$2,IF(AV404=[1]Q4_narr_rank!$B$3,[1]Q4_narr_rank!$A$3,IF(AV404=[1]Q4_narr_rank!$B$4,[1]Q4_narr_rank!$A$4,IF(AV404=[1]Q4_narr_rank!$B$5,[1]Q4_narr_rank!$A$5,IF(AV404=[1]Q4_narr_rank!$B$6,[1]Q4_narr_rank!$A$6,IF(AV404=[1]Q4_narr_rank!$B$7,[1]Q4_narr_rank!$A$7))))))</f>
        <v>Cynics</v>
      </c>
      <c r="AX404" t="s">
        <v>2217</v>
      </c>
      <c r="AY404">
        <v>1</v>
      </c>
      <c r="AZ404">
        <f>LEN(Table1[[#This Row],[narratives_probing]])</f>
        <v>70</v>
      </c>
      <c r="BA404" s="6" t="str">
        <f>IF(Table1[[#This Row],[narratives_rank_1]]=1,"Money",IF(Table1[[#This Row],[narratives_rank_2]]=1,"Mixture",IF(Table1[[#This Row],[narratives_rank_3]]=1,"Sincere")))</f>
        <v>Money</v>
      </c>
      <c r="BB404" s="7" t="s">
        <v>116</v>
      </c>
      <c r="BC404" s="1">
        <v>10</v>
      </c>
      <c r="BF404" t="s">
        <v>93</v>
      </c>
      <c r="BG404" t="s">
        <v>94</v>
      </c>
      <c r="BH404" t="s">
        <v>118</v>
      </c>
      <c r="BI404" t="s">
        <v>146</v>
      </c>
      <c r="BJ404" t="s">
        <v>154</v>
      </c>
      <c r="BK404" t="s">
        <v>163</v>
      </c>
      <c r="BL404" t="s">
        <v>135</v>
      </c>
      <c r="BN404">
        <v>20</v>
      </c>
      <c r="BO404" t="s">
        <v>155</v>
      </c>
      <c r="BP404" t="s">
        <v>164</v>
      </c>
      <c r="BQ404" t="s">
        <v>124</v>
      </c>
    </row>
    <row r="405" spans="1:69" x14ac:dyDescent="0.2">
      <c r="A405" t="s">
        <v>2218</v>
      </c>
      <c r="B405" t="s">
        <v>2218</v>
      </c>
      <c r="C405">
        <v>40.000999999999998</v>
      </c>
      <c r="D405" t="s">
        <v>2219</v>
      </c>
      <c r="E405" s="1" t="s">
        <v>84</v>
      </c>
      <c r="F405" s="1">
        <v>4</v>
      </c>
      <c r="G405" s="1" t="s">
        <v>84</v>
      </c>
      <c r="H405" s="1">
        <v>1</v>
      </c>
      <c r="I405" s="1"/>
      <c r="J405" t="s">
        <v>2220</v>
      </c>
      <c r="K405" s="1" t="s">
        <v>108</v>
      </c>
      <c r="L405" s="1">
        <v>1</v>
      </c>
      <c r="M405" s="1" t="s">
        <v>109</v>
      </c>
      <c r="N405" s="1">
        <v>1</v>
      </c>
      <c r="O405" s="1" t="s">
        <v>88</v>
      </c>
      <c r="P405" s="1">
        <v>4</v>
      </c>
      <c r="Q405" s="1"/>
      <c r="R405" t="s">
        <v>2221</v>
      </c>
      <c r="S405">
        <v>0</v>
      </c>
      <c r="V405" t="s">
        <v>111</v>
      </c>
      <c r="W405" s="8">
        <f>IF(Table1[[#This Row],[main_reasontext]]=[1]Q3_narr_open!$A$23,1,IF(Table1[[#This Row],[main_reasontext]]=[1]Q3_narr_open!$A$24,2,IF(Table1[[#This Row],[main_reasontext]]=[1]Q3_narr_open!$A$25,3,IF(Table1[[#This Row],[main_reasontext]]=[1]Q3_narr_open!$A$26,4,))))</f>
        <v>2</v>
      </c>
      <c r="X405">
        <v>1</v>
      </c>
      <c r="Y405" t="str" cm="1">
        <f t="array" ref="Y40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05" cm="1">
        <f t="array" ref="Z40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05" t="str" cm="1">
        <f t="array" ref="AA40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405" cm="1">
        <f t="array" ref="AB40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405" t="str" cm="1">
        <f t="array" ref="AC40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For profit</v>
      </c>
      <c r="AD405" cm="1">
        <f t="array" ref="AD40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1</v>
      </c>
      <c r="AE405">
        <f>IF(OR(Table1[[#This Row],[Merged_Coding3numerical1]]=1,Table1[[#This Row],[Merged_Coding3numerical2]]=1,Table1[[#This Row],[Merged_Coding3numerical3]]=1),1,0)</f>
        <v>1</v>
      </c>
      <c r="AF405">
        <f>IF(OR(Table1[[#This Row],[Merged_Coding3numerical1]]=2,Table1[[#This Row],[Merged_Coding3numerical2]]=2,Table1[[#This Row],[Merged_Coding3numerical3]]=2),1,0)</f>
        <v>1</v>
      </c>
      <c r="AG405">
        <f>IF(OR(Table1[[#This Row],[Merged_Coding3numerical1]]=3,Table1[[#This Row],[Merged_Coding3numerical2]]=3,Table1[[#This Row],[Merged_Coding3numerical3]]=3),1,0)</f>
        <v>0</v>
      </c>
      <c r="AH405">
        <f>IF(OR(Table1[[#This Row],[Merged_Coding3numerical1]]=4,Table1[[#This Row],[Merged_Coding3numerical2]]=4,Table1[[#This Row],[Merged_Coding3numerical3]]=4),1,0)</f>
        <v>0</v>
      </c>
      <c r="AI405">
        <f>IF(OR(Table1[[#This Row],[Merged_Coding3numerical1]]=5,Table1[[#This Row],[Merged_Coding3numerical2]]=5,Table1[[#This Row],[Merged_Coding3numerical3]]=5),1,0)</f>
        <v>0</v>
      </c>
      <c r="AJ405">
        <f>LEN(Table1[[#This Row],[narratives_open]])</f>
        <v>212</v>
      </c>
      <c r="AK405" s="1" t="s">
        <v>112</v>
      </c>
      <c r="AL405" s="1">
        <v>3</v>
      </c>
      <c r="AM405" s="1" t="s">
        <v>221</v>
      </c>
      <c r="AN405" s="1">
        <v>5</v>
      </c>
      <c r="AO405" s="1" t="s">
        <v>90</v>
      </c>
      <c r="AP405" s="1">
        <v>2</v>
      </c>
      <c r="AR405">
        <f t="shared" si="6"/>
        <v>0.33333333333333331</v>
      </c>
      <c r="AS405">
        <v>1</v>
      </c>
      <c r="AT405">
        <v>2</v>
      </c>
      <c r="AU405">
        <v>3</v>
      </c>
      <c r="AV405">
        <f>IF(Table1[[#This Row],[narratives_rank_1]]=1,IF(Table1[[#This Row],[narratives_rank_2]]=2,123,132),IF(Table1[[#This Row],[narratives_rank_1]]=2,IF(Table1[[#This Row],[narratives_rank_2]]=1,213,231),IF(Table1[[#This Row],[narratives_rank_2]]=1,312,321)))</f>
        <v>123</v>
      </c>
      <c r="AW405" t="str">
        <f>IF(AV405=[1]Q4_narr_rank!$B$2,[1]Q4_narr_rank!$A$2,IF(AV405=[1]Q4_narr_rank!$B$3,[1]Q4_narr_rank!$A$3,IF(AV405=[1]Q4_narr_rank!$B$4,[1]Q4_narr_rank!$A$4,IF(AV405=[1]Q4_narr_rank!$B$5,[1]Q4_narr_rank!$A$5,IF(AV405=[1]Q4_narr_rank!$B$6,[1]Q4_narr_rank!$A$6,IF(AV405=[1]Q4_narr_rank!$B$7,[1]Q4_narr_rank!$A$7))))))</f>
        <v>Cynics</v>
      </c>
      <c r="AX405" t="s">
        <v>2222</v>
      </c>
      <c r="AY405">
        <v>1</v>
      </c>
      <c r="AZ405">
        <f>LEN(Table1[[#This Row],[narratives_probing]])</f>
        <v>152</v>
      </c>
      <c r="BA405" s="6" t="str">
        <f>IF(Table1[[#This Row],[narratives_rank_1]]=1,"Money",IF(Table1[[#This Row],[narratives_rank_2]]=1,"Mixture",IF(Table1[[#This Row],[narratives_rank_3]]=1,"Sincere")))</f>
        <v>Money</v>
      </c>
      <c r="BB405" s="7" t="s">
        <v>116</v>
      </c>
      <c r="BC405" s="1">
        <v>10</v>
      </c>
      <c r="BF405" t="s">
        <v>117</v>
      </c>
      <c r="BG405" t="s">
        <v>94</v>
      </c>
      <c r="BH405" t="s">
        <v>96</v>
      </c>
      <c r="BI405" t="s">
        <v>96</v>
      </c>
      <c r="BJ405" t="s">
        <v>162</v>
      </c>
      <c r="BK405" t="s">
        <v>120</v>
      </c>
      <c r="BL405" t="s">
        <v>135</v>
      </c>
      <c r="BN405">
        <v>29</v>
      </c>
      <c r="BO405" t="s">
        <v>155</v>
      </c>
      <c r="BP405" t="s">
        <v>123</v>
      </c>
      <c r="BQ405" t="s">
        <v>124</v>
      </c>
    </row>
    <row r="406" spans="1:69" x14ac:dyDescent="0.2">
      <c r="A406" t="s">
        <v>2223</v>
      </c>
      <c r="B406" t="s">
        <v>2223</v>
      </c>
      <c r="C406">
        <v>147.863</v>
      </c>
      <c r="D406" t="s">
        <v>2224</v>
      </c>
      <c r="E406" s="1" t="s">
        <v>105</v>
      </c>
      <c r="F406" s="1">
        <v>1</v>
      </c>
      <c r="G406" s="1" t="s">
        <v>106</v>
      </c>
      <c r="H406" s="1">
        <v>2</v>
      </c>
      <c r="I406" s="1"/>
      <c r="J406" t="s">
        <v>2225</v>
      </c>
      <c r="K406" s="1" t="s">
        <v>108</v>
      </c>
      <c r="L406" s="1">
        <v>1</v>
      </c>
      <c r="M406" s="1" t="s">
        <v>109</v>
      </c>
      <c r="N406" s="1">
        <v>1</v>
      </c>
      <c r="O406" s="1" t="s">
        <v>88</v>
      </c>
      <c r="P406" s="1">
        <v>4</v>
      </c>
      <c r="R406" t="s">
        <v>2226</v>
      </c>
      <c r="S406">
        <v>0</v>
      </c>
      <c r="X406">
        <v>0</v>
      </c>
      <c r="Y406" t="str" cm="1">
        <f t="array" ref="Y40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06" cm="1">
        <f t="array" ref="Z40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06" t="str" cm="1">
        <f t="array" ref="AA40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06" t="str" cm="1">
        <f t="array" ref="AB40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06" t="str" cm="1">
        <f t="array" ref="AC40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06" t="str" cm="1">
        <f t="array" ref="AD40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06">
        <f>IF(OR(Table1[[#This Row],[Merged_Coding3numerical1]]=1,Table1[[#This Row],[Merged_Coding3numerical2]]=1,Table1[[#This Row],[Merged_Coding3numerical3]]=1),1,0)</f>
        <v>1</v>
      </c>
      <c r="AF406">
        <f>IF(OR(Table1[[#This Row],[Merged_Coding3numerical1]]=2,Table1[[#This Row],[Merged_Coding3numerical2]]=2,Table1[[#This Row],[Merged_Coding3numerical3]]=2),1,0)</f>
        <v>0</v>
      </c>
      <c r="AG406">
        <f>IF(OR(Table1[[#This Row],[Merged_Coding3numerical1]]=3,Table1[[#This Row],[Merged_Coding3numerical2]]=3,Table1[[#This Row],[Merged_Coding3numerical3]]=3),1,0)</f>
        <v>0</v>
      </c>
      <c r="AH406">
        <f>IF(OR(Table1[[#This Row],[Merged_Coding3numerical1]]=4,Table1[[#This Row],[Merged_Coding3numerical2]]=4,Table1[[#This Row],[Merged_Coding3numerical3]]=4),1,0)</f>
        <v>0</v>
      </c>
      <c r="AI406">
        <f>IF(OR(Table1[[#This Row],[Merged_Coding3numerical1]]=5,Table1[[#This Row],[Merged_Coding3numerical2]]=5,Table1[[#This Row],[Merged_Coding3numerical3]]=5),1,0)</f>
        <v>0</v>
      </c>
      <c r="AJ406">
        <f>LEN(Table1[[#This Row],[narratives_open]])</f>
        <v>174</v>
      </c>
      <c r="AK406" s="1" t="s">
        <v>90</v>
      </c>
      <c r="AL406" s="1">
        <v>2</v>
      </c>
      <c r="AR406">
        <f t="shared" si="6"/>
        <v>1</v>
      </c>
      <c r="AS406">
        <v>2</v>
      </c>
      <c r="AT406">
        <v>1</v>
      </c>
      <c r="AU406">
        <v>3</v>
      </c>
      <c r="AV406">
        <f>IF(Table1[[#This Row],[narratives_rank_1]]=1,IF(Table1[[#This Row],[narratives_rank_2]]=2,123,132),IF(Table1[[#This Row],[narratives_rank_1]]=2,IF(Table1[[#This Row],[narratives_rank_2]]=1,213,231),IF(Table1[[#This Row],[narratives_rank_2]]=1,312,321)))</f>
        <v>213</v>
      </c>
      <c r="AW406" t="str">
        <f>IF(AV406=[1]Q4_narr_rank!$B$2,[1]Q4_narr_rank!$A$2,IF(AV406=[1]Q4_narr_rank!$B$3,[1]Q4_narr_rank!$A$3,IF(AV406=[1]Q4_narr_rank!$B$4,[1]Q4_narr_rank!$A$4,IF(AV406=[1]Q4_narr_rank!$B$5,[1]Q4_narr_rank!$A$5,IF(AV406=[1]Q4_narr_rank!$B$6,[1]Q4_narr_rank!$A$6,IF(AV406=[1]Q4_narr_rank!$B$7,[1]Q4_narr_rank!$A$7))))))</f>
        <v>Balanced Cynics</v>
      </c>
      <c r="AX406" t="s">
        <v>2227</v>
      </c>
      <c r="AY406">
        <v>1</v>
      </c>
      <c r="AZ406">
        <f>LEN(Table1[[#This Row],[narratives_probing]])</f>
        <v>218</v>
      </c>
      <c r="BA406" s="6" t="str">
        <f>IF(Table1[[#This Row],[narratives_rank_1]]=1,"Money",IF(Table1[[#This Row],[narratives_rank_2]]=1,"Mixture",IF(Table1[[#This Row],[narratives_rank_3]]=1,"Sincere")))</f>
        <v>Mixture</v>
      </c>
      <c r="BB406" s="9" t="s">
        <v>336</v>
      </c>
      <c r="BC406" s="1">
        <v>3</v>
      </c>
      <c r="BF406" t="s">
        <v>93</v>
      </c>
      <c r="BG406" t="s">
        <v>187</v>
      </c>
      <c r="BH406" t="s">
        <v>118</v>
      </c>
      <c r="BI406" t="s">
        <v>146</v>
      </c>
      <c r="BJ406" t="s">
        <v>162</v>
      </c>
      <c r="BK406" t="s">
        <v>163</v>
      </c>
      <c r="BL406" t="s">
        <v>135</v>
      </c>
      <c r="BN406">
        <v>69</v>
      </c>
      <c r="BO406" t="s">
        <v>122</v>
      </c>
      <c r="BP406" t="s">
        <v>147</v>
      </c>
      <c r="BQ406" t="s">
        <v>138</v>
      </c>
    </row>
    <row r="407" spans="1:69" x14ac:dyDescent="0.2">
      <c r="A407" t="s">
        <v>2228</v>
      </c>
      <c r="B407" t="s">
        <v>2228</v>
      </c>
      <c r="C407">
        <v>146.03299999999999</v>
      </c>
      <c r="D407" t="s">
        <v>2229</v>
      </c>
      <c r="E407" s="1" t="s">
        <v>105</v>
      </c>
      <c r="F407" s="1">
        <v>1</v>
      </c>
      <c r="G407" s="1" t="s">
        <v>106</v>
      </c>
      <c r="H407" s="1">
        <v>2</v>
      </c>
      <c r="I407" s="1"/>
      <c r="J407" t="s">
        <v>2230</v>
      </c>
      <c r="K407" s="1" t="s">
        <v>176</v>
      </c>
      <c r="L407" s="1">
        <v>2</v>
      </c>
      <c r="M407" s="1" t="s">
        <v>177</v>
      </c>
      <c r="N407" s="1">
        <v>2</v>
      </c>
      <c r="O407" s="1" t="s">
        <v>88</v>
      </c>
      <c r="P407" s="1">
        <v>4</v>
      </c>
      <c r="R407" t="s">
        <v>2231</v>
      </c>
      <c r="S407">
        <v>0</v>
      </c>
      <c r="V407" t="s">
        <v>90</v>
      </c>
      <c r="W407" s="8">
        <f>IF(Table1[[#This Row],[main_reasontext]]=[1]Q3_narr_open!$A$23,1,IF(Table1[[#This Row],[main_reasontext]]=[1]Q3_narr_open!$A$24,2,IF(Table1[[#This Row],[main_reasontext]]=[1]Q3_narr_open!$A$25,3,IF(Table1[[#This Row],[main_reasontext]]=[1]Q3_narr_open!$A$26,4,))))</f>
        <v>1</v>
      </c>
      <c r="X407">
        <v>0</v>
      </c>
      <c r="Y407" t="str" cm="1">
        <f t="array" ref="Y40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07" cm="1">
        <f t="array" ref="Z40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07" t="str" cm="1">
        <f t="array" ref="AA40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407" cm="1">
        <f t="array" ref="AB40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407" t="s">
        <v>111</v>
      </c>
      <c r="AD407">
        <v>2</v>
      </c>
      <c r="AE407">
        <f>IF(OR(Table1[[#This Row],[Merged_Coding3numerical1]]=1,Table1[[#This Row],[Merged_Coding3numerical2]]=1,Table1[[#This Row],[Merged_Coding3numerical3]]=1),1,0)</f>
        <v>1</v>
      </c>
      <c r="AF407">
        <f>IF(OR(Table1[[#This Row],[Merged_Coding3numerical1]]=2,Table1[[#This Row],[Merged_Coding3numerical2]]=2,Table1[[#This Row],[Merged_Coding3numerical3]]=2),1,0)</f>
        <v>1</v>
      </c>
      <c r="AG407">
        <f>IF(OR(Table1[[#This Row],[Merged_Coding3numerical1]]=3,Table1[[#This Row],[Merged_Coding3numerical2]]=3,Table1[[#This Row],[Merged_Coding3numerical3]]=3),1,0)</f>
        <v>0</v>
      </c>
      <c r="AH407">
        <f>IF(OR(Table1[[#This Row],[Merged_Coding3numerical1]]=4,Table1[[#This Row],[Merged_Coding3numerical2]]=4,Table1[[#This Row],[Merged_Coding3numerical3]]=4),1,0)</f>
        <v>0</v>
      </c>
      <c r="AI407">
        <f>IF(OR(Table1[[#This Row],[Merged_Coding3numerical1]]=5,Table1[[#This Row],[Merged_Coding3numerical2]]=5,Table1[[#This Row],[Merged_Coding3numerical3]]=5),1,0)</f>
        <v>0</v>
      </c>
      <c r="AJ407">
        <f>LEN(Table1[[#This Row],[narratives_open]])</f>
        <v>198</v>
      </c>
      <c r="AK407" s="1" t="s">
        <v>90</v>
      </c>
      <c r="AL407" s="1">
        <v>2</v>
      </c>
      <c r="AM407" s="1" t="s">
        <v>112</v>
      </c>
      <c r="AN407" s="1">
        <v>3</v>
      </c>
      <c r="AO407" s="1" t="s">
        <v>567</v>
      </c>
      <c r="AP407" s="1">
        <v>13</v>
      </c>
      <c r="AR407">
        <f t="shared" si="6"/>
        <v>0.33333333333333331</v>
      </c>
      <c r="AS407">
        <v>2</v>
      </c>
      <c r="AT407">
        <v>1</v>
      </c>
      <c r="AU407">
        <v>3</v>
      </c>
      <c r="AV407">
        <f>IF(Table1[[#This Row],[narratives_rank_1]]=1,IF(Table1[[#This Row],[narratives_rank_2]]=2,123,132),IF(Table1[[#This Row],[narratives_rank_1]]=2,IF(Table1[[#This Row],[narratives_rank_2]]=1,213,231),IF(Table1[[#This Row],[narratives_rank_2]]=1,312,321)))</f>
        <v>213</v>
      </c>
      <c r="AW407" t="str">
        <f>IF(AV407=[1]Q4_narr_rank!$B$2,[1]Q4_narr_rank!$A$2,IF(AV407=[1]Q4_narr_rank!$B$3,[1]Q4_narr_rank!$A$3,IF(AV407=[1]Q4_narr_rank!$B$4,[1]Q4_narr_rank!$A$4,IF(AV407=[1]Q4_narr_rank!$B$5,[1]Q4_narr_rank!$A$5,IF(AV407=[1]Q4_narr_rank!$B$6,[1]Q4_narr_rank!$A$6,IF(AV407=[1]Q4_narr_rank!$B$7,[1]Q4_narr_rank!$A$7))))))</f>
        <v>Balanced Cynics</v>
      </c>
      <c r="AX407" t="s">
        <v>2232</v>
      </c>
      <c r="AY407">
        <v>1</v>
      </c>
      <c r="AZ407">
        <f>LEN(Table1[[#This Row],[narratives_probing]])</f>
        <v>211</v>
      </c>
      <c r="BA407" s="6" t="str">
        <f>IF(Table1[[#This Row],[narratives_rank_1]]=1,"Money",IF(Table1[[#This Row],[narratives_rank_2]]=1,"Mixture",IF(Table1[[#This Row],[narratives_rank_3]]=1,"Sincere")))</f>
        <v>Mixture</v>
      </c>
      <c r="BB407" s="9" t="s">
        <v>132</v>
      </c>
      <c r="BC407" s="1">
        <v>20</v>
      </c>
      <c r="BF407" t="s">
        <v>223</v>
      </c>
      <c r="BG407">
        <v>0.6</v>
      </c>
      <c r="BH407" t="s">
        <v>188</v>
      </c>
      <c r="BI407" t="s">
        <v>146</v>
      </c>
      <c r="BJ407" t="s">
        <v>154</v>
      </c>
      <c r="BK407" t="s">
        <v>120</v>
      </c>
      <c r="BL407" t="s">
        <v>121</v>
      </c>
      <c r="BN407">
        <v>57</v>
      </c>
      <c r="BO407" t="s">
        <v>100</v>
      </c>
      <c r="BP407" t="s">
        <v>324</v>
      </c>
      <c r="BQ407" t="s">
        <v>138</v>
      </c>
    </row>
    <row r="408" spans="1:69" x14ac:dyDescent="0.2">
      <c r="A408" t="s">
        <v>2233</v>
      </c>
      <c r="B408" t="s">
        <v>2233</v>
      </c>
      <c r="C408">
        <v>117.014</v>
      </c>
      <c r="D408" t="s">
        <v>2234</v>
      </c>
      <c r="E408" s="1" t="s">
        <v>105</v>
      </c>
      <c r="F408" s="1">
        <v>1</v>
      </c>
      <c r="G408" s="1" t="s">
        <v>106</v>
      </c>
      <c r="H408" s="1">
        <v>2</v>
      </c>
      <c r="I408" s="1"/>
      <c r="J408" t="s">
        <v>2235</v>
      </c>
      <c r="K408" s="1" t="s">
        <v>192</v>
      </c>
      <c r="L408" s="1">
        <v>3</v>
      </c>
      <c r="M408" s="1" t="s">
        <v>87</v>
      </c>
      <c r="N408" s="1">
        <v>3</v>
      </c>
      <c r="O408" s="1" t="s">
        <v>88</v>
      </c>
      <c r="P408" s="1">
        <v>4</v>
      </c>
      <c r="R408" t="s">
        <v>2236</v>
      </c>
      <c r="S408">
        <v>0</v>
      </c>
      <c r="X408">
        <v>0</v>
      </c>
      <c r="Y408" t="str" cm="1">
        <f t="array" ref="Y40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08" cm="1">
        <f t="array" ref="Z40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08" t="str" cm="1">
        <f t="array" ref="AA40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08" t="str" cm="1">
        <f t="array" ref="AB40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08" t="str" cm="1">
        <f t="array" ref="AC40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08" t="str" cm="1">
        <f t="array" ref="AD40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08">
        <f>IF(OR(Table1[[#This Row],[Merged_Coding3numerical1]]=1,Table1[[#This Row],[Merged_Coding3numerical2]]=1,Table1[[#This Row],[Merged_Coding3numerical3]]=1),1,0)</f>
        <v>1</v>
      </c>
      <c r="AF408">
        <f>IF(OR(Table1[[#This Row],[Merged_Coding3numerical1]]=2,Table1[[#This Row],[Merged_Coding3numerical2]]=2,Table1[[#This Row],[Merged_Coding3numerical3]]=2),1,0)</f>
        <v>0</v>
      </c>
      <c r="AG408">
        <f>IF(OR(Table1[[#This Row],[Merged_Coding3numerical1]]=3,Table1[[#This Row],[Merged_Coding3numerical2]]=3,Table1[[#This Row],[Merged_Coding3numerical3]]=3),1,0)</f>
        <v>0</v>
      </c>
      <c r="AH408">
        <f>IF(OR(Table1[[#This Row],[Merged_Coding3numerical1]]=4,Table1[[#This Row],[Merged_Coding3numerical2]]=4,Table1[[#This Row],[Merged_Coding3numerical3]]=4),1,0)</f>
        <v>0</v>
      </c>
      <c r="AI408">
        <f>IF(OR(Table1[[#This Row],[Merged_Coding3numerical1]]=5,Table1[[#This Row],[Merged_Coding3numerical2]]=5,Table1[[#This Row],[Merged_Coding3numerical3]]=5),1,0)</f>
        <v>0</v>
      </c>
      <c r="AJ408">
        <f>LEN(Table1[[#This Row],[narratives_open]])</f>
        <v>210</v>
      </c>
      <c r="AK408" s="1" t="s">
        <v>90</v>
      </c>
      <c r="AL408" s="1">
        <v>2</v>
      </c>
      <c r="AR408">
        <f t="shared" si="6"/>
        <v>1</v>
      </c>
      <c r="AS408">
        <v>1</v>
      </c>
      <c r="AT408">
        <v>2</v>
      </c>
      <c r="AU408">
        <v>3</v>
      </c>
      <c r="AV408">
        <f>IF(Table1[[#This Row],[narratives_rank_1]]=1,IF(Table1[[#This Row],[narratives_rank_2]]=2,123,132),IF(Table1[[#This Row],[narratives_rank_1]]=2,IF(Table1[[#This Row],[narratives_rank_2]]=1,213,231),IF(Table1[[#This Row],[narratives_rank_2]]=1,312,321)))</f>
        <v>123</v>
      </c>
      <c r="AW408" t="str">
        <f>IF(AV408=[1]Q4_narr_rank!$B$2,[1]Q4_narr_rank!$A$2,IF(AV408=[1]Q4_narr_rank!$B$3,[1]Q4_narr_rank!$A$3,IF(AV408=[1]Q4_narr_rank!$B$4,[1]Q4_narr_rank!$A$4,IF(AV408=[1]Q4_narr_rank!$B$5,[1]Q4_narr_rank!$A$5,IF(AV408=[1]Q4_narr_rank!$B$6,[1]Q4_narr_rank!$A$6,IF(AV408=[1]Q4_narr_rank!$B$7,[1]Q4_narr_rank!$A$7))))))</f>
        <v>Cynics</v>
      </c>
      <c r="AX408" t="s">
        <v>2237</v>
      </c>
      <c r="AY408">
        <v>1</v>
      </c>
      <c r="AZ408">
        <f>LEN(Table1[[#This Row],[narratives_probing]])</f>
        <v>273</v>
      </c>
      <c r="BA408" s="6" t="str">
        <f>IF(Table1[[#This Row],[narratives_rank_1]]=1,"Money",IF(Table1[[#This Row],[narratives_rank_2]]=1,"Mixture",IF(Table1[[#This Row],[narratives_rank_3]]=1,"Sincere")))</f>
        <v>Money</v>
      </c>
      <c r="BB408" s="7" t="s">
        <v>116</v>
      </c>
      <c r="BC408" s="1">
        <v>10</v>
      </c>
      <c r="BF408" t="s">
        <v>153</v>
      </c>
      <c r="BG408" t="s">
        <v>94</v>
      </c>
      <c r="BH408" t="s">
        <v>146</v>
      </c>
      <c r="BI408" t="s">
        <v>118</v>
      </c>
      <c r="BJ408" t="s">
        <v>154</v>
      </c>
      <c r="BK408" t="s">
        <v>163</v>
      </c>
      <c r="BL408" t="s">
        <v>448</v>
      </c>
      <c r="BM408" t="s">
        <v>2238</v>
      </c>
      <c r="BN408">
        <v>28</v>
      </c>
      <c r="BO408" t="s">
        <v>136</v>
      </c>
      <c r="BP408" t="s">
        <v>164</v>
      </c>
      <c r="BQ408" t="s">
        <v>124</v>
      </c>
    </row>
    <row r="409" spans="1:69" x14ac:dyDescent="0.2">
      <c r="A409" t="s">
        <v>2239</v>
      </c>
      <c r="B409" t="s">
        <v>2239</v>
      </c>
      <c r="C409">
        <v>119.601</v>
      </c>
      <c r="D409" t="s">
        <v>2240</v>
      </c>
      <c r="E409" s="1" t="s">
        <v>127</v>
      </c>
      <c r="F409" s="1">
        <v>3</v>
      </c>
      <c r="G409" s="1" t="s">
        <v>2241</v>
      </c>
      <c r="H409" s="1">
        <v>25</v>
      </c>
      <c r="I409" s="1"/>
      <c r="J409" t="s">
        <v>2242</v>
      </c>
      <c r="K409" s="1" t="s">
        <v>108</v>
      </c>
      <c r="L409" s="1">
        <v>1</v>
      </c>
      <c r="M409" s="1" t="s">
        <v>109</v>
      </c>
      <c r="N409" s="1">
        <v>1</v>
      </c>
      <c r="O409" s="1" t="s">
        <v>88</v>
      </c>
      <c r="P409" s="1">
        <v>4</v>
      </c>
      <c r="R409" t="s">
        <v>2243</v>
      </c>
      <c r="S409">
        <v>0</v>
      </c>
      <c r="X409">
        <v>0</v>
      </c>
      <c r="Y409" t="str" cm="1">
        <f t="array" ref="Y40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09" cm="1">
        <f t="array" ref="Z40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09" t="str" cm="1">
        <f t="array" ref="AA40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09" t="str" cm="1">
        <f t="array" ref="AB40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09" t="str" cm="1">
        <f t="array" ref="AC40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09" t="str" cm="1">
        <f t="array" ref="AD40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09">
        <f>IF(OR(Table1[[#This Row],[Merged_Coding3numerical1]]=1,Table1[[#This Row],[Merged_Coding3numerical2]]=1,Table1[[#This Row],[Merged_Coding3numerical3]]=1),1,0)</f>
        <v>1</v>
      </c>
      <c r="AF409">
        <f>IF(OR(Table1[[#This Row],[Merged_Coding3numerical1]]=2,Table1[[#This Row],[Merged_Coding3numerical2]]=2,Table1[[#This Row],[Merged_Coding3numerical3]]=2),1,0)</f>
        <v>0</v>
      </c>
      <c r="AG409">
        <f>IF(OR(Table1[[#This Row],[Merged_Coding3numerical1]]=3,Table1[[#This Row],[Merged_Coding3numerical2]]=3,Table1[[#This Row],[Merged_Coding3numerical3]]=3),1,0)</f>
        <v>0</v>
      </c>
      <c r="AH409">
        <f>IF(OR(Table1[[#This Row],[Merged_Coding3numerical1]]=4,Table1[[#This Row],[Merged_Coding3numerical2]]=4,Table1[[#This Row],[Merged_Coding3numerical3]]=4),1,0)</f>
        <v>0</v>
      </c>
      <c r="AI409">
        <f>IF(OR(Table1[[#This Row],[Merged_Coding3numerical1]]=5,Table1[[#This Row],[Merged_Coding3numerical2]]=5,Table1[[#This Row],[Merged_Coding3numerical3]]=5),1,0)</f>
        <v>0</v>
      </c>
      <c r="AJ409">
        <f>LEN(Table1[[#This Row],[narratives_open]])</f>
        <v>147</v>
      </c>
      <c r="AK409" s="1" t="s">
        <v>90</v>
      </c>
      <c r="AL409" s="1">
        <v>2</v>
      </c>
      <c r="AR409">
        <f t="shared" si="6"/>
        <v>1</v>
      </c>
      <c r="AS409">
        <v>2</v>
      </c>
      <c r="AT409">
        <v>1</v>
      </c>
      <c r="AU409">
        <v>3</v>
      </c>
      <c r="AV409">
        <f>IF(Table1[[#This Row],[narratives_rank_1]]=1,IF(Table1[[#This Row],[narratives_rank_2]]=2,123,132),IF(Table1[[#This Row],[narratives_rank_1]]=2,IF(Table1[[#This Row],[narratives_rank_2]]=1,213,231),IF(Table1[[#This Row],[narratives_rank_2]]=1,312,321)))</f>
        <v>213</v>
      </c>
      <c r="AW409" t="str">
        <f>IF(AV409=[1]Q4_narr_rank!$B$2,[1]Q4_narr_rank!$A$2,IF(AV409=[1]Q4_narr_rank!$B$3,[1]Q4_narr_rank!$A$3,IF(AV409=[1]Q4_narr_rank!$B$4,[1]Q4_narr_rank!$A$4,IF(AV409=[1]Q4_narr_rank!$B$5,[1]Q4_narr_rank!$A$5,IF(AV409=[1]Q4_narr_rank!$B$6,[1]Q4_narr_rank!$A$6,IF(AV409=[1]Q4_narr_rank!$B$7,[1]Q4_narr_rank!$A$7))))))</f>
        <v>Balanced Cynics</v>
      </c>
      <c r="AX409" t="s">
        <v>2244</v>
      </c>
      <c r="AY409">
        <v>1</v>
      </c>
      <c r="AZ409">
        <f>LEN(Table1[[#This Row],[narratives_probing]])</f>
        <v>146</v>
      </c>
      <c r="BA409" s="6" t="str">
        <f>IF(Table1[[#This Row],[narratives_rank_1]]=1,"Money",IF(Table1[[#This Row],[narratives_rank_2]]=1,"Mixture",IF(Table1[[#This Row],[narratives_rank_3]]=1,"Sincere")))</f>
        <v>Mixture</v>
      </c>
      <c r="BB409" s="9" t="s">
        <v>132</v>
      </c>
      <c r="BC409" s="1">
        <v>20</v>
      </c>
      <c r="BF409" t="s">
        <v>93</v>
      </c>
      <c r="BG409" t="s">
        <v>94</v>
      </c>
      <c r="BH409" t="s">
        <v>188</v>
      </c>
      <c r="BI409" t="s">
        <v>95</v>
      </c>
      <c r="BJ409" t="s">
        <v>154</v>
      </c>
      <c r="BK409" t="s">
        <v>163</v>
      </c>
      <c r="BL409" t="s">
        <v>135</v>
      </c>
      <c r="BN409">
        <v>59</v>
      </c>
      <c r="BO409" t="s">
        <v>122</v>
      </c>
      <c r="BP409" t="s">
        <v>324</v>
      </c>
      <c r="BQ409" t="s">
        <v>138</v>
      </c>
    </row>
    <row r="410" spans="1:69" x14ac:dyDescent="0.2">
      <c r="A410" t="s">
        <v>2245</v>
      </c>
      <c r="B410" t="s">
        <v>2245</v>
      </c>
      <c r="C410">
        <v>187.285</v>
      </c>
      <c r="D410" t="s">
        <v>2246</v>
      </c>
      <c r="E410" s="1" t="s">
        <v>84</v>
      </c>
      <c r="F410" s="1">
        <v>4</v>
      </c>
      <c r="G410" s="1" t="s">
        <v>84</v>
      </c>
      <c r="H410" s="1">
        <v>1</v>
      </c>
      <c r="I410" s="1"/>
      <c r="J410" t="s">
        <v>2247</v>
      </c>
      <c r="K410" s="1" t="s">
        <v>108</v>
      </c>
      <c r="L410" s="1">
        <v>1</v>
      </c>
      <c r="M410" s="1" t="s">
        <v>109</v>
      </c>
      <c r="N410" s="1">
        <v>1</v>
      </c>
      <c r="O410" s="1" t="s">
        <v>88</v>
      </c>
      <c r="P410" s="1">
        <v>4</v>
      </c>
      <c r="R410" t="s">
        <v>2248</v>
      </c>
      <c r="S410">
        <v>0</v>
      </c>
      <c r="X410">
        <v>0</v>
      </c>
      <c r="Y410" t="str" cm="1">
        <f t="array" ref="Y41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10" cm="1">
        <f t="array" ref="Z41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10" t="str" cm="1">
        <f t="array" ref="AA41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10" t="str" cm="1">
        <f t="array" ref="AB41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10" t="str" cm="1">
        <f t="array" ref="AC41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10" t="str" cm="1">
        <f t="array" ref="AD41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10">
        <f>IF(OR(Table1[[#This Row],[Merged_Coding3numerical1]]=1,Table1[[#This Row],[Merged_Coding3numerical2]]=1,Table1[[#This Row],[Merged_Coding3numerical3]]=1),1,0)</f>
        <v>0</v>
      </c>
      <c r="AF410">
        <f>IF(OR(Table1[[#This Row],[Merged_Coding3numerical1]]=2,Table1[[#This Row],[Merged_Coding3numerical2]]=2,Table1[[#This Row],[Merged_Coding3numerical3]]=2),1,0)</f>
        <v>1</v>
      </c>
      <c r="AG410">
        <f>IF(OR(Table1[[#This Row],[Merged_Coding3numerical1]]=3,Table1[[#This Row],[Merged_Coding3numerical2]]=3,Table1[[#This Row],[Merged_Coding3numerical3]]=3),1,0)</f>
        <v>0</v>
      </c>
      <c r="AH410">
        <f>IF(OR(Table1[[#This Row],[Merged_Coding3numerical1]]=4,Table1[[#This Row],[Merged_Coding3numerical2]]=4,Table1[[#This Row],[Merged_Coding3numerical3]]=4),1,0)</f>
        <v>0</v>
      </c>
      <c r="AI410">
        <f>IF(OR(Table1[[#This Row],[Merged_Coding3numerical1]]=5,Table1[[#This Row],[Merged_Coding3numerical2]]=5,Table1[[#This Row],[Merged_Coding3numerical3]]=5),1,0)</f>
        <v>0</v>
      </c>
      <c r="AJ410">
        <f>LEN(Table1[[#This Row],[narratives_open]])</f>
        <v>353</v>
      </c>
      <c r="AK410" s="1" t="s">
        <v>112</v>
      </c>
      <c r="AL410" s="1">
        <v>3</v>
      </c>
      <c r="AR410">
        <f t="shared" si="6"/>
        <v>1</v>
      </c>
      <c r="AS410">
        <v>1</v>
      </c>
      <c r="AT410">
        <v>2</v>
      </c>
      <c r="AU410">
        <v>3</v>
      </c>
      <c r="AV410">
        <f>IF(Table1[[#This Row],[narratives_rank_1]]=1,IF(Table1[[#This Row],[narratives_rank_2]]=2,123,132),IF(Table1[[#This Row],[narratives_rank_1]]=2,IF(Table1[[#This Row],[narratives_rank_2]]=1,213,231),IF(Table1[[#This Row],[narratives_rank_2]]=1,312,321)))</f>
        <v>123</v>
      </c>
      <c r="AW410" t="str">
        <f>IF(AV410=[1]Q4_narr_rank!$B$2,[1]Q4_narr_rank!$A$2,IF(AV410=[1]Q4_narr_rank!$B$3,[1]Q4_narr_rank!$A$3,IF(AV410=[1]Q4_narr_rank!$B$4,[1]Q4_narr_rank!$A$4,IF(AV410=[1]Q4_narr_rank!$B$5,[1]Q4_narr_rank!$A$5,IF(AV410=[1]Q4_narr_rank!$B$6,[1]Q4_narr_rank!$A$6,IF(AV410=[1]Q4_narr_rank!$B$7,[1]Q4_narr_rank!$A$7))))))</f>
        <v>Cynics</v>
      </c>
      <c r="AX410" t="s">
        <v>2249</v>
      </c>
      <c r="AY410">
        <v>1</v>
      </c>
      <c r="AZ410">
        <f>LEN(Table1[[#This Row],[narratives_probing]])</f>
        <v>703</v>
      </c>
      <c r="BA410" s="6" t="str">
        <f>IF(Table1[[#This Row],[narratives_rank_1]]=1,"Money",IF(Table1[[#This Row],[narratives_rank_2]]=1,"Mixture",IF(Table1[[#This Row],[narratives_rank_3]]=1,"Sincere")))</f>
        <v>Money</v>
      </c>
      <c r="BB410" s="7" t="s">
        <v>116</v>
      </c>
      <c r="BC410" s="1">
        <v>10</v>
      </c>
      <c r="BF410" t="s">
        <v>117</v>
      </c>
      <c r="BG410" t="s">
        <v>94</v>
      </c>
      <c r="BH410" t="s">
        <v>96</v>
      </c>
      <c r="BI410" t="s">
        <v>96</v>
      </c>
      <c r="BJ410" t="s">
        <v>119</v>
      </c>
      <c r="BK410" t="s">
        <v>163</v>
      </c>
      <c r="BL410" t="s">
        <v>448</v>
      </c>
      <c r="BM410" t="s">
        <v>2250</v>
      </c>
      <c r="BN410">
        <v>63</v>
      </c>
      <c r="BO410" t="s">
        <v>122</v>
      </c>
      <c r="BP410" t="s">
        <v>147</v>
      </c>
      <c r="BQ410" t="s">
        <v>124</v>
      </c>
    </row>
    <row r="411" spans="1:69" x14ac:dyDescent="0.2">
      <c r="A411" t="s">
        <v>2251</v>
      </c>
      <c r="B411" t="s">
        <v>2251</v>
      </c>
      <c r="C411">
        <v>89.135000000000005</v>
      </c>
      <c r="D411" t="s">
        <v>2252</v>
      </c>
      <c r="E411" s="1" t="s">
        <v>105</v>
      </c>
      <c r="F411" s="1">
        <v>1</v>
      </c>
      <c r="G411" s="1" t="s">
        <v>182</v>
      </c>
      <c r="H411" s="1">
        <v>3</v>
      </c>
      <c r="I411" s="1"/>
      <c r="J411" t="s">
        <v>2253</v>
      </c>
      <c r="K411" s="1" t="s">
        <v>108</v>
      </c>
      <c r="L411" s="1">
        <v>1</v>
      </c>
      <c r="M411" s="1" t="s">
        <v>109</v>
      </c>
      <c r="N411" s="1">
        <v>1</v>
      </c>
      <c r="O411" s="1" t="s">
        <v>88</v>
      </c>
      <c r="P411" s="1">
        <v>4</v>
      </c>
      <c r="R411" t="s">
        <v>2254</v>
      </c>
      <c r="S411">
        <v>0</v>
      </c>
      <c r="U411">
        <v>1</v>
      </c>
      <c r="V411" t="s">
        <v>90</v>
      </c>
      <c r="W411" s="8">
        <f>IF(Table1[[#This Row],[main_reasontext]]=[1]Q3_narr_open!$A$23,1,IF(Table1[[#This Row],[main_reasontext]]=[1]Q3_narr_open!$A$24,2,IF(Table1[[#This Row],[main_reasontext]]=[1]Q3_narr_open!$A$25,3,IF(Table1[[#This Row],[main_reasontext]]=[1]Q3_narr_open!$A$26,4,))))</f>
        <v>1</v>
      </c>
      <c r="X411">
        <v>1</v>
      </c>
      <c r="Y411" t="str" cm="1">
        <f t="array" ref="Y41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11" cm="1">
        <f t="array" ref="Z41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11" t="str" cm="1">
        <f t="array" ref="AA41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11" cm="1">
        <f t="array" ref="AB41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11" t="str" cm="1">
        <f t="array" ref="AC41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11" t="str" cm="1">
        <f t="array" ref="AD41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11">
        <f>IF(OR(Table1[[#This Row],[Merged_Coding3numerical1]]=1,Table1[[#This Row],[Merged_Coding3numerical2]]=1,Table1[[#This Row],[Merged_Coding3numerical3]]=1),1,0)</f>
        <v>1</v>
      </c>
      <c r="AF411">
        <f>IF(OR(Table1[[#This Row],[Merged_Coding3numerical1]]=2,Table1[[#This Row],[Merged_Coding3numerical2]]=2,Table1[[#This Row],[Merged_Coding3numerical3]]=2),1,0)</f>
        <v>0</v>
      </c>
      <c r="AG411">
        <f>IF(OR(Table1[[#This Row],[Merged_Coding3numerical1]]=3,Table1[[#This Row],[Merged_Coding3numerical2]]=3,Table1[[#This Row],[Merged_Coding3numerical3]]=3),1,0)</f>
        <v>0</v>
      </c>
      <c r="AH411">
        <f>IF(OR(Table1[[#This Row],[Merged_Coding3numerical1]]=4,Table1[[#This Row],[Merged_Coding3numerical2]]=4,Table1[[#This Row],[Merged_Coding3numerical3]]=4),1,0)</f>
        <v>1</v>
      </c>
      <c r="AI411">
        <f>IF(OR(Table1[[#This Row],[Merged_Coding3numerical1]]=5,Table1[[#This Row],[Merged_Coding3numerical2]]=5,Table1[[#This Row],[Merged_Coding3numerical3]]=5),1,0)</f>
        <v>0</v>
      </c>
      <c r="AJ411">
        <f>LEN(Table1[[#This Row],[narratives_open]])</f>
        <v>113</v>
      </c>
      <c r="AK411" s="1" t="s">
        <v>90</v>
      </c>
      <c r="AL411" s="1">
        <v>2</v>
      </c>
      <c r="AM411" s="1" t="s">
        <v>113</v>
      </c>
      <c r="AN411" s="1">
        <v>1</v>
      </c>
      <c r="AR411">
        <f t="shared" si="6"/>
        <v>0.5</v>
      </c>
      <c r="AS411">
        <v>1</v>
      </c>
      <c r="AT411">
        <v>2</v>
      </c>
      <c r="AU411">
        <v>3</v>
      </c>
      <c r="AV411">
        <f>IF(Table1[[#This Row],[narratives_rank_1]]=1,IF(Table1[[#This Row],[narratives_rank_2]]=2,123,132),IF(Table1[[#This Row],[narratives_rank_1]]=2,IF(Table1[[#This Row],[narratives_rank_2]]=1,213,231),IF(Table1[[#This Row],[narratives_rank_2]]=1,312,321)))</f>
        <v>123</v>
      </c>
      <c r="AW411" t="str">
        <f>IF(AV411=[1]Q4_narr_rank!$B$2,[1]Q4_narr_rank!$A$2,IF(AV411=[1]Q4_narr_rank!$B$3,[1]Q4_narr_rank!$A$3,IF(AV411=[1]Q4_narr_rank!$B$4,[1]Q4_narr_rank!$A$4,IF(AV411=[1]Q4_narr_rank!$B$5,[1]Q4_narr_rank!$A$5,IF(AV411=[1]Q4_narr_rank!$B$6,[1]Q4_narr_rank!$A$6,IF(AV411=[1]Q4_narr_rank!$B$7,[1]Q4_narr_rank!$A$7))))))</f>
        <v>Cynics</v>
      </c>
      <c r="AX411" t="s">
        <v>2255</v>
      </c>
      <c r="AY411">
        <v>1</v>
      </c>
      <c r="AZ411">
        <f>LEN(Table1[[#This Row],[narratives_probing]])</f>
        <v>118</v>
      </c>
      <c r="BA411" s="6" t="str">
        <f>IF(Table1[[#This Row],[narratives_rank_1]]=1,"Money",IF(Table1[[#This Row],[narratives_rank_2]]=1,"Mixture",IF(Table1[[#This Row],[narratives_rank_3]]=1,"Sincere")))</f>
        <v>Money</v>
      </c>
      <c r="BB411" s="7" t="s">
        <v>92</v>
      </c>
      <c r="BC411" s="1">
        <v>9</v>
      </c>
      <c r="BF411" t="s">
        <v>202</v>
      </c>
      <c r="BG411" t="s">
        <v>187</v>
      </c>
      <c r="BH411" t="s">
        <v>146</v>
      </c>
      <c r="BI411" t="s">
        <v>146</v>
      </c>
      <c r="BJ411" t="s">
        <v>154</v>
      </c>
      <c r="BK411" t="s">
        <v>163</v>
      </c>
      <c r="BL411" t="s">
        <v>135</v>
      </c>
      <c r="BN411">
        <v>25</v>
      </c>
      <c r="BO411" t="s">
        <v>122</v>
      </c>
      <c r="BP411" t="s">
        <v>324</v>
      </c>
      <c r="BQ411" t="s">
        <v>156</v>
      </c>
    </row>
    <row r="412" spans="1:69" x14ac:dyDescent="0.2">
      <c r="A412" t="s">
        <v>2256</v>
      </c>
      <c r="B412" t="s">
        <v>2256</v>
      </c>
      <c r="C412">
        <v>183.10300000000001</v>
      </c>
      <c r="D412" t="s">
        <v>2257</v>
      </c>
      <c r="E412" s="1" t="s">
        <v>105</v>
      </c>
      <c r="F412" s="1">
        <v>1</v>
      </c>
      <c r="G412" s="1" t="s">
        <v>182</v>
      </c>
      <c r="H412" s="1">
        <v>3</v>
      </c>
      <c r="I412" s="1"/>
      <c r="J412" t="s">
        <v>2258</v>
      </c>
      <c r="K412" s="1" t="s">
        <v>176</v>
      </c>
      <c r="L412" s="1">
        <v>2</v>
      </c>
      <c r="M412" s="1" t="s">
        <v>177</v>
      </c>
      <c r="N412" s="1">
        <v>2</v>
      </c>
      <c r="O412" s="1" t="s">
        <v>88</v>
      </c>
      <c r="P412" s="1">
        <v>4</v>
      </c>
      <c r="R412" t="s">
        <v>2259</v>
      </c>
      <c r="S412">
        <v>1</v>
      </c>
      <c r="V412" t="s">
        <v>111</v>
      </c>
      <c r="W412" s="8">
        <f>IF(Table1[[#This Row],[main_reasontext]]=[1]Q3_narr_open!$A$23,1,IF(Table1[[#This Row],[main_reasontext]]=[1]Q3_narr_open!$A$24,2,IF(Table1[[#This Row],[main_reasontext]]=[1]Q3_narr_open!$A$25,3,IF(Table1[[#This Row],[main_reasontext]]=[1]Q3_narr_open!$A$26,4,))))</f>
        <v>2</v>
      </c>
      <c r="X412">
        <v>0</v>
      </c>
      <c r="Y412" t="str" cm="1">
        <f t="array" ref="Y41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12" cm="1">
        <f t="array" ref="Z41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12" t="str" cm="1">
        <f t="array" ref="AA41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412" cm="1">
        <f t="array" ref="AB41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412" t="str" cm="1">
        <f t="array" ref="AC41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12" t="str" cm="1">
        <f t="array" ref="AD41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12">
        <f>IF(OR(Table1[[#This Row],[Merged_Coding3numerical1]]=1,Table1[[#This Row],[Merged_Coding3numerical2]]=1,Table1[[#This Row],[Merged_Coding3numerical3]]=1),1,0)</f>
        <v>0</v>
      </c>
      <c r="AF412">
        <f>IF(OR(Table1[[#This Row],[Merged_Coding3numerical1]]=2,Table1[[#This Row],[Merged_Coding3numerical2]]=2,Table1[[#This Row],[Merged_Coding3numerical3]]=2),1,0)</f>
        <v>1</v>
      </c>
      <c r="AG412">
        <f>IF(OR(Table1[[#This Row],[Merged_Coding3numerical1]]=3,Table1[[#This Row],[Merged_Coding3numerical2]]=3,Table1[[#This Row],[Merged_Coding3numerical3]]=3),1,0)</f>
        <v>1</v>
      </c>
      <c r="AH412">
        <f>IF(OR(Table1[[#This Row],[Merged_Coding3numerical1]]=4,Table1[[#This Row],[Merged_Coding3numerical2]]=4,Table1[[#This Row],[Merged_Coding3numerical3]]=4),1,0)</f>
        <v>0</v>
      </c>
      <c r="AI412">
        <f>IF(OR(Table1[[#This Row],[Merged_Coding3numerical1]]=5,Table1[[#This Row],[Merged_Coding3numerical2]]=5,Table1[[#This Row],[Merged_Coding3numerical3]]=5),1,0)</f>
        <v>0</v>
      </c>
      <c r="AJ412">
        <f>LEN(Table1[[#This Row],[narratives_open]])</f>
        <v>369</v>
      </c>
      <c r="AK412" s="1" t="s">
        <v>112</v>
      </c>
      <c r="AL412" s="1">
        <v>3</v>
      </c>
      <c r="AM412" s="1" t="s">
        <v>1254</v>
      </c>
      <c r="AN412" s="1">
        <v>10</v>
      </c>
      <c r="AR412">
        <f t="shared" si="6"/>
        <v>0.5</v>
      </c>
      <c r="AS412">
        <v>3</v>
      </c>
      <c r="AT412">
        <v>2</v>
      </c>
      <c r="AU412">
        <v>1</v>
      </c>
      <c r="AV412">
        <f>IF(Table1[[#This Row],[narratives_rank_1]]=1,IF(Table1[[#This Row],[narratives_rank_2]]=2,123,132),IF(Table1[[#This Row],[narratives_rank_1]]=2,IF(Table1[[#This Row],[narratives_rank_2]]=1,213,231),IF(Table1[[#This Row],[narratives_rank_2]]=1,312,321)))</f>
        <v>321</v>
      </c>
      <c r="AW412" t="str">
        <f>IF(AV412=[1]Q4_narr_rank!$B$2,[1]Q4_narr_rank!$A$2,IF(AV412=[1]Q4_narr_rank!$B$3,[1]Q4_narr_rank!$A$3,IF(AV412=[1]Q4_narr_rank!$B$4,[1]Q4_narr_rank!$A$4,IF(AV412=[1]Q4_narr_rank!$B$5,[1]Q4_narr_rank!$A$5,IF(AV412=[1]Q4_narr_rank!$B$6,[1]Q4_narr_rank!$A$6,IF(AV412=[1]Q4_narr_rank!$B$7,[1]Q4_narr_rank!$A$7))))))</f>
        <v>Idealists</v>
      </c>
      <c r="AX412" t="s">
        <v>2260</v>
      </c>
      <c r="AY412">
        <v>1</v>
      </c>
      <c r="AZ412">
        <f>LEN(Table1[[#This Row],[narratives_probing]])</f>
        <v>370</v>
      </c>
      <c r="BA412" s="6" t="str">
        <f>IF(Table1[[#This Row],[narratives_rank_1]]=1,"Money",IF(Table1[[#This Row],[narratives_rank_2]]=1,"Mixture",IF(Table1[[#This Row],[narratives_rank_3]]=1,"Sincere")))</f>
        <v>Sincere</v>
      </c>
      <c r="BB412" s="9" t="s">
        <v>132</v>
      </c>
      <c r="BC412" s="1">
        <v>20</v>
      </c>
      <c r="BD412" s="14"/>
      <c r="BE412" s="14"/>
      <c r="BF412" t="s">
        <v>223</v>
      </c>
      <c r="BG412">
        <v>0.4</v>
      </c>
      <c r="BH412" t="s">
        <v>96</v>
      </c>
      <c r="BI412" t="s">
        <v>118</v>
      </c>
      <c r="BJ412" t="s">
        <v>134</v>
      </c>
      <c r="BK412" t="s">
        <v>163</v>
      </c>
      <c r="BL412" t="s">
        <v>99</v>
      </c>
      <c r="BN412">
        <v>59</v>
      </c>
      <c r="BO412" t="s">
        <v>122</v>
      </c>
      <c r="BP412" t="s">
        <v>123</v>
      </c>
      <c r="BQ412" t="s">
        <v>156</v>
      </c>
    </row>
    <row r="413" spans="1:69" x14ac:dyDescent="0.2">
      <c r="A413" t="s">
        <v>2261</v>
      </c>
      <c r="B413" t="s">
        <v>2261</v>
      </c>
      <c r="C413">
        <v>319.92200000000003</v>
      </c>
      <c r="D413" t="s">
        <v>2262</v>
      </c>
      <c r="E413" s="1" t="s">
        <v>105</v>
      </c>
      <c r="F413" s="1">
        <v>1</v>
      </c>
      <c r="G413" s="1" t="s">
        <v>182</v>
      </c>
      <c r="H413" s="1">
        <v>3</v>
      </c>
      <c r="I413" s="1"/>
      <c r="J413" t="s">
        <v>2263</v>
      </c>
      <c r="K413" s="1" t="s">
        <v>176</v>
      </c>
      <c r="L413" s="1">
        <v>2</v>
      </c>
      <c r="M413" s="1" t="s">
        <v>328</v>
      </c>
      <c r="N413" s="1">
        <v>4</v>
      </c>
      <c r="O413" s="1" t="s">
        <v>88</v>
      </c>
      <c r="P413" s="1">
        <v>4</v>
      </c>
      <c r="R413" t="s">
        <v>2264</v>
      </c>
      <c r="S413">
        <v>0</v>
      </c>
      <c r="T413" t="s">
        <v>170</v>
      </c>
      <c r="V413" t="s">
        <v>185</v>
      </c>
      <c r="W413" s="8">
        <f>IF(Table1[[#This Row],[main_reasontext]]=[1]Q3_narr_open!$A$23,1,IF(Table1[[#This Row],[main_reasontext]]=[1]Q3_narr_open!$A$24,2,IF(Table1[[#This Row],[main_reasontext]]=[1]Q3_narr_open!$A$25,3,IF(Table1[[#This Row],[main_reasontext]]=[1]Q3_narr_open!$A$26,4,))))</f>
        <v>4</v>
      </c>
      <c r="X413">
        <v>0</v>
      </c>
      <c r="Y413" t="str" cm="1">
        <f t="array" ref="Y41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13" cm="1">
        <f t="array" ref="Z41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13" t="str" cm="1">
        <f t="array" ref="AA41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413" cm="1">
        <f t="array" ref="AB41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413" t="str" cm="1">
        <f t="array" ref="AC41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13" t="str" cm="1">
        <f t="array" ref="AD41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13">
        <f>IF(OR(Table1[[#This Row],[Merged_Coding3numerical1]]=1,Table1[[#This Row],[Merged_Coding3numerical2]]=1,Table1[[#This Row],[Merged_Coding3numerical3]]=1),1,0)</f>
        <v>0</v>
      </c>
      <c r="AF413">
        <f>IF(OR(Table1[[#This Row],[Merged_Coding3numerical1]]=2,Table1[[#This Row],[Merged_Coding3numerical2]]=2,Table1[[#This Row],[Merged_Coding3numerical3]]=2),1,0)</f>
        <v>1</v>
      </c>
      <c r="AG413">
        <f>IF(OR(Table1[[#This Row],[Merged_Coding3numerical1]]=3,Table1[[#This Row],[Merged_Coding3numerical2]]=3,Table1[[#This Row],[Merged_Coding3numerical3]]=3),1,0)</f>
        <v>0</v>
      </c>
      <c r="AH413">
        <f>IF(OR(Table1[[#This Row],[Merged_Coding3numerical1]]=4,Table1[[#This Row],[Merged_Coding3numerical2]]=4,Table1[[#This Row],[Merged_Coding3numerical3]]=4),1,0)</f>
        <v>1</v>
      </c>
      <c r="AI413">
        <f>IF(OR(Table1[[#This Row],[Merged_Coding3numerical1]]=5,Table1[[#This Row],[Merged_Coding3numerical2]]=5,Table1[[#This Row],[Merged_Coding3numerical3]]=5),1,0)</f>
        <v>0</v>
      </c>
      <c r="AJ413">
        <f>LEN(Table1[[#This Row],[narratives_open]])</f>
        <v>140</v>
      </c>
      <c r="AK413" s="1" t="s">
        <v>113</v>
      </c>
      <c r="AL413" s="1">
        <v>1</v>
      </c>
      <c r="AM413" s="1" t="s">
        <v>112</v>
      </c>
      <c r="AN413" s="1">
        <v>3</v>
      </c>
      <c r="AR413">
        <f t="shared" si="6"/>
        <v>0.5</v>
      </c>
      <c r="AS413">
        <v>2</v>
      </c>
      <c r="AT413">
        <v>1</v>
      </c>
      <c r="AU413">
        <v>3</v>
      </c>
      <c r="AV413">
        <f>IF(Table1[[#This Row],[narratives_rank_1]]=1,IF(Table1[[#This Row],[narratives_rank_2]]=2,123,132),IF(Table1[[#This Row],[narratives_rank_1]]=2,IF(Table1[[#This Row],[narratives_rank_2]]=1,213,231),IF(Table1[[#This Row],[narratives_rank_2]]=1,312,321)))</f>
        <v>213</v>
      </c>
      <c r="AW413" t="str">
        <f>IF(AV413=[1]Q4_narr_rank!$B$2,[1]Q4_narr_rank!$A$2,IF(AV413=[1]Q4_narr_rank!$B$3,[1]Q4_narr_rank!$A$3,IF(AV413=[1]Q4_narr_rank!$B$4,[1]Q4_narr_rank!$A$4,IF(AV413=[1]Q4_narr_rank!$B$5,[1]Q4_narr_rank!$A$5,IF(AV413=[1]Q4_narr_rank!$B$6,[1]Q4_narr_rank!$A$6,IF(AV413=[1]Q4_narr_rank!$B$7,[1]Q4_narr_rank!$A$7))))))</f>
        <v>Balanced Cynics</v>
      </c>
      <c r="AX413" t="s">
        <v>2265</v>
      </c>
      <c r="AY413">
        <v>1</v>
      </c>
      <c r="AZ413">
        <f>LEN(Table1[[#This Row],[narratives_probing]])</f>
        <v>127</v>
      </c>
      <c r="BA413" s="6" t="str">
        <f>IF(Table1[[#This Row],[narratives_rank_1]]=1,"Money",IF(Table1[[#This Row],[narratives_rank_2]]=1,"Mixture",IF(Table1[[#This Row],[narratives_rank_3]]=1,"Sincere")))</f>
        <v>Mixture</v>
      </c>
      <c r="BB413" s="11" t="s">
        <v>116</v>
      </c>
      <c r="BC413" s="1">
        <v>10</v>
      </c>
      <c r="BF413" t="s">
        <v>93</v>
      </c>
      <c r="BG413">
        <v>0.4</v>
      </c>
      <c r="BH413" t="s">
        <v>118</v>
      </c>
      <c r="BI413" t="s">
        <v>146</v>
      </c>
      <c r="BJ413" t="s">
        <v>134</v>
      </c>
      <c r="BK413" t="s">
        <v>163</v>
      </c>
      <c r="BL413" t="s">
        <v>99</v>
      </c>
      <c r="BN413">
        <v>59</v>
      </c>
      <c r="BO413" t="s">
        <v>122</v>
      </c>
      <c r="BP413" t="s">
        <v>164</v>
      </c>
      <c r="BQ413" t="s">
        <v>138</v>
      </c>
    </row>
    <row r="414" spans="1:69" x14ac:dyDescent="0.2">
      <c r="A414" t="s">
        <v>2266</v>
      </c>
      <c r="B414" t="s">
        <v>2266</v>
      </c>
      <c r="C414">
        <v>103.301</v>
      </c>
      <c r="D414" t="s">
        <v>2267</v>
      </c>
      <c r="E414" s="1" t="s">
        <v>205</v>
      </c>
      <c r="F414" s="1">
        <v>2</v>
      </c>
      <c r="G414" s="1" t="s">
        <v>206</v>
      </c>
      <c r="H414" s="1">
        <v>6</v>
      </c>
      <c r="I414" s="1"/>
      <c r="J414" t="s">
        <v>2268</v>
      </c>
      <c r="K414" s="1" t="s">
        <v>108</v>
      </c>
      <c r="L414" s="1">
        <v>1</v>
      </c>
      <c r="M414" s="1" t="s">
        <v>109</v>
      </c>
      <c r="N414" s="1">
        <v>1</v>
      </c>
      <c r="O414" s="1" t="s">
        <v>88</v>
      </c>
      <c r="P414" s="1">
        <v>4</v>
      </c>
      <c r="R414" t="s">
        <v>2269</v>
      </c>
      <c r="S414">
        <v>0</v>
      </c>
      <c r="V414" t="s">
        <v>90</v>
      </c>
      <c r="W414" s="8">
        <f>IF(Table1[[#This Row],[main_reasontext]]=[1]Q3_narr_open!$A$23,1,IF(Table1[[#This Row],[main_reasontext]]=[1]Q3_narr_open!$A$24,2,IF(Table1[[#This Row],[main_reasontext]]=[1]Q3_narr_open!$A$25,3,IF(Table1[[#This Row],[main_reasontext]]=[1]Q3_narr_open!$A$26,4,))))</f>
        <v>1</v>
      </c>
      <c r="X414">
        <v>1</v>
      </c>
      <c r="Y414" t="str" cm="1">
        <f t="array" ref="Y41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14" cm="1">
        <f t="array" ref="Z41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14" t="str" cm="1">
        <f t="array" ref="AA41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14" cm="1">
        <f t="array" ref="AB41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14" t="str" cm="1">
        <f t="array" ref="AC41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14" t="str" cm="1">
        <f t="array" ref="AD41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14">
        <f>IF(OR(Table1[[#This Row],[Merged_Coding3numerical1]]=1,Table1[[#This Row],[Merged_Coding3numerical2]]=1,Table1[[#This Row],[Merged_Coding3numerical3]]=1),1,0)</f>
        <v>1</v>
      </c>
      <c r="AF414">
        <f>IF(OR(Table1[[#This Row],[Merged_Coding3numerical1]]=2,Table1[[#This Row],[Merged_Coding3numerical2]]=2,Table1[[#This Row],[Merged_Coding3numerical3]]=2),1,0)</f>
        <v>0</v>
      </c>
      <c r="AG414">
        <f>IF(OR(Table1[[#This Row],[Merged_Coding3numerical1]]=3,Table1[[#This Row],[Merged_Coding3numerical2]]=3,Table1[[#This Row],[Merged_Coding3numerical3]]=3),1,0)</f>
        <v>0</v>
      </c>
      <c r="AH414">
        <f>IF(OR(Table1[[#This Row],[Merged_Coding3numerical1]]=4,Table1[[#This Row],[Merged_Coding3numerical2]]=4,Table1[[#This Row],[Merged_Coding3numerical3]]=4),1,0)</f>
        <v>1</v>
      </c>
      <c r="AI414">
        <f>IF(OR(Table1[[#This Row],[Merged_Coding3numerical1]]=5,Table1[[#This Row],[Merged_Coding3numerical2]]=5,Table1[[#This Row],[Merged_Coding3numerical3]]=5),1,0)</f>
        <v>0</v>
      </c>
      <c r="AJ414">
        <f>LEN(Table1[[#This Row],[narratives_open]])</f>
        <v>353</v>
      </c>
      <c r="AK414" s="1" t="s">
        <v>113</v>
      </c>
      <c r="AL414" s="1">
        <v>1</v>
      </c>
      <c r="AM414" s="1" t="s">
        <v>90</v>
      </c>
      <c r="AN414" s="1">
        <v>2</v>
      </c>
      <c r="AR414">
        <f t="shared" si="6"/>
        <v>0.5</v>
      </c>
      <c r="AS414">
        <v>2</v>
      </c>
      <c r="AT414">
        <v>1</v>
      </c>
      <c r="AU414">
        <v>3</v>
      </c>
      <c r="AV414">
        <f>IF(Table1[[#This Row],[narratives_rank_1]]=1,IF(Table1[[#This Row],[narratives_rank_2]]=2,123,132),IF(Table1[[#This Row],[narratives_rank_1]]=2,IF(Table1[[#This Row],[narratives_rank_2]]=1,213,231),IF(Table1[[#This Row],[narratives_rank_2]]=1,312,321)))</f>
        <v>213</v>
      </c>
      <c r="AW414" t="str">
        <f>IF(AV414=[1]Q4_narr_rank!$B$2,[1]Q4_narr_rank!$A$2,IF(AV414=[1]Q4_narr_rank!$B$3,[1]Q4_narr_rank!$A$3,IF(AV414=[1]Q4_narr_rank!$B$4,[1]Q4_narr_rank!$A$4,IF(AV414=[1]Q4_narr_rank!$B$5,[1]Q4_narr_rank!$A$5,IF(AV414=[1]Q4_narr_rank!$B$6,[1]Q4_narr_rank!$A$6,IF(AV414=[1]Q4_narr_rank!$B$7,[1]Q4_narr_rank!$A$7))))))</f>
        <v>Balanced Cynics</v>
      </c>
      <c r="AX414" t="s">
        <v>2270</v>
      </c>
      <c r="AY414">
        <v>1</v>
      </c>
      <c r="AZ414">
        <f>LEN(Table1[[#This Row],[narratives_probing]])</f>
        <v>310</v>
      </c>
      <c r="BA414" s="6" t="str">
        <f>IF(Table1[[#This Row],[narratives_rank_1]]=1,"Money",IF(Table1[[#This Row],[narratives_rank_2]]=1,"Mixture",IF(Table1[[#This Row],[narratives_rank_3]]=1,"Sincere")))</f>
        <v>Mixture</v>
      </c>
      <c r="BB414" s="9" t="s">
        <v>336</v>
      </c>
      <c r="BC414" s="1">
        <v>3</v>
      </c>
      <c r="BF414" t="s">
        <v>93</v>
      </c>
      <c r="BG414" t="s">
        <v>187</v>
      </c>
      <c r="BH414" t="s">
        <v>146</v>
      </c>
      <c r="BI414" t="s">
        <v>146</v>
      </c>
      <c r="BJ414" t="s">
        <v>119</v>
      </c>
      <c r="BK414" t="s">
        <v>120</v>
      </c>
      <c r="BL414" t="s">
        <v>135</v>
      </c>
      <c r="BN414">
        <v>40</v>
      </c>
      <c r="BO414" t="s">
        <v>122</v>
      </c>
      <c r="BP414" t="s">
        <v>164</v>
      </c>
      <c r="BQ414" t="s">
        <v>124</v>
      </c>
    </row>
    <row r="415" spans="1:69" x14ac:dyDescent="0.2">
      <c r="A415" t="s">
        <v>2271</v>
      </c>
      <c r="B415" t="s">
        <v>2271</v>
      </c>
      <c r="C415">
        <v>112.896</v>
      </c>
      <c r="D415" t="s">
        <v>2272</v>
      </c>
      <c r="E415" s="1" t="s">
        <v>105</v>
      </c>
      <c r="F415" s="1">
        <v>1</v>
      </c>
      <c r="G415" s="1" t="s">
        <v>106</v>
      </c>
      <c r="H415" s="1">
        <v>2</v>
      </c>
      <c r="I415" s="1"/>
      <c r="J415" t="s">
        <v>2273</v>
      </c>
      <c r="K415" s="1" t="s">
        <v>108</v>
      </c>
      <c r="L415" s="1">
        <v>1</v>
      </c>
      <c r="M415" s="1" t="s">
        <v>109</v>
      </c>
      <c r="N415" s="1">
        <v>1</v>
      </c>
      <c r="O415" s="1" t="s">
        <v>345</v>
      </c>
      <c r="P415" s="1">
        <v>1</v>
      </c>
      <c r="R415" t="s">
        <v>2274</v>
      </c>
      <c r="S415">
        <v>0</v>
      </c>
      <c r="X415">
        <v>0</v>
      </c>
      <c r="Y415" t="str" cm="1">
        <f t="array" ref="Y41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15" cm="1">
        <f t="array" ref="Z41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15" t="str" cm="1">
        <f t="array" ref="AA41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15" t="str" cm="1">
        <f t="array" ref="AB41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15" t="str" cm="1">
        <f t="array" ref="AC41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15" t="str" cm="1">
        <f t="array" ref="AD41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15">
        <f>IF(OR(Table1[[#This Row],[Merged_Coding3numerical1]]=1,Table1[[#This Row],[Merged_Coding3numerical2]]=1,Table1[[#This Row],[Merged_Coding3numerical3]]=1),1,0)</f>
        <v>1</v>
      </c>
      <c r="AF415">
        <f>IF(OR(Table1[[#This Row],[Merged_Coding3numerical1]]=2,Table1[[#This Row],[Merged_Coding3numerical2]]=2,Table1[[#This Row],[Merged_Coding3numerical3]]=2),1,0)</f>
        <v>0</v>
      </c>
      <c r="AG415">
        <f>IF(OR(Table1[[#This Row],[Merged_Coding3numerical1]]=3,Table1[[#This Row],[Merged_Coding3numerical2]]=3,Table1[[#This Row],[Merged_Coding3numerical3]]=3),1,0)</f>
        <v>0</v>
      </c>
      <c r="AH415">
        <f>IF(OR(Table1[[#This Row],[Merged_Coding3numerical1]]=4,Table1[[#This Row],[Merged_Coding3numerical2]]=4,Table1[[#This Row],[Merged_Coding3numerical3]]=4),1,0)</f>
        <v>0</v>
      </c>
      <c r="AI415">
        <f>IF(OR(Table1[[#This Row],[Merged_Coding3numerical1]]=5,Table1[[#This Row],[Merged_Coding3numerical2]]=5,Table1[[#This Row],[Merged_Coding3numerical3]]=5),1,0)</f>
        <v>0</v>
      </c>
      <c r="AJ415">
        <f>LEN(Table1[[#This Row],[narratives_open]])</f>
        <v>319</v>
      </c>
      <c r="AK415" s="1" t="s">
        <v>90</v>
      </c>
      <c r="AL415" s="1">
        <v>2</v>
      </c>
      <c r="AR415">
        <f t="shared" si="6"/>
        <v>1</v>
      </c>
      <c r="AS415">
        <v>1</v>
      </c>
      <c r="AT415">
        <v>2</v>
      </c>
      <c r="AU415">
        <v>3</v>
      </c>
      <c r="AV415">
        <f>IF(Table1[[#This Row],[narratives_rank_1]]=1,IF(Table1[[#This Row],[narratives_rank_2]]=2,123,132),IF(Table1[[#This Row],[narratives_rank_1]]=2,IF(Table1[[#This Row],[narratives_rank_2]]=1,213,231),IF(Table1[[#This Row],[narratives_rank_2]]=1,312,321)))</f>
        <v>123</v>
      </c>
      <c r="AW415" t="str">
        <f>IF(AV415=[1]Q4_narr_rank!$B$2,[1]Q4_narr_rank!$A$2,IF(AV415=[1]Q4_narr_rank!$B$3,[1]Q4_narr_rank!$A$3,IF(AV415=[1]Q4_narr_rank!$B$4,[1]Q4_narr_rank!$A$4,IF(AV415=[1]Q4_narr_rank!$B$5,[1]Q4_narr_rank!$A$5,IF(AV415=[1]Q4_narr_rank!$B$6,[1]Q4_narr_rank!$A$6,IF(AV415=[1]Q4_narr_rank!$B$7,[1]Q4_narr_rank!$A$7))))))</f>
        <v>Cynics</v>
      </c>
      <c r="AX415" t="s">
        <v>2275</v>
      </c>
      <c r="AY415">
        <v>1</v>
      </c>
      <c r="AZ415">
        <f>LEN(Table1[[#This Row],[narratives_probing]])</f>
        <v>396</v>
      </c>
      <c r="BA415" s="6" t="str">
        <f>IF(Table1[[#This Row],[narratives_rank_1]]=1,"Money",IF(Table1[[#This Row],[narratives_rank_2]]=1,"Mixture",IF(Table1[[#This Row],[narratives_rank_3]]=1,"Sincere")))</f>
        <v>Money</v>
      </c>
      <c r="BB415" s="7" t="s">
        <v>116</v>
      </c>
      <c r="BC415" s="1">
        <v>10</v>
      </c>
      <c r="BF415" t="s">
        <v>223</v>
      </c>
      <c r="BG415" t="s">
        <v>187</v>
      </c>
      <c r="BH415" t="s">
        <v>95</v>
      </c>
      <c r="BI415" t="s">
        <v>146</v>
      </c>
      <c r="BJ415" t="s">
        <v>119</v>
      </c>
      <c r="BK415" t="s">
        <v>120</v>
      </c>
      <c r="BL415" t="s">
        <v>99</v>
      </c>
      <c r="BN415">
        <v>25</v>
      </c>
      <c r="BO415" t="s">
        <v>136</v>
      </c>
      <c r="BP415" t="s">
        <v>147</v>
      </c>
      <c r="BQ415" t="s">
        <v>124</v>
      </c>
    </row>
    <row r="416" spans="1:69" x14ac:dyDescent="0.2">
      <c r="A416" t="s">
        <v>2276</v>
      </c>
      <c r="B416" t="s">
        <v>2276</v>
      </c>
      <c r="C416">
        <v>102.89100000000001</v>
      </c>
      <c r="D416" t="s">
        <v>2277</v>
      </c>
      <c r="E416" s="1" t="s">
        <v>105</v>
      </c>
      <c r="F416" s="1">
        <v>1</v>
      </c>
      <c r="G416" s="1" t="s">
        <v>106</v>
      </c>
      <c r="H416" s="1">
        <v>2</v>
      </c>
      <c r="I416" s="1"/>
      <c r="J416" t="s">
        <v>2278</v>
      </c>
      <c r="K416" s="1" t="s">
        <v>108</v>
      </c>
      <c r="L416" s="1">
        <v>1</v>
      </c>
      <c r="M416" s="1" t="s">
        <v>109</v>
      </c>
      <c r="N416" s="1">
        <v>1</v>
      </c>
      <c r="O416" s="1" t="s">
        <v>88</v>
      </c>
      <c r="P416" s="1">
        <v>4</v>
      </c>
      <c r="R416" t="s">
        <v>2279</v>
      </c>
      <c r="S416">
        <v>0</v>
      </c>
      <c r="X416">
        <v>0</v>
      </c>
      <c r="Y416" t="str" cm="1">
        <f t="array" ref="Y41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16" cm="1">
        <f t="array" ref="Z41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16" t="str" cm="1">
        <f t="array" ref="AA41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16" t="str" cm="1">
        <f t="array" ref="AB41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16" t="str" cm="1">
        <f t="array" ref="AC41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16" t="str" cm="1">
        <f t="array" ref="AD41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16">
        <f>IF(OR(Table1[[#This Row],[Merged_Coding3numerical1]]=1,Table1[[#This Row],[Merged_Coding3numerical2]]=1,Table1[[#This Row],[Merged_Coding3numerical3]]=1),1,0)</f>
        <v>0</v>
      </c>
      <c r="AF416">
        <f>IF(OR(Table1[[#This Row],[Merged_Coding3numerical1]]=2,Table1[[#This Row],[Merged_Coding3numerical2]]=2,Table1[[#This Row],[Merged_Coding3numerical3]]=2),1,0)</f>
        <v>1</v>
      </c>
      <c r="AG416">
        <f>IF(OR(Table1[[#This Row],[Merged_Coding3numerical1]]=3,Table1[[#This Row],[Merged_Coding3numerical2]]=3,Table1[[#This Row],[Merged_Coding3numerical3]]=3),1,0)</f>
        <v>0</v>
      </c>
      <c r="AH416">
        <f>IF(OR(Table1[[#This Row],[Merged_Coding3numerical1]]=4,Table1[[#This Row],[Merged_Coding3numerical2]]=4,Table1[[#This Row],[Merged_Coding3numerical3]]=4),1,0)</f>
        <v>0</v>
      </c>
      <c r="AI416">
        <f>IF(OR(Table1[[#This Row],[Merged_Coding3numerical1]]=5,Table1[[#This Row],[Merged_Coding3numerical2]]=5,Table1[[#This Row],[Merged_Coding3numerical3]]=5),1,0)</f>
        <v>0</v>
      </c>
      <c r="AJ416">
        <f>LEN(Table1[[#This Row],[narratives_open]])</f>
        <v>155</v>
      </c>
      <c r="AK416" s="1" t="s">
        <v>112</v>
      </c>
      <c r="AL416" s="1">
        <v>3</v>
      </c>
      <c r="AR416">
        <f t="shared" si="6"/>
        <v>1</v>
      </c>
      <c r="AS416">
        <v>3</v>
      </c>
      <c r="AT416">
        <v>1</v>
      </c>
      <c r="AU416">
        <v>2</v>
      </c>
      <c r="AV416">
        <f>IF(Table1[[#This Row],[narratives_rank_1]]=1,IF(Table1[[#This Row],[narratives_rank_2]]=2,123,132),IF(Table1[[#This Row],[narratives_rank_1]]=2,IF(Table1[[#This Row],[narratives_rank_2]]=1,213,231),IF(Table1[[#This Row],[narratives_rank_2]]=1,312,321)))</f>
        <v>312</v>
      </c>
      <c r="AW416" t="str">
        <f>IF(AV416=[1]Q4_narr_rank!$B$2,[1]Q4_narr_rank!$A$2,IF(AV416=[1]Q4_narr_rank!$B$3,[1]Q4_narr_rank!$A$3,IF(AV416=[1]Q4_narr_rank!$B$4,[1]Q4_narr_rank!$A$4,IF(AV416=[1]Q4_narr_rank!$B$5,[1]Q4_narr_rank!$A$5,IF(AV416=[1]Q4_narr_rank!$B$6,[1]Q4_narr_rank!$A$6,IF(AV416=[1]Q4_narr_rank!$B$7,[1]Q4_narr_rank!$A$7))))))</f>
        <v>Balanced Idealists</v>
      </c>
      <c r="AX416" t="s">
        <v>2280</v>
      </c>
      <c r="AY416">
        <v>1</v>
      </c>
      <c r="AZ416">
        <f>LEN(Table1[[#This Row],[narratives_probing]])</f>
        <v>88</v>
      </c>
      <c r="BA416" s="6" t="str">
        <f>IF(Table1[[#This Row],[narratives_rank_1]]=1,"Money",IF(Table1[[#This Row],[narratives_rank_2]]=1,"Mixture",IF(Table1[[#This Row],[narratives_rank_3]]=1,"Sincere")))</f>
        <v>Mixture</v>
      </c>
      <c r="BB416" s="7" t="s">
        <v>116</v>
      </c>
      <c r="BC416" s="1">
        <v>10</v>
      </c>
      <c r="BF416" t="s">
        <v>223</v>
      </c>
      <c r="BG416">
        <v>0.6</v>
      </c>
      <c r="BH416" t="s">
        <v>146</v>
      </c>
      <c r="BI416" t="s">
        <v>146</v>
      </c>
      <c r="BJ416" t="s">
        <v>162</v>
      </c>
      <c r="BK416" t="s">
        <v>120</v>
      </c>
      <c r="BL416" t="s">
        <v>448</v>
      </c>
      <c r="BM416" t="s">
        <v>2281</v>
      </c>
      <c r="BN416">
        <v>56</v>
      </c>
      <c r="BO416" t="s">
        <v>122</v>
      </c>
      <c r="BP416" t="s">
        <v>216</v>
      </c>
      <c r="BQ416" t="s">
        <v>138</v>
      </c>
    </row>
    <row r="417" spans="1:69" x14ac:dyDescent="0.2">
      <c r="A417" t="s">
        <v>2282</v>
      </c>
      <c r="B417" t="s">
        <v>2282</v>
      </c>
      <c r="C417">
        <v>384.74700000000001</v>
      </c>
      <c r="D417" t="s">
        <v>2283</v>
      </c>
      <c r="E417" s="1" t="s">
        <v>205</v>
      </c>
      <c r="F417" s="1">
        <v>2</v>
      </c>
      <c r="G417" s="1" t="s">
        <v>206</v>
      </c>
      <c r="H417" s="1">
        <v>6</v>
      </c>
      <c r="I417" s="1"/>
      <c r="J417" t="s">
        <v>2284</v>
      </c>
      <c r="K417" s="1" t="s">
        <v>108</v>
      </c>
      <c r="L417" s="1">
        <v>1</v>
      </c>
      <c r="M417" s="1" t="s">
        <v>109</v>
      </c>
      <c r="N417" s="1">
        <v>1</v>
      </c>
      <c r="O417" s="1" t="s">
        <v>88</v>
      </c>
      <c r="P417" s="1">
        <v>4</v>
      </c>
      <c r="R417" t="s">
        <v>2285</v>
      </c>
      <c r="S417">
        <v>0</v>
      </c>
      <c r="V417" t="s">
        <v>185</v>
      </c>
      <c r="W417" s="8">
        <f>IF(Table1[[#This Row],[main_reasontext]]=[1]Q3_narr_open!$A$23,1,IF(Table1[[#This Row],[main_reasontext]]=[1]Q3_narr_open!$A$24,2,IF(Table1[[#This Row],[main_reasontext]]=[1]Q3_narr_open!$A$25,3,IF(Table1[[#This Row],[main_reasontext]]=[1]Q3_narr_open!$A$26,4,))))</f>
        <v>4</v>
      </c>
      <c r="X417">
        <v>0</v>
      </c>
      <c r="Y417" t="str" cm="1">
        <f t="array" ref="Y41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17" cm="1">
        <f t="array" ref="Z41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17" t="str" cm="1">
        <f t="array" ref="AA41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17" cm="1">
        <f t="array" ref="AB41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17" t="str" cm="1">
        <f t="array" ref="AC41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417" cm="1">
        <f t="array" ref="AD41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417">
        <f>IF(OR(Table1[[#This Row],[Merged_Coding3numerical1]]=1,Table1[[#This Row],[Merged_Coding3numerical2]]=1,Table1[[#This Row],[Merged_Coding3numerical3]]=1),1,0)</f>
        <v>1</v>
      </c>
      <c r="AF417">
        <f>IF(OR(Table1[[#This Row],[Merged_Coding3numerical1]]=2,Table1[[#This Row],[Merged_Coding3numerical2]]=2,Table1[[#This Row],[Merged_Coding3numerical3]]=2),1,0)</f>
        <v>1</v>
      </c>
      <c r="AG417">
        <f>IF(OR(Table1[[#This Row],[Merged_Coding3numerical1]]=3,Table1[[#This Row],[Merged_Coding3numerical2]]=3,Table1[[#This Row],[Merged_Coding3numerical3]]=3),1,0)</f>
        <v>0</v>
      </c>
      <c r="AH417">
        <f>IF(OR(Table1[[#This Row],[Merged_Coding3numerical1]]=4,Table1[[#This Row],[Merged_Coding3numerical2]]=4,Table1[[#This Row],[Merged_Coding3numerical3]]=4),1,0)</f>
        <v>1</v>
      </c>
      <c r="AI417">
        <f>IF(OR(Table1[[#This Row],[Merged_Coding3numerical1]]=5,Table1[[#This Row],[Merged_Coding3numerical2]]=5,Table1[[#This Row],[Merged_Coding3numerical3]]=5),1,0)</f>
        <v>0</v>
      </c>
      <c r="AJ417">
        <f>LEN(Table1[[#This Row],[narratives_open]])</f>
        <v>361</v>
      </c>
      <c r="AK417" s="1" t="s">
        <v>114</v>
      </c>
      <c r="AL417" s="1">
        <v>6</v>
      </c>
      <c r="AM417" s="1" t="s">
        <v>90</v>
      </c>
      <c r="AN417" s="1">
        <v>2</v>
      </c>
      <c r="AO417" s="1" t="s">
        <v>112</v>
      </c>
      <c r="AP417" s="1">
        <v>3</v>
      </c>
      <c r="AR417">
        <f t="shared" si="6"/>
        <v>0.33333333333333331</v>
      </c>
      <c r="AS417">
        <v>3</v>
      </c>
      <c r="AT417">
        <v>2</v>
      </c>
      <c r="AU417">
        <v>1</v>
      </c>
      <c r="AV417">
        <f>IF(Table1[[#This Row],[narratives_rank_1]]=1,IF(Table1[[#This Row],[narratives_rank_2]]=2,123,132),IF(Table1[[#This Row],[narratives_rank_1]]=2,IF(Table1[[#This Row],[narratives_rank_2]]=1,213,231),IF(Table1[[#This Row],[narratives_rank_2]]=1,312,321)))</f>
        <v>321</v>
      </c>
      <c r="AW417" t="str">
        <f>IF(AV417=[1]Q4_narr_rank!$B$2,[1]Q4_narr_rank!$A$2,IF(AV417=[1]Q4_narr_rank!$B$3,[1]Q4_narr_rank!$A$3,IF(AV417=[1]Q4_narr_rank!$B$4,[1]Q4_narr_rank!$A$4,IF(AV417=[1]Q4_narr_rank!$B$5,[1]Q4_narr_rank!$A$5,IF(AV417=[1]Q4_narr_rank!$B$6,[1]Q4_narr_rank!$A$6,IF(AV417=[1]Q4_narr_rank!$B$7,[1]Q4_narr_rank!$A$7))))))</f>
        <v>Idealists</v>
      </c>
      <c r="AX417" t="s">
        <v>2286</v>
      </c>
      <c r="AY417">
        <v>1</v>
      </c>
      <c r="AZ417">
        <f>LEN(Table1[[#This Row],[narratives_probing]])</f>
        <v>429</v>
      </c>
      <c r="BA417" s="6" t="str">
        <f>IF(Table1[[#This Row],[narratives_rank_1]]=1,"Money",IF(Table1[[#This Row],[narratives_rank_2]]=1,"Mixture",IF(Table1[[#This Row],[narratives_rank_3]]=1,"Sincere")))</f>
        <v>Sincere</v>
      </c>
      <c r="BB417" s="7" t="s">
        <v>2287</v>
      </c>
      <c r="BC417" s="1">
        <v>11</v>
      </c>
      <c r="BF417" t="s">
        <v>93</v>
      </c>
      <c r="BG417">
        <v>0.4</v>
      </c>
      <c r="BH417" t="s">
        <v>146</v>
      </c>
      <c r="BI417" t="s">
        <v>146</v>
      </c>
      <c r="BJ417" t="s">
        <v>119</v>
      </c>
      <c r="BK417" t="s">
        <v>163</v>
      </c>
      <c r="BL417" t="s">
        <v>121</v>
      </c>
      <c r="BN417">
        <v>35</v>
      </c>
      <c r="BO417" t="s">
        <v>122</v>
      </c>
      <c r="BP417" t="s">
        <v>164</v>
      </c>
      <c r="BQ417" t="s">
        <v>138</v>
      </c>
    </row>
    <row r="418" spans="1:69" x14ac:dyDescent="0.2">
      <c r="A418" t="s">
        <v>2288</v>
      </c>
      <c r="B418" t="s">
        <v>2288</v>
      </c>
      <c r="C418">
        <v>63.002000000000002</v>
      </c>
      <c r="D418" t="s">
        <v>2289</v>
      </c>
      <c r="E418" s="1" t="s">
        <v>127</v>
      </c>
      <c r="F418" s="1">
        <v>3</v>
      </c>
      <c r="G418" s="1" t="s">
        <v>128</v>
      </c>
      <c r="H418" s="1">
        <v>9</v>
      </c>
      <c r="I418" s="1"/>
      <c r="J418" t="s">
        <v>2290</v>
      </c>
      <c r="K418" s="1" t="s">
        <v>86</v>
      </c>
      <c r="L418" s="1">
        <v>4</v>
      </c>
      <c r="M418" s="1" t="s">
        <v>87</v>
      </c>
      <c r="N418" s="1">
        <v>3</v>
      </c>
      <c r="O418" s="1" t="s">
        <v>88</v>
      </c>
      <c r="P418" s="1">
        <v>4</v>
      </c>
      <c r="R418" t="s">
        <v>2291</v>
      </c>
      <c r="S418">
        <v>0</v>
      </c>
      <c r="X418">
        <v>0</v>
      </c>
      <c r="Y418" t="str" cm="1">
        <f t="array" ref="Y41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18" cm="1">
        <f t="array" ref="Z41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18" t="str" cm="1">
        <f t="array" ref="AA41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18" t="str" cm="1">
        <f t="array" ref="AB41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18" t="str" cm="1">
        <f t="array" ref="AC41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18" t="str" cm="1">
        <f t="array" ref="AD41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18">
        <f>IF(OR(Table1[[#This Row],[Merged_Coding3numerical1]]=1,Table1[[#This Row],[Merged_Coding3numerical2]]=1,Table1[[#This Row],[Merged_Coding3numerical3]]=1),1,0)</f>
        <v>1</v>
      </c>
      <c r="AF418">
        <f>IF(OR(Table1[[#This Row],[Merged_Coding3numerical1]]=2,Table1[[#This Row],[Merged_Coding3numerical2]]=2,Table1[[#This Row],[Merged_Coding3numerical3]]=2),1,0)</f>
        <v>0</v>
      </c>
      <c r="AG418">
        <f>IF(OR(Table1[[#This Row],[Merged_Coding3numerical1]]=3,Table1[[#This Row],[Merged_Coding3numerical2]]=3,Table1[[#This Row],[Merged_Coding3numerical3]]=3),1,0)</f>
        <v>0</v>
      </c>
      <c r="AH418">
        <f>IF(OR(Table1[[#This Row],[Merged_Coding3numerical1]]=4,Table1[[#This Row],[Merged_Coding3numerical2]]=4,Table1[[#This Row],[Merged_Coding3numerical3]]=4),1,0)</f>
        <v>0</v>
      </c>
      <c r="AI418">
        <f>IF(OR(Table1[[#This Row],[Merged_Coding3numerical1]]=5,Table1[[#This Row],[Merged_Coding3numerical2]]=5,Table1[[#This Row],[Merged_Coding3numerical3]]=5),1,0)</f>
        <v>0</v>
      </c>
      <c r="AJ418">
        <f>LEN(Table1[[#This Row],[narratives_open]])</f>
        <v>73</v>
      </c>
      <c r="AK418" s="1" t="s">
        <v>90</v>
      </c>
      <c r="AL418" s="1">
        <v>2</v>
      </c>
      <c r="AR418">
        <f t="shared" si="6"/>
        <v>1</v>
      </c>
      <c r="AS418">
        <v>1</v>
      </c>
      <c r="AT418">
        <v>2</v>
      </c>
      <c r="AU418">
        <v>3</v>
      </c>
      <c r="AV418">
        <f>IF(Table1[[#This Row],[narratives_rank_1]]=1,IF(Table1[[#This Row],[narratives_rank_2]]=2,123,132),IF(Table1[[#This Row],[narratives_rank_1]]=2,IF(Table1[[#This Row],[narratives_rank_2]]=1,213,231),IF(Table1[[#This Row],[narratives_rank_2]]=1,312,321)))</f>
        <v>123</v>
      </c>
      <c r="AW418" t="str">
        <f>IF(AV418=[1]Q4_narr_rank!$B$2,[1]Q4_narr_rank!$A$2,IF(AV418=[1]Q4_narr_rank!$B$3,[1]Q4_narr_rank!$A$3,IF(AV418=[1]Q4_narr_rank!$B$4,[1]Q4_narr_rank!$A$4,IF(AV418=[1]Q4_narr_rank!$B$5,[1]Q4_narr_rank!$A$5,IF(AV418=[1]Q4_narr_rank!$B$6,[1]Q4_narr_rank!$A$6,IF(AV418=[1]Q4_narr_rank!$B$7,[1]Q4_narr_rank!$A$7))))))</f>
        <v>Cynics</v>
      </c>
      <c r="AX418" t="s">
        <v>2292</v>
      </c>
      <c r="AY418">
        <v>1</v>
      </c>
      <c r="AZ418">
        <f>LEN(Table1[[#This Row],[narratives_probing]])</f>
        <v>46</v>
      </c>
      <c r="BA418" s="6" t="str">
        <f>IF(Table1[[#This Row],[narratives_rank_1]]=1,"Money",IF(Table1[[#This Row],[narratives_rank_2]]=1,"Mixture",IF(Table1[[#This Row],[narratives_rank_3]]=1,"Sincere")))</f>
        <v>Money</v>
      </c>
      <c r="BB418" s="7" t="s">
        <v>116</v>
      </c>
      <c r="BC418" s="1">
        <v>10</v>
      </c>
      <c r="BF418" t="s">
        <v>117</v>
      </c>
      <c r="BG418">
        <v>0.6</v>
      </c>
      <c r="BH418" t="s">
        <v>96</v>
      </c>
      <c r="BI418" t="s">
        <v>96</v>
      </c>
      <c r="BJ418" t="s">
        <v>154</v>
      </c>
      <c r="BK418" t="s">
        <v>163</v>
      </c>
      <c r="BL418" t="s">
        <v>135</v>
      </c>
      <c r="BN418">
        <v>70</v>
      </c>
      <c r="BO418" t="s">
        <v>100</v>
      </c>
      <c r="BP418" t="s">
        <v>147</v>
      </c>
      <c r="BQ418" t="s">
        <v>124</v>
      </c>
    </row>
    <row r="419" spans="1:69" x14ac:dyDescent="0.2">
      <c r="A419" t="s">
        <v>2293</v>
      </c>
      <c r="B419" t="s">
        <v>2293</v>
      </c>
      <c r="C419">
        <v>56.412999999999997</v>
      </c>
      <c r="D419" t="s">
        <v>2294</v>
      </c>
      <c r="E419" s="1" t="s">
        <v>127</v>
      </c>
      <c r="F419" s="1">
        <v>3</v>
      </c>
      <c r="G419" s="1" t="s">
        <v>128</v>
      </c>
      <c r="H419" s="1">
        <v>9</v>
      </c>
      <c r="I419" s="1"/>
      <c r="J419" t="s">
        <v>2295</v>
      </c>
      <c r="K419" s="1" t="s">
        <v>108</v>
      </c>
      <c r="L419" s="1">
        <v>1</v>
      </c>
      <c r="M419" s="1" t="s">
        <v>109</v>
      </c>
      <c r="N419" s="1">
        <v>1</v>
      </c>
      <c r="O419" s="1" t="s">
        <v>88</v>
      </c>
      <c r="P419" s="1">
        <v>4</v>
      </c>
      <c r="R419" t="s">
        <v>2296</v>
      </c>
      <c r="S419">
        <v>0</v>
      </c>
      <c r="X419">
        <v>0</v>
      </c>
      <c r="Y419" t="str" cm="1">
        <f t="array" ref="Y41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19" cm="1">
        <f t="array" ref="Z41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19" t="str" cm="1">
        <f t="array" ref="AA41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19" t="str" cm="1">
        <f t="array" ref="AB41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19" t="str" cm="1">
        <f t="array" ref="AC41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19" t="str" cm="1">
        <f t="array" ref="AD41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19">
        <f>IF(OR(Table1[[#This Row],[Merged_Coding3numerical1]]=1,Table1[[#This Row],[Merged_Coding3numerical2]]=1,Table1[[#This Row],[Merged_Coding3numerical3]]=1),1,0)</f>
        <v>1</v>
      </c>
      <c r="AF419">
        <f>IF(OR(Table1[[#This Row],[Merged_Coding3numerical1]]=2,Table1[[#This Row],[Merged_Coding3numerical2]]=2,Table1[[#This Row],[Merged_Coding3numerical3]]=2),1,0)</f>
        <v>0</v>
      </c>
      <c r="AG419">
        <f>IF(OR(Table1[[#This Row],[Merged_Coding3numerical1]]=3,Table1[[#This Row],[Merged_Coding3numerical2]]=3,Table1[[#This Row],[Merged_Coding3numerical3]]=3),1,0)</f>
        <v>0</v>
      </c>
      <c r="AH419">
        <f>IF(OR(Table1[[#This Row],[Merged_Coding3numerical1]]=4,Table1[[#This Row],[Merged_Coding3numerical2]]=4,Table1[[#This Row],[Merged_Coding3numerical3]]=4),1,0)</f>
        <v>0</v>
      </c>
      <c r="AI419">
        <f>IF(OR(Table1[[#This Row],[Merged_Coding3numerical1]]=5,Table1[[#This Row],[Merged_Coding3numerical2]]=5,Table1[[#This Row],[Merged_Coding3numerical3]]=5),1,0)</f>
        <v>0</v>
      </c>
      <c r="AJ419">
        <f>LEN(Table1[[#This Row],[narratives_open]])</f>
        <v>172</v>
      </c>
      <c r="AK419" s="1" t="s">
        <v>90</v>
      </c>
      <c r="AL419" s="1">
        <v>2</v>
      </c>
      <c r="AR419">
        <f t="shared" si="6"/>
        <v>1</v>
      </c>
      <c r="AS419">
        <v>1</v>
      </c>
      <c r="AT419">
        <v>2</v>
      </c>
      <c r="AU419">
        <v>3</v>
      </c>
      <c r="AV419">
        <f>IF(Table1[[#This Row],[narratives_rank_1]]=1,IF(Table1[[#This Row],[narratives_rank_2]]=2,123,132),IF(Table1[[#This Row],[narratives_rank_1]]=2,IF(Table1[[#This Row],[narratives_rank_2]]=1,213,231),IF(Table1[[#This Row],[narratives_rank_2]]=1,312,321)))</f>
        <v>123</v>
      </c>
      <c r="AW419" t="str">
        <f>IF(AV419=[1]Q4_narr_rank!$B$2,[1]Q4_narr_rank!$A$2,IF(AV419=[1]Q4_narr_rank!$B$3,[1]Q4_narr_rank!$A$3,IF(AV419=[1]Q4_narr_rank!$B$4,[1]Q4_narr_rank!$A$4,IF(AV419=[1]Q4_narr_rank!$B$5,[1]Q4_narr_rank!$A$5,IF(AV419=[1]Q4_narr_rank!$B$6,[1]Q4_narr_rank!$A$6,IF(AV419=[1]Q4_narr_rank!$B$7,[1]Q4_narr_rank!$A$7))))))</f>
        <v>Cynics</v>
      </c>
      <c r="AX419" t="s">
        <v>2297</v>
      </c>
      <c r="AY419">
        <v>1</v>
      </c>
      <c r="AZ419">
        <f>LEN(Table1[[#This Row],[narratives_probing]])</f>
        <v>132</v>
      </c>
      <c r="BA419" s="6" t="str">
        <f>IF(Table1[[#This Row],[narratives_rank_1]]=1,"Money",IF(Table1[[#This Row],[narratives_rank_2]]=1,"Mixture",IF(Table1[[#This Row],[narratives_rank_3]]=1,"Sincere")))</f>
        <v>Money</v>
      </c>
      <c r="BB419" s="11" t="s">
        <v>116</v>
      </c>
      <c r="BC419" s="1">
        <v>10</v>
      </c>
      <c r="BF419" t="s">
        <v>117</v>
      </c>
      <c r="BG419" t="s">
        <v>187</v>
      </c>
      <c r="BH419" t="s">
        <v>146</v>
      </c>
      <c r="BI419" t="s">
        <v>146</v>
      </c>
      <c r="BJ419" t="s">
        <v>134</v>
      </c>
      <c r="BK419" t="s">
        <v>120</v>
      </c>
      <c r="BL419" t="s">
        <v>135</v>
      </c>
      <c r="BN419">
        <v>57</v>
      </c>
      <c r="BO419" t="s">
        <v>136</v>
      </c>
      <c r="BP419" t="s">
        <v>137</v>
      </c>
      <c r="BQ419" t="s">
        <v>156</v>
      </c>
    </row>
    <row r="420" spans="1:69" x14ac:dyDescent="0.2">
      <c r="A420" t="s">
        <v>2298</v>
      </c>
      <c r="B420" t="s">
        <v>2298</v>
      </c>
      <c r="C420">
        <v>51.872</v>
      </c>
      <c r="D420" t="s">
        <v>2299</v>
      </c>
      <c r="E420" s="1" t="s">
        <v>205</v>
      </c>
      <c r="F420" s="1">
        <v>2</v>
      </c>
      <c r="G420" s="1" t="s">
        <v>206</v>
      </c>
      <c r="H420" s="1">
        <v>6</v>
      </c>
      <c r="I420" s="1"/>
      <c r="J420" t="s">
        <v>2300</v>
      </c>
      <c r="K420" s="1" t="s">
        <v>86</v>
      </c>
      <c r="L420" s="1">
        <v>4</v>
      </c>
      <c r="M420" s="1" t="s">
        <v>87</v>
      </c>
      <c r="N420" s="1">
        <v>3</v>
      </c>
      <c r="O420" s="1" t="s">
        <v>88</v>
      </c>
      <c r="P420" s="1">
        <v>4</v>
      </c>
      <c r="R420" t="s">
        <v>2301</v>
      </c>
      <c r="S420">
        <v>0</v>
      </c>
      <c r="U420">
        <v>1</v>
      </c>
      <c r="V420" t="s">
        <v>90</v>
      </c>
      <c r="W420" s="8">
        <f>IF(Table1[[#This Row],[main_reasontext]]=[1]Q3_narr_open!$A$23,1,IF(Table1[[#This Row],[main_reasontext]]=[1]Q3_narr_open!$A$24,2,IF(Table1[[#This Row],[main_reasontext]]=[1]Q3_narr_open!$A$25,3,IF(Table1[[#This Row],[main_reasontext]]=[1]Q3_narr_open!$A$26,4,))))</f>
        <v>1</v>
      </c>
      <c r="X420">
        <v>0</v>
      </c>
      <c r="Y420" t="str" cm="1">
        <f t="array" ref="Y42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20" cm="1">
        <f t="array" ref="Z42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20" t="str" cm="1">
        <f t="array" ref="AA42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20" cm="1">
        <f t="array" ref="AB42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20" t="str" cm="1">
        <f t="array" ref="AC42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20" t="str" cm="1">
        <f t="array" ref="AD42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20">
        <f>IF(OR(Table1[[#This Row],[Merged_Coding3numerical1]]=1,Table1[[#This Row],[Merged_Coding3numerical2]]=1,Table1[[#This Row],[Merged_Coding3numerical3]]=1),1,0)</f>
        <v>1</v>
      </c>
      <c r="AF420">
        <f>IF(OR(Table1[[#This Row],[Merged_Coding3numerical1]]=2,Table1[[#This Row],[Merged_Coding3numerical2]]=2,Table1[[#This Row],[Merged_Coding3numerical3]]=2),1,0)</f>
        <v>0</v>
      </c>
      <c r="AG420">
        <f>IF(OR(Table1[[#This Row],[Merged_Coding3numerical1]]=3,Table1[[#This Row],[Merged_Coding3numerical2]]=3,Table1[[#This Row],[Merged_Coding3numerical3]]=3),1,0)</f>
        <v>0</v>
      </c>
      <c r="AH420">
        <f>IF(OR(Table1[[#This Row],[Merged_Coding3numerical1]]=4,Table1[[#This Row],[Merged_Coding3numerical2]]=4,Table1[[#This Row],[Merged_Coding3numerical3]]=4),1,0)</f>
        <v>1</v>
      </c>
      <c r="AI420">
        <f>IF(OR(Table1[[#This Row],[Merged_Coding3numerical1]]=5,Table1[[#This Row],[Merged_Coding3numerical2]]=5,Table1[[#This Row],[Merged_Coding3numerical3]]=5),1,0)</f>
        <v>0</v>
      </c>
      <c r="AJ420">
        <f>LEN(Table1[[#This Row],[narratives_open]])</f>
        <v>276</v>
      </c>
      <c r="AK420" s="1" t="s">
        <v>90</v>
      </c>
      <c r="AL420" s="1">
        <v>2</v>
      </c>
      <c r="AM420" s="1" t="s">
        <v>113</v>
      </c>
      <c r="AN420" s="1">
        <v>1</v>
      </c>
      <c r="AR420">
        <f t="shared" si="6"/>
        <v>0.5</v>
      </c>
      <c r="AS420">
        <v>1</v>
      </c>
      <c r="AT420">
        <v>2</v>
      </c>
      <c r="AU420">
        <v>3</v>
      </c>
      <c r="AV420">
        <f>IF(Table1[[#This Row],[narratives_rank_1]]=1,IF(Table1[[#This Row],[narratives_rank_2]]=2,123,132),IF(Table1[[#This Row],[narratives_rank_1]]=2,IF(Table1[[#This Row],[narratives_rank_2]]=1,213,231),IF(Table1[[#This Row],[narratives_rank_2]]=1,312,321)))</f>
        <v>123</v>
      </c>
      <c r="AW420" t="str">
        <f>IF(AV420=[1]Q4_narr_rank!$B$2,[1]Q4_narr_rank!$A$2,IF(AV420=[1]Q4_narr_rank!$B$3,[1]Q4_narr_rank!$A$3,IF(AV420=[1]Q4_narr_rank!$B$4,[1]Q4_narr_rank!$A$4,IF(AV420=[1]Q4_narr_rank!$B$5,[1]Q4_narr_rank!$A$5,IF(AV420=[1]Q4_narr_rank!$B$6,[1]Q4_narr_rank!$A$6,IF(AV420=[1]Q4_narr_rank!$B$7,[1]Q4_narr_rank!$A$7))))))</f>
        <v>Cynics</v>
      </c>
      <c r="AX420" t="s">
        <v>2302</v>
      </c>
      <c r="AY420">
        <v>1</v>
      </c>
      <c r="AZ420">
        <f>LEN(Table1[[#This Row],[narratives_probing]])</f>
        <v>234</v>
      </c>
      <c r="BA420" s="6" t="str">
        <f>IF(Table1[[#This Row],[narratives_rank_1]]=1,"Money",IF(Table1[[#This Row],[narratives_rank_2]]=1,"Mixture",IF(Table1[[#This Row],[narratives_rank_3]]=1,"Sincere")))</f>
        <v>Money</v>
      </c>
      <c r="BB420" s="7" t="s">
        <v>116</v>
      </c>
      <c r="BC420" s="1">
        <v>10</v>
      </c>
      <c r="BF420" t="s">
        <v>93</v>
      </c>
      <c r="BG420" t="s">
        <v>187</v>
      </c>
      <c r="BH420" t="s">
        <v>146</v>
      </c>
      <c r="BI420" t="s">
        <v>188</v>
      </c>
      <c r="BJ420" t="s">
        <v>162</v>
      </c>
      <c r="BK420" t="s">
        <v>120</v>
      </c>
      <c r="BL420" t="s">
        <v>135</v>
      </c>
      <c r="BN420">
        <v>70</v>
      </c>
      <c r="BO420" t="s">
        <v>122</v>
      </c>
      <c r="BP420" t="s">
        <v>164</v>
      </c>
      <c r="BQ420" t="s">
        <v>124</v>
      </c>
    </row>
    <row r="421" spans="1:69" x14ac:dyDescent="0.2">
      <c r="A421" t="s">
        <v>2303</v>
      </c>
      <c r="B421" t="s">
        <v>2303</v>
      </c>
      <c r="C421">
        <v>34.359000000000002</v>
      </c>
      <c r="D421" t="s">
        <v>2304</v>
      </c>
      <c r="E421" s="1" t="s">
        <v>127</v>
      </c>
      <c r="F421" s="1">
        <v>3</v>
      </c>
      <c r="G421" s="1" t="s">
        <v>128</v>
      </c>
      <c r="H421" s="1">
        <v>9</v>
      </c>
      <c r="I421" s="1"/>
      <c r="J421" t="s">
        <v>2305</v>
      </c>
      <c r="K421" s="1" t="s">
        <v>86</v>
      </c>
      <c r="L421" s="1">
        <v>4</v>
      </c>
      <c r="M421" s="1" t="s">
        <v>87</v>
      </c>
      <c r="N421" s="1">
        <v>3</v>
      </c>
      <c r="O421" s="1" t="s">
        <v>88</v>
      </c>
      <c r="P421" s="1">
        <v>4</v>
      </c>
      <c r="R421" t="s">
        <v>2306</v>
      </c>
      <c r="S421">
        <v>0</v>
      </c>
      <c r="X421">
        <v>0</v>
      </c>
      <c r="Y421" t="str" cm="1">
        <f t="array" ref="Y42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21" cm="1">
        <f t="array" ref="Z42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21" t="str" cm="1">
        <f t="array" ref="AA42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21" t="str" cm="1">
        <f t="array" ref="AB42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21" t="str" cm="1">
        <f t="array" ref="AC42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21" t="str" cm="1">
        <f t="array" ref="AD42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21">
        <f>IF(OR(Table1[[#This Row],[Merged_Coding3numerical1]]=1,Table1[[#This Row],[Merged_Coding3numerical2]]=1,Table1[[#This Row],[Merged_Coding3numerical3]]=1),1,0)</f>
        <v>1</v>
      </c>
      <c r="AF421">
        <f>IF(OR(Table1[[#This Row],[Merged_Coding3numerical1]]=2,Table1[[#This Row],[Merged_Coding3numerical2]]=2,Table1[[#This Row],[Merged_Coding3numerical3]]=2),1,0)</f>
        <v>0</v>
      </c>
      <c r="AG421">
        <f>IF(OR(Table1[[#This Row],[Merged_Coding3numerical1]]=3,Table1[[#This Row],[Merged_Coding3numerical2]]=3,Table1[[#This Row],[Merged_Coding3numerical3]]=3),1,0)</f>
        <v>0</v>
      </c>
      <c r="AH421">
        <f>IF(OR(Table1[[#This Row],[Merged_Coding3numerical1]]=4,Table1[[#This Row],[Merged_Coding3numerical2]]=4,Table1[[#This Row],[Merged_Coding3numerical3]]=4),1,0)</f>
        <v>0</v>
      </c>
      <c r="AI421">
        <f>IF(OR(Table1[[#This Row],[Merged_Coding3numerical1]]=5,Table1[[#This Row],[Merged_Coding3numerical2]]=5,Table1[[#This Row],[Merged_Coding3numerical3]]=5),1,0)</f>
        <v>0</v>
      </c>
      <c r="AJ421">
        <f>LEN(Table1[[#This Row],[narratives_open]])</f>
        <v>13</v>
      </c>
      <c r="AK421" s="1" t="s">
        <v>90</v>
      </c>
      <c r="AL421" s="1">
        <v>2</v>
      </c>
      <c r="AR421">
        <f t="shared" si="6"/>
        <v>1</v>
      </c>
      <c r="AS421">
        <v>3</v>
      </c>
      <c r="AT421">
        <v>2</v>
      </c>
      <c r="AU421">
        <v>1</v>
      </c>
      <c r="AV421">
        <f>IF(Table1[[#This Row],[narratives_rank_1]]=1,IF(Table1[[#This Row],[narratives_rank_2]]=2,123,132),IF(Table1[[#This Row],[narratives_rank_1]]=2,IF(Table1[[#This Row],[narratives_rank_2]]=1,213,231),IF(Table1[[#This Row],[narratives_rank_2]]=1,312,321)))</f>
        <v>321</v>
      </c>
      <c r="AW421" t="str">
        <f>IF(AV421=[1]Q4_narr_rank!$B$2,[1]Q4_narr_rank!$A$2,IF(AV421=[1]Q4_narr_rank!$B$3,[1]Q4_narr_rank!$A$3,IF(AV421=[1]Q4_narr_rank!$B$4,[1]Q4_narr_rank!$A$4,IF(AV421=[1]Q4_narr_rank!$B$5,[1]Q4_narr_rank!$A$5,IF(AV421=[1]Q4_narr_rank!$B$6,[1]Q4_narr_rank!$A$6,IF(AV421=[1]Q4_narr_rank!$B$7,[1]Q4_narr_rank!$A$7))))))</f>
        <v>Idealists</v>
      </c>
      <c r="AX421" t="s">
        <v>2307</v>
      </c>
      <c r="AY421">
        <v>1</v>
      </c>
      <c r="AZ421">
        <f>LEN(Table1[[#This Row],[narratives_probing]])</f>
        <v>22</v>
      </c>
      <c r="BA421" s="6" t="str">
        <f>IF(Table1[[#This Row],[narratives_rank_1]]=1,"Money",IF(Table1[[#This Row],[narratives_rank_2]]=1,"Mixture",IF(Table1[[#This Row],[narratives_rank_3]]=1,"Sincere")))</f>
        <v>Sincere</v>
      </c>
      <c r="BB421" s="9" t="s">
        <v>369</v>
      </c>
      <c r="BC421" s="1">
        <v>7</v>
      </c>
      <c r="BF421" t="s">
        <v>202</v>
      </c>
      <c r="BG421">
        <v>0.2</v>
      </c>
      <c r="BH421" t="s">
        <v>146</v>
      </c>
      <c r="BI421" t="s">
        <v>118</v>
      </c>
      <c r="BJ421" t="s">
        <v>154</v>
      </c>
      <c r="BK421" t="s">
        <v>120</v>
      </c>
      <c r="BL421" t="s">
        <v>135</v>
      </c>
      <c r="BN421">
        <v>51</v>
      </c>
      <c r="BO421" t="s">
        <v>136</v>
      </c>
      <c r="BP421" t="s">
        <v>164</v>
      </c>
      <c r="BQ421" t="s">
        <v>156</v>
      </c>
    </row>
    <row r="422" spans="1:69" x14ac:dyDescent="0.2">
      <c r="A422" t="s">
        <v>2308</v>
      </c>
      <c r="B422" t="s">
        <v>2308</v>
      </c>
      <c r="C422">
        <v>46.274999999999999</v>
      </c>
      <c r="D422" t="s">
        <v>2309</v>
      </c>
      <c r="E422" s="1" t="s">
        <v>105</v>
      </c>
      <c r="F422" s="1">
        <v>1</v>
      </c>
      <c r="G422" s="1" t="s">
        <v>106</v>
      </c>
      <c r="H422" s="1">
        <v>2</v>
      </c>
      <c r="I422" s="1"/>
      <c r="J422" t="s">
        <v>2310</v>
      </c>
      <c r="K422" s="1" t="s">
        <v>192</v>
      </c>
      <c r="L422" s="1">
        <v>3</v>
      </c>
      <c r="M422" s="1" t="s">
        <v>87</v>
      </c>
      <c r="N422" s="1">
        <v>3</v>
      </c>
      <c r="O422" s="1" t="s">
        <v>88</v>
      </c>
      <c r="P422" s="1">
        <v>4</v>
      </c>
      <c r="Q422" s="1"/>
      <c r="R422" t="s">
        <v>2311</v>
      </c>
      <c r="S422">
        <v>0</v>
      </c>
      <c r="U422">
        <v>1</v>
      </c>
      <c r="V422" t="s">
        <v>90</v>
      </c>
      <c r="W422" s="8">
        <f>IF(Table1[[#This Row],[main_reasontext]]=[1]Q3_narr_open!$A$23,1,IF(Table1[[#This Row],[main_reasontext]]=[1]Q3_narr_open!$A$24,2,IF(Table1[[#This Row],[main_reasontext]]=[1]Q3_narr_open!$A$25,3,IF(Table1[[#This Row],[main_reasontext]]=[1]Q3_narr_open!$A$26,4,))))</f>
        <v>1</v>
      </c>
      <c r="X422">
        <v>1</v>
      </c>
      <c r="Y422" t="str" cm="1">
        <f t="array" ref="Y42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22" cm="1">
        <f t="array" ref="Z42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22" t="str" cm="1">
        <f t="array" ref="AA42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22" cm="1">
        <f t="array" ref="AB42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22" t="str" cm="1">
        <f t="array" ref="AC42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22" t="str" cm="1">
        <f t="array" ref="AD42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22">
        <f>IF(OR(Table1[[#This Row],[Merged_Coding3numerical1]]=1,Table1[[#This Row],[Merged_Coding3numerical2]]=1,Table1[[#This Row],[Merged_Coding3numerical3]]=1),1,0)</f>
        <v>1</v>
      </c>
      <c r="AF422">
        <f>IF(OR(Table1[[#This Row],[Merged_Coding3numerical1]]=2,Table1[[#This Row],[Merged_Coding3numerical2]]=2,Table1[[#This Row],[Merged_Coding3numerical3]]=2),1,0)</f>
        <v>0</v>
      </c>
      <c r="AG422">
        <f>IF(OR(Table1[[#This Row],[Merged_Coding3numerical1]]=3,Table1[[#This Row],[Merged_Coding3numerical2]]=3,Table1[[#This Row],[Merged_Coding3numerical3]]=3),1,0)</f>
        <v>0</v>
      </c>
      <c r="AH422">
        <f>IF(OR(Table1[[#This Row],[Merged_Coding3numerical1]]=4,Table1[[#This Row],[Merged_Coding3numerical2]]=4,Table1[[#This Row],[Merged_Coding3numerical3]]=4),1,0)</f>
        <v>1</v>
      </c>
      <c r="AI422">
        <f>IF(OR(Table1[[#This Row],[Merged_Coding3numerical1]]=5,Table1[[#This Row],[Merged_Coding3numerical2]]=5,Table1[[#This Row],[Merged_Coding3numerical3]]=5),1,0)</f>
        <v>0</v>
      </c>
      <c r="AJ422">
        <f>LEN(Table1[[#This Row],[narratives_open]])</f>
        <v>198</v>
      </c>
      <c r="AK422" s="1" t="s">
        <v>90</v>
      </c>
      <c r="AL422" s="1">
        <v>2</v>
      </c>
      <c r="AM422" s="1" t="s">
        <v>113</v>
      </c>
      <c r="AN422" s="1">
        <v>1</v>
      </c>
      <c r="AR422">
        <f t="shared" si="6"/>
        <v>0.5</v>
      </c>
      <c r="AS422">
        <v>2</v>
      </c>
      <c r="AT422">
        <v>1</v>
      </c>
      <c r="AU422">
        <v>3</v>
      </c>
      <c r="AV422">
        <f>IF(Table1[[#This Row],[narratives_rank_1]]=1,IF(Table1[[#This Row],[narratives_rank_2]]=2,123,132),IF(Table1[[#This Row],[narratives_rank_1]]=2,IF(Table1[[#This Row],[narratives_rank_2]]=1,213,231),IF(Table1[[#This Row],[narratives_rank_2]]=1,312,321)))</f>
        <v>213</v>
      </c>
      <c r="AW422" t="str">
        <f>IF(AV422=[1]Q4_narr_rank!$B$2,[1]Q4_narr_rank!$A$2,IF(AV422=[1]Q4_narr_rank!$B$3,[1]Q4_narr_rank!$A$3,IF(AV422=[1]Q4_narr_rank!$B$4,[1]Q4_narr_rank!$A$4,IF(AV422=[1]Q4_narr_rank!$B$5,[1]Q4_narr_rank!$A$5,IF(AV422=[1]Q4_narr_rank!$B$6,[1]Q4_narr_rank!$A$6,IF(AV422=[1]Q4_narr_rank!$B$7,[1]Q4_narr_rank!$A$7))))))</f>
        <v>Balanced Cynics</v>
      </c>
      <c r="AX422" t="s">
        <v>2312</v>
      </c>
      <c r="AY422">
        <v>1</v>
      </c>
      <c r="AZ422">
        <f>LEN(Table1[[#This Row],[narratives_probing]])</f>
        <v>205</v>
      </c>
      <c r="BA422" s="6" t="str">
        <f>IF(Table1[[#This Row],[narratives_rank_1]]=1,"Money",IF(Table1[[#This Row],[narratives_rank_2]]=1,"Mixture",IF(Table1[[#This Row],[narratives_rank_3]]=1,"Sincere")))</f>
        <v>Mixture</v>
      </c>
      <c r="BB422" s="10" t="s">
        <v>116</v>
      </c>
      <c r="BC422" s="1">
        <v>10</v>
      </c>
      <c r="BF422" t="s">
        <v>93</v>
      </c>
      <c r="BG422" t="s">
        <v>187</v>
      </c>
      <c r="BH422" t="s">
        <v>188</v>
      </c>
      <c r="BI422" t="s">
        <v>188</v>
      </c>
      <c r="BJ422" t="s">
        <v>119</v>
      </c>
      <c r="BK422" t="s">
        <v>120</v>
      </c>
      <c r="BL422" t="s">
        <v>448</v>
      </c>
      <c r="BM422" t="s">
        <v>2313</v>
      </c>
      <c r="BN422">
        <v>23</v>
      </c>
      <c r="BO422" t="s">
        <v>136</v>
      </c>
      <c r="BP422" t="s">
        <v>324</v>
      </c>
      <c r="BQ422" t="s">
        <v>124</v>
      </c>
    </row>
    <row r="423" spans="1:69" x14ac:dyDescent="0.2">
      <c r="A423" t="s">
        <v>2314</v>
      </c>
      <c r="B423" t="s">
        <v>2314</v>
      </c>
      <c r="C423">
        <v>165.2</v>
      </c>
      <c r="D423" t="s">
        <v>2315</v>
      </c>
      <c r="E423" s="1" t="s">
        <v>105</v>
      </c>
      <c r="F423" s="1">
        <v>1</v>
      </c>
      <c r="G423" s="1" t="s">
        <v>106</v>
      </c>
      <c r="H423" s="1">
        <v>2</v>
      </c>
      <c r="I423" s="1"/>
      <c r="J423" t="s">
        <v>2316</v>
      </c>
      <c r="K423" s="1" t="s">
        <v>108</v>
      </c>
      <c r="L423" s="1">
        <v>1</v>
      </c>
      <c r="M423" s="1" t="s">
        <v>109</v>
      </c>
      <c r="N423" s="1">
        <v>1</v>
      </c>
      <c r="O423" s="1" t="s">
        <v>88</v>
      </c>
      <c r="P423" s="1">
        <v>4</v>
      </c>
      <c r="R423" t="s">
        <v>2317</v>
      </c>
      <c r="S423">
        <v>1</v>
      </c>
      <c r="V423" t="s">
        <v>185</v>
      </c>
      <c r="W423" s="8">
        <f>IF(Table1[[#This Row],[main_reasontext]]=[1]Q3_narr_open!$A$23,1,IF(Table1[[#This Row],[main_reasontext]]=[1]Q3_narr_open!$A$24,2,IF(Table1[[#This Row],[main_reasontext]]=[1]Q3_narr_open!$A$25,3,IF(Table1[[#This Row],[main_reasontext]]=[1]Q3_narr_open!$A$26,4,))))</f>
        <v>4</v>
      </c>
      <c r="X423">
        <v>1</v>
      </c>
      <c r="Y423" t="str" cm="1">
        <f t="array" ref="Y42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23" cm="1">
        <f t="array" ref="Z42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23" t="str" cm="1">
        <f t="array" ref="AA42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23" cm="1">
        <f t="array" ref="AB42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23" t="str" cm="1">
        <f t="array" ref="AC42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23" t="str" cm="1">
        <f t="array" ref="AD42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23">
        <f>IF(OR(Table1[[#This Row],[Merged_Coding3numerical1]]=1,Table1[[#This Row],[Merged_Coding3numerical2]]=1,Table1[[#This Row],[Merged_Coding3numerical3]]=1),1,0)</f>
        <v>0</v>
      </c>
      <c r="AF423">
        <f>IF(OR(Table1[[#This Row],[Merged_Coding3numerical1]]=2,Table1[[#This Row],[Merged_Coding3numerical2]]=2,Table1[[#This Row],[Merged_Coding3numerical3]]=2),1,0)</f>
        <v>0</v>
      </c>
      <c r="AG423">
        <f>IF(OR(Table1[[#This Row],[Merged_Coding3numerical1]]=3,Table1[[#This Row],[Merged_Coding3numerical2]]=3,Table1[[#This Row],[Merged_Coding3numerical3]]=3),1,0)</f>
        <v>0</v>
      </c>
      <c r="AH423">
        <f>IF(OR(Table1[[#This Row],[Merged_Coding3numerical1]]=4,Table1[[#This Row],[Merged_Coding3numerical2]]=4,Table1[[#This Row],[Merged_Coding3numerical3]]=4),1,0)</f>
        <v>1</v>
      </c>
      <c r="AI423">
        <f>IF(OR(Table1[[#This Row],[Merged_Coding3numerical1]]=5,Table1[[#This Row],[Merged_Coding3numerical2]]=5,Table1[[#This Row],[Merged_Coding3numerical3]]=5),1,0)</f>
        <v>0</v>
      </c>
      <c r="AJ423">
        <f>LEN(Table1[[#This Row],[narratives_open]])</f>
        <v>335</v>
      </c>
      <c r="AK423" s="1" t="s">
        <v>114</v>
      </c>
      <c r="AL423" s="1">
        <v>6</v>
      </c>
      <c r="AM423" s="1" t="s">
        <v>113</v>
      </c>
      <c r="AN423" s="1">
        <v>1</v>
      </c>
      <c r="AR423">
        <f t="shared" si="6"/>
        <v>0.5</v>
      </c>
      <c r="AS423">
        <v>3</v>
      </c>
      <c r="AT423">
        <v>1</v>
      </c>
      <c r="AU423">
        <v>2</v>
      </c>
      <c r="AV423">
        <f>IF(Table1[[#This Row],[narratives_rank_1]]=1,IF(Table1[[#This Row],[narratives_rank_2]]=2,123,132),IF(Table1[[#This Row],[narratives_rank_1]]=2,IF(Table1[[#This Row],[narratives_rank_2]]=1,213,231),IF(Table1[[#This Row],[narratives_rank_2]]=1,312,321)))</f>
        <v>312</v>
      </c>
      <c r="AW423" t="str">
        <f>IF(AV423=[1]Q4_narr_rank!$B$2,[1]Q4_narr_rank!$A$2,IF(AV423=[1]Q4_narr_rank!$B$3,[1]Q4_narr_rank!$A$3,IF(AV423=[1]Q4_narr_rank!$B$4,[1]Q4_narr_rank!$A$4,IF(AV423=[1]Q4_narr_rank!$B$5,[1]Q4_narr_rank!$A$5,IF(AV423=[1]Q4_narr_rank!$B$6,[1]Q4_narr_rank!$A$6,IF(AV423=[1]Q4_narr_rank!$B$7,[1]Q4_narr_rank!$A$7))))))</f>
        <v>Balanced Idealists</v>
      </c>
      <c r="AX423" t="s">
        <v>2318</v>
      </c>
      <c r="AY423">
        <v>1</v>
      </c>
      <c r="AZ423">
        <f>LEN(Table1[[#This Row],[narratives_probing]])</f>
        <v>306</v>
      </c>
      <c r="BA423" s="6" t="str">
        <f>IF(Table1[[#This Row],[narratives_rank_1]]=1,"Money",IF(Table1[[#This Row],[narratives_rank_2]]=1,"Mixture",IF(Table1[[#This Row],[narratives_rank_3]]=1,"Sincere")))</f>
        <v>Mixture</v>
      </c>
      <c r="BB423" s="11" t="s">
        <v>116</v>
      </c>
      <c r="BC423" s="1">
        <v>10</v>
      </c>
      <c r="BF423" t="s">
        <v>93</v>
      </c>
      <c r="BG423" t="s">
        <v>187</v>
      </c>
      <c r="BH423" t="s">
        <v>95</v>
      </c>
      <c r="BI423" t="s">
        <v>188</v>
      </c>
      <c r="BJ423" t="s">
        <v>119</v>
      </c>
      <c r="BK423" t="s">
        <v>120</v>
      </c>
      <c r="BL423" t="s">
        <v>135</v>
      </c>
      <c r="BN423">
        <v>59</v>
      </c>
      <c r="BO423" t="s">
        <v>155</v>
      </c>
      <c r="BP423" t="s">
        <v>137</v>
      </c>
      <c r="BQ423" t="s">
        <v>156</v>
      </c>
    </row>
    <row r="424" spans="1:69" x14ac:dyDescent="0.2">
      <c r="A424" t="s">
        <v>2319</v>
      </c>
      <c r="B424" t="s">
        <v>2319</v>
      </c>
      <c r="C424">
        <v>214.828</v>
      </c>
      <c r="D424" t="s">
        <v>2320</v>
      </c>
      <c r="E424" s="1" t="s">
        <v>105</v>
      </c>
      <c r="F424" s="1">
        <v>1</v>
      </c>
      <c r="G424" s="1" t="s">
        <v>106</v>
      </c>
      <c r="H424" s="1">
        <v>2</v>
      </c>
      <c r="I424" s="1"/>
      <c r="J424" t="s">
        <v>2321</v>
      </c>
      <c r="K424" s="1" t="s">
        <v>108</v>
      </c>
      <c r="L424" s="1">
        <v>1</v>
      </c>
      <c r="M424" s="1" t="s">
        <v>109</v>
      </c>
      <c r="N424" s="1">
        <v>1</v>
      </c>
      <c r="O424" s="1" t="s">
        <v>88</v>
      </c>
      <c r="P424" s="1">
        <v>4</v>
      </c>
      <c r="R424" t="s">
        <v>2322</v>
      </c>
      <c r="S424">
        <v>1</v>
      </c>
      <c r="X424">
        <v>0</v>
      </c>
      <c r="Y424" t="str" cm="1">
        <f t="array" ref="Y42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24" cm="1">
        <f t="array" ref="Z42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24" t="str" cm="1">
        <f t="array" ref="AA42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24" t="str" cm="1">
        <f t="array" ref="AB42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24" t="str" cm="1">
        <f t="array" ref="AC42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24" t="str" cm="1">
        <f t="array" ref="AD42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24">
        <f>IF(OR(Table1[[#This Row],[Merged_Coding3numerical1]]=1,Table1[[#This Row],[Merged_Coding3numerical2]]=1,Table1[[#This Row],[Merged_Coding3numerical3]]=1),1,0)</f>
        <v>0</v>
      </c>
      <c r="AF424">
        <f>IF(OR(Table1[[#This Row],[Merged_Coding3numerical1]]=2,Table1[[#This Row],[Merged_Coding3numerical2]]=2,Table1[[#This Row],[Merged_Coding3numerical3]]=2),1,0)</f>
        <v>0</v>
      </c>
      <c r="AG424">
        <f>IF(OR(Table1[[#This Row],[Merged_Coding3numerical1]]=3,Table1[[#This Row],[Merged_Coding3numerical2]]=3,Table1[[#This Row],[Merged_Coding3numerical3]]=3),1,0)</f>
        <v>0</v>
      </c>
      <c r="AH424">
        <f>IF(OR(Table1[[#This Row],[Merged_Coding3numerical1]]=4,Table1[[#This Row],[Merged_Coding3numerical2]]=4,Table1[[#This Row],[Merged_Coding3numerical3]]=4),1,0)</f>
        <v>1</v>
      </c>
      <c r="AI424">
        <f>IF(OR(Table1[[#This Row],[Merged_Coding3numerical1]]=5,Table1[[#This Row],[Merged_Coding3numerical2]]=5,Table1[[#This Row],[Merged_Coding3numerical3]]=5),1,0)</f>
        <v>0</v>
      </c>
      <c r="AJ424">
        <f>LEN(Table1[[#This Row],[narratives_open]])</f>
        <v>112</v>
      </c>
      <c r="AK424" s="1" t="s">
        <v>113</v>
      </c>
      <c r="AL424" s="1">
        <v>1</v>
      </c>
      <c r="AR424">
        <f t="shared" si="6"/>
        <v>1</v>
      </c>
      <c r="AS424">
        <v>3</v>
      </c>
      <c r="AT424">
        <v>1</v>
      </c>
      <c r="AU424">
        <v>2</v>
      </c>
      <c r="AV424">
        <f>IF(Table1[[#This Row],[narratives_rank_1]]=1,IF(Table1[[#This Row],[narratives_rank_2]]=2,123,132),IF(Table1[[#This Row],[narratives_rank_1]]=2,IF(Table1[[#This Row],[narratives_rank_2]]=1,213,231),IF(Table1[[#This Row],[narratives_rank_2]]=1,312,321)))</f>
        <v>312</v>
      </c>
      <c r="AW424" t="str">
        <f>IF(AV424=[1]Q4_narr_rank!$B$2,[1]Q4_narr_rank!$A$2,IF(AV424=[1]Q4_narr_rank!$B$3,[1]Q4_narr_rank!$A$3,IF(AV424=[1]Q4_narr_rank!$B$4,[1]Q4_narr_rank!$A$4,IF(AV424=[1]Q4_narr_rank!$B$5,[1]Q4_narr_rank!$A$5,IF(AV424=[1]Q4_narr_rank!$B$6,[1]Q4_narr_rank!$A$6,IF(AV424=[1]Q4_narr_rank!$B$7,[1]Q4_narr_rank!$A$7))))))</f>
        <v>Balanced Idealists</v>
      </c>
      <c r="AX424" t="s">
        <v>2323</v>
      </c>
      <c r="AY424">
        <v>1</v>
      </c>
      <c r="AZ424">
        <f>LEN(Table1[[#This Row],[narratives_probing]])</f>
        <v>189</v>
      </c>
      <c r="BA424" s="6" t="str">
        <f>IF(Table1[[#This Row],[narratives_rank_1]]=1,"Money",IF(Table1[[#This Row],[narratives_rank_2]]=1,"Mixture",IF(Table1[[#This Row],[narratives_rank_3]]=1,"Sincere")))</f>
        <v>Mixture</v>
      </c>
      <c r="BB424" s="9" t="s">
        <v>132</v>
      </c>
      <c r="BC424" s="1">
        <v>20</v>
      </c>
      <c r="BF424" t="s">
        <v>153</v>
      </c>
      <c r="BG424">
        <v>0.4</v>
      </c>
      <c r="BH424" t="s">
        <v>188</v>
      </c>
      <c r="BI424" t="s">
        <v>188</v>
      </c>
      <c r="BJ424" t="s">
        <v>134</v>
      </c>
      <c r="BK424" t="s">
        <v>120</v>
      </c>
      <c r="BL424" t="s">
        <v>448</v>
      </c>
      <c r="BM424" t="s">
        <v>2324</v>
      </c>
      <c r="BN424">
        <v>35</v>
      </c>
      <c r="BO424" t="s">
        <v>122</v>
      </c>
      <c r="BP424" t="s">
        <v>147</v>
      </c>
      <c r="BQ424" t="s">
        <v>156</v>
      </c>
    </row>
    <row r="425" spans="1:69" x14ac:dyDescent="0.2">
      <c r="A425" t="s">
        <v>2325</v>
      </c>
      <c r="B425" t="s">
        <v>2325</v>
      </c>
      <c r="C425">
        <v>144.227</v>
      </c>
      <c r="D425" t="s">
        <v>2326</v>
      </c>
      <c r="E425" s="1" t="s">
        <v>205</v>
      </c>
      <c r="F425" s="1">
        <v>2</v>
      </c>
      <c r="G425" s="1" t="s">
        <v>206</v>
      </c>
      <c r="H425" s="1">
        <v>6</v>
      </c>
      <c r="I425" s="1"/>
      <c r="J425" t="s">
        <v>2327</v>
      </c>
      <c r="K425" s="1" t="s">
        <v>176</v>
      </c>
      <c r="L425" s="1">
        <v>2</v>
      </c>
      <c r="M425" s="1" t="s">
        <v>177</v>
      </c>
      <c r="N425" s="1">
        <v>2</v>
      </c>
      <c r="O425" s="1" t="s">
        <v>88</v>
      </c>
      <c r="P425" s="1">
        <v>4</v>
      </c>
      <c r="R425" t="s">
        <v>2328</v>
      </c>
      <c r="S425">
        <v>0</v>
      </c>
      <c r="V425" t="s">
        <v>90</v>
      </c>
      <c r="W425" s="8">
        <f>IF(Table1[[#This Row],[main_reasontext]]=[1]Q3_narr_open!$A$23,1,IF(Table1[[#This Row],[main_reasontext]]=[1]Q3_narr_open!$A$24,2,IF(Table1[[#This Row],[main_reasontext]]=[1]Q3_narr_open!$A$25,3,IF(Table1[[#This Row],[main_reasontext]]=[1]Q3_narr_open!$A$26,4,))))</f>
        <v>1</v>
      </c>
      <c r="X425">
        <v>0</v>
      </c>
      <c r="Y425" t="str" cm="1">
        <f t="array" ref="Y42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25" cm="1">
        <f t="array" ref="Z42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25" t="str" cm="1">
        <f t="array" ref="AA42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425" cm="1">
        <f t="array" ref="AB42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425" t="str" cm="1">
        <f t="array" ref="AC42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25" t="str" cm="1">
        <f t="array" ref="AD42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25">
        <f>IF(OR(Table1[[#This Row],[Merged_Coding3numerical1]]=1,Table1[[#This Row],[Merged_Coding3numerical2]]=1,Table1[[#This Row],[Merged_Coding3numerical3]]=1),1,0)</f>
        <v>1</v>
      </c>
      <c r="AF425">
        <f>IF(OR(Table1[[#This Row],[Merged_Coding3numerical1]]=2,Table1[[#This Row],[Merged_Coding3numerical2]]=2,Table1[[#This Row],[Merged_Coding3numerical3]]=2),1,0)</f>
        <v>1</v>
      </c>
      <c r="AG425">
        <f>IF(OR(Table1[[#This Row],[Merged_Coding3numerical1]]=3,Table1[[#This Row],[Merged_Coding3numerical2]]=3,Table1[[#This Row],[Merged_Coding3numerical3]]=3),1,0)</f>
        <v>0</v>
      </c>
      <c r="AH425">
        <f>IF(OR(Table1[[#This Row],[Merged_Coding3numerical1]]=4,Table1[[#This Row],[Merged_Coding3numerical2]]=4,Table1[[#This Row],[Merged_Coding3numerical3]]=4),1,0)</f>
        <v>0</v>
      </c>
      <c r="AI425">
        <f>IF(OR(Table1[[#This Row],[Merged_Coding3numerical1]]=5,Table1[[#This Row],[Merged_Coding3numerical2]]=5,Table1[[#This Row],[Merged_Coding3numerical3]]=5),1,0)</f>
        <v>0</v>
      </c>
      <c r="AJ425">
        <f>LEN(Table1[[#This Row],[narratives_open]])</f>
        <v>214</v>
      </c>
      <c r="AK425" s="1" t="s">
        <v>90</v>
      </c>
      <c r="AL425" s="1">
        <v>2</v>
      </c>
      <c r="AM425" s="1" t="s">
        <v>112</v>
      </c>
      <c r="AN425" s="1">
        <v>3</v>
      </c>
      <c r="AR425">
        <f t="shared" si="6"/>
        <v>0.5</v>
      </c>
      <c r="AS425">
        <v>2</v>
      </c>
      <c r="AT425">
        <v>1</v>
      </c>
      <c r="AU425">
        <v>3</v>
      </c>
      <c r="AV425">
        <f>IF(Table1[[#This Row],[narratives_rank_1]]=1,IF(Table1[[#This Row],[narratives_rank_2]]=2,123,132),IF(Table1[[#This Row],[narratives_rank_1]]=2,IF(Table1[[#This Row],[narratives_rank_2]]=1,213,231),IF(Table1[[#This Row],[narratives_rank_2]]=1,312,321)))</f>
        <v>213</v>
      </c>
      <c r="AW425" t="str">
        <f>IF(AV425=[1]Q4_narr_rank!$B$2,[1]Q4_narr_rank!$A$2,IF(AV425=[1]Q4_narr_rank!$B$3,[1]Q4_narr_rank!$A$3,IF(AV425=[1]Q4_narr_rank!$B$4,[1]Q4_narr_rank!$A$4,IF(AV425=[1]Q4_narr_rank!$B$5,[1]Q4_narr_rank!$A$5,IF(AV425=[1]Q4_narr_rank!$B$6,[1]Q4_narr_rank!$A$6,IF(AV425=[1]Q4_narr_rank!$B$7,[1]Q4_narr_rank!$A$7))))))</f>
        <v>Balanced Cynics</v>
      </c>
      <c r="AX425" t="s">
        <v>2329</v>
      </c>
      <c r="AY425">
        <v>1</v>
      </c>
      <c r="AZ425">
        <f>LEN(Table1[[#This Row],[narratives_probing]])</f>
        <v>167</v>
      </c>
      <c r="BA425" s="6" t="str">
        <f>IF(Table1[[#This Row],[narratives_rank_1]]=1,"Money",IF(Table1[[#This Row],[narratives_rank_2]]=1,"Mixture",IF(Table1[[#This Row],[narratives_rank_3]]=1,"Sincere")))</f>
        <v>Mixture</v>
      </c>
      <c r="BB425" s="9" t="s">
        <v>132</v>
      </c>
      <c r="BC425" s="1">
        <v>20</v>
      </c>
      <c r="BF425" t="s">
        <v>223</v>
      </c>
      <c r="BG425" t="s">
        <v>94</v>
      </c>
      <c r="BH425" t="s">
        <v>498</v>
      </c>
      <c r="BI425" t="s">
        <v>498</v>
      </c>
      <c r="BJ425" t="s">
        <v>162</v>
      </c>
      <c r="BK425" t="s">
        <v>120</v>
      </c>
      <c r="BL425" t="s">
        <v>99</v>
      </c>
      <c r="BN425">
        <v>24</v>
      </c>
      <c r="BO425" t="s">
        <v>136</v>
      </c>
      <c r="BP425" t="s">
        <v>324</v>
      </c>
      <c r="BQ425" t="s">
        <v>156</v>
      </c>
    </row>
    <row r="426" spans="1:69" x14ac:dyDescent="0.2">
      <c r="A426" t="s">
        <v>2330</v>
      </c>
      <c r="B426" t="s">
        <v>2330</v>
      </c>
      <c r="C426">
        <v>27.562000000000001</v>
      </c>
      <c r="D426" t="s">
        <v>2331</v>
      </c>
      <c r="E426" s="1" t="s">
        <v>84</v>
      </c>
      <c r="F426" s="1">
        <v>4</v>
      </c>
      <c r="G426" s="1" t="s">
        <v>84</v>
      </c>
      <c r="H426" s="1">
        <v>1</v>
      </c>
      <c r="I426" s="1"/>
      <c r="J426" t="s">
        <v>2332</v>
      </c>
      <c r="K426" s="1" t="s">
        <v>108</v>
      </c>
      <c r="L426" s="1">
        <v>1</v>
      </c>
      <c r="M426" s="1" t="s">
        <v>109</v>
      </c>
      <c r="N426" s="1">
        <v>1</v>
      </c>
      <c r="O426" s="1" t="s">
        <v>88</v>
      </c>
      <c r="P426" s="1">
        <v>4</v>
      </c>
      <c r="R426" t="s">
        <v>2333</v>
      </c>
      <c r="S426">
        <v>0</v>
      </c>
      <c r="V426" t="s">
        <v>90</v>
      </c>
      <c r="W426" s="8">
        <f>IF(Table1[[#This Row],[main_reasontext]]=[1]Q3_narr_open!$A$23,1,IF(Table1[[#This Row],[main_reasontext]]=[1]Q3_narr_open!$A$24,2,IF(Table1[[#This Row],[main_reasontext]]=[1]Q3_narr_open!$A$25,3,IF(Table1[[#This Row],[main_reasontext]]=[1]Q3_narr_open!$A$26,4,))))</f>
        <v>1</v>
      </c>
      <c r="X426">
        <v>1</v>
      </c>
      <c r="Y426" t="str" cm="1">
        <f t="array" ref="Y42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26" cm="1">
        <f t="array" ref="Z42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26" t="str" cm="1">
        <f t="array" ref="AA42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26" cm="1">
        <f t="array" ref="AB42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26" t="str" cm="1">
        <f t="array" ref="AC42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26" t="str" cm="1">
        <f t="array" ref="AD42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26">
        <f>IF(OR(Table1[[#This Row],[Merged_Coding3numerical1]]=1,Table1[[#This Row],[Merged_Coding3numerical2]]=1,Table1[[#This Row],[Merged_Coding3numerical3]]=1),1,0)</f>
        <v>1</v>
      </c>
      <c r="AF426">
        <f>IF(OR(Table1[[#This Row],[Merged_Coding3numerical1]]=2,Table1[[#This Row],[Merged_Coding3numerical2]]=2,Table1[[#This Row],[Merged_Coding3numerical3]]=2),1,0)</f>
        <v>0</v>
      </c>
      <c r="AG426">
        <f>IF(OR(Table1[[#This Row],[Merged_Coding3numerical1]]=3,Table1[[#This Row],[Merged_Coding3numerical2]]=3,Table1[[#This Row],[Merged_Coding3numerical3]]=3),1,0)</f>
        <v>0</v>
      </c>
      <c r="AH426">
        <f>IF(OR(Table1[[#This Row],[Merged_Coding3numerical1]]=4,Table1[[#This Row],[Merged_Coding3numerical2]]=4,Table1[[#This Row],[Merged_Coding3numerical3]]=4),1,0)</f>
        <v>1</v>
      </c>
      <c r="AI426">
        <f>IF(OR(Table1[[#This Row],[Merged_Coding3numerical1]]=5,Table1[[#This Row],[Merged_Coding3numerical2]]=5,Table1[[#This Row],[Merged_Coding3numerical3]]=5),1,0)</f>
        <v>0</v>
      </c>
      <c r="AJ426">
        <f>LEN(Table1[[#This Row],[narratives_open]])</f>
        <v>76</v>
      </c>
      <c r="AK426" s="1" t="s">
        <v>90</v>
      </c>
      <c r="AL426" s="1">
        <v>2</v>
      </c>
      <c r="AM426" s="1" t="s">
        <v>113</v>
      </c>
      <c r="AN426" s="1">
        <v>1</v>
      </c>
      <c r="AR426">
        <f t="shared" si="6"/>
        <v>0.5</v>
      </c>
      <c r="AS426">
        <v>1</v>
      </c>
      <c r="AT426">
        <v>2</v>
      </c>
      <c r="AU426">
        <v>3</v>
      </c>
      <c r="AV426">
        <f>IF(Table1[[#This Row],[narratives_rank_1]]=1,IF(Table1[[#This Row],[narratives_rank_2]]=2,123,132),IF(Table1[[#This Row],[narratives_rank_1]]=2,IF(Table1[[#This Row],[narratives_rank_2]]=1,213,231),IF(Table1[[#This Row],[narratives_rank_2]]=1,312,321)))</f>
        <v>123</v>
      </c>
      <c r="AW426" t="str">
        <f>IF(AV426=[1]Q4_narr_rank!$B$2,[1]Q4_narr_rank!$A$2,IF(AV426=[1]Q4_narr_rank!$B$3,[1]Q4_narr_rank!$A$3,IF(AV426=[1]Q4_narr_rank!$B$4,[1]Q4_narr_rank!$A$4,IF(AV426=[1]Q4_narr_rank!$B$5,[1]Q4_narr_rank!$A$5,IF(AV426=[1]Q4_narr_rank!$B$6,[1]Q4_narr_rank!$A$6,IF(AV426=[1]Q4_narr_rank!$B$7,[1]Q4_narr_rank!$A$7))))))</f>
        <v>Cynics</v>
      </c>
      <c r="AX426" t="s">
        <v>2334</v>
      </c>
      <c r="AY426">
        <v>1</v>
      </c>
      <c r="AZ426">
        <f>LEN(Table1[[#This Row],[narratives_probing]])</f>
        <v>76</v>
      </c>
      <c r="BA426" s="6" t="str">
        <f>IF(Table1[[#This Row],[narratives_rank_1]]=1,"Money",IF(Table1[[#This Row],[narratives_rank_2]]=1,"Mixture",IF(Table1[[#This Row],[narratives_rank_3]]=1,"Sincere")))</f>
        <v>Money</v>
      </c>
      <c r="BB426" s="7" t="s">
        <v>116</v>
      </c>
      <c r="BC426" s="1">
        <v>10</v>
      </c>
      <c r="BF426" t="s">
        <v>223</v>
      </c>
      <c r="BG426">
        <v>0.4</v>
      </c>
      <c r="BH426" t="s">
        <v>146</v>
      </c>
      <c r="BI426" t="s">
        <v>146</v>
      </c>
      <c r="BJ426" t="s">
        <v>119</v>
      </c>
      <c r="BK426" t="s">
        <v>163</v>
      </c>
      <c r="BL426" t="s">
        <v>630</v>
      </c>
      <c r="BN426">
        <v>23</v>
      </c>
      <c r="BO426" t="s">
        <v>122</v>
      </c>
      <c r="BP426" t="s">
        <v>123</v>
      </c>
      <c r="BQ426" t="s">
        <v>138</v>
      </c>
    </row>
    <row r="427" spans="1:69" x14ac:dyDescent="0.2">
      <c r="A427" t="s">
        <v>2335</v>
      </c>
      <c r="B427" t="s">
        <v>2335</v>
      </c>
      <c r="C427">
        <v>256.245</v>
      </c>
      <c r="D427" t="s">
        <v>2336</v>
      </c>
      <c r="E427" s="1" t="s">
        <v>127</v>
      </c>
      <c r="F427" s="1">
        <v>3</v>
      </c>
      <c r="G427" s="1" t="s">
        <v>128</v>
      </c>
      <c r="H427" s="1">
        <v>9</v>
      </c>
      <c r="I427" s="1"/>
      <c r="J427" t="s">
        <v>2337</v>
      </c>
      <c r="K427" s="1" t="s">
        <v>176</v>
      </c>
      <c r="L427" s="1">
        <v>2</v>
      </c>
      <c r="M427" s="1" t="s">
        <v>328</v>
      </c>
      <c r="N427" s="1">
        <v>4</v>
      </c>
      <c r="O427" s="1" t="s">
        <v>88</v>
      </c>
      <c r="P427" s="1">
        <v>4</v>
      </c>
      <c r="R427" t="s">
        <v>2338</v>
      </c>
      <c r="S427">
        <v>0</v>
      </c>
      <c r="V427" t="s">
        <v>294</v>
      </c>
      <c r="W427" s="8">
        <f>IF(Table1[[#This Row],[main_reasontext]]=[1]Q3_narr_open!$A$23,1,IF(Table1[[#This Row],[main_reasontext]]=[1]Q3_narr_open!$A$24,2,IF(Table1[[#This Row],[main_reasontext]]=[1]Q3_narr_open!$A$25,3,IF(Table1[[#This Row],[main_reasontext]]=[1]Q3_narr_open!$A$26,4,))))</f>
        <v>3</v>
      </c>
      <c r="X427">
        <v>1</v>
      </c>
      <c r="Y427" t="str" cm="1">
        <f t="array" ref="Y42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427" cm="1">
        <f t="array" ref="Z42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427" t="str" cm="1">
        <f t="array" ref="AA42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427" cm="1">
        <f t="array" ref="AB42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427" t="str" cm="1">
        <f t="array" ref="AC42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27" t="str" cm="1">
        <f t="array" ref="AD42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27">
        <f>IF(OR(Table1[[#This Row],[Merged_Coding3numerical1]]=1,Table1[[#This Row],[Merged_Coding3numerical2]]=1,Table1[[#This Row],[Merged_Coding3numerical3]]=1),1,0)</f>
        <v>0</v>
      </c>
      <c r="AF427">
        <f>IF(OR(Table1[[#This Row],[Merged_Coding3numerical1]]=2,Table1[[#This Row],[Merged_Coding3numerical2]]=2,Table1[[#This Row],[Merged_Coding3numerical3]]=2),1,0)</f>
        <v>1</v>
      </c>
      <c r="AG427">
        <f>IF(OR(Table1[[#This Row],[Merged_Coding3numerical1]]=3,Table1[[#This Row],[Merged_Coding3numerical2]]=3,Table1[[#This Row],[Merged_Coding3numerical3]]=3),1,0)</f>
        <v>1</v>
      </c>
      <c r="AH427">
        <f>IF(OR(Table1[[#This Row],[Merged_Coding3numerical1]]=4,Table1[[#This Row],[Merged_Coding3numerical2]]=4,Table1[[#This Row],[Merged_Coding3numerical3]]=4),1,0)</f>
        <v>0</v>
      </c>
      <c r="AI427">
        <f>IF(OR(Table1[[#This Row],[Merged_Coding3numerical1]]=5,Table1[[#This Row],[Merged_Coding3numerical2]]=5,Table1[[#This Row],[Merged_Coding3numerical3]]=5),1,0)</f>
        <v>0</v>
      </c>
      <c r="AJ427">
        <f>LEN(Table1[[#This Row],[narratives_open]])</f>
        <v>261</v>
      </c>
      <c r="AK427" s="1" t="s">
        <v>1254</v>
      </c>
      <c r="AL427" s="1">
        <v>10</v>
      </c>
      <c r="AM427" s="1" t="s">
        <v>112</v>
      </c>
      <c r="AN427" s="1">
        <v>3</v>
      </c>
      <c r="AR427">
        <f t="shared" si="6"/>
        <v>0.5</v>
      </c>
      <c r="AS427">
        <v>2</v>
      </c>
      <c r="AT427">
        <v>1</v>
      </c>
      <c r="AU427">
        <v>3</v>
      </c>
      <c r="AV427">
        <f>IF(Table1[[#This Row],[narratives_rank_1]]=1,IF(Table1[[#This Row],[narratives_rank_2]]=2,123,132),IF(Table1[[#This Row],[narratives_rank_1]]=2,IF(Table1[[#This Row],[narratives_rank_2]]=1,213,231),IF(Table1[[#This Row],[narratives_rank_2]]=1,312,321)))</f>
        <v>213</v>
      </c>
      <c r="AW427" t="str">
        <f>IF(AV427=[1]Q4_narr_rank!$B$2,[1]Q4_narr_rank!$A$2,IF(AV427=[1]Q4_narr_rank!$B$3,[1]Q4_narr_rank!$A$3,IF(AV427=[1]Q4_narr_rank!$B$4,[1]Q4_narr_rank!$A$4,IF(AV427=[1]Q4_narr_rank!$B$5,[1]Q4_narr_rank!$A$5,IF(AV427=[1]Q4_narr_rank!$B$6,[1]Q4_narr_rank!$A$6,IF(AV427=[1]Q4_narr_rank!$B$7,[1]Q4_narr_rank!$A$7))))))</f>
        <v>Balanced Cynics</v>
      </c>
      <c r="AX427" t="s">
        <v>2339</v>
      </c>
      <c r="AY427">
        <v>1</v>
      </c>
      <c r="AZ427">
        <f>LEN(Table1[[#This Row],[narratives_probing]])</f>
        <v>261</v>
      </c>
      <c r="BA427" s="6" t="str">
        <f>IF(Table1[[#This Row],[narratives_rank_1]]=1,"Money",IF(Table1[[#This Row],[narratives_rank_2]]=1,"Mixture",IF(Table1[[#This Row],[narratives_rank_3]]=1,"Sincere")))</f>
        <v>Mixture</v>
      </c>
      <c r="BB427" s="9" t="s">
        <v>132</v>
      </c>
      <c r="BC427" s="1">
        <v>20</v>
      </c>
      <c r="BF427" t="s">
        <v>93</v>
      </c>
      <c r="BG427">
        <v>0.4</v>
      </c>
      <c r="BH427" t="s">
        <v>118</v>
      </c>
      <c r="BI427" t="s">
        <v>146</v>
      </c>
      <c r="BJ427" t="s">
        <v>119</v>
      </c>
      <c r="BK427" t="s">
        <v>120</v>
      </c>
      <c r="BL427" t="s">
        <v>99</v>
      </c>
      <c r="BN427">
        <v>71</v>
      </c>
      <c r="BO427" t="s">
        <v>122</v>
      </c>
      <c r="BP427" t="s">
        <v>123</v>
      </c>
      <c r="BQ427" t="s">
        <v>156</v>
      </c>
    </row>
    <row r="428" spans="1:69" x14ac:dyDescent="0.2">
      <c r="A428" t="s">
        <v>2340</v>
      </c>
      <c r="B428" t="s">
        <v>2340</v>
      </c>
      <c r="C428">
        <v>177.65299999999999</v>
      </c>
      <c r="D428" t="s">
        <v>2341</v>
      </c>
      <c r="E428" s="1" t="s">
        <v>167</v>
      </c>
      <c r="F428" s="1">
        <v>5</v>
      </c>
      <c r="G428" s="1" t="s">
        <v>167</v>
      </c>
      <c r="H428" s="1">
        <v>19</v>
      </c>
      <c r="I428" s="1"/>
      <c r="J428" t="s">
        <v>2342</v>
      </c>
      <c r="K428" s="1" t="s">
        <v>108</v>
      </c>
      <c r="L428" s="1">
        <v>1</v>
      </c>
      <c r="M428" s="1" t="s">
        <v>109</v>
      </c>
      <c r="N428" s="1">
        <v>1</v>
      </c>
      <c r="O428" s="1" t="s">
        <v>88</v>
      </c>
      <c r="P428" s="1">
        <v>4</v>
      </c>
      <c r="R428" t="s">
        <v>2343</v>
      </c>
      <c r="S428">
        <v>0</v>
      </c>
      <c r="T428" t="s">
        <v>170</v>
      </c>
      <c r="V428" t="s">
        <v>185</v>
      </c>
      <c r="W428" s="8">
        <f>IF(Table1[[#This Row],[main_reasontext]]=[1]Q3_narr_open!$A$23,1,IF(Table1[[#This Row],[main_reasontext]]=[1]Q3_narr_open!$A$24,2,IF(Table1[[#This Row],[main_reasontext]]=[1]Q3_narr_open!$A$25,3,IF(Table1[[#This Row],[main_reasontext]]=[1]Q3_narr_open!$A$26,4,))))</f>
        <v>4</v>
      </c>
      <c r="X428">
        <v>0</v>
      </c>
      <c r="Y428" t="str" cm="1">
        <f t="array" ref="Y42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28" cm="1">
        <f t="array" ref="Z42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28" t="str" cm="1">
        <f t="array" ref="AA42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428" cm="1">
        <f t="array" ref="AB42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428" t="str" cm="1">
        <f t="array" ref="AC42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28" t="str" cm="1">
        <f t="array" ref="AD42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28">
        <f>IF(OR(Table1[[#This Row],[Merged_Coding3numerical1]]=1,Table1[[#This Row],[Merged_Coding3numerical2]]=1,Table1[[#This Row],[Merged_Coding3numerical3]]=1),1,0)</f>
        <v>0</v>
      </c>
      <c r="AF428">
        <f>IF(OR(Table1[[#This Row],[Merged_Coding3numerical1]]=2,Table1[[#This Row],[Merged_Coding3numerical2]]=2,Table1[[#This Row],[Merged_Coding3numerical3]]=2),1,0)</f>
        <v>0</v>
      </c>
      <c r="AG428">
        <f>IF(OR(Table1[[#This Row],[Merged_Coding3numerical1]]=3,Table1[[#This Row],[Merged_Coding3numerical2]]=3,Table1[[#This Row],[Merged_Coding3numerical3]]=3),1,0)</f>
        <v>1</v>
      </c>
      <c r="AH428">
        <f>IF(OR(Table1[[#This Row],[Merged_Coding3numerical1]]=4,Table1[[#This Row],[Merged_Coding3numerical2]]=4,Table1[[#This Row],[Merged_Coding3numerical3]]=4),1,0)</f>
        <v>1</v>
      </c>
      <c r="AI428">
        <f>IF(OR(Table1[[#This Row],[Merged_Coding3numerical1]]=5,Table1[[#This Row],[Merged_Coding3numerical2]]=5,Table1[[#This Row],[Merged_Coding3numerical3]]=5),1,0)</f>
        <v>0</v>
      </c>
      <c r="AJ428">
        <f>LEN(Table1[[#This Row],[narratives_open]])</f>
        <v>276</v>
      </c>
      <c r="AK428" s="1" t="s">
        <v>114</v>
      </c>
      <c r="AL428" s="1">
        <v>6</v>
      </c>
      <c r="AM428" s="1" t="s">
        <v>295</v>
      </c>
      <c r="AN428" s="1">
        <v>4</v>
      </c>
      <c r="AR428">
        <f t="shared" si="6"/>
        <v>0.5</v>
      </c>
      <c r="AS428">
        <v>3</v>
      </c>
      <c r="AT428">
        <v>2</v>
      </c>
      <c r="AU428">
        <v>1</v>
      </c>
      <c r="AV428">
        <f>IF(Table1[[#This Row],[narratives_rank_1]]=1,IF(Table1[[#This Row],[narratives_rank_2]]=2,123,132),IF(Table1[[#This Row],[narratives_rank_1]]=2,IF(Table1[[#This Row],[narratives_rank_2]]=1,213,231),IF(Table1[[#This Row],[narratives_rank_2]]=1,312,321)))</f>
        <v>321</v>
      </c>
      <c r="AW428" t="str">
        <f>IF(AV428=[1]Q4_narr_rank!$B$2,[1]Q4_narr_rank!$A$2,IF(AV428=[1]Q4_narr_rank!$B$3,[1]Q4_narr_rank!$A$3,IF(AV428=[1]Q4_narr_rank!$B$4,[1]Q4_narr_rank!$A$4,IF(AV428=[1]Q4_narr_rank!$B$5,[1]Q4_narr_rank!$A$5,IF(AV428=[1]Q4_narr_rank!$B$6,[1]Q4_narr_rank!$A$6,IF(AV428=[1]Q4_narr_rank!$B$7,[1]Q4_narr_rank!$A$7))))))</f>
        <v>Idealists</v>
      </c>
      <c r="AX428" t="s">
        <v>2344</v>
      </c>
      <c r="AY428">
        <v>1</v>
      </c>
      <c r="AZ428">
        <f>LEN(Table1[[#This Row],[narratives_probing]])</f>
        <v>158</v>
      </c>
      <c r="BA428" s="6" t="str">
        <f>IF(Table1[[#This Row],[narratives_rank_1]]=1,"Money",IF(Table1[[#This Row],[narratives_rank_2]]=1,"Mixture",IF(Table1[[#This Row],[narratives_rank_3]]=1,"Sincere")))</f>
        <v>Sincere</v>
      </c>
      <c r="BB428" s="9" t="s">
        <v>369</v>
      </c>
      <c r="BC428" s="1">
        <v>7</v>
      </c>
      <c r="BF428" t="s">
        <v>93</v>
      </c>
      <c r="BG428" t="s">
        <v>187</v>
      </c>
      <c r="BH428" t="s">
        <v>498</v>
      </c>
      <c r="BI428" t="s">
        <v>188</v>
      </c>
      <c r="BJ428" t="s">
        <v>162</v>
      </c>
      <c r="BK428" t="s">
        <v>163</v>
      </c>
      <c r="BL428" t="s">
        <v>135</v>
      </c>
      <c r="BN428">
        <v>72</v>
      </c>
      <c r="BO428" t="s">
        <v>100</v>
      </c>
      <c r="BP428" t="s">
        <v>137</v>
      </c>
      <c r="BQ428" t="s">
        <v>138</v>
      </c>
    </row>
    <row r="429" spans="1:69" x14ac:dyDescent="0.2">
      <c r="A429" t="s">
        <v>2345</v>
      </c>
      <c r="B429" t="s">
        <v>2345</v>
      </c>
      <c r="C429">
        <v>270.43200000000002</v>
      </c>
      <c r="D429" t="s">
        <v>2346</v>
      </c>
      <c r="E429" s="1" t="s">
        <v>205</v>
      </c>
      <c r="F429" s="1">
        <v>2</v>
      </c>
      <c r="G429" s="1" t="s">
        <v>206</v>
      </c>
      <c r="H429" s="1">
        <v>6</v>
      </c>
      <c r="I429" s="1"/>
      <c r="J429" t="s">
        <v>2347</v>
      </c>
      <c r="K429" s="1" t="s">
        <v>108</v>
      </c>
      <c r="L429" s="1">
        <v>1</v>
      </c>
      <c r="M429" s="1" t="s">
        <v>109</v>
      </c>
      <c r="N429" s="1">
        <v>1</v>
      </c>
      <c r="O429" s="1" t="s">
        <v>88</v>
      </c>
      <c r="P429" s="1">
        <v>4</v>
      </c>
      <c r="R429" t="s">
        <v>2348</v>
      </c>
      <c r="S429">
        <v>1</v>
      </c>
      <c r="V429" t="s">
        <v>90</v>
      </c>
      <c r="W429" s="8">
        <f>IF(Table1[[#This Row],[main_reasontext]]=[1]Q3_narr_open!$A$23,1,IF(Table1[[#This Row],[main_reasontext]]=[1]Q3_narr_open!$A$24,2,IF(Table1[[#This Row],[main_reasontext]]=[1]Q3_narr_open!$A$25,3,IF(Table1[[#This Row],[main_reasontext]]=[1]Q3_narr_open!$A$26,4,))))</f>
        <v>1</v>
      </c>
      <c r="X429">
        <v>0</v>
      </c>
      <c r="Y429" t="str" cm="1">
        <f t="array" ref="Y42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29" cm="1">
        <f t="array" ref="Z42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29" t="str" cm="1">
        <f t="array" ref="AA42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29" cm="1">
        <f t="array" ref="AB42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29" t="str" cm="1">
        <f t="array" ref="AC42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29" t="str" cm="1">
        <f t="array" ref="AD42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29">
        <f>IF(OR(Table1[[#This Row],[Merged_Coding3numerical1]]=1,Table1[[#This Row],[Merged_Coding3numerical2]]=1,Table1[[#This Row],[Merged_Coding3numerical3]]=1),1,0)</f>
        <v>1</v>
      </c>
      <c r="AF429">
        <f>IF(OR(Table1[[#This Row],[Merged_Coding3numerical1]]=2,Table1[[#This Row],[Merged_Coding3numerical2]]=2,Table1[[#This Row],[Merged_Coding3numerical3]]=2),1,0)</f>
        <v>0</v>
      </c>
      <c r="AG429">
        <f>IF(OR(Table1[[#This Row],[Merged_Coding3numerical1]]=3,Table1[[#This Row],[Merged_Coding3numerical2]]=3,Table1[[#This Row],[Merged_Coding3numerical3]]=3),1,0)</f>
        <v>0</v>
      </c>
      <c r="AH429">
        <f>IF(OR(Table1[[#This Row],[Merged_Coding3numerical1]]=4,Table1[[#This Row],[Merged_Coding3numerical2]]=4,Table1[[#This Row],[Merged_Coding3numerical3]]=4),1,0)</f>
        <v>1</v>
      </c>
      <c r="AI429">
        <f>IF(OR(Table1[[#This Row],[Merged_Coding3numerical1]]=5,Table1[[#This Row],[Merged_Coding3numerical2]]=5,Table1[[#This Row],[Merged_Coding3numerical3]]=5),1,0)</f>
        <v>0</v>
      </c>
      <c r="AJ429">
        <f>LEN(Table1[[#This Row],[narratives_open]])</f>
        <v>192</v>
      </c>
      <c r="AK429" s="1" t="s">
        <v>90</v>
      </c>
      <c r="AL429" s="1">
        <v>2</v>
      </c>
      <c r="AM429" s="1" t="s">
        <v>436</v>
      </c>
      <c r="AN429" s="1">
        <v>16</v>
      </c>
      <c r="AR429">
        <f t="shared" si="6"/>
        <v>0.5</v>
      </c>
      <c r="AS429">
        <v>1</v>
      </c>
      <c r="AT429">
        <v>2</v>
      </c>
      <c r="AU429">
        <v>3</v>
      </c>
      <c r="AV429">
        <f>IF(Table1[[#This Row],[narratives_rank_1]]=1,IF(Table1[[#This Row],[narratives_rank_2]]=2,123,132),IF(Table1[[#This Row],[narratives_rank_1]]=2,IF(Table1[[#This Row],[narratives_rank_2]]=1,213,231),IF(Table1[[#This Row],[narratives_rank_2]]=1,312,321)))</f>
        <v>123</v>
      </c>
      <c r="AW429" t="str">
        <f>IF(AV429=[1]Q4_narr_rank!$B$2,[1]Q4_narr_rank!$A$2,IF(AV429=[1]Q4_narr_rank!$B$3,[1]Q4_narr_rank!$A$3,IF(AV429=[1]Q4_narr_rank!$B$4,[1]Q4_narr_rank!$A$4,IF(AV429=[1]Q4_narr_rank!$B$5,[1]Q4_narr_rank!$A$5,IF(AV429=[1]Q4_narr_rank!$B$6,[1]Q4_narr_rank!$A$6,IF(AV429=[1]Q4_narr_rank!$B$7,[1]Q4_narr_rank!$A$7))))))</f>
        <v>Cynics</v>
      </c>
      <c r="AX429" t="s">
        <v>2349</v>
      </c>
      <c r="AY429">
        <v>1</v>
      </c>
      <c r="AZ429">
        <f>LEN(Table1[[#This Row],[narratives_probing]])</f>
        <v>205</v>
      </c>
      <c r="BA429" s="6" t="str">
        <f>IF(Table1[[#This Row],[narratives_rank_1]]=1,"Money",IF(Table1[[#This Row],[narratives_rank_2]]=1,"Mixture",IF(Table1[[#This Row],[narratives_rank_3]]=1,"Sincere")))</f>
        <v>Money</v>
      </c>
      <c r="BB429" s="9" t="s">
        <v>132</v>
      </c>
      <c r="BC429" s="1">
        <v>20</v>
      </c>
      <c r="BF429" t="s">
        <v>117</v>
      </c>
      <c r="BG429" t="s">
        <v>187</v>
      </c>
      <c r="BH429" t="s">
        <v>118</v>
      </c>
      <c r="BI429" t="s">
        <v>118</v>
      </c>
      <c r="BJ429" t="s">
        <v>119</v>
      </c>
      <c r="BK429" t="s">
        <v>120</v>
      </c>
      <c r="BL429" t="s">
        <v>99</v>
      </c>
      <c r="BN429">
        <v>53</v>
      </c>
      <c r="BO429" t="s">
        <v>122</v>
      </c>
      <c r="BP429" t="s">
        <v>123</v>
      </c>
      <c r="BQ429" t="s">
        <v>156</v>
      </c>
    </row>
    <row r="430" spans="1:69" x14ac:dyDescent="0.2">
      <c r="A430" t="s">
        <v>2350</v>
      </c>
      <c r="B430" t="s">
        <v>2350</v>
      </c>
      <c r="C430">
        <v>16.175999999999998</v>
      </c>
      <c r="D430" t="s">
        <v>2351</v>
      </c>
      <c r="E430" s="1" t="s">
        <v>141</v>
      </c>
      <c r="F430" s="1">
        <v>6</v>
      </c>
      <c r="G430" s="1" t="s">
        <v>305</v>
      </c>
      <c r="H430" s="1">
        <v>20</v>
      </c>
      <c r="I430" s="1"/>
      <c r="J430" t="s">
        <v>2352</v>
      </c>
      <c r="K430" s="1" t="s">
        <v>86</v>
      </c>
      <c r="L430" s="1">
        <v>4</v>
      </c>
      <c r="M430" s="1" t="s">
        <v>87</v>
      </c>
      <c r="N430" s="1">
        <v>3</v>
      </c>
      <c r="O430" s="1" t="s">
        <v>88</v>
      </c>
      <c r="P430" s="1">
        <v>4</v>
      </c>
      <c r="R430" t="s">
        <v>2353</v>
      </c>
      <c r="S430">
        <v>1</v>
      </c>
      <c r="X430">
        <v>0</v>
      </c>
      <c r="Y430" t="str" cm="1">
        <f t="array" ref="Y43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30" cm="1">
        <f t="array" ref="Z43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30" t="str" cm="1">
        <f t="array" ref="AA43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30" t="str" cm="1">
        <f t="array" ref="AB43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30" t="str" cm="1">
        <f t="array" ref="AC43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30" t="str" cm="1">
        <f t="array" ref="AD43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30">
        <f>IF(OR(Table1[[#This Row],[Merged_Coding3numerical1]]=1,Table1[[#This Row],[Merged_Coding3numerical2]]=1,Table1[[#This Row],[Merged_Coding3numerical3]]=1),1,0)</f>
        <v>0</v>
      </c>
      <c r="AF430">
        <f>IF(OR(Table1[[#This Row],[Merged_Coding3numerical1]]=2,Table1[[#This Row],[Merged_Coding3numerical2]]=2,Table1[[#This Row],[Merged_Coding3numerical3]]=2),1,0)</f>
        <v>0</v>
      </c>
      <c r="AG430">
        <f>IF(OR(Table1[[#This Row],[Merged_Coding3numerical1]]=3,Table1[[#This Row],[Merged_Coding3numerical2]]=3,Table1[[#This Row],[Merged_Coding3numerical3]]=3),1,0)</f>
        <v>0</v>
      </c>
      <c r="AH430">
        <f>IF(OR(Table1[[#This Row],[Merged_Coding3numerical1]]=4,Table1[[#This Row],[Merged_Coding3numerical2]]=4,Table1[[#This Row],[Merged_Coding3numerical3]]=4),1,0)</f>
        <v>1</v>
      </c>
      <c r="AI430">
        <f>IF(OR(Table1[[#This Row],[Merged_Coding3numerical1]]=5,Table1[[#This Row],[Merged_Coding3numerical2]]=5,Table1[[#This Row],[Merged_Coding3numerical3]]=5),1,0)</f>
        <v>0</v>
      </c>
      <c r="AJ430">
        <f>LEN(Table1[[#This Row],[narratives_open]])</f>
        <v>211</v>
      </c>
      <c r="AK430" s="1" t="s">
        <v>113</v>
      </c>
      <c r="AL430" s="1">
        <v>1</v>
      </c>
      <c r="AR430">
        <f t="shared" si="6"/>
        <v>1</v>
      </c>
      <c r="AS430">
        <v>3</v>
      </c>
      <c r="AT430">
        <v>1</v>
      </c>
      <c r="AU430">
        <v>2</v>
      </c>
      <c r="AV430">
        <f>IF(Table1[[#This Row],[narratives_rank_1]]=1,IF(Table1[[#This Row],[narratives_rank_2]]=2,123,132),IF(Table1[[#This Row],[narratives_rank_1]]=2,IF(Table1[[#This Row],[narratives_rank_2]]=1,213,231),IF(Table1[[#This Row],[narratives_rank_2]]=1,312,321)))</f>
        <v>312</v>
      </c>
      <c r="AW430" t="str">
        <f>IF(AV430=[1]Q4_narr_rank!$B$2,[1]Q4_narr_rank!$A$2,IF(AV430=[1]Q4_narr_rank!$B$3,[1]Q4_narr_rank!$A$3,IF(AV430=[1]Q4_narr_rank!$B$4,[1]Q4_narr_rank!$A$4,IF(AV430=[1]Q4_narr_rank!$B$5,[1]Q4_narr_rank!$A$5,IF(AV430=[1]Q4_narr_rank!$B$6,[1]Q4_narr_rank!$A$6,IF(AV430=[1]Q4_narr_rank!$B$7,[1]Q4_narr_rank!$A$7))))))</f>
        <v>Balanced Idealists</v>
      </c>
      <c r="AX430" t="s">
        <v>2354</v>
      </c>
      <c r="AY430">
        <v>1</v>
      </c>
      <c r="AZ430">
        <f>LEN(Table1[[#This Row],[narratives_probing]])</f>
        <v>48</v>
      </c>
      <c r="BA430" s="6" t="str">
        <f>IF(Table1[[#This Row],[narratives_rank_1]]=1,"Money",IF(Table1[[#This Row],[narratives_rank_2]]=1,"Mixture",IF(Table1[[#This Row],[narratives_rank_3]]=1,"Sincere")))</f>
        <v>Mixture</v>
      </c>
      <c r="BB430" s="7" t="s">
        <v>116</v>
      </c>
      <c r="BC430" s="1">
        <v>10</v>
      </c>
      <c r="BF430" t="s">
        <v>117</v>
      </c>
      <c r="BG430" t="s">
        <v>94</v>
      </c>
      <c r="BH430" t="s">
        <v>96</v>
      </c>
      <c r="BI430" t="s">
        <v>96</v>
      </c>
      <c r="BJ430" t="s">
        <v>134</v>
      </c>
      <c r="BK430" t="s">
        <v>120</v>
      </c>
      <c r="BL430" t="s">
        <v>135</v>
      </c>
      <c r="BN430">
        <v>60</v>
      </c>
      <c r="BO430" t="s">
        <v>155</v>
      </c>
      <c r="BP430" t="s">
        <v>147</v>
      </c>
      <c r="BQ430" t="s">
        <v>156</v>
      </c>
    </row>
    <row r="431" spans="1:69" x14ac:dyDescent="0.2">
      <c r="A431" t="s">
        <v>2355</v>
      </c>
      <c r="B431" t="s">
        <v>2355</v>
      </c>
      <c r="C431">
        <v>79.477999999999994</v>
      </c>
      <c r="D431" t="s">
        <v>2356</v>
      </c>
      <c r="E431" s="1" t="s">
        <v>205</v>
      </c>
      <c r="F431" s="1">
        <v>2</v>
      </c>
      <c r="G431" s="1" t="s">
        <v>206</v>
      </c>
      <c r="H431" s="1">
        <v>6</v>
      </c>
      <c r="I431" s="1"/>
      <c r="J431" t="s">
        <v>2357</v>
      </c>
      <c r="K431" s="1" t="s">
        <v>176</v>
      </c>
      <c r="L431" s="1">
        <v>2</v>
      </c>
      <c r="M431" s="1" t="s">
        <v>328</v>
      </c>
      <c r="N431" s="1">
        <v>4</v>
      </c>
      <c r="O431" s="1" t="s">
        <v>88</v>
      </c>
      <c r="P431" s="1">
        <v>4</v>
      </c>
      <c r="R431" t="s">
        <v>2358</v>
      </c>
      <c r="S431">
        <v>0</v>
      </c>
      <c r="V431" t="s">
        <v>90</v>
      </c>
      <c r="W431" s="8">
        <f>IF(Table1[[#This Row],[main_reasontext]]=[1]Q3_narr_open!$A$23,1,IF(Table1[[#This Row],[main_reasontext]]=[1]Q3_narr_open!$A$24,2,IF(Table1[[#This Row],[main_reasontext]]=[1]Q3_narr_open!$A$25,3,IF(Table1[[#This Row],[main_reasontext]]=[1]Q3_narr_open!$A$26,4,))))</f>
        <v>1</v>
      </c>
      <c r="X431">
        <v>0</v>
      </c>
      <c r="Y431" t="str" cm="1">
        <f t="array" ref="Y43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31" cm="1">
        <f t="array" ref="Z43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31" t="str" cm="1">
        <f t="array" ref="AA43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431" cm="1">
        <f t="array" ref="AB43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431" t="str" cm="1">
        <f t="array" ref="AC43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31" t="str" cm="1">
        <f t="array" ref="AD43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31">
        <f>IF(OR(Table1[[#This Row],[Merged_Coding3numerical1]]=1,Table1[[#This Row],[Merged_Coding3numerical2]]=1,Table1[[#This Row],[Merged_Coding3numerical3]]=1),1,0)</f>
        <v>1</v>
      </c>
      <c r="AF431">
        <f>IF(OR(Table1[[#This Row],[Merged_Coding3numerical1]]=2,Table1[[#This Row],[Merged_Coding3numerical2]]=2,Table1[[#This Row],[Merged_Coding3numerical3]]=2),1,0)</f>
        <v>1</v>
      </c>
      <c r="AG431">
        <f>IF(OR(Table1[[#This Row],[Merged_Coding3numerical1]]=3,Table1[[#This Row],[Merged_Coding3numerical2]]=3,Table1[[#This Row],[Merged_Coding3numerical3]]=3),1,0)</f>
        <v>0</v>
      </c>
      <c r="AH431">
        <f>IF(OR(Table1[[#This Row],[Merged_Coding3numerical1]]=4,Table1[[#This Row],[Merged_Coding3numerical2]]=4,Table1[[#This Row],[Merged_Coding3numerical3]]=4),1,0)</f>
        <v>0</v>
      </c>
      <c r="AI431">
        <f>IF(OR(Table1[[#This Row],[Merged_Coding3numerical1]]=5,Table1[[#This Row],[Merged_Coding3numerical2]]=5,Table1[[#This Row],[Merged_Coding3numerical3]]=5),1,0)</f>
        <v>0</v>
      </c>
      <c r="AJ431">
        <f>LEN(Table1[[#This Row],[narratives_open]])</f>
        <v>164</v>
      </c>
      <c r="AK431" s="1" t="s">
        <v>90</v>
      </c>
      <c r="AL431" s="1">
        <v>2</v>
      </c>
      <c r="AM431" s="1" t="s">
        <v>112</v>
      </c>
      <c r="AN431" s="1">
        <v>3</v>
      </c>
      <c r="AR431">
        <f t="shared" si="6"/>
        <v>0.5</v>
      </c>
      <c r="AS431">
        <v>1</v>
      </c>
      <c r="AT431">
        <v>2</v>
      </c>
      <c r="AU431">
        <v>3</v>
      </c>
      <c r="AV431">
        <f>IF(Table1[[#This Row],[narratives_rank_1]]=1,IF(Table1[[#This Row],[narratives_rank_2]]=2,123,132),IF(Table1[[#This Row],[narratives_rank_1]]=2,IF(Table1[[#This Row],[narratives_rank_2]]=1,213,231),IF(Table1[[#This Row],[narratives_rank_2]]=1,312,321)))</f>
        <v>123</v>
      </c>
      <c r="AW431" t="str">
        <f>IF(AV431=[1]Q4_narr_rank!$B$2,[1]Q4_narr_rank!$A$2,IF(AV431=[1]Q4_narr_rank!$B$3,[1]Q4_narr_rank!$A$3,IF(AV431=[1]Q4_narr_rank!$B$4,[1]Q4_narr_rank!$A$4,IF(AV431=[1]Q4_narr_rank!$B$5,[1]Q4_narr_rank!$A$5,IF(AV431=[1]Q4_narr_rank!$B$6,[1]Q4_narr_rank!$A$6,IF(AV431=[1]Q4_narr_rank!$B$7,[1]Q4_narr_rank!$A$7))))))</f>
        <v>Cynics</v>
      </c>
      <c r="AX431" t="s">
        <v>2359</v>
      </c>
      <c r="AY431">
        <v>1</v>
      </c>
      <c r="AZ431">
        <f>LEN(Table1[[#This Row],[narratives_probing]])</f>
        <v>166</v>
      </c>
      <c r="BA431" s="6" t="str">
        <f>IF(Table1[[#This Row],[narratives_rank_1]]=1,"Money",IF(Table1[[#This Row],[narratives_rank_2]]=1,"Mixture",IF(Table1[[#This Row],[narratives_rank_3]]=1,"Sincere")))</f>
        <v>Money</v>
      </c>
      <c r="BB431" s="1" t="s">
        <v>92</v>
      </c>
      <c r="BC431" s="1">
        <v>9</v>
      </c>
      <c r="BF431" t="s">
        <v>117</v>
      </c>
      <c r="BG431" t="s">
        <v>94</v>
      </c>
      <c r="BH431" t="s">
        <v>118</v>
      </c>
      <c r="BI431" t="s">
        <v>118</v>
      </c>
      <c r="BJ431" t="s">
        <v>154</v>
      </c>
      <c r="BK431" t="s">
        <v>120</v>
      </c>
      <c r="BL431" t="s">
        <v>135</v>
      </c>
      <c r="BN431">
        <v>51</v>
      </c>
      <c r="BO431" t="s">
        <v>136</v>
      </c>
      <c r="BP431" t="s">
        <v>147</v>
      </c>
      <c r="BQ431" t="s">
        <v>156</v>
      </c>
    </row>
    <row r="432" spans="1:69" x14ac:dyDescent="0.2">
      <c r="A432" t="s">
        <v>2360</v>
      </c>
      <c r="B432" t="s">
        <v>2360</v>
      </c>
      <c r="C432">
        <v>66.343999999999994</v>
      </c>
      <c r="D432" t="s">
        <v>2361</v>
      </c>
      <c r="E432" s="1" t="s">
        <v>127</v>
      </c>
      <c r="F432" s="1">
        <v>3</v>
      </c>
      <c r="G432" s="1" t="s">
        <v>128</v>
      </c>
      <c r="H432" s="1">
        <v>9</v>
      </c>
      <c r="I432" s="1"/>
      <c r="J432" t="s">
        <v>2362</v>
      </c>
      <c r="K432" s="1" t="s">
        <v>108</v>
      </c>
      <c r="L432" s="1">
        <v>1</v>
      </c>
      <c r="M432" s="1" t="s">
        <v>109</v>
      </c>
      <c r="N432" s="1">
        <v>1</v>
      </c>
      <c r="O432" s="1" t="s">
        <v>88</v>
      </c>
      <c r="P432" s="1">
        <v>4</v>
      </c>
      <c r="Q432" s="1">
        <v>1</v>
      </c>
      <c r="R432" t="s">
        <v>2363</v>
      </c>
      <c r="S432">
        <v>1</v>
      </c>
      <c r="V432" t="s">
        <v>185</v>
      </c>
      <c r="W432" s="8">
        <f>IF(Table1[[#This Row],[main_reasontext]]=[1]Q3_narr_open!$A$23,1,IF(Table1[[#This Row],[main_reasontext]]=[1]Q3_narr_open!$A$24,2,IF(Table1[[#This Row],[main_reasontext]]=[1]Q3_narr_open!$A$25,3,IF(Table1[[#This Row],[main_reasontext]]=[1]Q3_narr_open!$A$26,4,))))</f>
        <v>4</v>
      </c>
      <c r="X432">
        <v>0</v>
      </c>
      <c r="Y432" t="str" cm="1">
        <f t="array" ref="Y43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32" cm="1">
        <f t="array" ref="Z43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32" t="str" cm="1">
        <f t="array" ref="AA43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32" cm="1">
        <f t="array" ref="AB43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32" t="str" cm="1">
        <f t="array" ref="AC43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432" cm="1">
        <f t="array" ref="AD43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432">
        <f>IF(OR(Table1[[#This Row],[Merged_Coding3numerical1]]=1,Table1[[#This Row],[Merged_Coding3numerical2]]=1,Table1[[#This Row],[Merged_Coding3numerical3]]=1),1,0)</f>
        <v>1</v>
      </c>
      <c r="AF432">
        <f>IF(OR(Table1[[#This Row],[Merged_Coding3numerical1]]=2,Table1[[#This Row],[Merged_Coding3numerical2]]=2,Table1[[#This Row],[Merged_Coding3numerical3]]=2),1,0)</f>
        <v>0</v>
      </c>
      <c r="AG432">
        <f>IF(OR(Table1[[#This Row],[Merged_Coding3numerical1]]=3,Table1[[#This Row],[Merged_Coding3numerical2]]=3,Table1[[#This Row],[Merged_Coding3numerical3]]=3),1,0)</f>
        <v>1</v>
      </c>
      <c r="AH432">
        <f>IF(OR(Table1[[#This Row],[Merged_Coding3numerical1]]=4,Table1[[#This Row],[Merged_Coding3numerical2]]=4,Table1[[#This Row],[Merged_Coding3numerical3]]=4),1,0)</f>
        <v>1</v>
      </c>
      <c r="AI432">
        <f>IF(OR(Table1[[#This Row],[Merged_Coding3numerical1]]=5,Table1[[#This Row],[Merged_Coding3numerical2]]=5,Table1[[#This Row],[Merged_Coding3numerical3]]=5),1,0)</f>
        <v>0</v>
      </c>
      <c r="AJ432">
        <f>LEN(Table1[[#This Row],[narratives_open]])</f>
        <v>4288</v>
      </c>
      <c r="AK432" s="1" t="s">
        <v>113</v>
      </c>
      <c r="AL432" s="1">
        <v>1</v>
      </c>
      <c r="AM432" s="1" t="s">
        <v>90</v>
      </c>
      <c r="AN432" s="1">
        <v>2</v>
      </c>
      <c r="AO432" s="1" t="s">
        <v>1254</v>
      </c>
      <c r="AP432" s="1">
        <v>10</v>
      </c>
      <c r="AQ432" s="1">
        <v>1</v>
      </c>
      <c r="AR432">
        <f t="shared" si="6"/>
        <v>0.33333333333333331</v>
      </c>
      <c r="AS432">
        <v>1</v>
      </c>
      <c r="AT432">
        <v>2</v>
      </c>
      <c r="AU432">
        <v>3</v>
      </c>
      <c r="AV432">
        <f>IF(Table1[[#This Row],[narratives_rank_1]]=1,IF(Table1[[#This Row],[narratives_rank_2]]=2,123,132),IF(Table1[[#This Row],[narratives_rank_1]]=2,IF(Table1[[#This Row],[narratives_rank_2]]=1,213,231),IF(Table1[[#This Row],[narratives_rank_2]]=1,312,321)))</f>
        <v>123</v>
      </c>
      <c r="AW432" t="str">
        <f>IF(AV432=[1]Q4_narr_rank!$B$2,[1]Q4_narr_rank!$A$2,IF(AV432=[1]Q4_narr_rank!$B$3,[1]Q4_narr_rank!$A$3,IF(AV432=[1]Q4_narr_rank!$B$4,[1]Q4_narr_rank!$A$4,IF(AV432=[1]Q4_narr_rank!$B$5,[1]Q4_narr_rank!$A$5,IF(AV432=[1]Q4_narr_rank!$B$6,[1]Q4_narr_rank!$A$6,IF(AV432=[1]Q4_narr_rank!$B$7,[1]Q4_narr_rank!$A$7))))))</f>
        <v>Cynics</v>
      </c>
      <c r="AX432" t="s">
        <v>2364</v>
      </c>
      <c r="AY432">
        <v>1</v>
      </c>
      <c r="AZ432">
        <f>LEN(Table1[[#This Row],[narratives_probing]])</f>
        <v>4170</v>
      </c>
      <c r="BA432" s="6" t="str">
        <f>IF(Table1[[#This Row],[narratives_rank_1]]=1,"Money",IF(Table1[[#This Row],[narratives_rank_2]]=1,"Mixture",IF(Table1[[#This Row],[narratives_rank_3]]=1,"Sincere")))</f>
        <v>Money</v>
      </c>
      <c r="BB432" s="7" t="s">
        <v>116</v>
      </c>
      <c r="BC432" s="1">
        <v>10</v>
      </c>
      <c r="BD432" s="14"/>
      <c r="BE432" s="14"/>
      <c r="BF432" t="s">
        <v>117</v>
      </c>
      <c r="BG432" t="s">
        <v>187</v>
      </c>
      <c r="BH432" t="s">
        <v>96</v>
      </c>
      <c r="BI432" t="s">
        <v>96</v>
      </c>
      <c r="BJ432" t="s">
        <v>119</v>
      </c>
      <c r="BK432" t="s">
        <v>163</v>
      </c>
      <c r="BL432" t="s">
        <v>135</v>
      </c>
      <c r="BN432">
        <v>30</v>
      </c>
      <c r="BO432" t="s">
        <v>136</v>
      </c>
      <c r="BP432" t="s">
        <v>123</v>
      </c>
      <c r="BQ432" t="s">
        <v>124</v>
      </c>
    </row>
    <row r="433" spans="1:69" x14ac:dyDescent="0.2">
      <c r="A433" t="s">
        <v>2365</v>
      </c>
      <c r="B433" t="s">
        <v>2365</v>
      </c>
      <c r="C433">
        <v>54.613</v>
      </c>
      <c r="D433" t="s">
        <v>2366</v>
      </c>
      <c r="E433" s="1" t="s">
        <v>141</v>
      </c>
      <c r="F433" s="1">
        <v>6</v>
      </c>
      <c r="G433" s="1" t="s">
        <v>305</v>
      </c>
      <c r="H433" s="1">
        <v>20</v>
      </c>
      <c r="I433" s="1"/>
      <c r="J433" t="s">
        <v>2367</v>
      </c>
      <c r="K433" s="1" t="s">
        <v>176</v>
      </c>
      <c r="L433" s="1">
        <v>2</v>
      </c>
      <c r="M433" s="1" t="s">
        <v>328</v>
      </c>
      <c r="N433" s="1">
        <v>4</v>
      </c>
      <c r="O433" s="1" t="s">
        <v>88</v>
      </c>
      <c r="P433" s="1">
        <v>4</v>
      </c>
      <c r="R433" t="s">
        <v>2368</v>
      </c>
      <c r="S433">
        <v>1</v>
      </c>
      <c r="X433">
        <v>0</v>
      </c>
      <c r="Y433" t="str" cm="1">
        <f t="array" ref="Y43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33" cm="1">
        <f t="array" ref="Z43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33" t="str" cm="1">
        <f t="array" ref="AA43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33" t="str" cm="1">
        <f t="array" ref="AB43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33" t="str" cm="1">
        <f t="array" ref="AC43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33" t="str" cm="1">
        <f t="array" ref="AD43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33">
        <f>IF(OR(Table1[[#This Row],[Merged_Coding3numerical1]]=1,Table1[[#This Row],[Merged_Coding3numerical2]]=1,Table1[[#This Row],[Merged_Coding3numerical3]]=1),1,0)</f>
        <v>0</v>
      </c>
      <c r="AF433">
        <f>IF(OR(Table1[[#This Row],[Merged_Coding3numerical1]]=2,Table1[[#This Row],[Merged_Coding3numerical2]]=2,Table1[[#This Row],[Merged_Coding3numerical3]]=2),1,0)</f>
        <v>0</v>
      </c>
      <c r="AG433">
        <f>IF(OR(Table1[[#This Row],[Merged_Coding3numerical1]]=3,Table1[[#This Row],[Merged_Coding3numerical2]]=3,Table1[[#This Row],[Merged_Coding3numerical3]]=3),1,0)</f>
        <v>0</v>
      </c>
      <c r="AH433">
        <f>IF(OR(Table1[[#This Row],[Merged_Coding3numerical1]]=4,Table1[[#This Row],[Merged_Coding3numerical2]]=4,Table1[[#This Row],[Merged_Coding3numerical3]]=4),1,0)</f>
        <v>1</v>
      </c>
      <c r="AI433">
        <f>IF(OR(Table1[[#This Row],[Merged_Coding3numerical1]]=5,Table1[[#This Row],[Merged_Coding3numerical2]]=5,Table1[[#This Row],[Merged_Coding3numerical3]]=5),1,0)</f>
        <v>0</v>
      </c>
      <c r="AJ433">
        <f>LEN(Table1[[#This Row],[narratives_open]])</f>
        <v>216</v>
      </c>
      <c r="AK433" s="1" t="s">
        <v>113</v>
      </c>
      <c r="AL433" s="1">
        <v>1</v>
      </c>
      <c r="AR433">
        <f t="shared" si="6"/>
        <v>1</v>
      </c>
      <c r="AS433">
        <v>3</v>
      </c>
      <c r="AT433">
        <v>2</v>
      </c>
      <c r="AU433">
        <v>1</v>
      </c>
      <c r="AV433">
        <f>IF(Table1[[#This Row],[narratives_rank_1]]=1,IF(Table1[[#This Row],[narratives_rank_2]]=2,123,132),IF(Table1[[#This Row],[narratives_rank_1]]=2,IF(Table1[[#This Row],[narratives_rank_2]]=1,213,231),IF(Table1[[#This Row],[narratives_rank_2]]=1,312,321)))</f>
        <v>321</v>
      </c>
      <c r="AW433" t="str">
        <f>IF(AV433=[1]Q4_narr_rank!$B$2,[1]Q4_narr_rank!$A$2,IF(AV433=[1]Q4_narr_rank!$B$3,[1]Q4_narr_rank!$A$3,IF(AV433=[1]Q4_narr_rank!$B$4,[1]Q4_narr_rank!$A$4,IF(AV433=[1]Q4_narr_rank!$B$5,[1]Q4_narr_rank!$A$5,IF(AV433=[1]Q4_narr_rank!$B$6,[1]Q4_narr_rank!$A$6,IF(AV433=[1]Q4_narr_rank!$B$7,[1]Q4_narr_rank!$A$7))))))</f>
        <v>Idealists</v>
      </c>
      <c r="AX433" t="s">
        <v>2369</v>
      </c>
      <c r="AY433">
        <v>1</v>
      </c>
      <c r="AZ433">
        <f>LEN(Table1[[#This Row],[narratives_probing]])</f>
        <v>346</v>
      </c>
      <c r="BA433" s="6" t="str">
        <f>IF(Table1[[#This Row],[narratives_rank_1]]=1,"Money",IF(Table1[[#This Row],[narratives_rank_2]]=1,"Mixture",IF(Table1[[#This Row],[narratives_rank_3]]=1,"Sincere")))</f>
        <v>Sincere</v>
      </c>
      <c r="BB433" s="11" t="s">
        <v>1471</v>
      </c>
      <c r="BC433" s="1">
        <v>14</v>
      </c>
      <c r="BF433" t="s">
        <v>237</v>
      </c>
      <c r="BG433">
        <v>0.2</v>
      </c>
      <c r="BH433" t="s">
        <v>96</v>
      </c>
      <c r="BI433" t="s">
        <v>96</v>
      </c>
      <c r="BJ433" t="s">
        <v>154</v>
      </c>
      <c r="BK433" t="s">
        <v>120</v>
      </c>
      <c r="BL433" t="s">
        <v>99</v>
      </c>
      <c r="BN433">
        <v>71</v>
      </c>
      <c r="BO433" t="s">
        <v>122</v>
      </c>
      <c r="BP433" t="s">
        <v>137</v>
      </c>
      <c r="BQ433" t="s">
        <v>124</v>
      </c>
    </row>
    <row r="434" spans="1:69" x14ac:dyDescent="0.2">
      <c r="A434" t="s">
        <v>2370</v>
      </c>
      <c r="B434" t="s">
        <v>2370</v>
      </c>
      <c r="C434">
        <v>56.325000000000003</v>
      </c>
      <c r="D434" t="s">
        <v>2371</v>
      </c>
      <c r="E434" s="1" t="s">
        <v>167</v>
      </c>
      <c r="F434" s="1">
        <v>5</v>
      </c>
      <c r="G434" s="1" t="s">
        <v>167</v>
      </c>
      <c r="H434" s="1">
        <v>19</v>
      </c>
      <c r="I434" s="1"/>
      <c r="J434" t="s">
        <v>2372</v>
      </c>
      <c r="K434" s="1" t="s">
        <v>176</v>
      </c>
      <c r="L434" s="1">
        <v>2</v>
      </c>
      <c r="M434" s="1" t="s">
        <v>328</v>
      </c>
      <c r="N434" s="1">
        <v>4</v>
      </c>
      <c r="O434" s="1" t="s">
        <v>88</v>
      </c>
      <c r="P434" s="1">
        <v>4</v>
      </c>
      <c r="R434" t="s">
        <v>2373</v>
      </c>
      <c r="S434">
        <v>0</v>
      </c>
      <c r="V434" t="s">
        <v>90</v>
      </c>
      <c r="W434" s="8">
        <f>IF(Table1[[#This Row],[main_reasontext]]=[1]Q3_narr_open!$A$23,1,IF(Table1[[#This Row],[main_reasontext]]=[1]Q3_narr_open!$A$24,2,IF(Table1[[#This Row],[main_reasontext]]=[1]Q3_narr_open!$A$25,3,IF(Table1[[#This Row],[main_reasontext]]=[1]Q3_narr_open!$A$26,4,))))</f>
        <v>1</v>
      </c>
      <c r="X434">
        <v>0</v>
      </c>
      <c r="Y434" t="str" cm="1">
        <f t="array" ref="Y43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34" cm="1">
        <f t="array" ref="Z43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34" t="str" cm="1">
        <f t="array" ref="AA43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34" cm="1">
        <f t="array" ref="AB43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34" t="str" cm="1">
        <f t="array" ref="AC43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34" t="str" cm="1">
        <f t="array" ref="AD43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34">
        <f>IF(OR(Table1[[#This Row],[Merged_Coding3numerical1]]=1,Table1[[#This Row],[Merged_Coding3numerical2]]=1,Table1[[#This Row],[Merged_Coding3numerical3]]=1),1,0)</f>
        <v>1</v>
      </c>
      <c r="AF434">
        <f>IF(OR(Table1[[#This Row],[Merged_Coding3numerical1]]=2,Table1[[#This Row],[Merged_Coding3numerical2]]=2,Table1[[#This Row],[Merged_Coding3numerical3]]=2),1,0)</f>
        <v>0</v>
      </c>
      <c r="AG434">
        <f>IF(OR(Table1[[#This Row],[Merged_Coding3numerical1]]=3,Table1[[#This Row],[Merged_Coding3numerical2]]=3,Table1[[#This Row],[Merged_Coding3numerical3]]=3),1,0)</f>
        <v>0</v>
      </c>
      <c r="AH434">
        <f>IF(OR(Table1[[#This Row],[Merged_Coding3numerical1]]=4,Table1[[#This Row],[Merged_Coding3numerical2]]=4,Table1[[#This Row],[Merged_Coding3numerical3]]=4),1,0)</f>
        <v>1</v>
      </c>
      <c r="AI434">
        <f>IF(OR(Table1[[#This Row],[Merged_Coding3numerical1]]=5,Table1[[#This Row],[Merged_Coding3numerical2]]=5,Table1[[#This Row],[Merged_Coding3numerical3]]=5),1,0)</f>
        <v>0</v>
      </c>
      <c r="AJ434">
        <f>LEN(Table1[[#This Row],[narratives_open]])</f>
        <v>72</v>
      </c>
      <c r="AK434" s="1" t="s">
        <v>90</v>
      </c>
      <c r="AL434" s="1">
        <v>2</v>
      </c>
      <c r="AM434" s="1" t="s">
        <v>113</v>
      </c>
      <c r="AN434" s="1">
        <v>1</v>
      </c>
      <c r="AR434">
        <f t="shared" si="6"/>
        <v>0.5</v>
      </c>
      <c r="AS434">
        <v>2</v>
      </c>
      <c r="AT434">
        <v>1</v>
      </c>
      <c r="AU434">
        <v>3</v>
      </c>
      <c r="AV434">
        <f>IF(Table1[[#This Row],[narratives_rank_1]]=1,IF(Table1[[#This Row],[narratives_rank_2]]=2,123,132),IF(Table1[[#This Row],[narratives_rank_1]]=2,IF(Table1[[#This Row],[narratives_rank_2]]=1,213,231),IF(Table1[[#This Row],[narratives_rank_2]]=1,312,321)))</f>
        <v>213</v>
      </c>
      <c r="AW434" t="str">
        <f>IF(AV434=[1]Q4_narr_rank!$B$2,[1]Q4_narr_rank!$A$2,IF(AV434=[1]Q4_narr_rank!$B$3,[1]Q4_narr_rank!$A$3,IF(AV434=[1]Q4_narr_rank!$B$4,[1]Q4_narr_rank!$A$4,IF(AV434=[1]Q4_narr_rank!$B$5,[1]Q4_narr_rank!$A$5,IF(AV434=[1]Q4_narr_rank!$B$6,[1]Q4_narr_rank!$A$6,IF(AV434=[1]Q4_narr_rank!$B$7,[1]Q4_narr_rank!$A$7))))))</f>
        <v>Balanced Cynics</v>
      </c>
      <c r="AX434" t="s">
        <v>2374</v>
      </c>
      <c r="AY434">
        <v>1</v>
      </c>
      <c r="AZ434">
        <f>LEN(Table1[[#This Row],[narratives_probing]])</f>
        <v>319</v>
      </c>
      <c r="BA434" s="6" t="str">
        <f>IF(Table1[[#This Row],[narratives_rank_1]]=1,"Money",IF(Table1[[#This Row],[narratives_rank_2]]=1,"Mixture",IF(Table1[[#This Row],[narratives_rank_3]]=1,"Sincere")))</f>
        <v>Mixture</v>
      </c>
      <c r="BB434" s="7" t="s">
        <v>2287</v>
      </c>
      <c r="BC434" s="1">
        <v>11</v>
      </c>
      <c r="BF434" t="s">
        <v>93</v>
      </c>
      <c r="BG434">
        <v>0.4</v>
      </c>
      <c r="BH434" t="s">
        <v>146</v>
      </c>
      <c r="BI434" t="s">
        <v>188</v>
      </c>
      <c r="BJ434" t="s">
        <v>162</v>
      </c>
      <c r="BK434" t="s">
        <v>120</v>
      </c>
      <c r="BL434" t="s">
        <v>135</v>
      </c>
      <c r="BN434">
        <v>72</v>
      </c>
      <c r="BO434" t="s">
        <v>122</v>
      </c>
      <c r="BP434" t="s">
        <v>147</v>
      </c>
      <c r="BQ434" t="s">
        <v>138</v>
      </c>
    </row>
    <row r="435" spans="1:69" x14ac:dyDescent="0.2">
      <c r="A435" t="s">
        <v>2375</v>
      </c>
      <c r="B435" t="s">
        <v>2375</v>
      </c>
      <c r="C435">
        <v>55.759</v>
      </c>
      <c r="D435" t="s">
        <v>2376</v>
      </c>
      <c r="E435" s="1" t="s">
        <v>105</v>
      </c>
      <c r="F435" s="1">
        <v>1</v>
      </c>
      <c r="G435" s="1" t="s">
        <v>106</v>
      </c>
      <c r="H435" s="1">
        <v>2</v>
      </c>
      <c r="I435" s="1"/>
      <c r="J435" t="s">
        <v>2377</v>
      </c>
      <c r="K435" s="1" t="s">
        <v>108</v>
      </c>
      <c r="L435" s="1">
        <v>1</v>
      </c>
      <c r="M435" s="1" t="s">
        <v>109</v>
      </c>
      <c r="N435" s="1">
        <v>1</v>
      </c>
      <c r="O435" s="1" t="s">
        <v>88</v>
      </c>
      <c r="P435" s="1">
        <v>4</v>
      </c>
      <c r="R435" t="s">
        <v>2378</v>
      </c>
      <c r="S435">
        <v>1</v>
      </c>
      <c r="T435" t="s">
        <v>170</v>
      </c>
      <c r="X435">
        <v>0</v>
      </c>
      <c r="Y435" t="str" cm="1">
        <f t="array" ref="Y43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435" cm="1">
        <f t="array" ref="Z43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435" t="str" cm="1">
        <f t="array" ref="AA43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35" t="str" cm="1">
        <f t="array" ref="AB43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35" t="str" cm="1">
        <f t="array" ref="AC43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35" t="str" cm="1">
        <f t="array" ref="AD43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35">
        <f>IF(OR(Table1[[#This Row],[Merged_Coding3numerical1]]=1,Table1[[#This Row],[Merged_Coding3numerical2]]=1,Table1[[#This Row],[Merged_Coding3numerical3]]=1),1,0)</f>
        <v>0</v>
      </c>
      <c r="AF435">
        <f>IF(OR(Table1[[#This Row],[Merged_Coding3numerical1]]=2,Table1[[#This Row],[Merged_Coding3numerical2]]=2,Table1[[#This Row],[Merged_Coding3numerical3]]=2),1,0)</f>
        <v>0</v>
      </c>
      <c r="AG435">
        <f>IF(OR(Table1[[#This Row],[Merged_Coding3numerical1]]=3,Table1[[#This Row],[Merged_Coding3numerical2]]=3,Table1[[#This Row],[Merged_Coding3numerical3]]=3),1,0)</f>
        <v>0</v>
      </c>
      <c r="AH435">
        <f>IF(OR(Table1[[#This Row],[Merged_Coding3numerical1]]=4,Table1[[#This Row],[Merged_Coding3numerical2]]=4,Table1[[#This Row],[Merged_Coding3numerical3]]=4),1,0)</f>
        <v>0</v>
      </c>
      <c r="AI435">
        <f>IF(OR(Table1[[#This Row],[Merged_Coding3numerical1]]=5,Table1[[#This Row],[Merged_Coding3numerical2]]=5,Table1[[#This Row],[Merged_Coding3numerical3]]=5),1,0)</f>
        <v>1</v>
      </c>
      <c r="AJ435">
        <f>LEN(Table1[[#This Row],[narratives_open]])</f>
        <v>141</v>
      </c>
      <c r="AK435" s="1" t="s">
        <v>194</v>
      </c>
      <c r="AL435" s="1">
        <v>9</v>
      </c>
      <c r="AR435">
        <f t="shared" si="6"/>
        <v>1</v>
      </c>
      <c r="AS435">
        <v>3</v>
      </c>
      <c r="AT435">
        <v>2</v>
      </c>
      <c r="AU435">
        <v>1</v>
      </c>
      <c r="AV435">
        <f>IF(Table1[[#This Row],[narratives_rank_1]]=1,IF(Table1[[#This Row],[narratives_rank_2]]=2,123,132),IF(Table1[[#This Row],[narratives_rank_1]]=2,IF(Table1[[#This Row],[narratives_rank_2]]=1,213,231),IF(Table1[[#This Row],[narratives_rank_2]]=1,312,321)))</f>
        <v>321</v>
      </c>
      <c r="AW435" t="str">
        <f>IF(AV435=[1]Q4_narr_rank!$B$2,[1]Q4_narr_rank!$A$2,IF(AV435=[1]Q4_narr_rank!$B$3,[1]Q4_narr_rank!$A$3,IF(AV435=[1]Q4_narr_rank!$B$4,[1]Q4_narr_rank!$A$4,IF(AV435=[1]Q4_narr_rank!$B$5,[1]Q4_narr_rank!$A$5,IF(AV435=[1]Q4_narr_rank!$B$6,[1]Q4_narr_rank!$A$6,IF(AV435=[1]Q4_narr_rank!$B$7,[1]Q4_narr_rank!$A$7))))))</f>
        <v>Idealists</v>
      </c>
      <c r="AX435" t="s">
        <v>2379</v>
      </c>
      <c r="AY435">
        <v>1</v>
      </c>
      <c r="AZ435">
        <f>LEN(Table1[[#This Row],[narratives_probing]])</f>
        <v>95</v>
      </c>
      <c r="BA435" s="6" t="str">
        <f>IF(Table1[[#This Row],[narratives_rank_1]]=1,"Money",IF(Table1[[#This Row],[narratives_rank_2]]=1,"Mixture",IF(Table1[[#This Row],[narratives_rank_3]]=1,"Sincere")))</f>
        <v>Sincere</v>
      </c>
      <c r="BB435" s="9" t="s">
        <v>369</v>
      </c>
      <c r="BC435" s="1">
        <v>7</v>
      </c>
      <c r="BF435" t="s">
        <v>133</v>
      </c>
      <c r="BG435" t="s">
        <v>187</v>
      </c>
      <c r="BH435" t="s">
        <v>118</v>
      </c>
      <c r="BI435" t="s">
        <v>188</v>
      </c>
      <c r="BJ435" t="s">
        <v>154</v>
      </c>
      <c r="BK435" t="s">
        <v>163</v>
      </c>
      <c r="BL435" t="s">
        <v>99</v>
      </c>
      <c r="BN435">
        <v>44</v>
      </c>
      <c r="BO435" t="s">
        <v>100</v>
      </c>
      <c r="BP435" t="s">
        <v>216</v>
      </c>
      <c r="BQ435" t="s">
        <v>124</v>
      </c>
    </row>
    <row r="436" spans="1:69" x14ac:dyDescent="0.2">
      <c r="A436" t="s">
        <v>2380</v>
      </c>
      <c r="B436" t="s">
        <v>2380</v>
      </c>
      <c r="C436">
        <v>26.012</v>
      </c>
      <c r="D436" t="s">
        <v>2381</v>
      </c>
      <c r="E436" s="1" t="s">
        <v>105</v>
      </c>
      <c r="F436" s="1">
        <v>1</v>
      </c>
      <c r="G436" s="1" t="s">
        <v>182</v>
      </c>
      <c r="H436" s="1">
        <v>3</v>
      </c>
      <c r="I436" s="1"/>
      <c r="J436" t="s">
        <v>1557</v>
      </c>
      <c r="K436" s="1" t="s">
        <v>108</v>
      </c>
      <c r="L436" s="1">
        <v>1</v>
      </c>
      <c r="M436" s="1" t="s">
        <v>109</v>
      </c>
      <c r="N436" s="1">
        <v>1</v>
      </c>
      <c r="O436" s="1" t="s">
        <v>88</v>
      </c>
      <c r="P436" s="1">
        <v>4</v>
      </c>
      <c r="Q436" s="1"/>
      <c r="R436" t="s">
        <v>1558</v>
      </c>
      <c r="S436">
        <v>0</v>
      </c>
      <c r="X436">
        <v>0</v>
      </c>
      <c r="Y436" t="str" cm="1">
        <f t="array" ref="Y43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36" cm="1">
        <f t="array" ref="Z43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36" t="str" cm="1">
        <f t="array" ref="AA43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36" t="str" cm="1">
        <f t="array" ref="AB43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36" t="str" cm="1">
        <f t="array" ref="AC43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36" t="str" cm="1">
        <f t="array" ref="AD43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36">
        <f>IF(OR(Table1[[#This Row],[Merged_Coding3numerical1]]=1,Table1[[#This Row],[Merged_Coding3numerical2]]=1,Table1[[#This Row],[Merged_Coding3numerical3]]=1),1,0)</f>
        <v>0</v>
      </c>
      <c r="AF436">
        <f>IF(OR(Table1[[#This Row],[Merged_Coding3numerical1]]=2,Table1[[#This Row],[Merged_Coding3numerical2]]=2,Table1[[#This Row],[Merged_Coding3numerical3]]=2),1,0)</f>
        <v>0</v>
      </c>
      <c r="AG436">
        <f>IF(OR(Table1[[#This Row],[Merged_Coding3numerical1]]=3,Table1[[#This Row],[Merged_Coding3numerical2]]=3,Table1[[#This Row],[Merged_Coding3numerical3]]=3),1,0)</f>
        <v>0</v>
      </c>
      <c r="AH436">
        <f>IF(OR(Table1[[#This Row],[Merged_Coding3numerical1]]=4,Table1[[#This Row],[Merged_Coding3numerical2]]=4,Table1[[#This Row],[Merged_Coding3numerical3]]=4),1,0)</f>
        <v>1</v>
      </c>
      <c r="AI436">
        <f>IF(OR(Table1[[#This Row],[Merged_Coding3numerical1]]=5,Table1[[#This Row],[Merged_Coding3numerical2]]=5,Table1[[#This Row],[Merged_Coding3numerical3]]=5),1,0)</f>
        <v>0</v>
      </c>
      <c r="AJ436">
        <f>LEN(Table1[[#This Row],[narratives_open]])</f>
        <v>81</v>
      </c>
      <c r="AK436" s="1" t="s">
        <v>113</v>
      </c>
      <c r="AL436" s="1">
        <v>1</v>
      </c>
      <c r="AR436">
        <f t="shared" si="6"/>
        <v>1</v>
      </c>
      <c r="AS436">
        <v>3</v>
      </c>
      <c r="AT436">
        <v>2</v>
      </c>
      <c r="AU436">
        <v>1</v>
      </c>
      <c r="AV436">
        <f>IF(Table1[[#This Row],[narratives_rank_1]]=1,IF(Table1[[#This Row],[narratives_rank_2]]=2,123,132),IF(Table1[[#This Row],[narratives_rank_1]]=2,IF(Table1[[#This Row],[narratives_rank_2]]=1,213,231),IF(Table1[[#This Row],[narratives_rank_2]]=1,312,321)))</f>
        <v>321</v>
      </c>
      <c r="AW436" t="str">
        <f>IF(AV436=[1]Q4_narr_rank!$B$2,[1]Q4_narr_rank!$A$2,IF(AV436=[1]Q4_narr_rank!$B$3,[1]Q4_narr_rank!$A$3,IF(AV436=[1]Q4_narr_rank!$B$4,[1]Q4_narr_rank!$A$4,IF(AV436=[1]Q4_narr_rank!$B$5,[1]Q4_narr_rank!$A$5,IF(AV436=[1]Q4_narr_rank!$B$6,[1]Q4_narr_rank!$A$6,IF(AV436=[1]Q4_narr_rank!$B$7,[1]Q4_narr_rank!$A$7))))))</f>
        <v>Idealists</v>
      </c>
      <c r="AX436" t="s">
        <v>1559</v>
      </c>
      <c r="AY436">
        <v>1</v>
      </c>
      <c r="AZ436">
        <f>LEN(Table1[[#This Row],[narratives_probing]])</f>
        <v>82</v>
      </c>
      <c r="BA436" s="6" t="str">
        <f>IF(Table1[[#This Row],[narratives_rank_1]]=1,"Money",IF(Table1[[#This Row],[narratives_rank_2]]=1,"Mixture",IF(Table1[[#This Row],[narratives_rank_3]]=1,"Sincere")))</f>
        <v>Sincere</v>
      </c>
      <c r="BB436" s="9" t="s">
        <v>369</v>
      </c>
      <c r="BC436" s="1">
        <v>7</v>
      </c>
      <c r="BF436" t="s">
        <v>223</v>
      </c>
      <c r="BG436" t="s">
        <v>187</v>
      </c>
      <c r="BH436" t="s">
        <v>188</v>
      </c>
      <c r="BI436" t="s">
        <v>188</v>
      </c>
      <c r="BJ436" t="s">
        <v>162</v>
      </c>
      <c r="BK436" t="s">
        <v>120</v>
      </c>
      <c r="BL436" t="s">
        <v>121</v>
      </c>
      <c r="BN436">
        <v>35</v>
      </c>
      <c r="BO436" t="s">
        <v>100</v>
      </c>
      <c r="BP436" t="s">
        <v>147</v>
      </c>
      <c r="BQ436" t="s">
        <v>138</v>
      </c>
    </row>
    <row r="437" spans="1:69" x14ac:dyDescent="0.2">
      <c r="A437" t="s">
        <v>2382</v>
      </c>
      <c r="B437" t="s">
        <v>2382</v>
      </c>
      <c r="C437">
        <v>73.695999999999998</v>
      </c>
      <c r="D437" t="s">
        <v>2383</v>
      </c>
      <c r="E437" s="1" t="s">
        <v>167</v>
      </c>
      <c r="F437" s="1">
        <v>5</v>
      </c>
      <c r="G437" s="1" t="s">
        <v>167</v>
      </c>
      <c r="H437" s="1">
        <v>19</v>
      </c>
      <c r="I437" s="1"/>
      <c r="J437" t="s">
        <v>2384</v>
      </c>
      <c r="K437" s="1" t="s">
        <v>108</v>
      </c>
      <c r="L437" s="1">
        <v>1</v>
      </c>
      <c r="M437" s="1" t="s">
        <v>109</v>
      </c>
      <c r="N437" s="1">
        <v>1</v>
      </c>
      <c r="O437" s="1" t="s">
        <v>227</v>
      </c>
      <c r="P437" s="1">
        <v>2</v>
      </c>
      <c r="R437" t="s">
        <v>2385</v>
      </c>
      <c r="S437">
        <v>0</v>
      </c>
      <c r="U437">
        <v>1</v>
      </c>
      <c r="V437" t="s">
        <v>90</v>
      </c>
      <c r="W437" s="8">
        <f>IF(Table1[[#This Row],[main_reasontext]]=[1]Q3_narr_open!$A$23,1,IF(Table1[[#This Row],[main_reasontext]]=[1]Q3_narr_open!$A$24,2,IF(Table1[[#This Row],[main_reasontext]]=[1]Q3_narr_open!$A$25,3,IF(Table1[[#This Row],[main_reasontext]]=[1]Q3_narr_open!$A$26,4,))))</f>
        <v>1</v>
      </c>
      <c r="X437">
        <v>0</v>
      </c>
      <c r="Y437" t="str" cm="1">
        <f t="array" ref="Y43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37" cm="1">
        <f t="array" ref="Z43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37" t="str" cm="1">
        <f t="array" ref="AA43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37" cm="1">
        <f t="array" ref="AB43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37" t="str" cm="1">
        <f t="array" ref="AC43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37" t="str" cm="1">
        <f t="array" ref="AD43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37">
        <f>IF(OR(Table1[[#This Row],[Merged_Coding3numerical1]]=1,Table1[[#This Row],[Merged_Coding3numerical2]]=1,Table1[[#This Row],[Merged_Coding3numerical3]]=1),1,0)</f>
        <v>1</v>
      </c>
      <c r="AF437">
        <f>IF(OR(Table1[[#This Row],[Merged_Coding3numerical1]]=2,Table1[[#This Row],[Merged_Coding3numerical2]]=2,Table1[[#This Row],[Merged_Coding3numerical3]]=2),1,0)</f>
        <v>0</v>
      </c>
      <c r="AG437">
        <f>IF(OR(Table1[[#This Row],[Merged_Coding3numerical1]]=3,Table1[[#This Row],[Merged_Coding3numerical2]]=3,Table1[[#This Row],[Merged_Coding3numerical3]]=3),1,0)</f>
        <v>0</v>
      </c>
      <c r="AH437">
        <f>IF(OR(Table1[[#This Row],[Merged_Coding3numerical1]]=4,Table1[[#This Row],[Merged_Coding3numerical2]]=4,Table1[[#This Row],[Merged_Coding3numerical3]]=4),1,0)</f>
        <v>1</v>
      </c>
      <c r="AI437">
        <f>IF(OR(Table1[[#This Row],[Merged_Coding3numerical1]]=5,Table1[[#This Row],[Merged_Coding3numerical2]]=5,Table1[[#This Row],[Merged_Coding3numerical3]]=5),1,0)</f>
        <v>0</v>
      </c>
      <c r="AJ437">
        <f>LEN(Table1[[#This Row],[narratives_open]])</f>
        <v>154</v>
      </c>
      <c r="AK437" s="1" t="s">
        <v>90</v>
      </c>
      <c r="AL437" s="1">
        <v>2</v>
      </c>
      <c r="AM437" s="1" t="s">
        <v>113</v>
      </c>
      <c r="AN437" s="1">
        <v>1</v>
      </c>
      <c r="AR437">
        <f t="shared" si="6"/>
        <v>0.5</v>
      </c>
      <c r="AS437">
        <v>1</v>
      </c>
      <c r="AT437">
        <v>2</v>
      </c>
      <c r="AU437">
        <v>3</v>
      </c>
      <c r="AV437">
        <f>IF(Table1[[#This Row],[narratives_rank_1]]=1,IF(Table1[[#This Row],[narratives_rank_2]]=2,123,132),IF(Table1[[#This Row],[narratives_rank_1]]=2,IF(Table1[[#This Row],[narratives_rank_2]]=1,213,231),IF(Table1[[#This Row],[narratives_rank_2]]=1,312,321)))</f>
        <v>123</v>
      </c>
      <c r="AW437" t="str">
        <f>IF(AV437=[1]Q4_narr_rank!$B$2,[1]Q4_narr_rank!$A$2,IF(AV437=[1]Q4_narr_rank!$B$3,[1]Q4_narr_rank!$A$3,IF(AV437=[1]Q4_narr_rank!$B$4,[1]Q4_narr_rank!$A$4,IF(AV437=[1]Q4_narr_rank!$B$5,[1]Q4_narr_rank!$A$5,IF(AV437=[1]Q4_narr_rank!$B$6,[1]Q4_narr_rank!$A$6,IF(AV437=[1]Q4_narr_rank!$B$7,[1]Q4_narr_rank!$A$7))))))</f>
        <v>Cynics</v>
      </c>
      <c r="AX437" t="s">
        <v>2386</v>
      </c>
      <c r="AY437">
        <v>1</v>
      </c>
      <c r="AZ437">
        <f>LEN(Table1[[#This Row],[narratives_probing]])</f>
        <v>104</v>
      </c>
      <c r="BA437" s="6" t="str">
        <f>IF(Table1[[#This Row],[narratives_rank_1]]=1,"Money",IF(Table1[[#This Row],[narratives_rank_2]]=1,"Mixture",IF(Table1[[#This Row],[narratives_rank_3]]=1,"Sincere")))</f>
        <v>Money</v>
      </c>
      <c r="BB437" s="11" t="s">
        <v>116</v>
      </c>
      <c r="BC437" s="1">
        <v>10</v>
      </c>
      <c r="BF437" t="s">
        <v>93</v>
      </c>
      <c r="BG437" t="s">
        <v>94</v>
      </c>
      <c r="BH437" t="s">
        <v>146</v>
      </c>
      <c r="BI437" t="s">
        <v>146</v>
      </c>
      <c r="BJ437" t="s">
        <v>162</v>
      </c>
      <c r="BK437" t="s">
        <v>163</v>
      </c>
      <c r="BL437" t="s">
        <v>135</v>
      </c>
      <c r="BN437">
        <v>43</v>
      </c>
      <c r="BO437" t="s">
        <v>155</v>
      </c>
      <c r="BP437" t="s">
        <v>101</v>
      </c>
      <c r="BQ437" t="s">
        <v>138</v>
      </c>
    </row>
    <row r="438" spans="1:69" x14ac:dyDescent="0.2">
      <c r="A438" t="s">
        <v>2387</v>
      </c>
      <c r="B438" t="s">
        <v>2387</v>
      </c>
      <c r="C438">
        <v>529.18899999999996</v>
      </c>
      <c r="D438" t="s">
        <v>2388</v>
      </c>
      <c r="E438" s="1" t="s">
        <v>127</v>
      </c>
      <c r="F438" s="1">
        <v>3</v>
      </c>
      <c r="G438" s="1" t="s">
        <v>128</v>
      </c>
      <c r="H438" s="1">
        <v>9</v>
      </c>
      <c r="I438" s="1"/>
      <c r="J438" t="s">
        <v>2389</v>
      </c>
      <c r="K438" s="1" t="s">
        <v>192</v>
      </c>
      <c r="L438" s="1">
        <v>3</v>
      </c>
      <c r="M438" s="1" t="s">
        <v>87</v>
      </c>
      <c r="N438" s="1">
        <v>3</v>
      </c>
      <c r="O438" s="1" t="s">
        <v>88</v>
      </c>
      <c r="P438" s="1">
        <v>4</v>
      </c>
      <c r="R438" t="s">
        <v>2390</v>
      </c>
      <c r="S438">
        <v>1</v>
      </c>
      <c r="V438" t="s">
        <v>111</v>
      </c>
      <c r="W438" s="8">
        <f>IF(Table1[[#This Row],[main_reasontext]]=[1]Q3_narr_open!$A$23,1,IF(Table1[[#This Row],[main_reasontext]]=[1]Q3_narr_open!$A$24,2,IF(Table1[[#This Row],[main_reasontext]]=[1]Q3_narr_open!$A$25,3,IF(Table1[[#This Row],[main_reasontext]]=[1]Q3_narr_open!$A$26,4,))))</f>
        <v>2</v>
      </c>
      <c r="X438">
        <v>0</v>
      </c>
      <c r="Y438" t="str" cm="1">
        <f t="array" ref="Y43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38" cm="1">
        <f t="array" ref="Z43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38" t="str" cm="1">
        <f t="array" ref="AA43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38" cm="1">
        <f t="array" ref="AB43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38" t="str" cm="1">
        <f t="array" ref="AC43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For profit</v>
      </c>
      <c r="AD438" cm="1">
        <f t="array" ref="AD43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1</v>
      </c>
      <c r="AE438">
        <f>IF(OR(Table1[[#This Row],[Merged_Coding3numerical1]]=1,Table1[[#This Row],[Merged_Coding3numerical2]]=1,Table1[[#This Row],[Merged_Coding3numerical3]]=1),1,0)</f>
        <v>1</v>
      </c>
      <c r="AF438">
        <f>IF(OR(Table1[[#This Row],[Merged_Coding3numerical1]]=2,Table1[[#This Row],[Merged_Coding3numerical2]]=2,Table1[[#This Row],[Merged_Coding3numerical3]]=2),1,0)</f>
        <v>1</v>
      </c>
      <c r="AG438">
        <f>IF(OR(Table1[[#This Row],[Merged_Coding3numerical1]]=3,Table1[[#This Row],[Merged_Coding3numerical2]]=3,Table1[[#This Row],[Merged_Coding3numerical3]]=3),1,0)</f>
        <v>0</v>
      </c>
      <c r="AH438">
        <f>IF(OR(Table1[[#This Row],[Merged_Coding3numerical1]]=4,Table1[[#This Row],[Merged_Coding3numerical2]]=4,Table1[[#This Row],[Merged_Coding3numerical3]]=4),1,0)</f>
        <v>1</v>
      </c>
      <c r="AI438">
        <f>IF(OR(Table1[[#This Row],[Merged_Coding3numerical1]]=5,Table1[[#This Row],[Merged_Coding3numerical2]]=5,Table1[[#This Row],[Merged_Coding3numerical3]]=5),1,0)</f>
        <v>0</v>
      </c>
      <c r="AJ438">
        <f>LEN(Table1[[#This Row],[narratives_open]])</f>
        <v>284</v>
      </c>
      <c r="AK438" s="1" t="s">
        <v>112</v>
      </c>
      <c r="AL438" s="1">
        <v>3</v>
      </c>
      <c r="AM438" s="1" t="s">
        <v>113</v>
      </c>
      <c r="AN438" s="1">
        <v>1</v>
      </c>
      <c r="AO438" s="1" t="s">
        <v>90</v>
      </c>
      <c r="AP438" s="1">
        <v>2</v>
      </c>
      <c r="AR438">
        <f t="shared" si="6"/>
        <v>0.33333333333333331</v>
      </c>
      <c r="AS438">
        <v>1</v>
      </c>
      <c r="AT438">
        <v>3</v>
      </c>
      <c r="AU438">
        <v>2</v>
      </c>
      <c r="AV438">
        <f>IF(Table1[[#This Row],[narratives_rank_1]]=1,IF(Table1[[#This Row],[narratives_rank_2]]=2,123,132),IF(Table1[[#This Row],[narratives_rank_1]]=2,IF(Table1[[#This Row],[narratives_rank_2]]=1,213,231),IF(Table1[[#This Row],[narratives_rank_2]]=1,312,321)))</f>
        <v>132</v>
      </c>
      <c r="AW438" t="str">
        <f>IF(AV438=[1]Q4_narr_rank!$B$2,[1]Q4_narr_rank!$A$2,IF(AV438=[1]Q4_narr_rank!$B$3,[1]Q4_narr_rank!$A$3,IF(AV438=[1]Q4_narr_rank!$B$4,[1]Q4_narr_rank!$A$4,IF(AV438=[1]Q4_narr_rank!$B$5,[1]Q4_narr_rank!$A$5,IF(AV438=[1]Q4_narr_rank!$B$6,[1]Q4_narr_rank!$A$6,IF(AV438=[1]Q4_narr_rank!$B$7,[1]Q4_narr_rank!$A$7))))))</f>
        <v>2 different types of firms, cynics</v>
      </c>
      <c r="AX438" t="s">
        <v>2391</v>
      </c>
      <c r="AY438">
        <v>1</v>
      </c>
      <c r="AZ438">
        <f>LEN(Table1[[#This Row],[narratives_probing]])</f>
        <v>208</v>
      </c>
      <c r="BA438" s="6" t="str">
        <f>IF(Table1[[#This Row],[narratives_rank_1]]=1,"Money",IF(Table1[[#This Row],[narratives_rank_2]]=1,"Mixture",IF(Table1[[#This Row],[narratives_rank_3]]=1,"Sincere")))</f>
        <v>Money</v>
      </c>
      <c r="BB438" s="1" t="s">
        <v>116</v>
      </c>
      <c r="BC438" s="1">
        <v>10</v>
      </c>
      <c r="BF438" t="s">
        <v>223</v>
      </c>
      <c r="BG438" t="s">
        <v>94</v>
      </c>
      <c r="BH438" t="s">
        <v>118</v>
      </c>
      <c r="BI438" t="s">
        <v>188</v>
      </c>
      <c r="BJ438" t="s">
        <v>134</v>
      </c>
      <c r="BK438" t="s">
        <v>163</v>
      </c>
      <c r="BL438" t="s">
        <v>135</v>
      </c>
      <c r="BN438">
        <v>45</v>
      </c>
      <c r="BO438" t="s">
        <v>100</v>
      </c>
      <c r="BP438" t="s">
        <v>123</v>
      </c>
      <c r="BQ438" t="s">
        <v>156</v>
      </c>
    </row>
    <row r="439" spans="1:69" x14ac:dyDescent="0.2">
      <c r="A439" t="s">
        <v>2392</v>
      </c>
      <c r="B439" t="s">
        <v>2392</v>
      </c>
      <c r="C439">
        <v>297.22500000000002</v>
      </c>
      <c r="D439" t="s">
        <v>2393</v>
      </c>
      <c r="E439" s="1" t="s">
        <v>167</v>
      </c>
      <c r="F439" s="1">
        <v>5</v>
      </c>
      <c r="G439" s="1" t="s">
        <v>167</v>
      </c>
      <c r="H439" s="1">
        <v>19</v>
      </c>
      <c r="I439" s="1"/>
      <c r="J439" t="s">
        <v>2394</v>
      </c>
      <c r="K439" s="1" t="s">
        <v>176</v>
      </c>
      <c r="L439" s="1">
        <v>2</v>
      </c>
      <c r="M439" s="1" t="s">
        <v>328</v>
      </c>
      <c r="N439" s="1">
        <v>4</v>
      </c>
      <c r="O439" s="1" t="s">
        <v>88</v>
      </c>
      <c r="P439" s="1">
        <v>4</v>
      </c>
      <c r="R439" t="s">
        <v>2395</v>
      </c>
      <c r="S439">
        <v>0</v>
      </c>
      <c r="V439" t="s">
        <v>111</v>
      </c>
      <c r="W439" s="8">
        <f>IF(Table1[[#This Row],[main_reasontext]]=[1]Q3_narr_open!$A$23,1,IF(Table1[[#This Row],[main_reasontext]]=[1]Q3_narr_open!$A$24,2,IF(Table1[[#This Row],[main_reasontext]]=[1]Q3_narr_open!$A$25,3,IF(Table1[[#This Row],[main_reasontext]]=[1]Q3_narr_open!$A$26,4,))))</f>
        <v>2</v>
      </c>
      <c r="X439">
        <v>0</v>
      </c>
      <c r="Y439" t="str" cm="1">
        <f t="array" ref="Y43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39" cm="1">
        <f t="array" ref="Z43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39" t="str" cm="1">
        <f t="array" ref="AA43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439" cm="1">
        <f t="array" ref="AB43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439" t="str" cm="1">
        <f t="array" ref="AC43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439" cm="1">
        <f t="array" ref="AD43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439">
        <f>IF(OR(Table1[[#This Row],[Merged_Coding3numerical1]]=1,Table1[[#This Row],[Merged_Coding3numerical2]]=1,Table1[[#This Row],[Merged_Coding3numerical3]]=1),1,0)</f>
        <v>0</v>
      </c>
      <c r="AF439">
        <f>IF(OR(Table1[[#This Row],[Merged_Coding3numerical1]]=2,Table1[[#This Row],[Merged_Coding3numerical2]]=2,Table1[[#This Row],[Merged_Coding3numerical3]]=2),1,0)</f>
        <v>1</v>
      </c>
      <c r="AG439">
        <f>IF(OR(Table1[[#This Row],[Merged_Coding3numerical1]]=3,Table1[[#This Row],[Merged_Coding3numerical2]]=3,Table1[[#This Row],[Merged_Coding3numerical3]]=3),1,0)</f>
        <v>1</v>
      </c>
      <c r="AH439">
        <f>IF(OR(Table1[[#This Row],[Merged_Coding3numerical1]]=4,Table1[[#This Row],[Merged_Coding3numerical2]]=4,Table1[[#This Row],[Merged_Coding3numerical3]]=4),1,0)</f>
        <v>0</v>
      </c>
      <c r="AI439">
        <f>IF(OR(Table1[[#This Row],[Merged_Coding3numerical1]]=5,Table1[[#This Row],[Merged_Coding3numerical2]]=5,Table1[[#This Row],[Merged_Coding3numerical3]]=5),1,0)</f>
        <v>0</v>
      </c>
      <c r="AJ439">
        <f>LEN(Table1[[#This Row],[narratives_open]])</f>
        <v>247</v>
      </c>
      <c r="AK439" s="1" t="s">
        <v>112</v>
      </c>
      <c r="AL439" s="1">
        <v>3</v>
      </c>
      <c r="AM439" s="1" t="s">
        <v>1254</v>
      </c>
      <c r="AN439" s="1">
        <v>10</v>
      </c>
      <c r="AO439" s="1" t="s">
        <v>295</v>
      </c>
      <c r="AP439" s="1">
        <v>4</v>
      </c>
      <c r="AR439">
        <f t="shared" si="6"/>
        <v>0.33333333333333331</v>
      </c>
      <c r="AS439">
        <v>2</v>
      </c>
      <c r="AT439">
        <v>1</v>
      </c>
      <c r="AU439">
        <v>3</v>
      </c>
      <c r="AV439">
        <f>IF(Table1[[#This Row],[narratives_rank_1]]=1,IF(Table1[[#This Row],[narratives_rank_2]]=2,123,132),IF(Table1[[#This Row],[narratives_rank_1]]=2,IF(Table1[[#This Row],[narratives_rank_2]]=1,213,231),IF(Table1[[#This Row],[narratives_rank_2]]=1,312,321)))</f>
        <v>213</v>
      </c>
      <c r="AW439" t="str">
        <f>IF(AV439=[1]Q4_narr_rank!$B$2,[1]Q4_narr_rank!$A$2,IF(AV439=[1]Q4_narr_rank!$B$3,[1]Q4_narr_rank!$A$3,IF(AV439=[1]Q4_narr_rank!$B$4,[1]Q4_narr_rank!$A$4,IF(AV439=[1]Q4_narr_rank!$B$5,[1]Q4_narr_rank!$A$5,IF(AV439=[1]Q4_narr_rank!$B$6,[1]Q4_narr_rank!$A$6,IF(AV439=[1]Q4_narr_rank!$B$7,[1]Q4_narr_rank!$A$7))))))</f>
        <v>Balanced Cynics</v>
      </c>
      <c r="AX439" t="s">
        <v>2396</v>
      </c>
      <c r="AY439">
        <v>1</v>
      </c>
      <c r="AZ439">
        <f>LEN(Table1[[#This Row],[narratives_probing]])</f>
        <v>206</v>
      </c>
      <c r="BA439" s="6" t="str">
        <f>IF(Table1[[#This Row],[narratives_rank_1]]=1,"Money",IF(Table1[[#This Row],[narratives_rank_2]]=1,"Mixture",IF(Table1[[#This Row],[narratives_rank_3]]=1,"Sincere")))</f>
        <v>Mixture</v>
      </c>
      <c r="BB439" s="9" t="s">
        <v>132</v>
      </c>
      <c r="BC439" s="1">
        <v>20</v>
      </c>
      <c r="BD439" s="14"/>
      <c r="BE439" s="14"/>
      <c r="BF439" t="s">
        <v>153</v>
      </c>
      <c r="BG439">
        <v>0.4</v>
      </c>
      <c r="BH439" t="s">
        <v>188</v>
      </c>
      <c r="BI439" t="s">
        <v>188</v>
      </c>
      <c r="BJ439" t="s">
        <v>162</v>
      </c>
      <c r="BK439" t="s">
        <v>163</v>
      </c>
      <c r="BL439" t="s">
        <v>630</v>
      </c>
      <c r="BN439">
        <v>47</v>
      </c>
      <c r="BO439" t="s">
        <v>100</v>
      </c>
      <c r="BP439" t="s">
        <v>358</v>
      </c>
      <c r="BQ439" t="s">
        <v>124</v>
      </c>
    </row>
    <row r="440" spans="1:69" x14ac:dyDescent="0.2">
      <c r="A440" t="s">
        <v>2397</v>
      </c>
      <c r="B440" t="s">
        <v>2397</v>
      </c>
      <c r="C440">
        <v>110.014</v>
      </c>
      <c r="D440" t="s">
        <v>2398</v>
      </c>
      <c r="E440" s="1" t="s">
        <v>105</v>
      </c>
      <c r="F440" s="1">
        <v>1</v>
      </c>
      <c r="G440" s="1" t="s">
        <v>106</v>
      </c>
      <c r="H440" s="1">
        <v>2</v>
      </c>
      <c r="I440" s="1"/>
      <c r="J440" t="s">
        <v>2399</v>
      </c>
      <c r="K440" s="1" t="s">
        <v>108</v>
      </c>
      <c r="L440" s="1">
        <v>1</v>
      </c>
      <c r="M440" s="1" t="s">
        <v>109</v>
      </c>
      <c r="N440" s="1">
        <v>1</v>
      </c>
      <c r="O440" s="1" t="s">
        <v>227</v>
      </c>
      <c r="P440" s="1">
        <v>2</v>
      </c>
      <c r="R440" t="s">
        <v>2400</v>
      </c>
      <c r="S440">
        <v>0</v>
      </c>
      <c r="V440" t="s">
        <v>90</v>
      </c>
      <c r="W440" s="8">
        <f>IF(Table1[[#This Row],[main_reasontext]]=[1]Q3_narr_open!$A$23,1,IF(Table1[[#This Row],[main_reasontext]]=[1]Q3_narr_open!$A$24,2,IF(Table1[[#This Row],[main_reasontext]]=[1]Q3_narr_open!$A$25,3,IF(Table1[[#This Row],[main_reasontext]]=[1]Q3_narr_open!$A$26,4,))))</f>
        <v>1</v>
      </c>
      <c r="X440">
        <v>0</v>
      </c>
      <c r="Y440" t="str" cm="1">
        <f t="array" ref="Y44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40" cm="1">
        <f t="array" ref="Z44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40" t="str" cm="1">
        <f t="array" ref="AA44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40" cm="1">
        <f t="array" ref="AB44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40" t="str" cm="1">
        <f t="array" ref="AC44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40" t="str" cm="1">
        <f t="array" ref="AD44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40">
        <f>IF(OR(Table1[[#This Row],[Merged_Coding3numerical1]]=1,Table1[[#This Row],[Merged_Coding3numerical2]]=1,Table1[[#This Row],[Merged_Coding3numerical3]]=1),1,0)</f>
        <v>1</v>
      </c>
      <c r="AF440">
        <f>IF(OR(Table1[[#This Row],[Merged_Coding3numerical1]]=2,Table1[[#This Row],[Merged_Coding3numerical2]]=2,Table1[[#This Row],[Merged_Coding3numerical3]]=2),1,0)</f>
        <v>0</v>
      </c>
      <c r="AG440">
        <f>IF(OR(Table1[[#This Row],[Merged_Coding3numerical1]]=3,Table1[[#This Row],[Merged_Coding3numerical2]]=3,Table1[[#This Row],[Merged_Coding3numerical3]]=3),1,0)</f>
        <v>0</v>
      </c>
      <c r="AH440">
        <f>IF(OR(Table1[[#This Row],[Merged_Coding3numerical1]]=4,Table1[[#This Row],[Merged_Coding3numerical2]]=4,Table1[[#This Row],[Merged_Coding3numerical3]]=4),1,0)</f>
        <v>1</v>
      </c>
      <c r="AI440">
        <f>IF(OR(Table1[[#This Row],[Merged_Coding3numerical1]]=5,Table1[[#This Row],[Merged_Coding3numerical2]]=5,Table1[[#This Row],[Merged_Coding3numerical3]]=5),1,0)</f>
        <v>0</v>
      </c>
      <c r="AJ440">
        <f>LEN(Table1[[#This Row],[narratives_open]])</f>
        <v>480</v>
      </c>
      <c r="AK440" s="1" t="s">
        <v>90</v>
      </c>
      <c r="AL440" s="1">
        <v>2</v>
      </c>
      <c r="AM440" s="1" t="s">
        <v>113</v>
      </c>
      <c r="AN440" s="1">
        <v>1</v>
      </c>
      <c r="AR440">
        <f t="shared" si="6"/>
        <v>0.5</v>
      </c>
      <c r="AS440">
        <v>1</v>
      </c>
      <c r="AT440">
        <v>2</v>
      </c>
      <c r="AU440">
        <v>3</v>
      </c>
      <c r="AV440">
        <f>IF(Table1[[#This Row],[narratives_rank_1]]=1,IF(Table1[[#This Row],[narratives_rank_2]]=2,123,132),IF(Table1[[#This Row],[narratives_rank_1]]=2,IF(Table1[[#This Row],[narratives_rank_2]]=1,213,231),IF(Table1[[#This Row],[narratives_rank_2]]=1,312,321)))</f>
        <v>123</v>
      </c>
      <c r="AW440" t="str">
        <f>IF(AV440=[1]Q4_narr_rank!$B$2,[1]Q4_narr_rank!$A$2,IF(AV440=[1]Q4_narr_rank!$B$3,[1]Q4_narr_rank!$A$3,IF(AV440=[1]Q4_narr_rank!$B$4,[1]Q4_narr_rank!$A$4,IF(AV440=[1]Q4_narr_rank!$B$5,[1]Q4_narr_rank!$A$5,IF(AV440=[1]Q4_narr_rank!$B$6,[1]Q4_narr_rank!$A$6,IF(AV440=[1]Q4_narr_rank!$B$7,[1]Q4_narr_rank!$A$7))))))</f>
        <v>Cynics</v>
      </c>
      <c r="AX440" t="s">
        <v>2401</v>
      </c>
      <c r="AY440">
        <v>1</v>
      </c>
      <c r="AZ440">
        <f>LEN(Table1[[#This Row],[narratives_probing]])</f>
        <v>252</v>
      </c>
      <c r="BA440" s="6" t="str">
        <f>IF(Table1[[#This Row],[narratives_rank_1]]=1,"Money",IF(Table1[[#This Row],[narratives_rank_2]]=1,"Mixture",IF(Table1[[#This Row],[narratives_rank_3]]=1,"Sincere")))</f>
        <v>Money</v>
      </c>
      <c r="BB440" s="7" t="s">
        <v>116</v>
      </c>
      <c r="BC440" s="1">
        <v>10</v>
      </c>
      <c r="BF440" t="s">
        <v>223</v>
      </c>
      <c r="BG440" t="s">
        <v>187</v>
      </c>
      <c r="BH440" t="s">
        <v>146</v>
      </c>
      <c r="BI440" t="s">
        <v>146</v>
      </c>
      <c r="BJ440" t="s">
        <v>162</v>
      </c>
      <c r="BK440" t="s">
        <v>120</v>
      </c>
      <c r="BL440" t="s">
        <v>630</v>
      </c>
      <c r="BN440">
        <v>33</v>
      </c>
      <c r="BO440" t="s">
        <v>136</v>
      </c>
      <c r="BP440" t="s">
        <v>123</v>
      </c>
      <c r="BQ440" t="s">
        <v>138</v>
      </c>
    </row>
    <row r="441" spans="1:69" x14ac:dyDescent="0.2">
      <c r="A441" t="s">
        <v>2402</v>
      </c>
      <c r="B441" t="s">
        <v>2402</v>
      </c>
      <c r="C441">
        <v>60.183</v>
      </c>
      <c r="D441" t="s">
        <v>2403</v>
      </c>
      <c r="E441" s="1" t="s">
        <v>127</v>
      </c>
      <c r="F441" s="1">
        <v>3</v>
      </c>
      <c r="G441" s="1" t="s">
        <v>128</v>
      </c>
      <c r="H441" s="1">
        <v>9</v>
      </c>
      <c r="I441" s="1"/>
      <c r="J441" t="s">
        <v>2404</v>
      </c>
      <c r="K441" s="1" t="s">
        <v>86</v>
      </c>
      <c r="L441" s="1">
        <v>4</v>
      </c>
      <c r="M441" s="1" t="s">
        <v>87</v>
      </c>
      <c r="N441" s="1">
        <v>3</v>
      </c>
      <c r="O441" s="1" t="s">
        <v>88</v>
      </c>
      <c r="P441" s="1">
        <v>4</v>
      </c>
      <c r="Q441" s="1"/>
      <c r="R441" t="s">
        <v>2405</v>
      </c>
      <c r="S441">
        <v>0</v>
      </c>
      <c r="X441">
        <v>0</v>
      </c>
      <c r="Y441" t="str" cm="1">
        <f t="array" ref="Y44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441" cm="1">
        <f t="array" ref="Z44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441" t="str" cm="1">
        <f t="array" ref="AA44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41" t="str" cm="1">
        <f t="array" ref="AB44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41" t="str" cm="1">
        <f t="array" ref="AC44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41" t="str" cm="1">
        <f t="array" ref="AD44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41">
        <f>IF(OR(Table1[[#This Row],[Merged_Coding3numerical1]]=1,Table1[[#This Row],[Merged_Coding3numerical2]]=1,Table1[[#This Row],[Merged_Coding3numerical3]]=1),1,0)</f>
        <v>0</v>
      </c>
      <c r="AF441">
        <f>IF(OR(Table1[[#This Row],[Merged_Coding3numerical1]]=2,Table1[[#This Row],[Merged_Coding3numerical2]]=2,Table1[[#This Row],[Merged_Coding3numerical3]]=2),1,0)</f>
        <v>0</v>
      </c>
      <c r="AG441">
        <f>IF(OR(Table1[[#This Row],[Merged_Coding3numerical1]]=3,Table1[[#This Row],[Merged_Coding3numerical2]]=3,Table1[[#This Row],[Merged_Coding3numerical3]]=3),1,0)</f>
        <v>0</v>
      </c>
      <c r="AH441">
        <f>IF(OR(Table1[[#This Row],[Merged_Coding3numerical1]]=4,Table1[[#This Row],[Merged_Coding3numerical2]]=4,Table1[[#This Row],[Merged_Coding3numerical3]]=4),1,0)</f>
        <v>0</v>
      </c>
      <c r="AI441">
        <f>IF(OR(Table1[[#This Row],[Merged_Coding3numerical1]]=5,Table1[[#This Row],[Merged_Coding3numerical2]]=5,Table1[[#This Row],[Merged_Coding3numerical3]]=5),1,0)</f>
        <v>1</v>
      </c>
      <c r="AJ441">
        <f>LEN(Table1[[#This Row],[narratives_open]])</f>
        <v>131</v>
      </c>
      <c r="AK441" s="1" t="s">
        <v>194</v>
      </c>
      <c r="AL441" s="1">
        <v>9</v>
      </c>
      <c r="AR441">
        <f t="shared" si="6"/>
        <v>1</v>
      </c>
      <c r="AS441">
        <v>2</v>
      </c>
      <c r="AT441">
        <v>1</v>
      </c>
      <c r="AU441">
        <v>3</v>
      </c>
      <c r="AV441">
        <f>IF(Table1[[#This Row],[narratives_rank_1]]=1,IF(Table1[[#This Row],[narratives_rank_2]]=2,123,132),IF(Table1[[#This Row],[narratives_rank_1]]=2,IF(Table1[[#This Row],[narratives_rank_2]]=1,213,231),IF(Table1[[#This Row],[narratives_rank_2]]=1,312,321)))</f>
        <v>213</v>
      </c>
      <c r="AW441" t="str">
        <f>IF(AV441=[1]Q4_narr_rank!$B$2,[1]Q4_narr_rank!$A$2,IF(AV441=[1]Q4_narr_rank!$B$3,[1]Q4_narr_rank!$A$3,IF(AV441=[1]Q4_narr_rank!$B$4,[1]Q4_narr_rank!$A$4,IF(AV441=[1]Q4_narr_rank!$B$5,[1]Q4_narr_rank!$A$5,IF(AV441=[1]Q4_narr_rank!$B$6,[1]Q4_narr_rank!$A$6,IF(AV441=[1]Q4_narr_rank!$B$7,[1]Q4_narr_rank!$A$7))))))</f>
        <v>Balanced Cynics</v>
      </c>
      <c r="AX441" t="s">
        <v>2406</v>
      </c>
      <c r="AY441">
        <v>1</v>
      </c>
      <c r="AZ441">
        <f>LEN(Table1[[#This Row],[narratives_probing]])</f>
        <v>69</v>
      </c>
      <c r="BA441" s="6" t="str">
        <f>IF(Table1[[#This Row],[narratives_rank_1]]=1,"Money",IF(Table1[[#This Row],[narratives_rank_2]]=1,"Mixture",IF(Table1[[#This Row],[narratives_rank_3]]=1,"Sincere")))</f>
        <v>Mixture</v>
      </c>
      <c r="BB441" s="9" t="s">
        <v>369</v>
      </c>
      <c r="BC441" s="1">
        <v>7</v>
      </c>
      <c r="BF441" t="s">
        <v>153</v>
      </c>
      <c r="BG441" t="s">
        <v>187</v>
      </c>
      <c r="BH441" t="s">
        <v>146</v>
      </c>
      <c r="BI441" t="s">
        <v>96</v>
      </c>
      <c r="BJ441" t="s">
        <v>154</v>
      </c>
      <c r="BK441" t="s">
        <v>120</v>
      </c>
      <c r="BL441" t="s">
        <v>135</v>
      </c>
      <c r="BN441">
        <v>62</v>
      </c>
      <c r="BO441" t="s">
        <v>136</v>
      </c>
      <c r="BP441" t="s">
        <v>164</v>
      </c>
      <c r="BQ441" t="s">
        <v>156</v>
      </c>
    </row>
    <row r="442" spans="1:69" x14ac:dyDescent="0.2">
      <c r="A442" t="s">
        <v>2407</v>
      </c>
      <c r="B442" t="s">
        <v>2407</v>
      </c>
      <c r="C442">
        <v>280.04199999999997</v>
      </c>
      <c r="D442" t="s">
        <v>2408</v>
      </c>
      <c r="E442" s="1" t="s">
        <v>127</v>
      </c>
      <c r="F442" s="1">
        <v>3</v>
      </c>
      <c r="G442" s="1" t="s">
        <v>128</v>
      </c>
      <c r="H442" s="1">
        <v>9</v>
      </c>
      <c r="I442" s="1"/>
      <c r="J442" t="s">
        <v>2409</v>
      </c>
      <c r="K442" s="1" t="s">
        <v>176</v>
      </c>
      <c r="L442" s="1">
        <v>2</v>
      </c>
      <c r="M442" s="1" t="s">
        <v>328</v>
      </c>
      <c r="N442" s="1">
        <v>4</v>
      </c>
      <c r="O442" s="1" t="s">
        <v>88</v>
      </c>
      <c r="P442" s="1">
        <v>4</v>
      </c>
      <c r="R442" t="s">
        <v>2410</v>
      </c>
      <c r="S442">
        <v>0</v>
      </c>
      <c r="X442">
        <v>0</v>
      </c>
      <c r="Y442" t="str" cm="1">
        <f t="array" ref="Y44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42" cm="1">
        <f t="array" ref="Z44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42" t="str" cm="1">
        <f t="array" ref="AA44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42" t="str" cm="1">
        <f t="array" ref="AB44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42" t="str" cm="1">
        <f t="array" ref="AC44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42" t="str" cm="1">
        <f t="array" ref="AD44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42">
        <f>IF(OR(Table1[[#This Row],[Merged_Coding3numerical1]]=1,Table1[[#This Row],[Merged_Coding3numerical2]]=1,Table1[[#This Row],[Merged_Coding3numerical3]]=1),1,0)</f>
        <v>0</v>
      </c>
      <c r="AF442">
        <f>IF(OR(Table1[[#This Row],[Merged_Coding3numerical1]]=2,Table1[[#This Row],[Merged_Coding3numerical2]]=2,Table1[[#This Row],[Merged_Coding3numerical3]]=2),1,0)</f>
        <v>1</v>
      </c>
      <c r="AG442">
        <f>IF(OR(Table1[[#This Row],[Merged_Coding3numerical1]]=3,Table1[[#This Row],[Merged_Coding3numerical2]]=3,Table1[[#This Row],[Merged_Coding3numerical3]]=3),1,0)</f>
        <v>0</v>
      </c>
      <c r="AH442">
        <f>IF(OR(Table1[[#This Row],[Merged_Coding3numerical1]]=4,Table1[[#This Row],[Merged_Coding3numerical2]]=4,Table1[[#This Row],[Merged_Coding3numerical3]]=4),1,0)</f>
        <v>0</v>
      </c>
      <c r="AI442">
        <f>IF(OR(Table1[[#This Row],[Merged_Coding3numerical1]]=5,Table1[[#This Row],[Merged_Coding3numerical2]]=5,Table1[[#This Row],[Merged_Coding3numerical3]]=5),1,0)</f>
        <v>0</v>
      </c>
      <c r="AJ442">
        <f>LEN(Table1[[#This Row],[narratives_open]])</f>
        <v>217</v>
      </c>
      <c r="AK442" s="1" t="s">
        <v>112</v>
      </c>
      <c r="AL442" s="1">
        <v>3</v>
      </c>
      <c r="AR442">
        <f t="shared" si="6"/>
        <v>1</v>
      </c>
      <c r="AS442">
        <v>3</v>
      </c>
      <c r="AT442">
        <v>1</v>
      </c>
      <c r="AU442">
        <v>2</v>
      </c>
      <c r="AV442">
        <f>IF(Table1[[#This Row],[narratives_rank_1]]=1,IF(Table1[[#This Row],[narratives_rank_2]]=2,123,132),IF(Table1[[#This Row],[narratives_rank_1]]=2,IF(Table1[[#This Row],[narratives_rank_2]]=1,213,231),IF(Table1[[#This Row],[narratives_rank_2]]=1,312,321)))</f>
        <v>312</v>
      </c>
      <c r="AW442" t="str">
        <f>IF(AV442=[1]Q4_narr_rank!$B$2,[1]Q4_narr_rank!$A$2,IF(AV442=[1]Q4_narr_rank!$B$3,[1]Q4_narr_rank!$A$3,IF(AV442=[1]Q4_narr_rank!$B$4,[1]Q4_narr_rank!$A$4,IF(AV442=[1]Q4_narr_rank!$B$5,[1]Q4_narr_rank!$A$5,IF(AV442=[1]Q4_narr_rank!$B$6,[1]Q4_narr_rank!$A$6,IF(AV442=[1]Q4_narr_rank!$B$7,[1]Q4_narr_rank!$A$7))))))</f>
        <v>Balanced Idealists</v>
      </c>
      <c r="AX442" t="s">
        <v>2411</v>
      </c>
      <c r="AY442">
        <v>1</v>
      </c>
      <c r="AZ442">
        <f>LEN(Table1[[#This Row],[narratives_probing]])</f>
        <v>266</v>
      </c>
      <c r="BA442" s="6" t="str">
        <f>IF(Table1[[#This Row],[narratives_rank_1]]=1,"Money",IF(Table1[[#This Row],[narratives_rank_2]]=1,"Mixture",IF(Table1[[#This Row],[narratives_rank_3]]=1,"Sincere")))</f>
        <v>Mixture</v>
      </c>
      <c r="BB442" s="11" t="s">
        <v>116</v>
      </c>
      <c r="BC442" s="1">
        <v>10</v>
      </c>
      <c r="BF442" t="s">
        <v>223</v>
      </c>
      <c r="BG442">
        <v>0.6</v>
      </c>
      <c r="BH442" t="s">
        <v>146</v>
      </c>
      <c r="BI442" t="s">
        <v>118</v>
      </c>
      <c r="BJ442" t="s">
        <v>154</v>
      </c>
      <c r="BK442" t="s">
        <v>163</v>
      </c>
      <c r="BL442" t="s">
        <v>121</v>
      </c>
      <c r="BN442">
        <v>65</v>
      </c>
      <c r="BO442" t="s">
        <v>136</v>
      </c>
      <c r="BP442" t="s">
        <v>147</v>
      </c>
      <c r="BQ442" t="s">
        <v>138</v>
      </c>
    </row>
    <row r="443" spans="1:69" x14ac:dyDescent="0.2">
      <c r="A443" t="s">
        <v>2412</v>
      </c>
      <c r="B443" t="s">
        <v>2412</v>
      </c>
      <c r="C443">
        <v>186.786</v>
      </c>
      <c r="D443" t="s">
        <v>2413</v>
      </c>
      <c r="E443" s="1" t="s">
        <v>127</v>
      </c>
      <c r="F443" s="1">
        <v>3</v>
      </c>
      <c r="G443" s="1" t="s">
        <v>128</v>
      </c>
      <c r="H443" s="1">
        <v>9</v>
      </c>
      <c r="I443" s="1"/>
      <c r="J443" t="s">
        <v>2414</v>
      </c>
      <c r="K443" s="1" t="s">
        <v>176</v>
      </c>
      <c r="L443" s="1">
        <v>2</v>
      </c>
      <c r="M443" s="1" t="s">
        <v>328</v>
      </c>
      <c r="N443" s="1">
        <v>4</v>
      </c>
      <c r="O443" s="1" t="s">
        <v>345</v>
      </c>
      <c r="P443" s="1">
        <v>1</v>
      </c>
      <c r="R443" t="s">
        <v>2415</v>
      </c>
      <c r="S443">
        <v>0</v>
      </c>
      <c r="X443">
        <v>0</v>
      </c>
      <c r="Y443" t="str" cm="1">
        <f t="array" ref="Y44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43" cm="1">
        <f t="array" ref="Z44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43" t="str" cm="1">
        <f t="array" ref="AA44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43" t="str" cm="1">
        <f t="array" ref="AB44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43" t="str" cm="1">
        <f t="array" ref="AC44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43" t="str" cm="1">
        <f t="array" ref="AD44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43">
        <f>IF(OR(Table1[[#This Row],[Merged_Coding3numerical1]]=1,Table1[[#This Row],[Merged_Coding3numerical2]]=1,Table1[[#This Row],[Merged_Coding3numerical3]]=1),1,0)</f>
        <v>1</v>
      </c>
      <c r="AF443">
        <f>IF(OR(Table1[[#This Row],[Merged_Coding3numerical1]]=2,Table1[[#This Row],[Merged_Coding3numerical2]]=2,Table1[[#This Row],[Merged_Coding3numerical3]]=2),1,0)</f>
        <v>0</v>
      </c>
      <c r="AG443">
        <f>IF(OR(Table1[[#This Row],[Merged_Coding3numerical1]]=3,Table1[[#This Row],[Merged_Coding3numerical2]]=3,Table1[[#This Row],[Merged_Coding3numerical3]]=3),1,0)</f>
        <v>0</v>
      </c>
      <c r="AH443">
        <f>IF(OR(Table1[[#This Row],[Merged_Coding3numerical1]]=4,Table1[[#This Row],[Merged_Coding3numerical2]]=4,Table1[[#This Row],[Merged_Coding3numerical3]]=4),1,0)</f>
        <v>0</v>
      </c>
      <c r="AI443">
        <f>IF(OR(Table1[[#This Row],[Merged_Coding3numerical1]]=5,Table1[[#This Row],[Merged_Coding3numerical2]]=5,Table1[[#This Row],[Merged_Coding3numerical3]]=5),1,0)</f>
        <v>0</v>
      </c>
      <c r="AJ443">
        <f>LEN(Table1[[#This Row],[narratives_open]])</f>
        <v>364</v>
      </c>
      <c r="AK443" s="1" t="s">
        <v>90</v>
      </c>
      <c r="AL443" s="1">
        <v>2</v>
      </c>
      <c r="AR443">
        <f t="shared" si="6"/>
        <v>1</v>
      </c>
      <c r="AS443">
        <v>1</v>
      </c>
      <c r="AT443">
        <v>2</v>
      </c>
      <c r="AU443">
        <v>3</v>
      </c>
      <c r="AV443">
        <f>IF(Table1[[#This Row],[narratives_rank_1]]=1,IF(Table1[[#This Row],[narratives_rank_2]]=2,123,132),IF(Table1[[#This Row],[narratives_rank_1]]=2,IF(Table1[[#This Row],[narratives_rank_2]]=1,213,231),IF(Table1[[#This Row],[narratives_rank_2]]=1,312,321)))</f>
        <v>123</v>
      </c>
      <c r="AW443" t="str">
        <f>IF(AV443=[1]Q4_narr_rank!$B$2,[1]Q4_narr_rank!$A$2,IF(AV443=[1]Q4_narr_rank!$B$3,[1]Q4_narr_rank!$A$3,IF(AV443=[1]Q4_narr_rank!$B$4,[1]Q4_narr_rank!$A$4,IF(AV443=[1]Q4_narr_rank!$B$5,[1]Q4_narr_rank!$A$5,IF(AV443=[1]Q4_narr_rank!$B$6,[1]Q4_narr_rank!$A$6,IF(AV443=[1]Q4_narr_rank!$B$7,[1]Q4_narr_rank!$A$7))))))</f>
        <v>Cynics</v>
      </c>
      <c r="AX443" t="s">
        <v>2416</v>
      </c>
      <c r="AY443">
        <v>1</v>
      </c>
      <c r="AZ443">
        <f>LEN(Table1[[#This Row],[narratives_probing]])</f>
        <v>688</v>
      </c>
      <c r="BA443" s="6" t="str">
        <f>IF(Table1[[#This Row],[narratives_rank_1]]=1,"Money",IF(Table1[[#This Row],[narratives_rank_2]]=1,"Mixture",IF(Table1[[#This Row],[narratives_rank_3]]=1,"Sincere")))</f>
        <v>Money</v>
      </c>
      <c r="BB443" s="1" t="s">
        <v>116</v>
      </c>
      <c r="BC443" s="1">
        <v>10</v>
      </c>
      <c r="BF443" t="s">
        <v>117</v>
      </c>
      <c r="BG443">
        <v>0.4</v>
      </c>
      <c r="BH443" t="s">
        <v>96</v>
      </c>
      <c r="BI443" t="s">
        <v>96</v>
      </c>
      <c r="BJ443" t="s">
        <v>162</v>
      </c>
      <c r="BK443" t="s">
        <v>120</v>
      </c>
      <c r="BL443" t="s">
        <v>121</v>
      </c>
      <c r="BN443">
        <v>63</v>
      </c>
      <c r="BO443" t="s">
        <v>122</v>
      </c>
      <c r="BP443" t="s">
        <v>324</v>
      </c>
      <c r="BQ443" t="s">
        <v>124</v>
      </c>
    </row>
    <row r="444" spans="1:69" x14ac:dyDescent="0.2">
      <c r="A444" t="s">
        <v>2417</v>
      </c>
      <c r="B444" t="s">
        <v>2417</v>
      </c>
      <c r="C444">
        <v>62.872</v>
      </c>
      <c r="D444" t="s">
        <v>2418</v>
      </c>
      <c r="E444" s="1" t="s">
        <v>167</v>
      </c>
      <c r="F444" s="1">
        <v>5</v>
      </c>
      <c r="G444" s="1" t="s">
        <v>167</v>
      </c>
      <c r="H444" s="1">
        <v>19</v>
      </c>
      <c r="I444" s="1"/>
      <c r="J444" t="s">
        <v>2419</v>
      </c>
      <c r="K444" s="1" t="s">
        <v>176</v>
      </c>
      <c r="L444" s="1">
        <v>2</v>
      </c>
      <c r="M444" s="1" t="s">
        <v>328</v>
      </c>
      <c r="N444" s="1">
        <v>4</v>
      </c>
      <c r="O444" s="1" t="s">
        <v>88</v>
      </c>
      <c r="P444" s="1">
        <v>4</v>
      </c>
      <c r="Q444" s="1"/>
      <c r="R444" t="s">
        <v>2420</v>
      </c>
      <c r="S444">
        <v>0</v>
      </c>
      <c r="X444">
        <v>0</v>
      </c>
      <c r="Y444" t="str" cm="1">
        <f t="array" ref="Y44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44" cm="1">
        <f t="array" ref="Z44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44" t="str" cm="1">
        <f t="array" ref="AA44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44" t="str" cm="1">
        <f t="array" ref="AB44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44" t="str" cm="1">
        <f t="array" ref="AC44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44" t="str" cm="1">
        <f t="array" ref="AD44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44">
        <f>IF(OR(Table1[[#This Row],[Merged_Coding3numerical1]]=1,Table1[[#This Row],[Merged_Coding3numerical2]]=1,Table1[[#This Row],[Merged_Coding3numerical3]]=1),1,0)</f>
        <v>1</v>
      </c>
      <c r="AF444">
        <f>IF(OR(Table1[[#This Row],[Merged_Coding3numerical1]]=2,Table1[[#This Row],[Merged_Coding3numerical2]]=2,Table1[[#This Row],[Merged_Coding3numerical3]]=2),1,0)</f>
        <v>0</v>
      </c>
      <c r="AG444">
        <f>IF(OR(Table1[[#This Row],[Merged_Coding3numerical1]]=3,Table1[[#This Row],[Merged_Coding3numerical2]]=3,Table1[[#This Row],[Merged_Coding3numerical3]]=3),1,0)</f>
        <v>0</v>
      </c>
      <c r="AH444">
        <f>IF(OR(Table1[[#This Row],[Merged_Coding3numerical1]]=4,Table1[[#This Row],[Merged_Coding3numerical2]]=4,Table1[[#This Row],[Merged_Coding3numerical3]]=4),1,0)</f>
        <v>0</v>
      </c>
      <c r="AI444">
        <f>IF(OR(Table1[[#This Row],[Merged_Coding3numerical1]]=5,Table1[[#This Row],[Merged_Coding3numerical2]]=5,Table1[[#This Row],[Merged_Coding3numerical3]]=5),1,0)</f>
        <v>0</v>
      </c>
      <c r="AJ444">
        <f>LEN(Table1[[#This Row],[narratives_open]])</f>
        <v>184</v>
      </c>
      <c r="AK444" s="1" t="s">
        <v>90</v>
      </c>
      <c r="AL444" s="1">
        <v>2</v>
      </c>
      <c r="AR444">
        <f t="shared" si="6"/>
        <v>1</v>
      </c>
      <c r="AS444">
        <v>1</v>
      </c>
      <c r="AT444">
        <v>2</v>
      </c>
      <c r="AU444">
        <v>3</v>
      </c>
      <c r="AV444">
        <f>IF(Table1[[#This Row],[narratives_rank_1]]=1,IF(Table1[[#This Row],[narratives_rank_2]]=2,123,132),IF(Table1[[#This Row],[narratives_rank_1]]=2,IF(Table1[[#This Row],[narratives_rank_2]]=1,213,231),IF(Table1[[#This Row],[narratives_rank_2]]=1,312,321)))</f>
        <v>123</v>
      </c>
      <c r="AW444" t="str">
        <f>IF(AV444=[1]Q4_narr_rank!$B$2,[1]Q4_narr_rank!$A$2,IF(AV444=[1]Q4_narr_rank!$B$3,[1]Q4_narr_rank!$A$3,IF(AV444=[1]Q4_narr_rank!$B$4,[1]Q4_narr_rank!$A$4,IF(AV444=[1]Q4_narr_rank!$B$5,[1]Q4_narr_rank!$A$5,IF(AV444=[1]Q4_narr_rank!$B$6,[1]Q4_narr_rank!$A$6,IF(AV444=[1]Q4_narr_rank!$B$7,[1]Q4_narr_rank!$A$7))))))</f>
        <v>Cynics</v>
      </c>
      <c r="AX444" t="s">
        <v>2421</v>
      </c>
      <c r="AY444">
        <v>1</v>
      </c>
      <c r="AZ444">
        <f>LEN(Table1[[#This Row],[narratives_probing]])</f>
        <v>75</v>
      </c>
      <c r="BA444" s="6" t="str">
        <f>IF(Table1[[#This Row],[narratives_rank_1]]=1,"Money",IF(Table1[[#This Row],[narratives_rank_2]]=1,"Mixture",IF(Table1[[#This Row],[narratives_rank_3]]=1,"Sincere")))</f>
        <v>Money</v>
      </c>
      <c r="BB444" s="11" t="s">
        <v>116</v>
      </c>
      <c r="BC444" s="1">
        <v>10</v>
      </c>
      <c r="BF444" t="s">
        <v>93</v>
      </c>
      <c r="BG444">
        <v>0.2</v>
      </c>
      <c r="BH444" t="s">
        <v>118</v>
      </c>
      <c r="BI444" t="s">
        <v>188</v>
      </c>
      <c r="BJ444" t="s">
        <v>134</v>
      </c>
      <c r="BK444" t="s">
        <v>120</v>
      </c>
      <c r="BL444" t="s">
        <v>135</v>
      </c>
      <c r="BN444">
        <v>21</v>
      </c>
      <c r="BO444" t="s">
        <v>136</v>
      </c>
      <c r="BP444" t="s">
        <v>164</v>
      </c>
      <c r="BQ444" t="s">
        <v>138</v>
      </c>
    </row>
    <row r="445" spans="1:69" x14ac:dyDescent="0.2">
      <c r="A445" t="s">
        <v>2422</v>
      </c>
      <c r="B445" t="s">
        <v>2422</v>
      </c>
      <c r="C445">
        <v>68.674999999999997</v>
      </c>
      <c r="D445" t="s">
        <v>2423</v>
      </c>
      <c r="E445" s="1" t="s">
        <v>127</v>
      </c>
      <c r="F445" s="1">
        <v>3</v>
      </c>
      <c r="G445" s="1" t="s">
        <v>128</v>
      </c>
      <c r="H445" s="1">
        <v>9</v>
      </c>
      <c r="I445" s="1"/>
      <c r="J445" t="s">
        <v>2424</v>
      </c>
      <c r="K445" s="1" t="s">
        <v>108</v>
      </c>
      <c r="L445" s="1">
        <v>1</v>
      </c>
      <c r="M445" s="1" t="s">
        <v>109</v>
      </c>
      <c r="N445" s="1">
        <v>1</v>
      </c>
      <c r="O445" s="1" t="s">
        <v>88</v>
      </c>
      <c r="P445" s="1">
        <v>4</v>
      </c>
      <c r="R445" t="s">
        <v>2425</v>
      </c>
      <c r="S445">
        <v>0</v>
      </c>
      <c r="V445" t="s">
        <v>90</v>
      </c>
      <c r="W445" s="8">
        <f>IF(Table1[[#This Row],[main_reasontext]]=[1]Q3_narr_open!$A$23,1,IF(Table1[[#This Row],[main_reasontext]]=[1]Q3_narr_open!$A$24,2,IF(Table1[[#This Row],[main_reasontext]]=[1]Q3_narr_open!$A$25,3,IF(Table1[[#This Row],[main_reasontext]]=[1]Q3_narr_open!$A$26,4,))))</f>
        <v>1</v>
      </c>
      <c r="X445">
        <v>0</v>
      </c>
      <c r="Y445" t="str" cm="1">
        <f t="array" ref="Y44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45" cm="1">
        <f t="array" ref="Z44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45" t="str" cm="1">
        <f t="array" ref="AA44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45" cm="1">
        <f t="array" ref="AB44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45" t="str" cm="1">
        <f t="array" ref="AC44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45" t="str" cm="1">
        <f t="array" ref="AD44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45">
        <f>IF(OR(Table1[[#This Row],[Merged_Coding3numerical1]]=1,Table1[[#This Row],[Merged_Coding3numerical2]]=1,Table1[[#This Row],[Merged_Coding3numerical3]]=1),1,0)</f>
        <v>1</v>
      </c>
      <c r="AF445">
        <f>IF(OR(Table1[[#This Row],[Merged_Coding3numerical1]]=2,Table1[[#This Row],[Merged_Coding3numerical2]]=2,Table1[[#This Row],[Merged_Coding3numerical3]]=2),1,0)</f>
        <v>0</v>
      </c>
      <c r="AG445">
        <f>IF(OR(Table1[[#This Row],[Merged_Coding3numerical1]]=3,Table1[[#This Row],[Merged_Coding3numerical2]]=3,Table1[[#This Row],[Merged_Coding3numerical3]]=3),1,0)</f>
        <v>0</v>
      </c>
      <c r="AH445">
        <f>IF(OR(Table1[[#This Row],[Merged_Coding3numerical1]]=4,Table1[[#This Row],[Merged_Coding3numerical2]]=4,Table1[[#This Row],[Merged_Coding3numerical3]]=4),1,0)</f>
        <v>1</v>
      </c>
      <c r="AI445">
        <f>IF(OR(Table1[[#This Row],[Merged_Coding3numerical1]]=5,Table1[[#This Row],[Merged_Coding3numerical2]]=5,Table1[[#This Row],[Merged_Coding3numerical3]]=5),1,0)</f>
        <v>0</v>
      </c>
      <c r="AJ445">
        <f>LEN(Table1[[#This Row],[narratives_open]])</f>
        <v>202</v>
      </c>
      <c r="AK445" s="1" t="s">
        <v>90</v>
      </c>
      <c r="AL445" s="1">
        <v>2</v>
      </c>
      <c r="AM445" s="1" t="s">
        <v>114</v>
      </c>
      <c r="AN445" s="1">
        <v>6</v>
      </c>
      <c r="AR445">
        <f t="shared" si="6"/>
        <v>0.5</v>
      </c>
      <c r="AS445">
        <v>2</v>
      </c>
      <c r="AT445">
        <v>3</v>
      </c>
      <c r="AU445">
        <v>1</v>
      </c>
      <c r="AV445">
        <f>IF(Table1[[#This Row],[narratives_rank_1]]=1,IF(Table1[[#This Row],[narratives_rank_2]]=2,123,132),IF(Table1[[#This Row],[narratives_rank_1]]=2,IF(Table1[[#This Row],[narratives_rank_2]]=1,213,231),IF(Table1[[#This Row],[narratives_rank_2]]=1,312,321)))</f>
        <v>231</v>
      </c>
      <c r="AW445" t="str">
        <f>IF(AV445=[1]Q4_narr_rank!$B$2,[1]Q4_narr_rank!$A$2,IF(AV445=[1]Q4_narr_rank!$B$3,[1]Q4_narr_rank!$A$3,IF(AV445=[1]Q4_narr_rank!$B$4,[1]Q4_narr_rank!$A$4,IF(AV445=[1]Q4_narr_rank!$B$5,[1]Q4_narr_rank!$A$5,IF(AV445=[1]Q4_narr_rank!$B$6,[1]Q4_narr_rank!$A$6,IF(AV445=[1]Q4_narr_rank!$B$7,[1]Q4_narr_rank!$A$7))))))</f>
        <v>2 different types of firms, idealists</v>
      </c>
      <c r="AX445" t="s">
        <v>2426</v>
      </c>
      <c r="AY445">
        <v>1</v>
      </c>
      <c r="AZ445">
        <f>LEN(Table1[[#This Row],[narratives_probing]])</f>
        <v>459</v>
      </c>
      <c r="BA445" s="6" t="str">
        <f>IF(Table1[[#This Row],[narratives_rank_1]]=1,"Money",IF(Table1[[#This Row],[narratives_rank_2]]=1,"Mixture",IF(Table1[[#This Row],[narratives_rank_3]]=1,"Sincere")))</f>
        <v>Sincere</v>
      </c>
      <c r="BB445" s="9" t="s">
        <v>369</v>
      </c>
      <c r="BC445" s="1">
        <v>7</v>
      </c>
      <c r="BF445" t="s">
        <v>202</v>
      </c>
      <c r="BG445" t="s">
        <v>187</v>
      </c>
      <c r="BH445" t="s">
        <v>188</v>
      </c>
      <c r="BI445" t="s">
        <v>188</v>
      </c>
      <c r="BJ445" t="s">
        <v>154</v>
      </c>
      <c r="BK445" t="s">
        <v>120</v>
      </c>
      <c r="BL445" t="s">
        <v>135</v>
      </c>
      <c r="BN445">
        <v>64</v>
      </c>
      <c r="BO445" t="s">
        <v>136</v>
      </c>
      <c r="BP445" t="s">
        <v>324</v>
      </c>
      <c r="BQ445" t="s">
        <v>156</v>
      </c>
    </row>
    <row r="446" spans="1:69" x14ac:dyDescent="0.2">
      <c r="A446" t="s">
        <v>2427</v>
      </c>
      <c r="B446" t="s">
        <v>2427</v>
      </c>
      <c r="C446">
        <v>44.581000000000003</v>
      </c>
      <c r="D446" t="s">
        <v>2428</v>
      </c>
      <c r="E446" s="1" t="s">
        <v>105</v>
      </c>
      <c r="F446" s="1">
        <v>1</v>
      </c>
      <c r="G446" s="1" t="s">
        <v>106</v>
      </c>
      <c r="H446" s="1">
        <v>2</v>
      </c>
      <c r="I446" s="1"/>
      <c r="J446" t="s">
        <v>2429</v>
      </c>
      <c r="K446" s="1" t="s">
        <v>108</v>
      </c>
      <c r="L446" s="1">
        <v>1</v>
      </c>
      <c r="M446" s="1" t="s">
        <v>109</v>
      </c>
      <c r="N446" s="1">
        <v>1</v>
      </c>
      <c r="O446" s="1" t="s">
        <v>88</v>
      </c>
      <c r="P446" s="1">
        <v>4</v>
      </c>
      <c r="R446" t="s">
        <v>2430</v>
      </c>
      <c r="S446">
        <v>1</v>
      </c>
      <c r="V446" t="s">
        <v>90</v>
      </c>
      <c r="W446" s="8">
        <f>IF(Table1[[#This Row],[main_reasontext]]=[1]Q3_narr_open!$A$23,1,IF(Table1[[#This Row],[main_reasontext]]=[1]Q3_narr_open!$A$24,2,IF(Table1[[#This Row],[main_reasontext]]=[1]Q3_narr_open!$A$25,3,IF(Table1[[#This Row],[main_reasontext]]=[1]Q3_narr_open!$A$26,4,))))</f>
        <v>1</v>
      </c>
      <c r="X446">
        <v>0</v>
      </c>
      <c r="Y446" t="str" cm="1">
        <f t="array" ref="Y44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46" cm="1">
        <f t="array" ref="Z44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46" t="str" cm="1">
        <f t="array" ref="AA44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46" cm="1">
        <f t="array" ref="AB44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46" t="str" cm="1">
        <f t="array" ref="AC44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46" t="str" cm="1">
        <f t="array" ref="AD44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46">
        <f>IF(OR(Table1[[#This Row],[Merged_Coding3numerical1]]=1,Table1[[#This Row],[Merged_Coding3numerical2]]=1,Table1[[#This Row],[Merged_Coding3numerical3]]=1),1,0)</f>
        <v>1</v>
      </c>
      <c r="AF446">
        <f>IF(OR(Table1[[#This Row],[Merged_Coding3numerical1]]=2,Table1[[#This Row],[Merged_Coding3numerical2]]=2,Table1[[#This Row],[Merged_Coding3numerical3]]=2),1,0)</f>
        <v>0</v>
      </c>
      <c r="AG446">
        <f>IF(OR(Table1[[#This Row],[Merged_Coding3numerical1]]=3,Table1[[#This Row],[Merged_Coding3numerical2]]=3,Table1[[#This Row],[Merged_Coding3numerical3]]=3),1,0)</f>
        <v>0</v>
      </c>
      <c r="AH446">
        <f>IF(OR(Table1[[#This Row],[Merged_Coding3numerical1]]=4,Table1[[#This Row],[Merged_Coding3numerical2]]=4,Table1[[#This Row],[Merged_Coding3numerical3]]=4),1,0)</f>
        <v>1</v>
      </c>
      <c r="AI446">
        <f>IF(OR(Table1[[#This Row],[Merged_Coding3numerical1]]=5,Table1[[#This Row],[Merged_Coding3numerical2]]=5,Table1[[#This Row],[Merged_Coding3numerical3]]=5),1,0)</f>
        <v>0</v>
      </c>
      <c r="AJ446">
        <f>LEN(Table1[[#This Row],[narratives_open]])</f>
        <v>91</v>
      </c>
      <c r="AK446" s="1" t="s">
        <v>90</v>
      </c>
      <c r="AL446" s="1">
        <v>2</v>
      </c>
      <c r="AM446" s="1" t="s">
        <v>113</v>
      </c>
      <c r="AN446" s="1">
        <v>1</v>
      </c>
      <c r="AR446">
        <f t="shared" si="6"/>
        <v>0.5</v>
      </c>
      <c r="AS446">
        <v>3</v>
      </c>
      <c r="AT446">
        <v>2</v>
      </c>
      <c r="AU446">
        <v>1</v>
      </c>
      <c r="AV446">
        <f>IF(Table1[[#This Row],[narratives_rank_1]]=1,IF(Table1[[#This Row],[narratives_rank_2]]=2,123,132),IF(Table1[[#This Row],[narratives_rank_1]]=2,IF(Table1[[#This Row],[narratives_rank_2]]=1,213,231),IF(Table1[[#This Row],[narratives_rank_2]]=1,312,321)))</f>
        <v>321</v>
      </c>
      <c r="AW446" t="str">
        <f>IF(AV446=[1]Q4_narr_rank!$B$2,[1]Q4_narr_rank!$A$2,IF(AV446=[1]Q4_narr_rank!$B$3,[1]Q4_narr_rank!$A$3,IF(AV446=[1]Q4_narr_rank!$B$4,[1]Q4_narr_rank!$A$4,IF(AV446=[1]Q4_narr_rank!$B$5,[1]Q4_narr_rank!$A$5,IF(AV446=[1]Q4_narr_rank!$B$6,[1]Q4_narr_rank!$A$6,IF(AV446=[1]Q4_narr_rank!$B$7,[1]Q4_narr_rank!$A$7))))))</f>
        <v>Idealists</v>
      </c>
      <c r="AX446" t="s">
        <v>2431</v>
      </c>
      <c r="AY446">
        <v>1</v>
      </c>
      <c r="AZ446">
        <f>LEN(Table1[[#This Row],[narratives_probing]])</f>
        <v>153</v>
      </c>
      <c r="BA446" s="6" t="str">
        <f>IF(Table1[[#This Row],[narratives_rank_1]]=1,"Money",IF(Table1[[#This Row],[narratives_rank_2]]=1,"Mixture",IF(Table1[[#This Row],[narratives_rank_3]]=1,"Sincere")))</f>
        <v>Sincere</v>
      </c>
      <c r="BB446" s="1" t="s">
        <v>172</v>
      </c>
      <c r="BC446" s="1">
        <v>12</v>
      </c>
      <c r="BF446" t="s">
        <v>117</v>
      </c>
      <c r="BG446">
        <v>0.4</v>
      </c>
      <c r="BH446" t="s">
        <v>96</v>
      </c>
      <c r="BI446" t="s">
        <v>118</v>
      </c>
      <c r="BJ446" t="s">
        <v>134</v>
      </c>
      <c r="BK446" t="s">
        <v>163</v>
      </c>
      <c r="BL446" t="s">
        <v>135</v>
      </c>
      <c r="BN446">
        <v>30</v>
      </c>
      <c r="BO446" t="s">
        <v>155</v>
      </c>
      <c r="BP446" t="s">
        <v>147</v>
      </c>
      <c r="BQ446" t="s">
        <v>124</v>
      </c>
    </row>
    <row r="447" spans="1:69" x14ac:dyDescent="0.2">
      <c r="A447" t="s">
        <v>2432</v>
      </c>
      <c r="B447" t="s">
        <v>2432</v>
      </c>
      <c r="C447">
        <v>138.90100000000001</v>
      </c>
      <c r="D447" t="s">
        <v>2433</v>
      </c>
      <c r="E447" s="1" t="s">
        <v>105</v>
      </c>
      <c r="F447" s="1">
        <v>1</v>
      </c>
      <c r="G447" s="1" t="s">
        <v>106</v>
      </c>
      <c r="H447" s="1">
        <v>2</v>
      </c>
      <c r="I447" s="1"/>
      <c r="J447" t="s">
        <v>2434</v>
      </c>
      <c r="K447" s="1" t="s">
        <v>176</v>
      </c>
      <c r="L447" s="1">
        <v>2</v>
      </c>
      <c r="M447" s="1" t="s">
        <v>328</v>
      </c>
      <c r="N447" s="1">
        <v>4</v>
      </c>
      <c r="O447" s="1" t="s">
        <v>88</v>
      </c>
      <c r="P447" s="1">
        <v>4</v>
      </c>
      <c r="R447" t="s">
        <v>2435</v>
      </c>
      <c r="S447">
        <v>0</v>
      </c>
      <c r="X447">
        <v>0</v>
      </c>
      <c r="Y447" t="str" cm="1">
        <f t="array" ref="Y44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47" cm="1">
        <f t="array" ref="Z44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47" t="str" cm="1">
        <f t="array" ref="AA44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47" t="str" cm="1">
        <f t="array" ref="AB44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47" t="str" cm="1">
        <f t="array" ref="AC44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47" t="str" cm="1">
        <f t="array" ref="AD44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47">
        <f>IF(OR(Table1[[#This Row],[Merged_Coding3numerical1]]=1,Table1[[#This Row],[Merged_Coding3numerical2]]=1,Table1[[#This Row],[Merged_Coding3numerical3]]=1),1,0)</f>
        <v>1</v>
      </c>
      <c r="AF447">
        <f>IF(OR(Table1[[#This Row],[Merged_Coding3numerical1]]=2,Table1[[#This Row],[Merged_Coding3numerical2]]=2,Table1[[#This Row],[Merged_Coding3numerical3]]=2),1,0)</f>
        <v>0</v>
      </c>
      <c r="AG447">
        <f>IF(OR(Table1[[#This Row],[Merged_Coding3numerical1]]=3,Table1[[#This Row],[Merged_Coding3numerical2]]=3,Table1[[#This Row],[Merged_Coding3numerical3]]=3),1,0)</f>
        <v>0</v>
      </c>
      <c r="AH447">
        <f>IF(OR(Table1[[#This Row],[Merged_Coding3numerical1]]=4,Table1[[#This Row],[Merged_Coding3numerical2]]=4,Table1[[#This Row],[Merged_Coding3numerical3]]=4),1,0)</f>
        <v>0</v>
      </c>
      <c r="AI447">
        <f>IF(OR(Table1[[#This Row],[Merged_Coding3numerical1]]=5,Table1[[#This Row],[Merged_Coding3numerical2]]=5,Table1[[#This Row],[Merged_Coding3numerical3]]=5),1,0)</f>
        <v>0</v>
      </c>
      <c r="AJ447">
        <f>LEN(Table1[[#This Row],[narratives_open]])</f>
        <v>91</v>
      </c>
      <c r="AK447" s="1" t="s">
        <v>90</v>
      </c>
      <c r="AL447" s="1">
        <v>2</v>
      </c>
      <c r="AR447">
        <f t="shared" si="6"/>
        <v>1</v>
      </c>
      <c r="AS447">
        <v>1</v>
      </c>
      <c r="AT447">
        <v>2</v>
      </c>
      <c r="AU447">
        <v>3</v>
      </c>
      <c r="AV447">
        <f>IF(Table1[[#This Row],[narratives_rank_1]]=1,IF(Table1[[#This Row],[narratives_rank_2]]=2,123,132),IF(Table1[[#This Row],[narratives_rank_1]]=2,IF(Table1[[#This Row],[narratives_rank_2]]=1,213,231),IF(Table1[[#This Row],[narratives_rank_2]]=1,312,321)))</f>
        <v>123</v>
      </c>
      <c r="AW447" t="str">
        <f>IF(AV447=[1]Q4_narr_rank!$B$2,[1]Q4_narr_rank!$A$2,IF(AV447=[1]Q4_narr_rank!$B$3,[1]Q4_narr_rank!$A$3,IF(AV447=[1]Q4_narr_rank!$B$4,[1]Q4_narr_rank!$A$4,IF(AV447=[1]Q4_narr_rank!$B$5,[1]Q4_narr_rank!$A$5,IF(AV447=[1]Q4_narr_rank!$B$6,[1]Q4_narr_rank!$A$6,IF(AV447=[1]Q4_narr_rank!$B$7,[1]Q4_narr_rank!$A$7))))))</f>
        <v>Cynics</v>
      </c>
      <c r="AX447" t="s">
        <v>2436</v>
      </c>
      <c r="AY447">
        <v>1</v>
      </c>
      <c r="AZ447">
        <f>LEN(Table1[[#This Row],[narratives_probing]])</f>
        <v>85</v>
      </c>
      <c r="BA447" s="6" t="str">
        <f>IF(Table1[[#This Row],[narratives_rank_1]]=1,"Money",IF(Table1[[#This Row],[narratives_rank_2]]=1,"Mixture",IF(Table1[[#This Row],[narratives_rank_3]]=1,"Sincere")))</f>
        <v>Money</v>
      </c>
      <c r="BB447" s="7" t="s">
        <v>116</v>
      </c>
      <c r="BC447" s="1">
        <v>10</v>
      </c>
      <c r="BF447" t="s">
        <v>153</v>
      </c>
      <c r="BG447" t="s">
        <v>94</v>
      </c>
      <c r="BH447" t="s">
        <v>146</v>
      </c>
      <c r="BI447" t="s">
        <v>118</v>
      </c>
      <c r="BJ447" t="s">
        <v>119</v>
      </c>
      <c r="BK447" t="s">
        <v>163</v>
      </c>
      <c r="BL447" t="s">
        <v>135</v>
      </c>
      <c r="BN447">
        <v>65</v>
      </c>
      <c r="BO447" t="s">
        <v>122</v>
      </c>
      <c r="BP447" t="s">
        <v>123</v>
      </c>
      <c r="BQ447" t="s">
        <v>156</v>
      </c>
    </row>
    <row r="448" spans="1:69" x14ac:dyDescent="0.2">
      <c r="A448" t="s">
        <v>2437</v>
      </c>
      <c r="B448" t="s">
        <v>2437</v>
      </c>
      <c r="C448">
        <v>175.03</v>
      </c>
      <c r="D448" t="s">
        <v>2438</v>
      </c>
      <c r="E448" s="1" t="s">
        <v>167</v>
      </c>
      <c r="F448" s="1">
        <v>5</v>
      </c>
      <c r="G448" s="1" t="s">
        <v>167</v>
      </c>
      <c r="H448" s="1">
        <v>19</v>
      </c>
      <c r="I448" s="1"/>
      <c r="J448" t="s">
        <v>2439</v>
      </c>
      <c r="K448" s="1" t="s">
        <v>176</v>
      </c>
      <c r="L448" s="1">
        <v>2</v>
      </c>
      <c r="M448" s="1" t="s">
        <v>177</v>
      </c>
      <c r="N448" s="1">
        <v>2</v>
      </c>
      <c r="O448" s="1" t="s">
        <v>88</v>
      </c>
      <c r="P448" s="1">
        <v>4</v>
      </c>
      <c r="R448" t="s">
        <v>2440</v>
      </c>
      <c r="S448">
        <v>0</v>
      </c>
      <c r="T448" t="s">
        <v>170</v>
      </c>
      <c r="X448">
        <v>0</v>
      </c>
      <c r="Y448" t="str" cm="1">
        <f t="array" ref="Y44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48" cm="1">
        <f t="array" ref="Z44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48" t="str" cm="1">
        <f t="array" ref="AA44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48" t="str" cm="1">
        <f t="array" ref="AB44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48" t="str" cm="1">
        <f t="array" ref="AC44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48" t="str" cm="1">
        <f t="array" ref="AD44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48">
        <f>IF(OR(Table1[[#This Row],[Merged_Coding3numerical1]]=1,Table1[[#This Row],[Merged_Coding3numerical2]]=1,Table1[[#This Row],[Merged_Coding3numerical3]]=1),1,0)</f>
        <v>0</v>
      </c>
      <c r="AF448">
        <f>IF(OR(Table1[[#This Row],[Merged_Coding3numerical1]]=2,Table1[[#This Row],[Merged_Coding3numerical2]]=2,Table1[[#This Row],[Merged_Coding3numerical3]]=2),1,0)</f>
        <v>0</v>
      </c>
      <c r="AG448">
        <f>IF(OR(Table1[[#This Row],[Merged_Coding3numerical1]]=3,Table1[[#This Row],[Merged_Coding3numerical2]]=3,Table1[[#This Row],[Merged_Coding3numerical3]]=3),1,0)</f>
        <v>0</v>
      </c>
      <c r="AH448">
        <f>IF(OR(Table1[[#This Row],[Merged_Coding3numerical1]]=4,Table1[[#This Row],[Merged_Coding3numerical2]]=4,Table1[[#This Row],[Merged_Coding3numerical3]]=4),1,0)</f>
        <v>1</v>
      </c>
      <c r="AI448">
        <f>IF(OR(Table1[[#This Row],[Merged_Coding3numerical1]]=5,Table1[[#This Row],[Merged_Coding3numerical2]]=5,Table1[[#This Row],[Merged_Coding3numerical3]]=5),1,0)</f>
        <v>0</v>
      </c>
      <c r="AJ448">
        <f>LEN(Table1[[#This Row],[narratives_open]])</f>
        <v>31</v>
      </c>
      <c r="AK448" s="1" t="s">
        <v>113</v>
      </c>
      <c r="AL448" s="1">
        <v>1</v>
      </c>
      <c r="AR448">
        <f t="shared" si="6"/>
        <v>1</v>
      </c>
      <c r="AS448">
        <v>3</v>
      </c>
      <c r="AT448">
        <v>2</v>
      </c>
      <c r="AU448">
        <v>1</v>
      </c>
      <c r="AV448">
        <f>IF(Table1[[#This Row],[narratives_rank_1]]=1,IF(Table1[[#This Row],[narratives_rank_2]]=2,123,132),IF(Table1[[#This Row],[narratives_rank_1]]=2,IF(Table1[[#This Row],[narratives_rank_2]]=1,213,231),IF(Table1[[#This Row],[narratives_rank_2]]=1,312,321)))</f>
        <v>321</v>
      </c>
      <c r="AW448" t="str">
        <f>IF(AV448=[1]Q4_narr_rank!$B$2,[1]Q4_narr_rank!$A$2,IF(AV448=[1]Q4_narr_rank!$B$3,[1]Q4_narr_rank!$A$3,IF(AV448=[1]Q4_narr_rank!$B$4,[1]Q4_narr_rank!$A$4,IF(AV448=[1]Q4_narr_rank!$B$5,[1]Q4_narr_rank!$A$5,IF(AV448=[1]Q4_narr_rank!$B$6,[1]Q4_narr_rank!$A$6,IF(AV448=[1]Q4_narr_rank!$B$7,[1]Q4_narr_rank!$A$7))))))</f>
        <v>Idealists</v>
      </c>
      <c r="AX448" t="s">
        <v>2441</v>
      </c>
      <c r="AY448">
        <v>1</v>
      </c>
      <c r="AZ448">
        <f>LEN(Table1[[#This Row],[narratives_probing]])</f>
        <v>59</v>
      </c>
      <c r="BA448" s="6" t="str">
        <f>IF(Table1[[#This Row],[narratives_rank_1]]=1,"Money",IF(Table1[[#This Row],[narratives_rank_2]]=1,"Mixture",IF(Table1[[#This Row],[narratives_rank_3]]=1,"Sincere")))</f>
        <v>Sincere</v>
      </c>
      <c r="BB448" s="9" t="s">
        <v>369</v>
      </c>
      <c r="BC448" s="1">
        <v>7</v>
      </c>
      <c r="BF448" t="s">
        <v>133</v>
      </c>
      <c r="BG448">
        <v>0.2</v>
      </c>
      <c r="BH448" t="s">
        <v>96</v>
      </c>
      <c r="BI448" t="s">
        <v>188</v>
      </c>
      <c r="BJ448" t="s">
        <v>154</v>
      </c>
      <c r="BK448" t="s">
        <v>120</v>
      </c>
      <c r="BL448" t="s">
        <v>99</v>
      </c>
      <c r="BN448">
        <v>71</v>
      </c>
      <c r="BO448" t="s">
        <v>100</v>
      </c>
      <c r="BP448" t="s">
        <v>123</v>
      </c>
      <c r="BQ448" t="s">
        <v>156</v>
      </c>
    </row>
    <row r="449" spans="1:69" x14ac:dyDescent="0.2">
      <c r="A449" t="s">
        <v>2442</v>
      </c>
      <c r="B449" t="s">
        <v>2442</v>
      </c>
      <c r="C449">
        <v>209.923</v>
      </c>
      <c r="D449" t="s">
        <v>2443</v>
      </c>
      <c r="E449" s="1" t="s">
        <v>105</v>
      </c>
      <c r="F449" s="1">
        <v>1</v>
      </c>
      <c r="G449" s="1" t="s">
        <v>106</v>
      </c>
      <c r="H449" s="1">
        <v>2</v>
      </c>
      <c r="I449" s="1"/>
      <c r="J449" t="s">
        <v>2444</v>
      </c>
      <c r="K449" s="1" t="s">
        <v>108</v>
      </c>
      <c r="L449" s="1">
        <v>1</v>
      </c>
      <c r="M449" s="1" t="s">
        <v>109</v>
      </c>
      <c r="N449" s="1">
        <v>1</v>
      </c>
      <c r="O449" s="1" t="s">
        <v>88</v>
      </c>
      <c r="P449" s="1">
        <v>4</v>
      </c>
      <c r="R449" t="s">
        <v>2445</v>
      </c>
      <c r="S449">
        <v>0</v>
      </c>
      <c r="T449" t="s">
        <v>170</v>
      </c>
      <c r="X449">
        <v>0</v>
      </c>
      <c r="Y449" t="str" cm="1">
        <f t="array" ref="Y44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49" cm="1">
        <f t="array" ref="Z44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49" t="str" cm="1">
        <f t="array" ref="AA44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49" t="str" cm="1">
        <f t="array" ref="AB44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49" t="str" cm="1">
        <f t="array" ref="AC44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49" t="str" cm="1">
        <f t="array" ref="AD44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49">
        <f>IF(OR(Table1[[#This Row],[Merged_Coding3numerical1]]=1,Table1[[#This Row],[Merged_Coding3numerical2]]=1,Table1[[#This Row],[Merged_Coding3numerical3]]=1),1,0)</f>
        <v>0</v>
      </c>
      <c r="AF449">
        <f>IF(OR(Table1[[#This Row],[Merged_Coding3numerical1]]=2,Table1[[#This Row],[Merged_Coding3numerical2]]=2,Table1[[#This Row],[Merged_Coding3numerical3]]=2),1,0)</f>
        <v>0</v>
      </c>
      <c r="AG449">
        <f>IF(OR(Table1[[#This Row],[Merged_Coding3numerical1]]=3,Table1[[#This Row],[Merged_Coding3numerical2]]=3,Table1[[#This Row],[Merged_Coding3numerical3]]=3),1,0)</f>
        <v>0</v>
      </c>
      <c r="AH449">
        <f>IF(OR(Table1[[#This Row],[Merged_Coding3numerical1]]=4,Table1[[#This Row],[Merged_Coding3numerical2]]=4,Table1[[#This Row],[Merged_Coding3numerical3]]=4),1,0)</f>
        <v>1</v>
      </c>
      <c r="AI449">
        <f>IF(OR(Table1[[#This Row],[Merged_Coding3numerical1]]=5,Table1[[#This Row],[Merged_Coding3numerical2]]=5,Table1[[#This Row],[Merged_Coding3numerical3]]=5),1,0)</f>
        <v>0</v>
      </c>
      <c r="AJ449">
        <f>LEN(Table1[[#This Row],[narratives_open]])</f>
        <v>212</v>
      </c>
      <c r="AK449" s="1" t="s">
        <v>113</v>
      </c>
      <c r="AL449" s="1">
        <v>1</v>
      </c>
      <c r="AR449">
        <f t="shared" si="6"/>
        <v>1</v>
      </c>
      <c r="AS449">
        <v>3</v>
      </c>
      <c r="AT449">
        <v>1</v>
      </c>
      <c r="AU449">
        <v>2</v>
      </c>
      <c r="AV449">
        <f>IF(Table1[[#This Row],[narratives_rank_1]]=1,IF(Table1[[#This Row],[narratives_rank_2]]=2,123,132),IF(Table1[[#This Row],[narratives_rank_1]]=2,IF(Table1[[#This Row],[narratives_rank_2]]=1,213,231),IF(Table1[[#This Row],[narratives_rank_2]]=1,312,321)))</f>
        <v>312</v>
      </c>
      <c r="AW449" t="str">
        <f>IF(AV449=[1]Q4_narr_rank!$B$2,[1]Q4_narr_rank!$A$2,IF(AV449=[1]Q4_narr_rank!$B$3,[1]Q4_narr_rank!$A$3,IF(AV449=[1]Q4_narr_rank!$B$4,[1]Q4_narr_rank!$A$4,IF(AV449=[1]Q4_narr_rank!$B$5,[1]Q4_narr_rank!$A$5,IF(AV449=[1]Q4_narr_rank!$B$6,[1]Q4_narr_rank!$A$6,IF(AV449=[1]Q4_narr_rank!$B$7,[1]Q4_narr_rank!$A$7))))))</f>
        <v>Balanced Idealists</v>
      </c>
      <c r="AX449" t="s">
        <v>2446</v>
      </c>
      <c r="AY449">
        <v>1</v>
      </c>
      <c r="AZ449">
        <f>LEN(Table1[[#This Row],[narratives_probing]])</f>
        <v>147</v>
      </c>
      <c r="BA449" s="6" t="str">
        <f>IF(Table1[[#This Row],[narratives_rank_1]]=1,"Money",IF(Table1[[#This Row],[narratives_rank_2]]=1,"Mixture",IF(Table1[[#This Row],[narratives_rank_3]]=1,"Sincere")))</f>
        <v>Mixture</v>
      </c>
      <c r="BB449" s="11" t="s">
        <v>2447</v>
      </c>
      <c r="BC449" s="1">
        <v>18</v>
      </c>
      <c r="BF449" t="s">
        <v>117</v>
      </c>
      <c r="BG449" t="s">
        <v>187</v>
      </c>
      <c r="BH449" t="s">
        <v>146</v>
      </c>
      <c r="BI449" t="s">
        <v>146</v>
      </c>
      <c r="BJ449" t="s">
        <v>119</v>
      </c>
      <c r="BK449" t="s">
        <v>163</v>
      </c>
      <c r="BL449" t="s">
        <v>630</v>
      </c>
      <c r="BN449">
        <v>56</v>
      </c>
      <c r="BO449" t="s">
        <v>100</v>
      </c>
      <c r="BP449" t="s">
        <v>147</v>
      </c>
      <c r="BQ449" t="s">
        <v>541</v>
      </c>
    </row>
    <row r="450" spans="1:69" x14ac:dyDescent="0.2">
      <c r="A450" t="s">
        <v>2448</v>
      </c>
      <c r="B450" t="s">
        <v>2448</v>
      </c>
      <c r="C450">
        <v>91.384</v>
      </c>
      <c r="D450" t="s">
        <v>2449</v>
      </c>
      <c r="E450" s="1" t="s">
        <v>127</v>
      </c>
      <c r="F450" s="1">
        <v>3</v>
      </c>
      <c r="G450" s="1" t="s">
        <v>128</v>
      </c>
      <c r="H450" s="1">
        <v>9</v>
      </c>
      <c r="I450" s="1"/>
      <c r="J450" t="s">
        <v>2450</v>
      </c>
      <c r="K450" s="1" t="s">
        <v>108</v>
      </c>
      <c r="L450" s="1">
        <v>1</v>
      </c>
      <c r="M450" s="1" t="s">
        <v>109</v>
      </c>
      <c r="N450" s="1">
        <v>1</v>
      </c>
      <c r="O450" s="1" t="s">
        <v>88</v>
      </c>
      <c r="P450" s="1">
        <v>4</v>
      </c>
      <c r="Q450" s="1"/>
      <c r="R450" t="s">
        <v>2451</v>
      </c>
      <c r="S450">
        <v>1</v>
      </c>
      <c r="T450" t="s">
        <v>170</v>
      </c>
      <c r="X450">
        <v>0</v>
      </c>
      <c r="Y450" t="str" cm="1">
        <f t="array" ref="Y45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450" cm="1">
        <f t="array" ref="Z45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450" t="str" cm="1">
        <f t="array" ref="AA45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50" t="str" cm="1">
        <f t="array" ref="AB45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50" t="str" cm="1">
        <f t="array" ref="AC45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50" t="str" cm="1">
        <f t="array" ref="AD45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50">
        <f>IF(OR(Table1[[#This Row],[Merged_Coding3numerical1]]=1,Table1[[#This Row],[Merged_Coding3numerical2]]=1,Table1[[#This Row],[Merged_Coding3numerical3]]=1),1,0)</f>
        <v>0</v>
      </c>
      <c r="AF450">
        <f>IF(OR(Table1[[#This Row],[Merged_Coding3numerical1]]=2,Table1[[#This Row],[Merged_Coding3numerical2]]=2,Table1[[#This Row],[Merged_Coding3numerical3]]=2),1,0)</f>
        <v>0</v>
      </c>
      <c r="AG450">
        <f>IF(OR(Table1[[#This Row],[Merged_Coding3numerical1]]=3,Table1[[#This Row],[Merged_Coding3numerical2]]=3,Table1[[#This Row],[Merged_Coding3numerical3]]=3),1,0)</f>
        <v>1</v>
      </c>
      <c r="AH450">
        <f>IF(OR(Table1[[#This Row],[Merged_Coding3numerical1]]=4,Table1[[#This Row],[Merged_Coding3numerical2]]=4,Table1[[#This Row],[Merged_Coding3numerical3]]=4),1,0)</f>
        <v>0</v>
      </c>
      <c r="AI450">
        <f>IF(OR(Table1[[#This Row],[Merged_Coding3numerical1]]=5,Table1[[#This Row],[Merged_Coding3numerical2]]=5,Table1[[#This Row],[Merged_Coding3numerical3]]=5),1,0)</f>
        <v>0</v>
      </c>
      <c r="AJ450">
        <f>LEN(Table1[[#This Row],[narratives_open]])</f>
        <v>203</v>
      </c>
      <c r="AK450" s="1" t="s">
        <v>295</v>
      </c>
      <c r="AL450" s="1">
        <v>4</v>
      </c>
      <c r="AR450">
        <f t="shared" si="6"/>
        <v>1</v>
      </c>
      <c r="AS450">
        <v>1</v>
      </c>
      <c r="AT450">
        <v>2</v>
      </c>
      <c r="AU450">
        <v>3</v>
      </c>
      <c r="AV450">
        <f>IF(Table1[[#This Row],[narratives_rank_1]]=1,IF(Table1[[#This Row],[narratives_rank_2]]=2,123,132),IF(Table1[[#This Row],[narratives_rank_1]]=2,IF(Table1[[#This Row],[narratives_rank_2]]=1,213,231),IF(Table1[[#This Row],[narratives_rank_2]]=1,312,321)))</f>
        <v>123</v>
      </c>
      <c r="AW450" t="str">
        <f>IF(AV450=[1]Q4_narr_rank!$B$2,[1]Q4_narr_rank!$A$2,IF(AV450=[1]Q4_narr_rank!$B$3,[1]Q4_narr_rank!$A$3,IF(AV450=[1]Q4_narr_rank!$B$4,[1]Q4_narr_rank!$A$4,IF(AV450=[1]Q4_narr_rank!$B$5,[1]Q4_narr_rank!$A$5,IF(AV450=[1]Q4_narr_rank!$B$6,[1]Q4_narr_rank!$A$6,IF(AV450=[1]Q4_narr_rank!$B$7,[1]Q4_narr_rank!$A$7))))))</f>
        <v>Cynics</v>
      </c>
      <c r="AX450" t="s">
        <v>2452</v>
      </c>
      <c r="AY450">
        <v>1</v>
      </c>
      <c r="AZ450">
        <f>LEN(Table1[[#This Row],[narratives_probing]])</f>
        <v>206</v>
      </c>
      <c r="BA450" s="6" t="str">
        <f>IF(Table1[[#This Row],[narratives_rank_1]]=1,"Money",IF(Table1[[#This Row],[narratives_rank_2]]=1,"Mixture",IF(Table1[[#This Row],[narratives_rank_3]]=1,"Sincere")))</f>
        <v>Money</v>
      </c>
      <c r="BB450" s="7" t="s">
        <v>116</v>
      </c>
      <c r="BC450" s="1">
        <v>10</v>
      </c>
      <c r="BF450" t="s">
        <v>153</v>
      </c>
      <c r="BG450" t="s">
        <v>94</v>
      </c>
      <c r="BH450" t="s">
        <v>146</v>
      </c>
      <c r="BI450" t="s">
        <v>96</v>
      </c>
      <c r="BJ450" t="s">
        <v>154</v>
      </c>
      <c r="BK450" t="s">
        <v>163</v>
      </c>
      <c r="BL450" t="s">
        <v>135</v>
      </c>
      <c r="BN450">
        <v>46</v>
      </c>
      <c r="BO450" t="s">
        <v>155</v>
      </c>
      <c r="BP450" t="s">
        <v>123</v>
      </c>
      <c r="BQ450" t="s">
        <v>124</v>
      </c>
    </row>
    <row r="451" spans="1:69" x14ac:dyDescent="0.2">
      <c r="A451" t="s">
        <v>2453</v>
      </c>
      <c r="B451" t="s">
        <v>2453</v>
      </c>
      <c r="C451">
        <v>87.801000000000002</v>
      </c>
      <c r="D451" t="s">
        <v>2454</v>
      </c>
      <c r="E451" s="1" t="s">
        <v>127</v>
      </c>
      <c r="F451" s="1">
        <v>3</v>
      </c>
      <c r="G451" s="1" t="s">
        <v>128</v>
      </c>
      <c r="H451" s="1">
        <v>9</v>
      </c>
      <c r="I451" s="1"/>
      <c r="J451" t="s">
        <v>2455</v>
      </c>
      <c r="K451" s="1" t="s">
        <v>108</v>
      </c>
      <c r="L451" s="1">
        <v>1</v>
      </c>
      <c r="M451" s="1" t="s">
        <v>109</v>
      </c>
      <c r="N451" s="1">
        <v>1</v>
      </c>
      <c r="O451" s="1" t="s">
        <v>345</v>
      </c>
      <c r="P451" s="1">
        <v>1</v>
      </c>
      <c r="R451" t="s">
        <v>2456</v>
      </c>
      <c r="S451">
        <v>0</v>
      </c>
      <c r="U451">
        <v>1</v>
      </c>
      <c r="V451" t="s">
        <v>185</v>
      </c>
      <c r="W451" s="8">
        <f>IF(Table1[[#This Row],[main_reasontext]]=[1]Q3_narr_open!$A$23,1,IF(Table1[[#This Row],[main_reasontext]]=[1]Q3_narr_open!$A$24,2,IF(Table1[[#This Row],[main_reasontext]]=[1]Q3_narr_open!$A$25,3,IF(Table1[[#This Row],[main_reasontext]]=[1]Q3_narr_open!$A$26,4,))))</f>
        <v>4</v>
      </c>
      <c r="X451">
        <v>1</v>
      </c>
      <c r="Y451" t="str" cm="1">
        <f t="array" ref="Y45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51" cm="1">
        <f t="array" ref="Z45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51" t="str" cm="1">
        <f t="array" ref="AA45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51" cm="1">
        <f t="array" ref="AB45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51" t="str" cm="1">
        <f t="array" ref="AC45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51" t="str" cm="1">
        <f t="array" ref="AD45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51">
        <f>IF(OR(Table1[[#This Row],[Merged_Coding3numerical1]]=1,Table1[[#This Row],[Merged_Coding3numerical2]]=1,Table1[[#This Row],[Merged_Coding3numerical3]]=1),1,0)</f>
        <v>1</v>
      </c>
      <c r="AF451">
        <f>IF(OR(Table1[[#This Row],[Merged_Coding3numerical1]]=2,Table1[[#This Row],[Merged_Coding3numerical2]]=2,Table1[[#This Row],[Merged_Coding3numerical3]]=2),1,0)</f>
        <v>0</v>
      </c>
      <c r="AG451">
        <f>IF(OR(Table1[[#This Row],[Merged_Coding3numerical1]]=3,Table1[[#This Row],[Merged_Coding3numerical2]]=3,Table1[[#This Row],[Merged_Coding3numerical3]]=3),1,0)</f>
        <v>0</v>
      </c>
      <c r="AH451">
        <f>IF(OR(Table1[[#This Row],[Merged_Coding3numerical1]]=4,Table1[[#This Row],[Merged_Coding3numerical2]]=4,Table1[[#This Row],[Merged_Coding3numerical3]]=4),1,0)</f>
        <v>1</v>
      </c>
      <c r="AI451">
        <f>IF(OR(Table1[[#This Row],[Merged_Coding3numerical1]]=5,Table1[[#This Row],[Merged_Coding3numerical2]]=5,Table1[[#This Row],[Merged_Coding3numerical3]]=5),1,0)</f>
        <v>0</v>
      </c>
      <c r="AJ451">
        <f>LEN(Table1[[#This Row],[narratives_open]])</f>
        <v>465</v>
      </c>
      <c r="AK451" s="1" t="s">
        <v>114</v>
      </c>
      <c r="AL451" s="1">
        <v>6</v>
      </c>
      <c r="AM451" s="1" t="s">
        <v>90</v>
      </c>
      <c r="AN451" s="1">
        <v>2</v>
      </c>
      <c r="AR451">
        <f t="shared" ref="AR451:AR514" si="7">IF(AP451="",IF(AN451="",1,1/2),1/3)</f>
        <v>0.5</v>
      </c>
      <c r="AS451">
        <v>1</v>
      </c>
      <c r="AT451">
        <v>2</v>
      </c>
      <c r="AU451">
        <v>3</v>
      </c>
      <c r="AV451">
        <f>IF(Table1[[#This Row],[narratives_rank_1]]=1,IF(Table1[[#This Row],[narratives_rank_2]]=2,123,132),IF(Table1[[#This Row],[narratives_rank_1]]=2,IF(Table1[[#This Row],[narratives_rank_2]]=1,213,231),IF(Table1[[#This Row],[narratives_rank_2]]=1,312,321)))</f>
        <v>123</v>
      </c>
      <c r="AW451" t="str">
        <f>IF(AV451=[1]Q4_narr_rank!$B$2,[1]Q4_narr_rank!$A$2,IF(AV451=[1]Q4_narr_rank!$B$3,[1]Q4_narr_rank!$A$3,IF(AV451=[1]Q4_narr_rank!$B$4,[1]Q4_narr_rank!$A$4,IF(AV451=[1]Q4_narr_rank!$B$5,[1]Q4_narr_rank!$A$5,IF(AV451=[1]Q4_narr_rank!$B$6,[1]Q4_narr_rank!$A$6,IF(AV451=[1]Q4_narr_rank!$B$7,[1]Q4_narr_rank!$A$7))))))</f>
        <v>Cynics</v>
      </c>
      <c r="AX451" t="s">
        <v>2457</v>
      </c>
      <c r="AY451">
        <v>1</v>
      </c>
      <c r="AZ451">
        <f>LEN(Table1[[#This Row],[narratives_probing]])</f>
        <v>250</v>
      </c>
      <c r="BA451" s="6" t="str">
        <f>IF(Table1[[#This Row],[narratives_rank_1]]=1,"Money",IF(Table1[[#This Row],[narratives_rank_2]]=1,"Mixture",IF(Table1[[#This Row],[narratives_rank_3]]=1,"Sincere")))</f>
        <v>Money</v>
      </c>
      <c r="BB451" s="7" t="s">
        <v>92</v>
      </c>
      <c r="BC451" s="1">
        <v>9</v>
      </c>
      <c r="BF451" t="s">
        <v>93</v>
      </c>
      <c r="BG451" t="s">
        <v>94</v>
      </c>
      <c r="BH451" t="s">
        <v>146</v>
      </c>
      <c r="BI451" t="s">
        <v>118</v>
      </c>
      <c r="BJ451" t="s">
        <v>154</v>
      </c>
      <c r="BK451" t="s">
        <v>163</v>
      </c>
      <c r="BL451" t="s">
        <v>121</v>
      </c>
      <c r="BN451">
        <v>40</v>
      </c>
      <c r="BO451" t="s">
        <v>155</v>
      </c>
      <c r="BP451" t="s">
        <v>324</v>
      </c>
      <c r="BQ451" t="s">
        <v>138</v>
      </c>
    </row>
    <row r="452" spans="1:69" x14ac:dyDescent="0.2">
      <c r="A452" t="s">
        <v>2458</v>
      </c>
      <c r="B452" t="s">
        <v>2458</v>
      </c>
      <c r="C452">
        <v>129.65600000000001</v>
      </c>
      <c r="D452" t="s">
        <v>2459</v>
      </c>
      <c r="E452" s="1" t="s">
        <v>205</v>
      </c>
      <c r="F452" s="1">
        <v>2</v>
      </c>
      <c r="G452" s="1" t="s">
        <v>206</v>
      </c>
      <c r="H452" s="1">
        <v>6</v>
      </c>
      <c r="I452" s="1"/>
      <c r="J452" t="s">
        <v>2460</v>
      </c>
      <c r="K452" s="1" t="s">
        <v>176</v>
      </c>
      <c r="L452" s="1">
        <v>2</v>
      </c>
      <c r="M452" s="1" t="s">
        <v>328</v>
      </c>
      <c r="N452" s="1">
        <v>4</v>
      </c>
      <c r="O452" s="1" t="s">
        <v>345</v>
      </c>
      <c r="P452" s="1">
        <v>1</v>
      </c>
      <c r="R452" t="s">
        <v>2461</v>
      </c>
      <c r="S452">
        <v>0</v>
      </c>
      <c r="X452">
        <v>0</v>
      </c>
      <c r="Y452" t="str" cm="1">
        <f t="array" ref="Y45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52" cm="1">
        <f t="array" ref="Z45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52" t="str" cm="1">
        <f t="array" ref="AA45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52" t="str" cm="1">
        <f t="array" ref="AB45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52" t="str" cm="1">
        <f t="array" ref="AC45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52" t="str" cm="1">
        <f t="array" ref="AD45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52">
        <f>IF(OR(Table1[[#This Row],[Merged_Coding3numerical1]]=1,Table1[[#This Row],[Merged_Coding3numerical2]]=1,Table1[[#This Row],[Merged_Coding3numerical3]]=1),1,0)</f>
        <v>0</v>
      </c>
      <c r="AF452">
        <f>IF(OR(Table1[[#This Row],[Merged_Coding3numerical1]]=2,Table1[[#This Row],[Merged_Coding3numerical2]]=2,Table1[[#This Row],[Merged_Coding3numerical3]]=2),1,0)</f>
        <v>1</v>
      </c>
      <c r="AG452">
        <f>IF(OR(Table1[[#This Row],[Merged_Coding3numerical1]]=3,Table1[[#This Row],[Merged_Coding3numerical2]]=3,Table1[[#This Row],[Merged_Coding3numerical3]]=3),1,0)</f>
        <v>0</v>
      </c>
      <c r="AH452">
        <f>IF(OR(Table1[[#This Row],[Merged_Coding3numerical1]]=4,Table1[[#This Row],[Merged_Coding3numerical2]]=4,Table1[[#This Row],[Merged_Coding3numerical3]]=4),1,0)</f>
        <v>0</v>
      </c>
      <c r="AI452">
        <f>IF(OR(Table1[[#This Row],[Merged_Coding3numerical1]]=5,Table1[[#This Row],[Merged_Coding3numerical2]]=5,Table1[[#This Row],[Merged_Coding3numerical3]]=5),1,0)</f>
        <v>0</v>
      </c>
      <c r="AJ452">
        <f>LEN(Table1[[#This Row],[narratives_open]])</f>
        <v>429</v>
      </c>
      <c r="AK452" s="1" t="s">
        <v>112</v>
      </c>
      <c r="AL452" s="1">
        <v>3</v>
      </c>
      <c r="AR452">
        <f t="shared" si="7"/>
        <v>1</v>
      </c>
      <c r="AS452">
        <v>3</v>
      </c>
      <c r="AT452">
        <v>1</v>
      </c>
      <c r="AU452">
        <v>2</v>
      </c>
      <c r="AV452">
        <f>IF(Table1[[#This Row],[narratives_rank_1]]=1,IF(Table1[[#This Row],[narratives_rank_2]]=2,123,132),IF(Table1[[#This Row],[narratives_rank_1]]=2,IF(Table1[[#This Row],[narratives_rank_2]]=1,213,231),IF(Table1[[#This Row],[narratives_rank_2]]=1,312,321)))</f>
        <v>312</v>
      </c>
      <c r="AW452" t="str">
        <f>IF(AV452=[1]Q4_narr_rank!$B$2,[1]Q4_narr_rank!$A$2,IF(AV452=[1]Q4_narr_rank!$B$3,[1]Q4_narr_rank!$A$3,IF(AV452=[1]Q4_narr_rank!$B$4,[1]Q4_narr_rank!$A$4,IF(AV452=[1]Q4_narr_rank!$B$5,[1]Q4_narr_rank!$A$5,IF(AV452=[1]Q4_narr_rank!$B$6,[1]Q4_narr_rank!$A$6,IF(AV452=[1]Q4_narr_rank!$B$7,[1]Q4_narr_rank!$A$7))))))</f>
        <v>Balanced Idealists</v>
      </c>
      <c r="AX452" t="s">
        <v>2462</v>
      </c>
      <c r="AY452">
        <v>1</v>
      </c>
      <c r="AZ452">
        <f>LEN(Table1[[#This Row],[narratives_probing]])</f>
        <v>225</v>
      </c>
      <c r="BA452" s="6" t="str">
        <f>IF(Table1[[#This Row],[narratives_rank_1]]=1,"Money",IF(Table1[[#This Row],[narratives_rank_2]]=1,"Mixture",IF(Table1[[#This Row],[narratives_rank_3]]=1,"Sincere")))</f>
        <v>Mixture</v>
      </c>
      <c r="BB452" s="9" t="s">
        <v>132</v>
      </c>
      <c r="BC452" s="1">
        <v>20</v>
      </c>
      <c r="BF452" t="s">
        <v>117</v>
      </c>
      <c r="BG452" t="s">
        <v>187</v>
      </c>
      <c r="BH452" t="s">
        <v>146</v>
      </c>
      <c r="BI452" t="s">
        <v>146</v>
      </c>
      <c r="BJ452" t="s">
        <v>119</v>
      </c>
      <c r="BK452" t="s">
        <v>163</v>
      </c>
      <c r="BL452" t="s">
        <v>135</v>
      </c>
      <c r="BN452">
        <v>70</v>
      </c>
      <c r="BO452" t="s">
        <v>136</v>
      </c>
      <c r="BP452" t="s">
        <v>137</v>
      </c>
      <c r="BQ452" t="s">
        <v>156</v>
      </c>
    </row>
    <row r="453" spans="1:69" x14ac:dyDescent="0.2">
      <c r="A453" t="s">
        <v>2463</v>
      </c>
      <c r="B453" t="s">
        <v>2463</v>
      </c>
      <c r="C453">
        <v>98.301000000000002</v>
      </c>
      <c r="D453" t="s">
        <v>2464</v>
      </c>
      <c r="E453" s="1" t="s">
        <v>205</v>
      </c>
      <c r="F453" s="1">
        <v>2</v>
      </c>
      <c r="G453" s="1" t="s">
        <v>206</v>
      </c>
      <c r="H453" s="1">
        <v>6</v>
      </c>
      <c r="I453" s="1"/>
      <c r="J453" t="s">
        <v>2465</v>
      </c>
      <c r="K453" s="1" t="s">
        <v>176</v>
      </c>
      <c r="L453" s="1">
        <v>2</v>
      </c>
      <c r="M453" s="1" t="s">
        <v>328</v>
      </c>
      <c r="N453" s="1">
        <v>4</v>
      </c>
      <c r="O453" s="1" t="s">
        <v>88</v>
      </c>
      <c r="P453" s="1">
        <v>4</v>
      </c>
      <c r="R453" t="s">
        <v>2466</v>
      </c>
      <c r="S453">
        <v>0</v>
      </c>
      <c r="V453" t="s">
        <v>90</v>
      </c>
      <c r="W453" s="8">
        <f>IF(Table1[[#This Row],[main_reasontext]]=[1]Q3_narr_open!$A$23,1,IF(Table1[[#This Row],[main_reasontext]]=[1]Q3_narr_open!$A$24,2,IF(Table1[[#This Row],[main_reasontext]]=[1]Q3_narr_open!$A$25,3,IF(Table1[[#This Row],[main_reasontext]]=[1]Q3_narr_open!$A$26,4,))))</f>
        <v>1</v>
      </c>
      <c r="X453">
        <v>1</v>
      </c>
      <c r="Y453" t="str" cm="1">
        <f t="array" ref="Y45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53" cm="1">
        <f t="array" ref="Z45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53" t="str" cm="1">
        <f t="array" ref="AA45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453" cm="1">
        <f t="array" ref="AB45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453" t="s">
        <v>111</v>
      </c>
      <c r="AD453">
        <v>2</v>
      </c>
      <c r="AE453">
        <f>IF(OR(Table1[[#This Row],[Merged_Coding3numerical1]]=1,Table1[[#This Row],[Merged_Coding3numerical2]]=1,Table1[[#This Row],[Merged_Coding3numerical3]]=1),1,0)</f>
        <v>1</v>
      </c>
      <c r="AF453">
        <f>IF(OR(Table1[[#This Row],[Merged_Coding3numerical1]]=2,Table1[[#This Row],[Merged_Coding3numerical2]]=2,Table1[[#This Row],[Merged_Coding3numerical3]]=2),1,0)</f>
        <v>1</v>
      </c>
      <c r="AG453">
        <f>IF(OR(Table1[[#This Row],[Merged_Coding3numerical1]]=3,Table1[[#This Row],[Merged_Coding3numerical2]]=3,Table1[[#This Row],[Merged_Coding3numerical3]]=3),1,0)</f>
        <v>1</v>
      </c>
      <c r="AH453">
        <f>IF(OR(Table1[[#This Row],[Merged_Coding3numerical1]]=4,Table1[[#This Row],[Merged_Coding3numerical2]]=4,Table1[[#This Row],[Merged_Coding3numerical3]]=4),1,0)</f>
        <v>0</v>
      </c>
      <c r="AI453">
        <f>IF(OR(Table1[[#This Row],[Merged_Coding3numerical1]]=5,Table1[[#This Row],[Merged_Coding3numerical2]]=5,Table1[[#This Row],[Merged_Coding3numerical3]]=5),1,0)</f>
        <v>0</v>
      </c>
      <c r="AJ453">
        <f>LEN(Table1[[#This Row],[narratives_open]])</f>
        <v>344</v>
      </c>
      <c r="AK453" s="1" t="s">
        <v>90</v>
      </c>
      <c r="AL453" s="1">
        <v>2</v>
      </c>
      <c r="AM453" s="1" t="s">
        <v>1254</v>
      </c>
      <c r="AN453" s="1">
        <v>10</v>
      </c>
      <c r="AO453" s="1" t="s">
        <v>567</v>
      </c>
      <c r="AP453" s="1">
        <v>13</v>
      </c>
      <c r="AR453">
        <f t="shared" si="7"/>
        <v>0.33333333333333331</v>
      </c>
      <c r="AS453">
        <v>1</v>
      </c>
      <c r="AT453">
        <v>2</v>
      </c>
      <c r="AU453">
        <v>3</v>
      </c>
      <c r="AV453">
        <f>IF(Table1[[#This Row],[narratives_rank_1]]=1,IF(Table1[[#This Row],[narratives_rank_2]]=2,123,132),IF(Table1[[#This Row],[narratives_rank_1]]=2,IF(Table1[[#This Row],[narratives_rank_2]]=1,213,231),IF(Table1[[#This Row],[narratives_rank_2]]=1,312,321)))</f>
        <v>123</v>
      </c>
      <c r="AW453" t="str">
        <f>IF(AV453=[1]Q4_narr_rank!$B$2,[1]Q4_narr_rank!$A$2,IF(AV453=[1]Q4_narr_rank!$B$3,[1]Q4_narr_rank!$A$3,IF(AV453=[1]Q4_narr_rank!$B$4,[1]Q4_narr_rank!$A$4,IF(AV453=[1]Q4_narr_rank!$B$5,[1]Q4_narr_rank!$A$5,IF(AV453=[1]Q4_narr_rank!$B$6,[1]Q4_narr_rank!$A$6,IF(AV453=[1]Q4_narr_rank!$B$7,[1]Q4_narr_rank!$A$7))))))</f>
        <v>Cynics</v>
      </c>
      <c r="AX453" t="s">
        <v>2467</v>
      </c>
      <c r="AY453">
        <v>1</v>
      </c>
      <c r="AZ453">
        <f>LEN(Table1[[#This Row],[narratives_probing]])</f>
        <v>300</v>
      </c>
      <c r="BA453" s="6" t="str">
        <f>IF(Table1[[#This Row],[narratives_rank_1]]=1,"Money",IF(Table1[[#This Row],[narratives_rank_2]]=1,"Mixture",IF(Table1[[#This Row],[narratives_rank_3]]=1,"Sincere")))</f>
        <v>Money</v>
      </c>
      <c r="BB453" s="7" t="s">
        <v>116</v>
      </c>
      <c r="BC453" s="1">
        <v>10</v>
      </c>
      <c r="BF453" t="s">
        <v>223</v>
      </c>
      <c r="BG453" t="s">
        <v>187</v>
      </c>
      <c r="BH453" t="s">
        <v>146</v>
      </c>
      <c r="BI453" t="s">
        <v>146</v>
      </c>
      <c r="BJ453" t="s">
        <v>154</v>
      </c>
      <c r="BK453" t="s">
        <v>120</v>
      </c>
      <c r="BL453" t="s">
        <v>99</v>
      </c>
      <c r="BN453">
        <v>55</v>
      </c>
      <c r="BO453" t="s">
        <v>136</v>
      </c>
      <c r="BP453" t="s">
        <v>164</v>
      </c>
      <c r="BQ453" t="s">
        <v>124</v>
      </c>
    </row>
    <row r="454" spans="1:69" x14ac:dyDescent="0.2">
      <c r="A454" t="s">
        <v>2468</v>
      </c>
      <c r="B454" t="s">
        <v>2468</v>
      </c>
      <c r="C454">
        <v>36.801000000000002</v>
      </c>
      <c r="D454" t="s">
        <v>2469</v>
      </c>
      <c r="E454" s="1" t="s">
        <v>127</v>
      </c>
      <c r="F454" s="1">
        <v>3</v>
      </c>
      <c r="G454" s="1" t="s">
        <v>128</v>
      </c>
      <c r="H454" s="1">
        <v>9</v>
      </c>
      <c r="I454" s="1"/>
      <c r="J454" t="s">
        <v>2470</v>
      </c>
      <c r="K454" s="1" t="s">
        <v>108</v>
      </c>
      <c r="L454" s="1">
        <v>1</v>
      </c>
      <c r="M454" s="1" t="s">
        <v>109</v>
      </c>
      <c r="N454" s="1">
        <v>1</v>
      </c>
      <c r="O454" s="1" t="s">
        <v>88</v>
      </c>
      <c r="P454" s="1">
        <v>4</v>
      </c>
      <c r="Q454" s="1"/>
      <c r="R454" t="s">
        <v>2471</v>
      </c>
      <c r="S454">
        <v>1</v>
      </c>
      <c r="V454" t="s">
        <v>90</v>
      </c>
      <c r="W454" s="8">
        <f>IF(Table1[[#This Row],[main_reasontext]]=[1]Q3_narr_open!$A$23,1,IF(Table1[[#This Row],[main_reasontext]]=[1]Q3_narr_open!$A$24,2,IF(Table1[[#This Row],[main_reasontext]]=[1]Q3_narr_open!$A$25,3,IF(Table1[[#This Row],[main_reasontext]]=[1]Q3_narr_open!$A$26,4,))))</f>
        <v>1</v>
      </c>
      <c r="X454">
        <v>0</v>
      </c>
      <c r="Y454" t="str" cm="1">
        <f t="array" ref="Y45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54" cm="1">
        <f t="array" ref="Z45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54" t="str" cm="1">
        <f t="array" ref="AA45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54" cm="1">
        <f t="array" ref="AB45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54" t="str" cm="1">
        <f t="array" ref="AC45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54" t="str" cm="1">
        <f t="array" ref="AD45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54">
        <f>IF(OR(Table1[[#This Row],[Merged_Coding3numerical1]]=1,Table1[[#This Row],[Merged_Coding3numerical2]]=1,Table1[[#This Row],[Merged_Coding3numerical3]]=1),1,0)</f>
        <v>1</v>
      </c>
      <c r="AF454">
        <f>IF(OR(Table1[[#This Row],[Merged_Coding3numerical1]]=2,Table1[[#This Row],[Merged_Coding3numerical2]]=2,Table1[[#This Row],[Merged_Coding3numerical3]]=2),1,0)</f>
        <v>0</v>
      </c>
      <c r="AG454">
        <f>IF(OR(Table1[[#This Row],[Merged_Coding3numerical1]]=3,Table1[[#This Row],[Merged_Coding3numerical2]]=3,Table1[[#This Row],[Merged_Coding3numerical3]]=3),1,0)</f>
        <v>0</v>
      </c>
      <c r="AH454">
        <f>IF(OR(Table1[[#This Row],[Merged_Coding3numerical1]]=4,Table1[[#This Row],[Merged_Coding3numerical2]]=4,Table1[[#This Row],[Merged_Coding3numerical3]]=4),1,0)</f>
        <v>1</v>
      </c>
      <c r="AI454">
        <f>IF(OR(Table1[[#This Row],[Merged_Coding3numerical1]]=5,Table1[[#This Row],[Merged_Coding3numerical2]]=5,Table1[[#This Row],[Merged_Coding3numerical3]]=5),1,0)</f>
        <v>0</v>
      </c>
      <c r="AJ454">
        <f>LEN(Table1[[#This Row],[narratives_open]])</f>
        <v>44</v>
      </c>
      <c r="AK454" s="1" t="s">
        <v>90</v>
      </c>
      <c r="AL454" s="1">
        <v>2</v>
      </c>
      <c r="AM454" s="1" t="s">
        <v>113</v>
      </c>
      <c r="AN454" s="1">
        <v>1</v>
      </c>
      <c r="AR454">
        <f t="shared" si="7"/>
        <v>0.5</v>
      </c>
      <c r="AS454">
        <v>2</v>
      </c>
      <c r="AT454">
        <v>1</v>
      </c>
      <c r="AU454">
        <v>3</v>
      </c>
      <c r="AV454">
        <f>IF(Table1[[#This Row],[narratives_rank_1]]=1,IF(Table1[[#This Row],[narratives_rank_2]]=2,123,132),IF(Table1[[#This Row],[narratives_rank_1]]=2,IF(Table1[[#This Row],[narratives_rank_2]]=1,213,231),IF(Table1[[#This Row],[narratives_rank_2]]=1,312,321)))</f>
        <v>213</v>
      </c>
      <c r="AW454" t="str">
        <f>IF(AV454=[1]Q4_narr_rank!$B$2,[1]Q4_narr_rank!$A$2,IF(AV454=[1]Q4_narr_rank!$B$3,[1]Q4_narr_rank!$A$3,IF(AV454=[1]Q4_narr_rank!$B$4,[1]Q4_narr_rank!$A$4,IF(AV454=[1]Q4_narr_rank!$B$5,[1]Q4_narr_rank!$A$5,IF(AV454=[1]Q4_narr_rank!$B$6,[1]Q4_narr_rank!$A$6,IF(AV454=[1]Q4_narr_rank!$B$7,[1]Q4_narr_rank!$A$7))))))</f>
        <v>Balanced Cynics</v>
      </c>
      <c r="AX454" t="s">
        <v>2472</v>
      </c>
      <c r="AY454">
        <v>1</v>
      </c>
      <c r="AZ454">
        <f>LEN(Table1[[#This Row],[narratives_probing]])</f>
        <v>205</v>
      </c>
      <c r="BA454" s="6" t="str">
        <f>IF(Table1[[#This Row],[narratives_rank_1]]=1,"Money",IF(Table1[[#This Row],[narratives_rank_2]]=1,"Mixture",IF(Table1[[#This Row],[narratives_rank_3]]=1,"Sincere")))</f>
        <v>Mixture</v>
      </c>
      <c r="BB454" s="10" t="s">
        <v>116</v>
      </c>
      <c r="BC454" s="1">
        <v>10</v>
      </c>
      <c r="BF454" t="s">
        <v>223</v>
      </c>
      <c r="BG454" t="s">
        <v>94</v>
      </c>
      <c r="BH454" t="s">
        <v>146</v>
      </c>
      <c r="BI454" t="s">
        <v>118</v>
      </c>
      <c r="BJ454" t="s">
        <v>154</v>
      </c>
      <c r="BK454" t="s">
        <v>120</v>
      </c>
      <c r="BL454" t="s">
        <v>99</v>
      </c>
      <c r="BN454">
        <v>35</v>
      </c>
      <c r="BO454" t="s">
        <v>122</v>
      </c>
      <c r="BP454" t="s">
        <v>324</v>
      </c>
      <c r="BQ454" t="s">
        <v>138</v>
      </c>
    </row>
    <row r="455" spans="1:69" x14ac:dyDescent="0.2">
      <c r="A455" t="s">
        <v>2473</v>
      </c>
      <c r="B455" t="s">
        <v>2473</v>
      </c>
      <c r="C455">
        <v>82.968999999999994</v>
      </c>
      <c r="D455" t="s">
        <v>2474</v>
      </c>
      <c r="E455" s="1" t="s">
        <v>127</v>
      </c>
      <c r="F455" s="1">
        <v>3</v>
      </c>
      <c r="G455" s="1" t="s">
        <v>544</v>
      </c>
      <c r="H455" s="1">
        <v>8</v>
      </c>
      <c r="I455" s="1"/>
      <c r="J455" t="s">
        <v>2475</v>
      </c>
      <c r="K455" s="1" t="s">
        <v>108</v>
      </c>
      <c r="L455" s="1">
        <v>1</v>
      </c>
      <c r="M455" s="1" t="s">
        <v>109</v>
      </c>
      <c r="N455" s="1">
        <v>1</v>
      </c>
      <c r="O455" s="1" t="s">
        <v>88</v>
      </c>
      <c r="P455" s="1">
        <v>4</v>
      </c>
      <c r="R455" t="s">
        <v>2476</v>
      </c>
      <c r="S455">
        <v>0</v>
      </c>
      <c r="X455">
        <v>0</v>
      </c>
      <c r="Y455" t="str" cm="1">
        <f t="array" ref="Y45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55" cm="1">
        <f t="array" ref="Z45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55" t="str" cm="1">
        <f t="array" ref="AA45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55" t="str" cm="1">
        <f t="array" ref="AB45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55" t="str" cm="1">
        <f t="array" ref="AC45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55" t="str" cm="1">
        <f t="array" ref="AD45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55">
        <f>IF(OR(Table1[[#This Row],[Merged_Coding3numerical1]]=1,Table1[[#This Row],[Merged_Coding3numerical2]]=1,Table1[[#This Row],[Merged_Coding3numerical3]]=1),1,0)</f>
        <v>1</v>
      </c>
      <c r="AF455">
        <f>IF(OR(Table1[[#This Row],[Merged_Coding3numerical1]]=2,Table1[[#This Row],[Merged_Coding3numerical2]]=2,Table1[[#This Row],[Merged_Coding3numerical3]]=2),1,0)</f>
        <v>0</v>
      </c>
      <c r="AG455">
        <f>IF(OR(Table1[[#This Row],[Merged_Coding3numerical1]]=3,Table1[[#This Row],[Merged_Coding3numerical2]]=3,Table1[[#This Row],[Merged_Coding3numerical3]]=3),1,0)</f>
        <v>0</v>
      </c>
      <c r="AH455">
        <f>IF(OR(Table1[[#This Row],[Merged_Coding3numerical1]]=4,Table1[[#This Row],[Merged_Coding3numerical2]]=4,Table1[[#This Row],[Merged_Coding3numerical3]]=4),1,0)</f>
        <v>0</v>
      </c>
      <c r="AI455">
        <f>IF(OR(Table1[[#This Row],[Merged_Coding3numerical1]]=5,Table1[[#This Row],[Merged_Coding3numerical2]]=5,Table1[[#This Row],[Merged_Coding3numerical3]]=5),1,0)</f>
        <v>0</v>
      </c>
      <c r="AJ455">
        <f>LEN(Table1[[#This Row],[narratives_open]])</f>
        <v>122</v>
      </c>
      <c r="AK455" s="1" t="s">
        <v>90</v>
      </c>
      <c r="AL455" s="1">
        <v>2</v>
      </c>
      <c r="AR455">
        <f t="shared" si="7"/>
        <v>1</v>
      </c>
      <c r="AS455">
        <v>1</v>
      </c>
      <c r="AT455">
        <v>2</v>
      </c>
      <c r="AU455">
        <v>3</v>
      </c>
      <c r="AV455">
        <f>IF(Table1[[#This Row],[narratives_rank_1]]=1,IF(Table1[[#This Row],[narratives_rank_2]]=2,123,132),IF(Table1[[#This Row],[narratives_rank_1]]=2,IF(Table1[[#This Row],[narratives_rank_2]]=1,213,231),IF(Table1[[#This Row],[narratives_rank_2]]=1,312,321)))</f>
        <v>123</v>
      </c>
      <c r="AW455" t="str">
        <f>IF(AV455=[1]Q4_narr_rank!$B$2,[1]Q4_narr_rank!$A$2,IF(AV455=[1]Q4_narr_rank!$B$3,[1]Q4_narr_rank!$A$3,IF(AV455=[1]Q4_narr_rank!$B$4,[1]Q4_narr_rank!$A$4,IF(AV455=[1]Q4_narr_rank!$B$5,[1]Q4_narr_rank!$A$5,IF(AV455=[1]Q4_narr_rank!$B$6,[1]Q4_narr_rank!$A$6,IF(AV455=[1]Q4_narr_rank!$B$7,[1]Q4_narr_rank!$A$7))))))</f>
        <v>Cynics</v>
      </c>
      <c r="AX455" t="s">
        <v>2477</v>
      </c>
      <c r="AY455">
        <v>1</v>
      </c>
      <c r="AZ455">
        <f>LEN(Table1[[#This Row],[narratives_probing]])</f>
        <v>191</v>
      </c>
      <c r="BA455" s="6" t="str">
        <f>IF(Table1[[#This Row],[narratives_rank_1]]=1,"Money",IF(Table1[[#This Row],[narratives_rank_2]]=1,"Mixture",IF(Table1[[#This Row],[narratives_rank_3]]=1,"Sincere")))</f>
        <v>Money</v>
      </c>
      <c r="BB455" s="11" t="s">
        <v>116</v>
      </c>
      <c r="BC455" s="1">
        <v>10</v>
      </c>
      <c r="BF455" t="s">
        <v>93</v>
      </c>
      <c r="BG455" t="s">
        <v>94</v>
      </c>
      <c r="BH455" t="s">
        <v>146</v>
      </c>
      <c r="BI455" t="s">
        <v>188</v>
      </c>
      <c r="BJ455" t="s">
        <v>162</v>
      </c>
      <c r="BK455" t="s">
        <v>120</v>
      </c>
      <c r="BL455" t="s">
        <v>135</v>
      </c>
      <c r="BN455">
        <v>55</v>
      </c>
      <c r="BO455" t="s">
        <v>122</v>
      </c>
      <c r="BP455" t="s">
        <v>358</v>
      </c>
      <c r="BQ455" t="s">
        <v>138</v>
      </c>
    </row>
    <row r="456" spans="1:69" x14ac:dyDescent="0.2">
      <c r="A456" t="s">
        <v>2478</v>
      </c>
      <c r="B456" t="s">
        <v>2478</v>
      </c>
      <c r="C456">
        <v>158.74199999999999</v>
      </c>
      <c r="D456" t="s">
        <v>2479</v>
      </c>
      <c r="E456" s="1" t="s">
        <v>205</v>
      </c>
      <c r="F456" s="1">
        <v>2</v>
      </c>
      <c r="G456" s="1" t="s">
        <v>206</v>
      </c>
      <c r="H456" s="1">
        <v>6</v>
      </c>
      <c r="I456" s="1"/>
      <c r="J456" t="s">
        <v>2480</v>
      </c>
      <c r="K456" s="1" t="s">
        <v>176</v>
      </c>
      <c r="L456" s="1">
        <v>2</v>
      </c>
      <c r="M456" s="1" t="s">
        <v>177</v>
      </c>
      <c r="N456" s="1">
        <v>2</v>
      </c>
      <c r="O456" s="1" t="s">
        <v>88</v>
      </c>
      <c r="P456" s="1">
        <v>4</v>
      </c>
      <c r="R456" t="s">
        <v>2481</v>
      </c>
      <c r="S456">
        <v>0</v>
      </c>
      <c r="V456" t="s">
        <v>294</v>
      </c>
      <c r="W456" s="8">
        <f>IF(Table1[[#This Row],[main_reasontext]]=[1]Q3_narr_open!$A$23,1,IF(Table1[[#This Row],[main_reasontext]]=[1]Q3_narr_open!$A$24,2,IF(Table1[[#This Row],[main_reasontext]]=[1]Q3_narr_open!$A$25,3,IF(Table1[[#This Row],[main_reasontext]]=[1]Q3_narr_open!$A$26,4,))))</f>
        <v>3</v>
      </c>
      <c r="X456">
        <v>1</v>
      </c>
      <c r="Y456" t="str" cm="1">
        <f t="array" ref="Y45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56" cm="1">
        <f t="array" ref="Z45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56" t="str" cm="1">
        <f t="array" ref="AA45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456" cm="1">
        <f t="array" ref="AB45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456" t="str" cm="1">
        <f t="array" ref="AC45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56" t="str" cm="1">
        <f t="array" ref="AD45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56">
        <f>IF(OR(Table1[[#This Row],[Merged_Coding3numerical1]]=1,Table1[[#This Row],[Merged_Coding3numerical2]]=1,Table1[[#This Row],[Merged_Coding3numerical3]]=1),1,0)</f>
        <v>0</v>
      </c>
      <c r="AF456">
        <f>IF(OR(Table1[[#This Row],[Merged_Coding3numerical1]]=2,Table1[[#This Row],[Merged_Coding3numerical2]]=2,Table1[[#This Row],[Merged_Coding3numerical3]]=2),1,0)</f>
        <v>0</v>
      </c>
      <c r="AG456">
        <f>IF(OR(Table1[[#This Row],[Merged_Coding3numerical1]]=3,Table1[[#This Row],[Merged_Coding3numerical2]]=3,Table1[[#This Row],[Merged_Coding3numerical3]]=3),1,0)</f>
        <v>1</v>
      </c>
      <c r="AH456">
        <f>IF(OR(Table1[[#This Row],[Merged_Coding3numerical1]]=4,Table1[[#This Row],[Merged_Coding3numerical2]]=4,Table1[[#This Row],[Merged_Coding3numerical3]]=4),1,0)</f>
        <v>1</v>
      </c>
      <c r="AI456">
        <f>IF(OR(Table1[[#This Row],[Merged_Coding3numerical1]]=5,Table1[[#This Row],[Merged_Coding3numerical2]]=5,Table1[[#This Row],[Merged_Coding3numerical3]]=5),1,0)</f>
        <v>0</v>
      </c>
      <c r="AJ456">
        <f>LEN(Table1[[#This Row],[narratives_open]])</f>
        <v>282</v>
      </c>
      <c r="AK456" s="1" t="s">
        <v>114</v>
      </c>
      <c r="AL456" s="1">
        <v>6</v>
      </c>
      <c r="AM456" s="1" t="s">
        <v>295</v>
      </c>
      <c r="AN456" s="1">
        <v>4</v>
      </c>
      <c r="AR456">
        <f t="shared" si="7"/>
        <v>0.5</v>
      </c>
      <c r="AS456">
        <v>3</v>
      </c>
      <c r="AT456">
        <v>1</v>
      </c>
      <c r="AU456">
        <v>2</v>
      </c>
      <c r="AV456">
        <f>IF(Table1[[#This Row],[narratives_rank_1]]=1,IF(Table1[[#This Row],[narratives_rank_2]]=2,123,132),IF(Table1[[#This Row],[narratives_rank_1]]=2,IF(Table1[[#This Row],[narratives_rank_2]]=1,213,231),IF(Table1[[#This Row],[narratives_rank_2]]=1,312,321)))</f>
        <v>312</v>
      </c>
      <c r="AW456" t="str">
        <f>IF(AV456=[1]Q4_narr_rank!$B$2,[1]Q4_narr_rank!$A$2,IF(AV456=[1]Q4_narr_rank!$B$3,[1]Q4_narr_rank!$A$3,IF(AV456=[1]Q4_narr_rank!$B$4,[1]Q4_narr_rank!$A$4,IF(AV456=[1]Q4_narr_rank!$B$5,[1]Q4_narr_rank!$A$5,IF(AV456=[1]Q4_narr_rank!$B$6,[1]Q4_narr_rank!$A$6,IF(AV456=[1]Q4_narr_rank!$B$7,[1]Q4_narr_rank!$A$7))))))</f>
        <v>Balanced Idealists</v>
      </c>
      <c r="AX456" t="s">
        <v>2482</v>
      </c>
      <c r="AY456">
        <v>1</v>
      </c>
      <c r="AZ456">
        <f>LEN(Table1[[#This Row],[narratives_probing]])</f>
        <v>186</v>
      </c>
      <c r="BA456" s="6" t="str">
        <f>IF(Table1[[#This Row],[narratives_rank_1]]=1,"Money",IF(Table1[[#This Row],[narratives_rank_2]]=1,"Mixture",IF(Table1[[#This Row],[narratives_rank_3]]=1,"Sincere")))</f>
        <v>Mixture</v>
      </c>
      <c r="BB456" s="13" t="s">
        <v>236</v>
      </c>
      <c r="BC456" s="1">
        <v>17</v>
      </c>
      <c r="BF456" t="s">
        <v>93</v>
      </c>
      <c r="BG456" t="s">
        <v>187</v>
      </c>
      <c r="BH456" t="s">
        <v>188</v>
      </c>
      <c r="BI456" t="s">
        <v>188</v>
      </c>
      <c r="BJ456" t="s">
        <v>154</v>
      </c>
      <c r="BK456" t="s">
        <v>163</v>
      </c>
      <c r="BL456" t="s">
        <v>135</v>
      </c>
      <c r="BN456">
        <v>69</v>
      </c>
      <c r="BO456" t="s">
        <v>136</v>
      </c>
      <c r="BP456" t="s">
        <v>324</v>
      </c>
      <c r="BQ456" t="s">
        <v>138</v>
      </c>
    </row>
    <row r="457" spans="1:69" x14ac:dyDescent="0.2">
      <c r="A457" t="s">
        <v>2483</v>
      </c>
      <c r="B457" t="s">
        <v>2483</v>
      </c>
      <c r="C457">
        <v>125.812</v>
      </c>
      <c r="D457" t="s">
        <v>2484</v>
      </c>
      <c r="E457" s="1" t="s">
        <v>127</v>
      </c>
      <c r="F457" s="1">
        <v>3</v>
      </c>
      <c r="G457" s="1" t="s">
        <v>544</v>
      </c>
      <c r="H457" s="1">
        <v>8</v>
      </c>
      <c r="I457" s="1"/>
      <c r="J457" t="s">
        <v>2485</v>
      </c>
      <c r="K457" s="1" t="s">
        <v>108</v>
      </c>
      <c r="L457" s="1">
        <v>1</v>
      </c>
      <c r="M457" s="1" t="s">
        <v>109</v>
      </c>
      <c r="N457" s="1">
        <v>1</v>
      </c>
      <c r="O457" s="1" t="s">
        <v>88</v>
      </c>
      <c r="P457" s="1">
        <v>4</v>
      </c>
      <c r="Q457" s="1"/>
      <c r="R457" t="s">
        <v>2486</v>
      </c>
      <c r="S457">
        <v>0</v>
      </c>
      <c r="V457" t="s">
        <v>111</v>
      </c>
      <c r="W457" s="8">
        <f>IF(Table1[[#This Row],[main_reasontext]]=[1]Q3_narr_open!$A$23,1,IF(Table1[[#This Row],[main_reasontext]]=[1]Q3_narr_open!$A$24,2,IF(Table1[[#This Row],[main_reasontext]]=[1]Q3_narr_open!$A$25,3,IF(Table1[[#This Row],[main_reasontext]]=[1]Q3_narr_open!$A$26,4,))))</f>
        <v>2</v>
      </c>
      <c r="X457">
        <v>1</v>
      </c>
      <c r="Y457" t="str" cm="1">
        <f t="array" ref="Y45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57" cm="1">
        <f t="array" ref="Z45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57" t="str" cm="1">
        <f t="array" ref="AA45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57" cm="1">
        <f t="array" ref="AB45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57" t="str" cm="1">
        <f t="array" ref="AC45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57" t="str" cm="1">
        <f t="array" ref="AD45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57">
        <f>IF(OR(Table1[[#This Row],[Merged_Coding3numerical1]]=1,Table1[[#This Row],[Merged_Coding3numerical2]]=1,Table1[[#This Row],[Merged_Coding3numerical3]]=1),1,0)</f>
        <v>1</v>
      </c>
      <c r="AF457">
        <f>IF(OR(Table1[[#This Row],[Merged_Coding3numerical1]]=2,Table1[[#This Row],[Merged_Coding3numerical2]]=2,Table1[[#This Row],[Merged_Coding3numerical3]]=2),1,0)</f>
        <v>1</v>
      </c>
      <c r="AG457">
        <f>IF(OR(Table1[[#This Row],[Merged_Coding3numerical1]]=3,Table1[[#This Row],[Merged_Coding3numerical2]]=3,Table1[[#This Row],[Merged_Coding3numerical3]]=3),1,0)</f>
        <v>0</v>
      </c>
      <c r="AH457">
        <f>IF(OR(Table1[[#This Row],[Merged_Coding3numerical1]]=4,Table1[[#This Row],[Merged_Coding3numerical2]]=4,Table1[[#This Row],[Merged_Coding3numerical3]]=4),1,0)</f>
        <v>0</v>
      </c>
      <c r="AI457">
        <f>IF(OR(Table1[[#This Row],[Merged_Coding3numerical1]]=5,Table1[[#This Row],[Merged_Coding3numerical2]]=5,Table1[[#This Row],[Merged_Coding3numerical3]]=5),1,0)</f>
        <v>0</v>
      </c>
      <c r="AJ457">
        <f>LEN(Table1[[#This Row],[narratives_open]])</f>
        <v>232</v>
      </c>
      <c r="AK457" s="1" t="s">
        <v>112</v>
      </c>
      <c r="AL457" s="1">
        <v>3</v>
      </c>
      <c r="AM457" s="1" t="s">
        <v>90</v>
      </c>
      <c r="AN457" s="1">
        <v>2</v>
      </c>
      <c r="AR457">
        <f t="shared" si="7"/>
        <v>0.5</v>
      </c>
      <c r="AS457">
        <v>1</v>
      </c>
      <c r="AT457">
        <v>2</v>
      </c>
      <c r="AU457">
        <v>3</v>
      </c>
      <c r="AV457">
        <f>IF(Table1[[#This Row],[narratives_rank_1]]=1,IF(Table1[[#This Row],[narratives_rank_2]]=2,123,132),IF(Table1[[#This Row],[narratives_rank_1]]=2,IF(Table1[[#This Row],[narratives_rank_2]]=1,213,231),IF(Table1[[#This Row],[narratives_rank_2]]=1,312,321)))</f>
        <v>123</v>
      </c>
      <c r="AW457" t="str">
        <f>IF(AV457=[1]Q4_narr_rank!$B$2,[1]Q4_narr_rank!$A$2,IF(AV457=[1]Q4_narr_rank!$B$3,[1]Q4_narr_rank!$A$3,IF(AV457=[1]Q4_narr_rank!$B$4,[1]Q4_narr_rank!$A$4,IF(AV457=[1]Q4_narr_rank!$B$5,[1]Q4_narr_rank!$A$5,IF(AV457=[1]Q4_narr_rank!$B$6,[1]Q4_narr_rank!$A$6,IF(AV457=[1]Q4_narr_rank!$B$7,[1]Q4_narr_rank!$A$7))))))</f>
        <v>Cynics</v>
      </c>
      <c r="AX457" t="s">
        <v>2487</v>
      </c>
      <c r="AY457">
        <v>1</v>
      </c>
      <c r="AZ457">
        <f>LEN(Table1[[#This Row],[narratives_probing]])</f>
        <v>246</v>
      </c>
      <c r="BA457" s="6" t="str">
        <f>IF(Table1[[#This Row],[narratives_rank_1]]=1,"Money",IF(Table1[[#This Row],[narratives_rank_2]]=1,"Mixture",IF(Table1[[#This Row],[narratives_rank_3]]=1,"Sincere")))</f>
        <v>Money</v>
      </c>
      <c r="BB457" s="7" t="s">
        <v>116</v>
      </c>
      <c r="BC457" s="1">
        <v>10</v>
      </c>
      <c r="BF457" t="s">
        <v>223</v>
      </c>
      <c r="BG457" t="s">
        <v>94</v>
      </c>
      <c r="BH457" t="s">
        <v>95</v>
      </c>
      <c r="BI457" t="s">
        <v>146</v>
      </c>
      <c r="BJ457" t="s">
        <v>119</v>
      </c>
      <c r="BK457" t="s">
        <v>120</v>
      </c>
      <c r="BL457" t="s">
        <v>630</v>
      </c>
      <c r="BN457">
        <v>21</v>
      </c>
      <c r="BO457" t="s">
        <v>122</v>
      </c>
      <c r="BP457" t="s">
        <v>164</v>
      </c>
      <c r="BQ457" t="s">
        <v>124</v>
      </c>
    </row>
    <row r="458" spans="1:69" x14ac:dyDescent="0.2">
      <c r="A458" t="s">
        <v>2488</v>
      </c>
      <c r="B458" t="s">
        <v>2488</v>
      </c>
      <c r="C458">
        <v>78.14</v>
      </c>
      <c r="D458" t="s">
        <v>2489</v>
      </c>
      <c r="E458" s="1" t="s">
        <v>167</v>
      </c>
      <c r="F458" s="1">
        <v>5</v>
      </c>
      <c r="G458" s="1" t="s">
        <v>167</v>
      </c>
      <c r="H458" s="1">
        <v>19</v>
      </c>
      <c r="I458" s="1"/>
      <c r="J458" t="s">
        <v>2490</v>
      </c>
      <c r="K458" s="1" t="s">
        <v>176</v>
      </c>
      <c r="L458" s="1">
        <v>2</v>
      </c>
      <c r="M458" s="1" t="s">
        <v>328</v>
      </c>
      <c r="N458" s="1">
        <v>4</v>
      </c>
      <c r="O458" s="1" t="s">
        <v>88</v>
      </c>
      <c r="P458" s="1">
        <v>4</v>
      </c>
      <c r="Q458" s="1"/>
      <c r="R458" t="s">
        <v>2491</v>
      </c>
      <c r="S458">
        <v>0</v>
      </c>
      <c r="X458">
        <v>0</v>
      </c>
      <c r="Y458" t="str" cm="1">
        <f t="array" ref="Y45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58" cm="1">
        <f t="array" ref="Z45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58" t="str" cm="1">
        <f t="array" ref="AA45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58" t="str" cm="1">
        <f t="array" ref="AB45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58" t="str" cm="1">
        <f t="array" ref="AC45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58" t="str" cm="1">
        <f t="array" ref="AD45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58">
        <f>IF(OR(Table1[[#This Row],[Merged_Coding3numerical1]]=1,Table1[[#This Row],[Merged_Coding3numerical2]]=1,Table1[[#This Row],[Merged_Coding3numerical3]]=1),1,0)</f>
        <v>0</v>
      </c>
      <c r="AF458">
        <f>IF(OR(Table1[[#This Row],[Merged_Coding3numerical1]]=2,Table1[[#This Row],[Merged_Coding3numerical2]]=2,Table1[[#This Row],[Merged_Coding3numerical3]]=2),1,0)</f>
        <v>1</v>
      </c>
      <c r="AG458">
        <f>IF(OR(Table1[[#This Row],[Merged_Coding3numerical1]]=3,Table1[[#This Row],[Merged_Coding3numerical2]]=3,Table1[[#This Row],[Merged_Coding3numerical3]]=3),1,0)</f>
        <v>0</v>
      </c>
      <c r="AH458">
        <f>IF(OR(Table1[[#This Row],[Merged_Coding3numerical1]]=4,Table1[[#This Row],[Merged_Coding3numerical2]]=4,Table1[[#This Row],[Merged_Coding3numerical3]]=4),1,0)</f>
        <v>0</v>
      </c>
      <c r="AI458">
        <f>IF(OR(Table1[[#This Row],[Merged_Coding3numerical1]]=5,Table1[[#This Row],[Merged_Coding3numerical2]]=5,Table1[[#This Row],[Merged_Coding3numerical3]]=5),1,0)</f>
        <v>0</v>
      </c>
      <c r="AJ458">
        <f>LEN(Table1[[#This Row],[narratives_open]])</f>
        <v>174</v>
      </c>
      <c r="AK458" s="1" t="s">
        <v>112</v>
      </c>
      <c r="AL458" s="1">
        <v>3</v>
      </c>
      <c r="AR458">
        <f t="shared" si="7"/>
        <v>1</v>
      </c>
      <c r="AS458">
        <v>1</v>
      </c>
      <c r="AT458">
        <v>2</v>
      </c>
      <c r="AU458">
        <v>3</v>
      </c>
      <c r="AV458">
        <f>IF(Table1[[#This Row],[narratives_rank_1]]=1,IF(Table1[[#This Row],[narratives_rank_2]]=2,123,132),IF(Table1[[#This Row],[narratives_rank_1]]=2,IF(Table1[[#This Row],[narratives_rank_2]]=1,213,231),IF(Table1[[#This Row],[narratives_rank_2]]=1,312,321)))</f>
        <v>123</v>
      </c>
      <c r="AW458" t="str">
        <f>IF(AV458=[1]Q4_narr_rank!$B$2,[1]Q4_narr_rank!$A$2,IF(AV458=[1]Q4_narr_rank!$B$3,[1]Q4_narr_rank!$A$3,IF(AV458=[1]Q4_narr_rank!$B$4,[1]Q4_narr_rank!$A$4,IF(AV458=[1]Q4_narr_rank!$B$5,[1]Q4_narr_rank!$A$5,IF(AV458=[1]Q4_narr_rank!$B$6,[1]Q4_narr_rank!$A$6,IF(AV458=[1]Q4_narr_rank!$B$7,[1]Q4_narr_rank!$A$7))))))</f>
        <v>Cynics</v>
      </c>
      <c r="AX458" t="s">
        <v>2492</v>
      </c>
      <c r="AY458">
        <v>1</v>
      </c>
      <c r="AZ458">
        <f>LEN(Table1[[#This Row],[narratives_probing]])</f>
        <v>161</v>
      </c>
      <c r="BA458" s="6" t="str">
        <f>IF(Table1[[#This Row],[narratives_rank_1]]=1,"Money",IF(Table1[[#This Row],[narratives_rank_2]]=1,"Mixture",IF(Table1[[#This Row],[narratives_rank_3]]=1,"Sincere")))</f>
        <v>Money</v>
      </c>
      <c r="BB458" s="11" t="s">
        <v>116</v>
      </c>
      <c r="BC458" s="1">
        <v>10</v>
      </c>
      <c r="BF458" t="s">
        <v>93</v>
      </c>
      <c r="BG458" t="s">
        <v>187</v>
      </c>
      <c r="BH458" t="s">
        <v>96</v>
      </c>
      <c r="BI458" t="s">
        <v>118</v>
      </c>
      <c r="BJ458" t="s">
        <v>154</v>
      </c>
      <c r="BK458" t="s">
        <v>120</v>
      </c>
      <c r="BL458" t="s">
        <v>99</v>
      </c>
      <c r="BN458">
        <v>33</v>
      </c>
      <c r="BO458" t="s">
        <v>100</v>
      </c>
      <c r="BP458" t="s">
        <v>123</v>
      </c>
      <c r="BQ458" t="s">
        <v>124</v>
      </c>
    </row>
    <row r="459" spans="1:69" x14ac:dyDescent="0.2">
      <c r="A459" t="s">
        <v>2493</v>
      </c>
      <c r="B459" t="s">
        <v>2493</v>
      </c>
      <c r="C459">
        <v>324.036</v>
      </c>
      <c r="D459" t="s">
        <v>2494</v>
      </c>
      <c r="E459" s="1" t="s">
        <v>84</v>
      </c>
      <c r="F459" s="1">
        <v>4</v>
      </c>
      <c r="G459" s="1" t="s">
        <v>84</v>
      </c>
      <c r="H459" s="1">
        <v>1</v>
      </c>
      <c r="I459" s="1"/>
      <c r="J459" t="s">
        <v>2495</v>
      </c>
      <c r="K459" s="1" t="s">
        <v>86</v>
      </c>
      <c r="L459" s="1">
        <v>4</v>
      </c>
      <c r="M459" s="1" t="s">
        <v>87</v>
      </c>
      <c r="N459" s="1">
        <v>3</v>
      </c>
      <c r="O459" s="1" t="s">
        <v>88</v>
      </c>
      <c r="P459" s="1">
        <v>4</v>
      </c>
      <c r="R459" t="s">
        <v>2496</v>
      </c>
      <c r="S459">
        <v>0</v>
      </c>
      <c r="X459">
        <v>0</v>
      </c>
      <c r="Y459" t="str" cm="1">
        <f t="array" ref="Y45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59" cm="1">
        <f t="array" ref="Z45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59" t="str" cm="1">
        <f t="array" ref="AA45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59" t="str" cm="1">
        <f t="array" ref="AB45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59" t="str" cm="1">
        <f t="array" ref="AC45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59" t="str" cm="1">
        <f t="array" ref="AD45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59">
        <f>IF(OR(Table1[[#This Row],[Merged_Coding3numerical1]]=1,Table1[[#This Row],[Merged_Coding3numerical2]]=1,Table1[[#This Row],[Merged_Coding3numerical3]]=1),1,0)</f>
        <v>1</v>
      </c>
      <c r="AF459">
        <f>IF(OR(Table1[[#This Row],[Merged_Coding3numerical1]]=2,Table1[[#This Row],[Merged_Coding3numerical2]]=2,Table1[[#This Row],[Merged_Coding3numerical3]]=2),1,0)</f>
        <v>0</v>
      </c>
      <c r="AG459">
        <f>IF(OR(Table1[[#This Row],[Merged_Coding3numerical1]]=3,Table1[[#This Row],[Merged_Coding3numerical2]]=3,Table1[[#This Row],[Merged_Coding3numerical3]]=3),1,0)</f>
        <v>0</v>
      </c>
      <c r="AH459">
        <f>IF(OR(Table1[[#This Row],[Merged_Coding3numerical1]]=4,Table1[[#This Row],[Merged_Coding3numerical2]]=4,Table1[[#This Row],[Merged_Coding3numerical3]]=4),1,0)</f>
        <v>0</v>
      </c>
      <c r="AI459">
        <f>IF(OR(Table1[[#This Row],[Merged_Coding3numerical1]]=5,Table1[[#This Row],[Merged_Coding3numerical2]]=5,Table1[[#This Row],[Merged_Coding3numerical3]]=5),1,0)</f>
        <v>0</v>
      </c>
      <c r="AJ459">
        <f>LEN(Table1[[#This Row],[narratives_open]])</f>
        <v>221</v>
      </c>
      <c r="AK459" s="1" t="s">
        <v>90</v>
      </c>
      <c r="AL459" s="1">
        <v>2</v>
      </c>
      <c r="AR459">
        <f t="shared" si="7"/>
        <v>1</v>
      </c>
      <c r="AS459">
        <v>1</v>
      </c>
      <c r="AT459">
        <v>2</v>
      </c>
      <c r="AU459">
        <v>3</v>
      </c>
      <c r="AV459">
        <f>IF(Table1[[#This Row],[narratives_rank_1]]=1,IF(Table1[[#This Row],[narratives_rank_2]]=2,123,132),IF(Table1[[#This Row],[narratives_rank_1]]=2,IF(Table1[[#This Row],[narratives_rank_2]]=1,213,231),IF(Table1[[#This Row],[narratives_rank_2]]=1,312,321)))</f>
        <v>123</v>
      </c>
      <c r="AW459" t="str">
        <f>IF(AV459=[1]Q4_narr_rank!$B$2,[1]Q4_narr_rank!$A$2,IF(AV459=[1]Q4_narr_rank!$B$3,[1]Q4_narr_rank!$A$3,IF(AV459=[1]Q4_narr_rank!$B$4,[1]Q4_narr_rank!$A$4,IF(AV459=[1]Q4_narr_rank!$B$5,[1]Q4_narr_rank!$A$5,IF(AV459=[1]Q4_narr_rank!$B$6,[1]Q4_narr_rank!$A$6,IF(AV459=[1]Q4_narr_rank!$B$7,[1]Q4_narr_rank!$A$7))))))</f>
        <v>Cynics</v>
      </c>
      <c r="AX459" t="s">
        <v>2497</v>
      </c>
      <c r="AY459">
        <v>1</v>
      </c>
      <c r="AZ459">
        <f>LEN(Table1[[#This Row],[narratives_probing]])</f>
        <v>349</v>
      </c>
      <c r="BA459" s="6" t="str">
        <f>IF(Table1[[#This Row],[narratives_rank_1]]=1,"Money",IF(Table1[[#This Row],[narratives_rank_2]]=1,"Mixture",IF(Table1[[#This Row],[narratives_rank_3]]=1,"Sincere")))</f>
        <v>Money</v>
      </c>
      <c r="BB459" s="11" t="s">
        <v>116</v>
      </c>
      <c r="BC459" s="1">
        <v>10</v>
      </c>
      <c r="BF459" t="s">
        <v>93</v>
      </c>
      <c r="BG459" t="s">
        <v>94</v>
      </c>
      <c r="BH459" t="s">
        <v>188</v>
      </c>
      <c r="BI459" t="s">
        <v>118</v>
      </c>
      <c r="BJ459" t="s">
        <v>154</v>
      </c>
      <c r="BK459" t="s">
        <v>120</v>
      </c>
      <c r="BL459" t="s">
        <v>135</v>
      </c>
      <c r="BN459">
        <v>46</v>
      </c>
      <c r="BO459" t="s">
        <v>136</v>
      </c>
      <c r="BP459" t="s">
        <v>324</v>
      </c>
      <c r="BQ459" t="s">
        <v>124</v>
      </c>
    </row>
    <row r="460" spans="1:69" x14ac:dyDescent="0.2">
      <c r="A460" t="s">
        <v>2498</v>
      </c>
      <c r="B460" t="s">
        <v>2498</v>
      </c>
      <c r="C460">
        <v>69.477999999999994</v>
      </c>
      <c r="D460" t="s">
        <v>2499</v>
      </c>
      <c r="E460" s="1" t="s">
        <v>105</v>
      </c>
      <c r="F460" s="1">
        <v>1</v>
      </c>
      <c r="G460" s="1" t="s">
        <v>106</v>
      </c>
      <c r="H460" s="1">
        <v>2</v>
      </c>
      <c r="I460" s="1"/>
      <c r="J460" t="s">
        <v>2500</v>
      </c>
      <c r="K460" s="1" t="s">
        <v>108</v>
      </c>
      <c r="L460" s="1">
        <v>1</v>
      </c>
      <c r="M460" s="1" t="s">
        <v>109</v>
      </c>
      <c r="N460" s="1">
        <v>1</v>
      </c>
      <c r="O460" s="1" t="s">
        <v>88</v>
      </c>
      <c r="P460" s="1">
        <v>4</v>
      </c>
      <c r="R460" t="s">
        <v>2501</v>
      </c>
      <c r="S460">
        <v>0</v>
      </c>
      <c r="V460" t="s">
        <v>111</v>
      </c>
      <c r="W460" s="8">
        <f>IF(Table1[[#This Row],[main_reasontext]]=[1]Q3_narr_open!$A$23,1,IF(Table1[[#This Row],[main_reasontext]]=[1]Q3_narr_open!$A$24,2,IF(Table1[[#This Row],[main_reasontext]]=[1]Q3_narr_open!$A$25,3,IF(Table1[[#This Row],[main_reasontext]]=[1]Q3_narr_open!$A$26,4,))))</f>
        <v>2</v>
      </c>
      <c r="X460">
        <v>1</v>
      </c>
      <c r="Y460" t="str" cm="1">
        <f t="array" ref="Y46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60" cm="1">
        <f t="array" ref="Z46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60" t="s">
        <v>111</v>
      </c>
      <c r="AB460">
        <v>2</v>
      </c>
      <c r="AC460" t="str" cm="1">
        <f t="array" ref="AC46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60" t="str" cm="1">
        <f t="array" ref="AD46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60">
        <f>IF(OR(Table1[[#This Row],[Merged_Coding3numerical1]]=1,Table1[[#This Row],[Merged_Coding3numerical2]]=1,Table1[[#This Row],[Merged_Coding3numerical3]]=1),1,0)</f>
        <v>1</v>
      </c>
      <c r="AF460">
        <f>IF(OR(Table1[[#This Row],[Merged_Coding3numerical1]]=2,Table1[[#This Row],[Merged_Coding3numerical2]]=2,Table1[[#This Row],[Merged_Coding3numerical3]]=2),1,0)</f>
        <v>1</v>
      </c>
      <c r="AG460">
        <f>IF(OR(Table1[[#This Row],[Merged_Coding3numerical1]]=3,Table1[[#This Row],[Merged_Coding3numerical2]]=3,Table1[[#This Row],[Merged_Coding3numerical3]]=3),1,0)</f>
        <v>0</v>
      </c>
      <c r="AH460">
        <f>IF(OR(Table1[[#This Row],[Merged_Coding3numerical1]]=4,Table1[[#This Row],[Merged_Coding3numerical2]]=4,Table1[[#This Row],[Merged_Coding3numerical3]]=4),1,0)</f>
        <v>0</v>
      </c>
      <c r="AI460">
        <f>IF(OR(Table1[[#This Row],[Merged_Coding3numerical1]]=5,Table1[[#This Row],[Merged_Coding3numerical2]]=5,Table1[[#This Row],[Merged_Coding3numerical3]]=5),1,0)</f>
        <v>0</v>
      </c>
      <c r="AJ460">
        <f>LEN(Table1[[#This Row],[narratives_open]])</f>
        <v>166</v>
      </c>
      <c r="AK460" s="1" t="s">
        <v>90</v>
      </c>
      <c r="AL460" s="1">
        <v>2</v>
      </c>
      <c r="AM460" s="1" t="s">
        <v>567</v>
      </c>
      <c r="AN460" s="1">
        <v>13</v>
      </c>
      <c r="AR460">
        <f t="shared" si="7"/>
        <v>0.5</v>
      </c>
      <c r="AS460">
        <v>2</v>
      </c>
      <c r="AT460">
        <v>1</v>
      </c>
      <c r="AU460">
        <v>3</v>
      </c>
      <c r="AV460">
        <f>IF(Table1[[#This Row],[narratives_rank_1]]=1,IF(Table1[[#This Row],[narratives_rank_2]]=2,123,132),IF(Table1[[#This Row],[narratives_rank_1]]=2,IF(Table1[[#This Row],[narratives_rank_2]]=1,213,231),IF(Table1[[#This Row],[narratives_rank_2]]=1,312,321)))</f>
        <v>213</v>
      </c>
      <c r="AW460" t="str">
        <f>IF(AV460=[1]Q4_narr_rank!$B$2,[1]Q4_narr_rank!$A$2,IF(AV460=[1]Q4_narr_rank!$B$3,[1]Q4_narr_rank!$A$3,IF(AV460=[1]Q4_narr_rank!$B$4,[1]Q4_narr_rank!$A$4,IF(AV460=[1]Q4_narr_rank!$B$5,[1]Q4_narr_rank!$A$5,IF(AV460=[1]Q4_narr_rank!$B$6,[1]Q4_narr_rank!$A$6,IF(AV460=[1]Q4_narr_rank!$B$7,[1]Q4_narr_rank!$A$7))))))</f>
        <v>Balanced Cynics</v>
      </c>
      <c r="AX460" t="s">
        <v>2502</v>
      </c>
      <c r="AY460">
        <v>1</v>
      </c>
      <c r="AZ460">
        <f>LEN(Table1[[#This Row],[narratives_probing]])</f>
        <v>128</v>
      </c>
      <c r="BA460" s="6" t="str">
        <f>IF(Table1[[#This Row],[narratives_rank_1]]=1,"Money",IF(Table1[[#This Row],[narratives_rank_2]]=1,"Mixture",IF(Table1[[#This Row],[narratives_rank_3]]=1,"Sincere")))</f>
        <v>Mixture</v>
      </c>
      <c r="BB460" s="7" t="s">
        <v>116</v>
      </c>
      <c r="BC460" s="1">
        <v>10</v>
      </c>
      <c r="BF460" t="s">
        <v>133</v>
      </c>
      <c r="BG460" t="s">
        <v>187</v>
      </c>
      <c r="BH460" t="s">
        <v>188</v>
      </c>
      <c r="BI460" t="s">
        <v>188</v>
      </c>
      <c r="BJ460" t="s">
        <v>154</v>
      </c>
      <c r="BK460" t="s">
        <v>163</v>
      </c>
      <c r="BL460" t="s">
        <v>135</v>
      </c>
      <c r="BN460">
        <v>37</v>
      </c>
      <c r="BO460" t="s">
        <v>100</v>
      </c>
      <c r="BP460" t="s">
        <v>324</v>
      </c>
      <c r="BQ460" t="s">
        <v>138</v>
      </c>
    </row>
    <row r="461" spans="1:69" x14ac:dyDescent="0.2">
      <c r="A461" t="s">
        <v>2503</v>
      </c>
      <c r="B461" t="s">
        <v>2503</v>
      </c>
      <c r="C461">
        <v>170.45500000000001</v>
      </c>
      <c r="D461" t="s">
        <v>2504</v>
      </c>
      <c r="E461" s="1" t="s">
        <v>105</v>
      </c>
      <c r="F461" s="1">
        <v>1</v>
      </c>
      <c r="G461" s="1" t="s">
        <v>2505</v>
      </c>
      <c r="H461" s="1">
        <v>12</v>
      </c>
      <c r="I461" s="1"/>
      <c r="J461" t="s">
        <v>2506</v>
      </c>
      <c r="K461" s="1" t="s">
        <v>108</v>
      </c>
      <c r="L461" s="1">
        <v>1</v>
      </c>
      <c r="M461" s="1" t="s">
        <v>109</v>
      </c>
      <c r="N461" s="1">
        <v>1</v>
      </c>
      <c r="O461" s="1" t="s">
        <v>88</v>
      </c>
      <c r="P461" s="1">
        <v>4</v>
      </c>
      <c r="R461" t="s">
        <v>2507</v>
      </c>
      <c r="S461">
        <v>0</v>
      </c>
      <c r="U461">
        <v>1</v>
      </c>
      <c r="V461" t="s">
        <v>90</v>
      </c>
      <c r="W461" s="8">
        <f>IF(Table1[[#This Row],[main_reasontext]]=[1]Q3_narr_open!$A$23,1,IF(Table1[[#This Row],[main_reasontext]]=[1]Q3_narr_open!$A$24,2,IF(Table1[[#This Row],[main_reasontext]]=[1]Q3_narr_open!$A$25,3,IF(Table1[[#This Row],[main_reasontext]]=[1]Q3_narr_open!$A$26,4,))))</f>
        <v>1</v>
      </c>
      <c r="X461">
        <v>0</v>
      </c>
      <c r="Y461" t="str" cm="1">
        <f t="array" ref="Y46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61" cm="1">
        <f t="array" ref="Z46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61" t="str" cm="1">
        <f t="array" ref="AA46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61" cm="1">
        <f t="array" ref="AB46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61" t="str" cm="1">
        <f t="array" ref="AC46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61" t="str" cm="1">
        <f t="array" ref="AD46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61">
        <f>IF(OR(Table1[[#This Row],[Merged_Coding3numerical1]]=1,Table1[[#This Row],[Merged_Coding3numerical2]]=1,Table1[[#This Row],[Merged_Coding3numerical3]]=1),1,0)</f>
        <v>1</v>
      </c>
      <c r="AF461">
        <f>IF(OR(Table1[[#This Row],[Merged_Coding3numerical1]]=2,Table1[[#This Row],[Merged_Coding3numerical2]]=2,Table1[[#This Row],[Merged_Coding3numerical3]]=2),1,0)</f>
        <v>0</v>
      </c>
      <c r="AG461">
        <f>IF(OR(Table1[[#This Row],[Merged_Coding3numerical1]]=3,Table1[[#This Row],[Merged_Coding3numerical2]]=3,Table1[[#This Row],[Merged_Coding3numerical3]]=3),1,0)</f>
        <v>0</v>
      </c>
      <c r="AH461">
        <f>IF(OR(Table1[[#This Row],[Merged_Coding3numerical1]]=4,Table1[[#This Row],[Merged_Coding3numerical2]]=4,Table1[[#This Row],[Merged_Coding3numerical3]]=4),1,0)</f>
        <v>1</v>
      </c>
      <c r="AI461">
        <f>IF(OR(Table1[[#This Row],[Merged_Coding3numerical1]]=5,Table1[[#This Row],[Merged_Coding3numerical2]]=5,Table1[[#This Row],[Merged_Coding3numerical3]]=5),1,0)</f>
        <v>0</v>
      </c>
      <c r="AJ461">
        <f>LEN(Table1[[#This Row],[narratives_open]])</f>
        <v>564</v>
      </c>
      <c r="AK461" s="1" t="s">
        <v>90</v>
      </c>
      <c r="AL461" s="1">
        <v>2</v>
      </c>
      <c r="AM461" s="1" t="s">
        <v>113</v>
      </c>
      <c r="AN461" s="1">
        <v>1</v>
      </c>
      <c r="AR461">
        <f t="shared" si="7"/>
        <v>0.5</v>
      </c>
      <c r="AS461">
        <v>2</v>
      </c>
      <c r="AT461">
        <v>1</v>
      </c>
      <c r="AU461">
        <v>3</v>
      </c>
      <c r="AV461">
        <f>IF(Table1[[#This Row],[narratives_rank_1]]=1,IF(Table1[[#This Row],[narratives_rank_2]]=2,123,132),IF(Table1[[#This Row],[narratives_rank_1]]=2,IF(Table1[[#This Row],[narratives_rank_2]]=1,213,231),IF(Table1[[#This Row],[narratives_rank_2]]=1,312,321)))</f>
        <v>213</v>
      </c>
      <c r="AW461" t="str">
        <f>IF(AV461=[1]Q4_narr_rank!$B$2,[1]Q4_narr_rank!$A$2,IF(AV461=[1]Q4_narr_rank!$B$3,[1]Q4_narr_rank!$A$3,IF(AV461=[1]Q4_narr_rank!$B$4,[1]Q4_narr_rank!$A$4,IF(AV461=[1]Q4_narr_rank!$B$5,[1]Q4_narr_rank!$A$5,IF(AV461=[1]Q4_narr_rank!$B$6,[1]Q4_narr_rank!$A$6,IF(AV461=[1]Q4_narr_rank!$B$7,[1]Q4_narr_rank!$A$7))))))</f>
        <v>Balanced Cynics</v>
      </c>
      <c r="AX461" t="s">
        <v>2508</v>
      </c>
      <c r="AY461">
        <v>1</v>
      </c>
      <c r="AZ461">
        <f>LEN(Table1[[#This Row],[narratives_probing]])</f>
        <v>269</v>
      </c>
      <c r="BA461" s="6" t="str">
        <f>IF(Table1[[#This Row],[narratives_rank_1]]=1,"Money",IF(Table1[[#This Row],[narratives_rank_2]]=1,"Mixture",IF(Table1[[#This Row],[narratives_rank_3]]=1,"Sincere")))</f>
        <v>Mixture</v>
      </c>
      <c r="BB461" s="9" t="s">
        <v>132</v>
      </c>
      <c r="BC461" s="1">
        <v>20</v>
      </c>
      <c r="BF461" t="s">
        <v>202</v>
      </c>
      <c r="BG461">
        <v>0.2</v>
      </c>
      <c r="BH461" t="s">
        <v>146</v>
      </c>
      <c r="BI461" t="s">
        <v>146</v>
      </c>
      <c r="BJ461" t="s">
        <v>154</v>
      </c>
      <c r="BK461" t="s">
        <v>120</v>
      </c>
      <c r="BL461" t="s">
        <v>135</v>
      </c>
      <c r="BN461">
        <v>43</v>
      </c>
      <c r="BO461" t="s">
        <v>155</v>
      </c>
      <c r="BP461" t="s">
        <v>147</v>
      </c>
      <c r="BQ461" t="s">
        <v>156</v>
      </c>
    </row>
    <row r="462" spans="1:69" x14ac:dyDescent="0.2">
      <c r="A462" t="s">
        <v>2509</v>
      </c>
      <c r="B462" t="s">
        <v>2509</v>
      </c>
      <c r="C462">
        <v>127.28400000000001</v>
      </c>
      <c r="D462" t="s">
        <v>2510</v>
      </c>
      <c r="E462" s="1" t="s">
        <v>105</v>
      </c>
      <c r="F462" s="1">
        <v>1</v>
      </c>
      <c r="G462" s="1" t="s">
        <v>182</v>
      </c>
      <c r="H462" s="1">
        <v>3</v>
      </c>
      <c r="I462" s="1"/>
      <c r="J462" t="s">
        <v>2511</v>
      </c>
      <c r="K462" s="1" t="s">
        <v>176</v>
      </c>
      <c r="L462" s="1">
        <v>2</v>
      </c>
      <c r="M462" s="1" t="s">
        <v>328</v>
      </c>
      <c r="N462" s="1">
        <v>4</v>
      </c>
      <c r="O462" s="1" t="s">
        <v>88</v>
      </c>
      <c r="P462" s="1">
        <v>4</v>
      </c>
      <c r="R462" t="s">
        <v>2512</v>
      </c>
      <c r="S462">
        <v>0</v>
      </c>
      <c r="V462" t="s">
        <v>185</v>
      </c>
      <c r="W462" s="8">
        <f>IF(Table1[[#This Row],[main_reasontext]]=[1]Q3_narr_open!$A$23,1,IF(Table1[[#This Row],[main_reasontext]]=[1]Q3_narr_open!$A$24,2,IF(Table1[[#This Row],[main_reasontext]]=[1]Q3_narr_open!$A$25,3,IF(Table1[[#This Row],[main_reasontext]]=[1]Q3_narr_open!$A$26,4,))))</f>
        <v>4</v>
      </c>
      <c r="X462">
        <v>0</v>
      </c>
      <c r="Y462" t="str" cm="1">
        <f t="array" ref="Y46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62" cm="1">
        <f t="array" ref="Z46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62" t="str" cm="1">
        <f t="array" ref="AA46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462" cm="1">
        <f t="array" ref="AB46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462" t="str" cm="1">
        <f t="array" ref="AC46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62" t="str" cm="1">
        <f t="array" ref="AD46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62">
        <f>IF(OR(Table1[[#This Row],[Merged_Coding3numerical1]]=1,Table1[[#This Row],[Merged_Coding3numerical2]]=1,Table1[[#This Row],[Merged_Coding3numerical3]]=1),1,0)</f>
        <v>0</v>
      </c>
      <c r="AF462">
        <f>IF(OR(Table1[[#This Row],[Merged_Coding3numerical1]]=2,Table1[[#This Row],[Merged_Coding3numerical2]]=2,Table1[[#This Row],[Merged_Coding3numerical3]]=2),1,0)</f>
        <v>0</v>
      </c>
      <c r="AG462">
        <f>IF(OR(Table1[[#This Row],[Merged_Coding3numerical1]]=3,Table1[[#This Row],[Merged_Coding3numerical2]]=3,Table1[[#This Row],[Merged_Coding3numerical3]]=3),1,0)</f>
        <v>1</v>
      </c>
      <c r="AH462">
        <f>IF(OR(Table1[[#This Row],[Merged_Coding3numerical1]]=4,Table1[[#This Row],[Merged_Coding3numerical2]]=4,Table1[[#This Row],[Merged_Coding3numerical3]]=4),1,0)</f>
        <v>1</v>
      </c>
      <c r="AI462">
        <f>IF(OR(Table1[[#This Row],[Merged_Coding3numerical1]]=5,Table1[[#This Row],[Merged_Coding3numerical2]]=5,Table1[[#This Row],[Merged_Coding3numerical3]]=5),1,0)</f>
        <v>0</v>
      </c>
      <c r="AJ462">
        <f>LEN(Table1[[#This Row],[narratives_open]])</f>
        <v>254</v>
      </c>
      <c r="AK462" s="1" t="s">
        <v>113</v>
      </c>
      <c r="AL462" s="1">
        <v>1</v>
      </c>
      <c r="AM462" s="1" t="s">
        <v>295</v>
      </c>
      <c r="AN462" s="1">
        <v>4</v>
      </c>
      <c r="AR462">
        <f t="shared" si="7"/>
        <v>0.5</v>
      </c>
      <c r="AS462">
        <v>3</v>
      </c>
      <c r="AT462">
        <v>2</v>
      </c>
      <c r="AU462">
        <v>1</v>
      </c>
      <c r="AV462">
        <f>IF(Table1[[#This Row],[narratives_rank_1]]=1,IF(Table1[[#This Row],[narratives_rank_2]]=2,123,132),IF(Table1[[#This Row],[narratives_rank_1]]=2,IF(Table1[[#This Row],[narratives_rank_2]]=1,213,231),IF(Table1[[#This Row],[narratives_rank_2]]=1,312,321)))</f>
        <v>321</v>
      </c>
      <c r="AW462" t="str">
        <f>IF(AV462=[1]Q4_narr_rank!$B$2,[1]Q4_narr_rank!$A$2,IF(AV462=[1]Q4_narr_rank!$B$3,[1]Q4_narr_rank!$A$3,IF(AV462=[1]Q4_narr_rank!$B$4,[1]Q4_narr_rank!$A$4,IF(AV462=[1]Q4_narr_rank!$B$5,[1]Q4_narr_rank!$A$5,IF(AV462=[1]Q4_narr_rank!$B$6,[1]Q4_narr_rank!$A$6,IF(AV462=[1]Q4_narr_rank!$B$7,[1]Q4_narr_rank!$A$7))))))</f>
        <v>Idealists</v>
      </c>
      <c r="AX462" t="s">
        <v>2513</v>
      </c>
      <c r="AY462">
        <v>1</v>
      </c>
      <c r="AZ462">
        <f>LEN(Table1[[#This Row],[narratives_probing]])</f>
        <v>245</v>
      </c>
      <c r="BA462" s="6" t="str">
        <f>IF(Table1[[#This Row],[narratives_rank_1]]=1,"Money",IF(Table1[[#This Row],[narratives_rank_2]]=1,"Mixture",IF(Table1[[#This Row],[narratives_rank_3]]=1,"Sincere")))</f>
        <v>Sincere</v>
      </c>
      <c r="BB462" s="9" t="s">
        <v>369</v>
      </c>
      <c r="BC462" s="1">
        <v>7</v>
      </c>
      <c r="BF462" t="s">
        <v>202</v>
      </c>
      <c r="BG462" t="s">
        <v>94</v>
      </c>
      <c r="BH462" t="s">
        <v>118</v>
      </c>
      <c r="BI462" t="s">
        <v>498</v>
      </c>
      <c r="BJ462" t="s">
        <v>134</v>
      </c>
      <c r="BK462" t="s">
        <v>163</v>
      </c>
      <c r="BL462" t="s">
        <v>99</v>
      </c>
      <c r="BN462">
        <v>25</v>
      </c>
      <c r="BO462" t="s">
        <v>122</v>
      </c>
      <c r="BP462" t="s">
        <v>164</v>
      </c>
      <c r="BQ462" t="s">
        <v>156</v>
      </c>
    </row>
    <row r="463" spans="1:69" x14ac:dyDescent="0.2">
      <c r="A463" t="s">
        <v>2514</v>
      </c>
      <c r="B463" t="s">
        <v>2514</v>
      </c>
      <c r="C463">
        <v>57.57</v>
      </c>
      <c r="D463" t="s">
        <v>2515</v>
      </c>
      <c r="E463" s="1" t="s">
        <v>105</v>
      </c>
      <c r="F463" s="1">
        <v>1</v>
      </c>
      <c r="G463" s="1" t="s">
        <v>106</v>
      </c>
      <c r="H463" s="1">
        <v>2</v>
      </c>
      <c r="I463" s="1"/>
      <c r="J463" t="s">
        <v>2516</v>
      </c>
      <c r="K463" s="1" t="s">
        <v>176</v>
      </c>
      <c r="L463" s="1">
        <v>2</v>
      </c>
      <c r="M463" s="1" t="s">
        <v>328</v>
      </c>
      <c r="N463" s="1">
        <v>4</v>
      </c>
      <c r="O463" s="1" t="s">
        <v>88</v>
      </c>
      <c r="P463" s="1">
        <v>4</v>
      </c>
      <c r="R463" t="s">
        <v>2517</v>
      </c>
      <c r="S463">
        <v>0</v>
      </c>
      <c r="X463">
        <v>0</v>
      </c>
      <c r="Y463" t="str" cm="1">
        <f t="array" ref="Y46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63" cm="1">
        <f t="array" ref="Z46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63" t="str" cm="1">
        <f t="array" ref="AA46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63" t="str" cm="1">
        <f t="array" ref="AB46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63" t="str" cm="1">
        <f t="array" ref="AC46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63" t="str" cm="1">
        <f t="array" ref="AD46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63">
        <f>IF(OR(Table1[[#This Row],[Merged_Coding3numerical1]]=1,Table1[[#This Row],[Merged_Coding3numerical2]]=1,Table1[[#This Row],[Merged_Coding3numerical3]]=1),1,0)</f>
        <v>0</v>
      </c>
      <c r="AF463">
        <f>IF(OR(Table1[[#This Row],[Merged_Coding3numerical1]]=2,Table1[[#This Row],[Merged_Coding3numerical2]]=2,Table1[[#This Row],[Merged_Coding3numerical3]]=2),1,0)</f>
        <v>1</v>
      </c>
      <c r="AG463">
        <f>IF(OR(Table1[[#This Row],[Merged_Coding3numerical1]]=3,Table1[[#This Row],[Merged_Coding3numerical2]]=3,Table1[[#This Row],[Merged_Coding3numerical3]]=3),1,0)</f>
        <v>0</v>
      </c>
      <c r="AH463">
        <f>IF(OR(Table1[[#This Row],[Merged_Coding3numerical1]]=4,Table1[[#This Row],[Merged_Coding3numerical2]]=4,Table1[[#This Row],[Merged_Coding3numerical3]]=4),1,0)</f>
        <v>0</v>
      </c>
      <c r="AI463">
        <f>IF(OR(Table1[[#This Row],[Merged_Coding3numerical1]]=5,Table1[[#This Row],[Merged_Coding3numerical2]]=5,Table1[[#This Row],[Merged_Coding3numerical3]]=5),1,0)</f>
        <v>0</v>
      </c>
      <c r="AJ463">
        <f>LEN(Table1[[#This Row],[narratives_open]])</f>
        <v>80</v>
      </c>
      <c r="AK463" s="1" t="s">
        <v>112</v>
      </c>
      <c r="AL463" s="1">
        <v>3</v>
      </c>
      <c r="AR463">
        <f t="shared" si="7"/>
        <v>1</v>
      </c>
      <c r="AS463">
        <v>3</v>
      </c>
      <c r="AT463">
        <v>2</v>
      </c>
      <c r="AU463">
        <v>1</v>
      </c>
      <c r="AV463">
        <f>IF(Table1[[#This Row],[narratives_rank_1]]=1,IF(Table1[[#This Row],[narratives_rank_2]]=2,123,132),IF(Table1[[#This Row],[narratives_rank_1]]=2,IF(Table1[[#This Row],[narratives_rank_2]]=1,213,231),IF(Table1[[#This Row],[narratives_rank_2]]=1,312,321)))</f>
        <v>321</v>
      </c>
      <c r="AW463" t="str">
        <f>IF(AV463=[1]Q4_narr_rank!$B$2,[1]Q4_narr_rank!$A$2,IF(AV463=[1]Q4_narr_rank!$B$3,[1]Q4_narr_rank!$A$3,IF(AV463=[1]Q4_narr_rank!$B$4,[1]Q4_narr_rank!$A$4,IF(AV463=[1]Q4_narr_rank!$B$5,[1]Q4_narr_rank!$A$5,IF(AV463=[1]Q4_narr_rank!$B$6,[1]Q4_narr_rank!$A$6,IF(AV463=[1]Q4_narr_rank!$B$7,[1]Q4_narr_rank!$A$7))))))</f>
        <v>Idealists</v>
      </c>
      <c r="AX463" t="s">
        <v>2518</v>
      </c>
      <c r="AY463">
        <v>1</v>
      </c>
      <c r="AZ463">
        <f>LEN(Table1[[#This Row],[narratives_probing]])</f>
        <v>77</v>
      </c>
      <c r="BA463" s="6" t="str">
        <f>IF(Table1[[#This Row],[narratives_rank_1]]=1,"Money",IF(Table1[[#This Row],[narratives_rank_2]]=1,"Mixture",IF(Table1[[#This Row],[narratives_rank_3]]=1,"Sincere")))</f>
        <v>Sincere</v>
      </c>
      <c r="BB463" s="9" t="s">
        <v>369</v>
      </c>
      <c r="BC463" s="1">
        <v>7</v>
      </c>
      <c r="BF463" t="s">
        <v>117</v>
      </c>
      <c r="BG463" t="s">
        <v>94</v>
      </c>
      <c r="BH463" t="s">
        <v>118</v>
      </c>
      <c r="BI463" t="s">
        <v>146</v>
      </c>
      <c r="BJ463" t="s">
        <v>119</v>
      </c>
      <c r="BK463" t="s">
        <v>120</v>
      </c>
      <c r="BL463" t="s">
        <v>135</v>
      </c>
      <c r="BN463">
        <v>36</v>
      </c>
      <c r="BO463" t="s">
        <v>803</v>
      </c>
      <c r="BP463" t="s">
        <v>101</v>
      </c>
      <c r="BQ463" t="s">
        <v>124</v>
      </c>
    </row>
    <row r="464" spans="1:69" x14ac:dyDescent="0.2">
      <c r="A464" t="s">
        <v>2519</v>
      </c>
      <c r="B464" t="s">
        <v>2519</v>
      </c>
      <c r="C464">
        <v>94.174999999999997</v>
      </c>
      <c r="D464" t="s">
        <v>2520</v>
      </c>
      <c r="E464" s="1" t="s">
        <v>84</v>
      </c>
      <c r="F464" s="1">
        <v>4</v>
      </c>
      <c r="G464" s="1" t="s">
        <v>84</v>
      </c>
      <c r="H464" s="1">
        <v>1</v>
      </c>
      <c r="I464" s="1"/>
      <c r="J464" t="s">
        <v>2521</v>
      </c>
      <c r="K464" s="1" t="s">
        <v>108</v>
      </c>
      <c r="L464" s="1">
        <v>1</v>
      </c>
      <c r="M464" s="1" t="s">
        <v>109</v>
      </c>
      <c r="N464" s="1">
        <v>1</v>
      </c>
      <c r="O464" s="1" t="s">
        <v>88</v>
      </c>
      <c r="P464" s="1">
        <v>4</v>
      </c>
      <c r="R464" t="s">
        <v>2522</v>
      </c>
      <c r="S464">
        <v>0</v>
      </c>
      <c r="U464">
        <v>1</v>
      </c>
      <c r="V464" t="s">
        <v>90</v>
      </c>
      <c r="W464" s="8">
        <f>IF(Table1[[#This Row],[main_reasontext]]=[1]Q3_narr_open!$A$23,1,IF(Table1[[#This Row],[main_reasontext]]=[1]Q3_narr_open!$A$24,2,IF(Table1[[#This Row],[main_reasontext]]=[1]Q3_narr_open!$A$25,3,IF(Table1[[#This Row],[main_reasontext]]=[1]Q3_narr_open!$A$26,4,))))</f>
        <v>1</v>
      </c>
      <c r="X464">
        <v>0</v>
      </c>
      <c r="Y464" t="str" cm="1">
        <f t="array" ref="Y46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64" cm="1">
        <f t="array" ref="Z46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64" t="str" cm="1">
        <f t="array" ref="AA46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64" cm="1">
        <f t="array" ref="AB46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64" t="str" cm="1">
        <f t="array" ref="AC46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64" t="str" cm="1">
        <f t="array" ref="AD46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64">
        <f>IF(OR(Table1[[#This Row],[Merged_Coding3numerical1]]=1,Table1[[#This Row],[Merged_Coding3numerical2]]=1,Table1[[#This Row],[Merged_Coding3numerical3]]=1),1,0)</f>
        <v>1</v>
      </c>
      <c r="AF464">
        <f>IF(OR(Table1[[#This Row],[Merged_Coding3numerical1]]=2,Table1[[#This Row],[Merged_Coding3numerical2]]=2,Table1[[#This Row],[Merged_Coding3numerical3]]=2),1,0)</f>
        <v>0</v>
      </c>
      <c r="AG464">
        <f>IF(OR(Table1[[#This Row],[Merged_Coding3numerical1]]=3,Table1[[#This Row],[Merged_Coding3numerical2]]=3,Table1[[#This Row],[Merged_Coding3numerical3]]=3),1,0)</f>
        <v>0</v>
      </c>
      <c r="AH464">
        <f>IF(OR(Table1[[#This Row],[Merged_Coding3numerical1]]=4,Table1[[#This Row],[Merged_Coding3numerical2]]=4,Table1[[#This Row],[Merged_Coding3numerical3]]=4),1,0)</f>
        <v>1</v>
      </c>
      <c r="AI464">
        <f>IF(OR(Table1[[#This Row],[Merged_Coding3numerical1]]=5,Table1[[#This Row],[Merged_Coding3numerical2]]=5,Table1[[#This Row],[Merged_Coding3numerical3]]=5),1,0)</f>
        <v>0</v>
      </c>
      <c r="AJ464">
        <f>LEN(Table1[[#This Row],[narratives_open]])</f>
        <v>141</v>
      </c>
      <c r="AK464" s="1" t="s">
        <v>90</v>
      </c>
      <c r="AL464" s="1">
        <v>2</v>
      </c>
      <c r="AM464" s="1" t="s">
        <v>114</v>
      </c>
      <c r="AN464" s="1">
        <v>6</v>
      </c>
      <c r="AR464">
        <f t="shared" si="7"/>
        <v>0.5</v>
      </c>
      <c r="AS464">
        <v>2</v>
      </c>
      <c r="AT464">
        <v>1</v>
      </c>
      <c r="AU464">
        <v>3</v>
      </c>
      <c r="AV464">
        <f>IF(Table1[[#This Row],[narratives_rank_1]]=1,IF(Table1[[#This Row],[narratives_rank_2]]=2,123,132),IF(Table1[[#This Row],[narratives_rank_1]]=2,IF(Table1[[#This Row],[narratives_rank_2]]=1,213,231),IF(Table1[[#This Row],[narratives_rank_2]]=1,312,321)))</f>
        <v>213</v>
      </c>
      <c r="AW464" t="str">
        <f>IF(AV464=[1]Q4_narr_rank!$B$2,[1]Q4_narr_rank!$A$2,IF(AV464=[1]Q4_narr_rank!$B$3,[1]Q4_narr_rank!$A$3,IF(AV464=[1]Q4_narr_rank!$B$4,[1]Q4_narr_rank!$A$4,IF(AV464=[1]Q4_narr_rank!$B$5,[1]Q4_narr_rank!$A$5,IF(AV464=[1]Q4_narr_rank!$B$6,[1]Q4_narr_rank!$A$6,IF(AV464=[1]Q4_narr_rank!$B$7,[1]Q4_narr_rank!$A$7))))))</f>
        <v>Balanced Cynics</v>
      </c>
      <c r="AX464" t="s">
        <v>2523</v>
      </c>
      <c r="AY464">
        <v>1</v>
      </c>
      <c r="AZ464">
        <f>LEN(Table1[[#This Row],[narratives_probing]])</f>
        <v>145</v>
      </c>
      <c r="BA464" s="6" t="str">
        <f>IF(Table1[[#This Row],[narratives_rank_1]]=1,"Money",IF(Table1[[#This Row],[narratives_rank_2]]=1,"Mixture",IF(Table1[[#This Row],[narratives_rank_3]]=1,"Sincere")))</f>
        <v>Mixture</v>
      </c>
      <c r="BB464" s="7" t="s">
        <v>116</v>
      </c>
      <c r="BC464" s="1">
        <v>10</v>
      </c>
      <c r="BF464" t="s">
        <v>202</v>
      </c>
      <c r="BG464" t="s">
        <v>94</v>
      </c>
      <c r="BH464" t="s">
        <v>118</v>
      </c>
      <c r="BI464" t="s">
        <v>118</v>
      </c>
      <c r="BJ464" t="s">
        <v>154</v>
      </c>
      <c r="BK464" t="s">
        <v>163</v>
      </c>
      <c r="BL464" t="s">
        <v>135</v>
      </c>
      <c r="BN464">
        <v>46</v>
      </c>
      <c r="BO464" t="s">
        <v>122</v>
      </c>
      <c r="BP464" t="s">
        <v>123</v>
      </c>
      <c r="BQ464" t="s">
        <v>124</v>
      </c>
    </row>
    <row r="465" spans="1:69" x14ac:dyDescent="0.2">
      <c r="A465" t="s">
        <v>2524</v>
      </c>
      <c r="B465" t="s">
        <v>2524</v>
      </c>
      <c r="C465">
        <v>557.447</v>
      </c>
      <c r="D465" t="s">
        <v>2525</v>
      </c>
      <c r="E465" s="1" t="s">
        <v>84</v>
      </c>
      <c r="F465" s="1">
        <v>4</v>
      </c>
      <c r="G465" s="1" t="s">
        <v>84</v>
      </c>
      <c r="H465" s="1">
        <v>1</v>
      </c>
      <c r="I465" s="1"/>
      <c r="J465" t="s">
        <v>2526</v>
      </c>
      <c r="K465" s="1" t="s">
        <v>108</v>
      </c>
      <c r="L465" s="1">
        <v>1</v>
      </c>
      <c r="M465" s="1" t="s">
        <v>109</v>
      </c>
      <c r="N465" s="1">
        <v>1</v>
      </c>
      <c r="O465" s="1" t="s">
        <v>88</v>
      </c>
      <c r="P465" s="1">
        <v>4</v>
      </c>
      <c r="R465" t="s">
        <v>2527</v>
      </c>
      <c r="S465">
        <v>0</v>
      </c>
      <c r="X465">
        <v>0</v>
      </c>
      <c r="Y465" t="str" cm="1">
        <f t="array" ref="Y46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65" cm="1">
        <f t="array" ref="Z46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65" t="str" cm="1">
        <f t="array" ref="AA46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65" t="str" cm="1">
        <f t="array" ref="AB46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65" t="str" cm="1">
        <f t="array" ref="AC46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65" t="str" cm="1">
        <f t="array" ref="AD46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65">
        <f>IF(OR(Table1[[#This Row],[Merged_Coding3numerical1]]=1,Table1[[#This Row],[Merged_Coding3numerical2]]=1,Table1[[#This Row],[Merged_Coding3numerical3]]=1),1,0)</f>
        <v>0</v>
      </c>
      <c r="AF465">
        <f>IF(OR(Table1[[#This Row],[Merged_Coding3numerical1]]=2,Table1[[#This Row],[Merged_Coding3numerical2]]=2,Table1[[#This Row],[Merged_Coding3numerical3]]=2),1,0)</f>
        <v>0</v>
      </c>
      <c r="AG465">
        <f>IF(OR(Table1[[#This Row],[Merged_Coding3numerical1]]=3,Table1[[#This Row],[Merged_Coding3numerical2]]=3,Table1[[#This Row],[Merged_Coding3numerical3]]=3),1,0)</f>
        <v>0</v>
      </c>
      <c r="AH465">
        <f>IF(OR(Table1[[#This Row],[Merged_Coding3numerical1]]=4,Table1[[#This Row],[Merged_Coding3numerical2]]=4,Table1[[#This Row],[Merged_Coding3numerical3]]=4),1,0)</f>
        <v>1</v>
      </c>
      <c r="AI465">
        <f>IF(OR(Table1[[#This Row],[Merged_Coding3numerical1]]=5,Table1[[#This Row],[Merged_Coding3numerical2]]=5,Table1[[#This Row],[Merged_Coding3numerical3]]=5),1,0)</f>
        <v>0</v>
      </c>
      <c r="AJ465">
        <f>LEN(Table1[[#This Row],[narratives_open]])</f>
        <v>162</v>
      </c>
      <c r="AK465" s="1" t="s">
        <v>113</v>
      </c>
      <c r="AL465" s="1">
        <v>1</v>
      </c>
      <c r="AR465">
        <f t="shared" si="7"/>
        <v>1</v>
      </c>
      <c r="AS465">
        <v>3</v>
      </c>
      <c r="AT465">
        <v>2</v>
      </c>
      <c r="AU465">
        <v>1</v>
      </c>
      <c r="AV465">
        <f>IF(Table1[[#This Row],[narratives_rank_1]]=1,IF(Table1[[#This Row],[narratives_rank_2]]=2,123,132),IF(Table1[[#This Row],[narratives_rank_1]]=2,IF(Table1[[#This Row],[narratives_rank_2]]=1,213,231),IF(Table1[[#This Row],[narratives_rank_2]]=1,312,321)))</f>
        <v>321</v>
      </c>
      <c r="AW465" t="str">
        <f>IF(AV465=[1]Q4_narr_rank!$B$2,[1]Q4_narr_rank!$A$2,IF(AV465=[1]Q4_narr_rank!$B$3,[1]Q4_narr_rank!$A$3,IF(AV465=[1]Q4_narr_rank!$B$4,[1]Q4_narr_rank!$A$4,IF(AV465=[1]Q4_narr_rank!$B$5,[1]Q4_narr_rank!$A$5,IF(AV465=[1]Q4_narr_rank!$B$6,[1]Q4_narr_rank!$A$6,IF(AV465=[1]Q4_narr_rank!$B$7,[1]Q4_narr_rank!$A$7))))))</f>
        <v>Idealists</v>
      </c>
      <c r="AX465" t="s">
        <v>2528</v>
      </c>
      <c r="AY465">
        <v>1</v>
      </c>
      <c r="AZ465">
        <f>LEN(Table1[[#This Row],[narratives_probing]])</f>
        <v>281</v>
      </c>
      <c r="BA465" s="6" t="str">
        <f>IF(Table1[[#This Row],[narratives_rank_1]]=1,"Money",IF(Table1[[#This Row],[narratives_rank_2]]=1,"Mixture",IF(Table1[[#This Row],[narratives_rank_3]]=1,"Sincere")))</f>
        <v>Sincere</v>
      </c>
      <c r="BB465" s="9" t="s">
        <v>268</v>
      </c>
      <c r="BC465" s="1">
        <v>6</v>
      </c>
      <c r="BF465" t="s">
        <v>223</v>
      </c>
      <c r="BG465">
        <v>0.2</v>
      </c>
      <c r="BH465" t="s">
        <v>96</v>
      </c>
      <c r="BI465" t="s">
        <v>96</v>
      </c>
      <c r="BJ465" t="s">
        <v>134</v>
      </c>
      <c r="BK465" t="s">
        <v>163</v>
      </c>
      <c r="BL465" t="s">
        <v>630</v>
      </c>
      <c r="BN465">
        <v>20</v>
      </c>
      <c r="BO465" t="s">
        <v>136</v>
      </c>
      <c r="BP465" t="s">
        <v>164</v>
      </c>
      <c r="BQ465" t="s">
        <v>102</v>
      </c>
    </row>
    <row r="466" spans="1:69" x14ac:dyDescent="0.2">
      <c r="A466" t="s">
        <v>2529</v>
      </c>
      <c r="B466" t="s">
        <v>2529</v>
      </c>
      <c r="C466">
        <v>95.546000000000006</v>
      </c>
      <c r="D466" t="s">
        <v>2530</v>
      </c>
      <c r="E466" s="1" t="s">
        <v>105</v>
      </c>
      <c r="F466" s="1">
        <v>1</v>
      </c>
      <c r="G466" s="1" t="s">
        <v>387</v>
      </c>
      <c r="H466" s="1">
        <v>10</v>
      </c>
      <c r="I466" s="1"/>
      <c r="J466" t="s">
        <v>2531</v>
      </c>
      <c r="K466" s="1" t="s">
        <v>108</v>
      </c>
      <c r="L466" s="1">
        <v>1</v>
      </c>
      <c r="M466" s="1" t="s">
        <v>109</v>
      </c>
      <c r="N466" s="1">
        <v>1</v>
      </c>
      <c r="O466" s="1" t="s">
        <v>88</v>
      </c>
      <c r="P466" s="1">
        <v>4</v>
      </c>
      <c r="Q466" s="1"/>
      <c r="R466" t="s">
        <v>2532</v>
      </c>
      <c r="S466">
        <v>0</v>
      </c>
      <c r="X466">
        <v>0</v>
      </c>
      <c r="Y466" t="str" cm="1">
        <f t="array" ref="Y46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66" cm="1">
        <f t="array" ref="Z46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66" t="str" cm="1">
        <f t="array" ref="AA46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66" t="str" cm="1">
        <f t="array" ref="AB46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66" t="str" cm="1">
        <f t="array" ref="AC46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66" t="str" cm="1">
        <f t="array" ref="AD46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66">
        <f>IF(OR(Table1[[#This Row],[Merged_Coding3numerical1]]=1,Table1[[#This Row],[Merged_Coding3numerical2]]=1,Table1[[#This Row],[Merged_Coding3numerical3]]=1),1,0)</f>
        <v>1</v>
      </c>
      <c r="AF466">
        <f>IF(OR(Table1[[#This Row],[Merged_Coding3numerical1]]=2,Table1[[#This Row],[Merged_Coding3numerical2]]=2,Table1[[#This Row],[Merged_Coding3numerical3]]=2),1,0)</f>
        <v>0</v>
      </c>
      <c r="AG466">
        <f>IF(OR(Table1[[#This Row],[Merged_Coding3numerical1]]=3,Table1[[#This Row],[Merged_Coding3numerical2]]=3,Table1[[#This Row],[Merged_Coding3numerical3]]=3),1,0)</f>
        <v>0</v>
      </c>
      <c r="AH466">
        <f>IF(OR(Table1[[#This Row],[Merged_Coding3numerical1]]=4,Table1[[#This Row],[Merged_Coding3numerical2]]=4,Table1[[#This Row],[Merged_Coding3numerical3]]=4),1,0)</f>
        <v>0</v>
      </c>
      <c r="AI466">
        <f>IF(OR(Table1[[#This Row],[Merged_Coding3numerical1]]=5,Table1[[#This Row],[Merged_Coding3numerical2]]=5,Table1[[#This Row],[Merged_Coding3numerical3]]=5),1,0)</f>
        <v>0</v>
      </c>
      <c r="AJ466">
        <f>LEN(Table1[[#This Row],[narratives_open]])</f>
        <v>132</v>
      </c>
      <c r="AK466" s="1" t="s">
        <v>90</v>
      </c>
      <c r="AL466" s="1">
        <v>2</v>
      </c>
      <c r="AR466">
        <f t="shared" si="7"/>
        <v>1</v>
      </c>
      <c r="AS466">
        <v>1</v>
      </c>
      <c r="AT466">
        <v>2</v>
      </c>
      <c r="AU466">
        <v>3</v>
      </c>
      <c r="AV466">
        <f>IF(Table1[[#This Row],[narratives_rank_1]]=1,IF(Table1[[#This Row],[narratives_rank_2]]=2,123,132),IF(Table1[[#This Row],[narratives_rank_1]]=2,IF(Table1[[#This Row],[narratives_rank_2]]=1,213,231),IF(Table1[[#This Row],[narratives_rank_2]]=1,312,321)))</f>
        <v>123</v>
      </c>
      <c r="AW466" t="str">
        <f>IF(AV466=[1]Q4_narr_rank!$B$2,[1]Q4_narr_rank!$A$2,IF(AV466=[1]Q4_narr_rank!$B$3,[1]Q4_narr_rank!$A$3,IF(AV466=[1]Q4_narr_rank!$B$4,[1]Q4_narr_rank!$A$4,IF(AV466=[1]Q4_narr_rank!$B$5,[1]Q4_narr_rank!$A$5,IF(AV466=[1]Q4_narr_rank!$B$6,[1]Q4_narr_rank!$A$6,IF(AV466=[1]Q4_narr_rank!$B$7,[1]Q4_narr_rank!$A$7))))))</f>
        <v>Cynics</v>
      </c>
      <c r="AX466" t="s">
        <v>2533</v>
      </c>
      <c r="AY466">
        <v>1</v>
      </c>
      <c r="AZ466">
        <f>LEN(Table1[[#This Row],[narratives_probing]])</f>
        <v>128</v>
      </c>
      <c r="BA466" s="6" t="str">
        <f>IF(Table1[[#This Row],[narratives_rank_1]]=1,"Money",IF(Table1[[#This Row],[narratives_rank_2]]=1,"Mixture",IF(Table1[[#This Row],[narratives_rank_3]]=1,"Sincere")))</f>
        <v>Money</v>
      </c>
      <c r="BB466" s="7" t="s">
        <v>116</v>
      </c>
      <c r="BC466" s="1">
        <v>10</v>
      </c>
      <c r="BF466" t="s">
        <v>133</v>
      </c>
      <c r="BG466" t="s">
        <v>187</v>
      </c>
      <c r="BH466" t="s">
        <v>146</v>
      </c>
      <c r="BI466" t="s">
        <v>118</v>
      </c>
      <c r="BJ466" t="s">
        <v>162</v>
      </c>
      <c r="BK466" t="s">
        <v>120</v>
      </c>
      <c r="BL466" t="s">
        <v>135</v>
      </c>
      <c r="BN466">
        <v>47</v>
      </c>
      <c r="BO466" t="s">
        <v>122</v>
      </c>
      <c r="BP466" t="s">
        <v>164</v>
      </c>
      <c r="BQ466" t="s">
        <v>138</v>
      </c>
    </row>
    <row r="467" spans="1:69" x14ac:dyDescent="0.2">
      <c r="A467" t="s">
        <v>2534</v>
      </c>
      <c r="B467" t="s">
        <v>2534</v>
      </c>
      <c r="C467">
        <v>103.669</v>
      </c>
      <c r="D467" t="s">
        <v>2535</v>
      </c>
      <c r="E467" s="1" t="s">
        <v>84</v>
      </c>
      <c r="F467" s="1">
        <v>4</v>
      </c>
      <c r="G467" s="1" t="s">
        <v>84</v>
      </c>
      <c r="H467" s="1">
        <v>1</v>
      </c>
      <c r="I467" s="1"/>
      <c r="J467" t="s">
        <v>2536</v>
      </c>
      <c r="K467" s="1" t="s">
        <v>108</v>
      </c>
      <c r="L467" s="1">
        <v>1</v>
      </c>
      <c r="M467" s="1" t="s">
        <v>109</v>
      </c>
      <c r="N467" s="1">
        <v>1</v>
      </c>
      <c r="O467" s="1" t="s">
        <v>88</v>
      </c>
      <c r="P467" s="1">
        <v>4</v>
      </c>
      <c r="Q467" s="1"/>
      <c r="R467" t="s">
        <v>2537</v>
      </c>
      <c r="S467">
        <v>0</v>
      </c>
      <c r="U467">
        <v>1</v>
      </c>
      <c r="V467" t="s">
        <v>90</v>
      </c>
      <c r="W467" s="8">
        <f>IF(Table1[[#This Row],[main_reasontext]]=[1]Q3_narr_open!$A$23,1,IF(Table1[[#This Row],[main_reasontext]]=[1]Q3_narr_open!$A$24,2,IF(Table1[[#This Row],[main_reasontext]]=[1]Q3_narr_open!$A$25,3,IF(Table1[[#This Row],[main_reasontext]]=[1]Q3_narr_open!$A$26,4,))))</f>
        <v>1</v>
      </c>
      <c r="X467">
        <v>1</v>
      </c>
      <c r="Y467" t="str" cm="1">
        <f t="array" ref="Y46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67" cm="1">
        <f t="array" ref="Z46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67" t="str" cm="1">
        <f t="array" ref="AA46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67" cm="1">
        <f t="array" ref="AB46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67" t="str" cm="1">
        <f t="array" ref="AC46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67" t="str" cm="1">
        <f t="array" ref="AD46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67">
        <f>IF(OR(Table1[[#This Row],[Merged_Coding3numerical1]]=1,Table1[[#This Row],[Merged_Coding3numerical2]]=1,Table1[[#This Row],[Merged_Coding3numerical3]]=1),1,0)</f>
        <v>1</v>
      </c>
      <c r="AF467">
        <f>IF(OR(Table1[[#This Row],[Merged_Coding3numerical1]]=2,Table1[[#This Row],[Merged_Coding3numerical2]]=2,Table1[[#This Row],[Merged_Coding3numerical3]]=2),1,0)</f>
        <v>0</v>
      </c>
      <c r="AG467">
        <f>IF(OR(Table1[[#This Row],[Merged_Coding3numerical1]]=3,Table1[[#This Row],[Merged_Coding3numerical2]]=3,Table1[[#This Row],[Merged_Coding3numerical3]]=3),1,0)</f>
        <v>0</v>
      </c>
      <c r="AH467">
        <f>IF(OR(Table1[[#This Row],[Merged_Coding3numerical1]]=4,Table1[[#This Row],[Merged_Coding3numerical2]]=4,Table1[[#This Row],[Merged_Coding3numerical3]]=4),1,0)</f>
        <v>1</v>
      </c>
      <c r="AI467">
        <f>IF(OR(Table1[[#This Row],[Merged_Coding3numerical1]]=5,Table1[[#This Row],[Merged_Coding3numerical2]]=5,Table1[[#This Row],[Merged_Coding3numerical3]]=5),1,0)</f>
        <v>0</v>
      </c>
      <c r="AJ467">
        <f>LEN(Table1[[#This Row],[narratives_open]])</f>
        <v>411</v>
      </c>
      <c r="AK467" s="1" t="s">
        <v>90</v>
      </c>
      <c r="AL467" s="1">
        <v>2</v>
      </c>
      <c r="AM467" s="1" t="s">
        <v>113</v>
      </c>
      <c r="AN467" s="1">
        <v>1</v>
      </c>
      <c r="AR467">
        <f t="shared" si="7"/>
        <v>0.5</v>
      </c>
      <c r="AS467">
        <v>2</v>
      </c>
      <c r="AT467">
        <v>1</v>
      </c>
      <c r="AU467">
        <v>3</v>
      </c>
      <c r="AV467">
        <f>IF(Table1[[#This Row],[narratives_rank_1]]=1,IF(Table1[[#This Row],[narratives_rank_2]]=2,123,132),IF(Table1[[#This Row],[narratives_rank_1]]=2,IF(Table1[[#This Row],[narratives_rank_2]]=1,213,231),IF(Table1[[#This Row],[narratives_rank_2]]=1,312,321)))</f>
        <v>213</v>
      </c>
      <c r="AW467" t="str">
        <f>IF(AV467=[1]Q4_narr_rank!$B$2,[1]Q4_narr_rank!$A$2,IF(AV467=[1]Q4_narr_rank!$B$3,[1]Q4_narr_rank!$A$3,IF(AV467=[1]Q4_narr_rank!$B$4,[1]Q4_narr_rank!$A$4,IF(AV467=[1]Q4_narr_rank!$B$5,[1]Q4_narr_rank!$A$5,IF(AV467=[1]Q4_narr_rank!$B$6,[1]Q4_narr_rank!$A$6,IF(AV467=[1]Q4_narr_rank!$B$7,[1]Q4_narr_rank!$A$7))))))</f>
        <v>Balanced Cynics</v>
      </c>
      <c r="AX467" t="s">
        <v>2538</v>
      </c>
      <c r="AY467">
        <v>1</v>
      </c>
      <c r="AZ467">
        <f>LEN(Table1[[#This Row],[narratives_probing]])</f>
        <v>289</v>
      </c>
      <c r="BA467" s="6" t="str">
        <f>IF(Table1[[#This Row],[narratives_rank_1]]=1,"Money",IF(Table1[[#This Row],[narratives_rank_2]]=1,"Mixture",IF(Table1[[#This Row],[narratives_rank_3]]=1,"Sincere")))</f>
        <v>Mixture</v>
      </c>
      <c r="BB467" s="9" t="s">
        <v>132</v>
      </c>
      <c r="BC467" s="1">
        <v>20</v>
      </c>
      <c r="BF467" t="s">
        <v>133</v>
      </c>
      <c r="BG467" t="s">
        <v>94</v>
      </c>
      <c r="BH467" t="s">
        <v>118</v>
      </c>
      <c r="BI467" t="s">
        <v>146</v>
      </c>
      <c r="BJ467" t="s">
        <v>134</v>
      </c>
      <c r="BK467" t="s">
        <v>120</v>
      </c>
      <c r="BL467" t="s">
        <v>135</v>
      </c>
      <c r="BN467">
        <v>24</v>
      </c>
      <c r="BO467" t="s">
        <v>100</v>
      </c>
      <c r="BP467" t="s">
        <v>123</v>
      </c>
      <c r="BQ467" t="s">
        <v>138</v>
      </c>
    </row>
    <row r="468" spans="1:69" x14ac:dyDescent="0.2">
      <c r="A468" t="s">
        <v>2539</v>
      </c>
      <c r="B468" t="s">
        <v>2539</v>
      </c>
      <c r="C468">
        <v>174.44300000000001</v>
      </c>
      <c r="D468" t="s">
        <v>2540</v>
      </c>
      <c r="E468" s="1" t="s">
        <v>105</v>
      </c>
      <c r="F468" s="1">
        <v>1</v>
      </c>
      <c r="G468" s="1" t="s">
        <v>182</v>
      </c>
      <c r="H468" s="1">
        <v>3</v>
      </c>
      <c r="I468" s="1"/>
      <c r="J468" t="s">
        <v>2541</v>
      </c>
      <c r="K468" s="1" t="s">
        <v>108</v>
      </c>
      <c r="L468" s="1">
        <v>1</v>
      </c>
      <c r="M468" s="1" t="s">
        <v>109</v>
      </c>
      <c r="N468" s="1">
        <v>1</v>
      </c>
      <c r="O468" s="1" t="s">
        <v>88</v>
      </c>
      <c r="P468" s="1">
        <v>4</v>
      </c>
      <c r="R468" t="s">
        <v>2542</v>
      </c>
      <c r="S468">
        <v>0</v>
      </c>
      <c r="U468">
        <v>1</v>
      </c>
      <c r="V468" t="s">
        <v>185</v>
      </c>
      <c r="W468" s="8">
        <f>IF(Table1[[#This Row],[main_reasontext]]=[1]Q3_narr_open!$A$23,1,IF(Table1[[#This Row],[main_reasontext]]=[1]Q3_narr_open!$A$24,2,IF(Table1[[#This Row],[main_reasontext]]=[1]Q3_narr_open!$A$25,3,IF(Table1[[#This Row],[main_reasontext]]=[1]Q3_narr_open!$A$26,4,))))</f>
        <v>4</v>
      </c>
      <c r="X468">
        <v>0</v>
      </c>
      <c r="Y468" t="str" cm="1">
        <f t="array" ref="Y46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68" cm="1">
        <f t="array" ref="Z46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68" t="str" cm="1">
        <f t="array" ref="AA46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468" cm="1">
        <f t="array" ref="AB46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468" t="str" cm="1">
        <f t="array" ref="AC46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68" t="str" cm="1">
        <f t="array" ref="AD46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68">
        <f>IF(OR(Table1[[#This Row],[Merged_Coding3numerical1]]=1,Table1[[#This Row],[Merged_Coding3numerical2]]=1,Table1[[#This Row],[Merged_Coding3numerical3]]=1),1,0)</f>
        <v>0</v>
      </c>
      <c r="AF468">
        <f>IF(OR(Table1[[#This Row],[Merged_Coding3numerical1]]=2,Table1[[#This Row],[Merged_Coding3numerical2]]=2,Table1[[#This Row],[Merged_Coding3numerical3]]=2),1,0)</f>
        <v>1</v>
      </c>
      <c r="AG468">
        <f>IF(OR(Table1[[#This Row],[Merged_Coding3numerical1]]=3,Table1[[#This Row],[Merged_Coding3numerical2]]=3,Table1[[#This Row],[Merged_Coding3numerical3]]=3),1,0)</f>
        <v>0</v>
      </c>
      <c r="AH468">
        <f>IF(OR(Table1[[#This Row],[Merged_Coding3numerical1]]=4,Table1[[#This Row],[Merged_Coding3numerical2]]=4,Table1[[#This Row],[Merged_Coding3numerical3]]=4),1,0)</f>
        <v>1</v>
      </c>
      <c r="AI468">
        <f>IF(OR(Table1[[#This Row],[Merged_Coding3numerical1]]=5,Table1[[#This Row],[Merged_Coding3numerical2]]=5,Table1[[#This Row],[Merged_Coding3numerical3]]=5),1,0)</f>
        <v>0</v>
      </c>
      <c r="AJ468">
        <f>LEN(Table1[[#This Row],[narratives_open]])</f>
        <v>426</v>
      </c>
      <c r="AK468" s="1" t="s">
        <v>114</v>
      </c>
      <c r="AL468" s="1">
        <v>6</v>
      </c>
      <c r="AM468" s="1" t="s">
        <v>112</v>
      </c>
      <c r="AN468" s="1">
        <v>3</v>
      </c>
      <c r="AR468">
        <f t="shared" si="7"/>
        <v>0.5</v>
      </c>
      <c r="AS468">
        <v>2</v>
      </c>
      <c r="AT468">
        <v>1</v>
      </c>
      <c r="AU468">
        <v>3</v>
      </c>
      <c r="AV468">
        <f>IF(Table1[[#This Row],[narratives_rank_1]]=1,IF(Table1[[#This Row],[narratives_rank_2]]=2,123,132),IF(Table1[[#This Row],[narratives_rank_1]]=2,IF(Table1[[#This Row],[narratives_rank_2]]=1,213,231),IF(Table1[[#This Row],[narratives_rank_2]]=1,312,321)))</f>
        <v>213</v>
      </c>
      <c r="AW468" t="str">
        <f>IF(AV468=[1]Q4_narr_rank!$B$2,[1]Q4_narr_rank!$A$2,IF(AV468=[1]Q4_narr_rank!$B$3,[1]Q4_narr_rank!$A$3,IF(AV468=[1]Q4_narr_rank!$B$4,[1]Q4_narr_rank!$A$4,IF(AV468=[1]Q4_narr_rank!$B$5,[1]Q4_narr_rank!$A$5,IF(AV468=[1]Q4_narr_rank!$B$6,[1]Q4_narr_rank!$A$6,IF(AV468=[1]Q4_narr_rank!$B$7,[1]Q4_narr_rank!$A$7))))))</f>
        <v>Balanced Cynics</v>
      </c>
      <c r="AX468" t="s">
        <v>2543</v>
      </c>
      <c r="AY468">
        <v>1</v>
      </c>
      <c r="AZ468">
        <f>LEN(Table1[[#This Row],[narratives_probing]])</f>
        <v>368</v>
      </c>
      <c r="BA468" s="6" t="str">
        <f>IF(Table1[[#This Row],[narratives_rank_1]]=1,"Money",IF(Table1[[#This Row],[narratives_rank_2]]=1,"Mixture",IF(Table1[[#This Row],[narratives_rank_3]]=1,"Sincere")))</f>
        <v>Mixture</v>
      </c>
      <c r="BB468" s="7" t="s">
        <v>1595</v>
      </c>
      <c r="BC468" s="1">
        <v>4</v>
      </c>
      <c r="BF468" t="s">
        <v>117</v>
      </c>
      <c r="BG468" t="s">
        <v>94</v>
      </c>
      <c r="BH468" t="s">
        <v>118</v>
      </c>
      <c r="BI468" t="s">
        <v>118</v>
      </c>
      <c r="BJ468" t="s">
        <v>119</v>
      </c>
      <c r="BK468" t="s">
        <v>163</v>
      </c>
      <c r="BL468" t="s">
        <v>135</v>
      </c>
      <c r="BN468">
        <v>39</v>
      </c>
      <c r="BO468" t="s">
        <v>122</v>
      </c>
      <c r="BP468" t="s">
        <v>216</v>
      </c>
      <c r="BQ468" t="s">
        <v>156</v>
      </c>
    </row>
    <row r="469" spans="1:69" x14ac:dyDescent="0.2">
      <c r="A469" t="s">
        <v>2544</v>
      </c>
      <c r="B469" t="s">
        <v>2544</v>
      </c>
      <c r="C469">
        <v>39.847000000000001</v>
      </c>
      <c r="D469" t="s">
        <v>2545</v>
      </c>
      <c r="E469" s="1" t="s">
        <v>127</v>
      </c>
      <c r="F469" s="1">
        <v>3</v>
      </c>
      <c r="G469" s="1" t="s">
        <v>128</v>
      </c>
      <c r="H469" s="1">
        <v>9</v>
      </c>
      <c r="I469" s="1"/>
      <c r="J469" t="s">
        <v>2546</v>
      </c>
      <c r="K469" s="1" t="s">
        <v>108</v>
      </c>
      <c r="L469" s="1">
        <v>1</v>
      </c>
      <c r="M469" s="1" t="s">
        <v>109</v>
      </c>
      <c r="N469" s="1">
        <v>1</v>
      </c>
      <c r="O469" s="1" t="s">
        <v>88</v>
      </c>
      <c r="P469" s="1">
        <v>4</v>
      </c>
      <c r="R469" t="s">
        <v>2547</v>
      </c>
      <c r="S469">
        <v>0</v>
      </c>
      <c r="V469" t="s">
        <v>294</v>
      </c>
      <c r="W469" s="8">
        <f>IF(Table1[[#This Row],[main_reasontext]]=[1]Q3_narr_open!$A$23,1,IF(Table1[[#This Row],[main_reasontext]]=[1]Q3_narr_open!$A$24,2,IF(Table1[[#This Row],[main_reasontext]]=[1]Q3_narr_open!$A$25,3,IF(Table1[[#This Row],[main_reasontext]]=[1]Q3_narr_open!$A$26,4,))))</f>
        <v>3</v>
      </c>
      <c r="X469">
        <v>1</v>
      </c>
      <c r="Y469" t="str" cm="1">
        <f t="array" ref="Y46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469" cm="1">
        <f t="array" ref="Z46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469" t="str" cm="1">
        <f t="array" ref="AA46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469" cm="1">
        <f t="array" ref="AB46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469" t="str" cm="1">
        <f t="array" ref="AC46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69" t="str" cm="1">
        <f t="array" ref="AD46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69">
        <f>IF(OR(Table1[[#This Row],[Merged_Coding3numerical1]]=1,Table1[[#This Row],[Merged_Coding3numerical2]]=1,Table1[[#This Row],[Merged_Coding3numerical3]]=1),1,0)</f>
        <v>0</v>
      </c>
      <c r="AF469">
        <f>IF(OR(Table1[[#This Row],[Merged_Coding3numerical1]]=2,Table1[[#This Row],[Merged_Coding3numerical2]]=2,Table1[[#This Row],[Merged_Coding3numerical3]]=2),1,0)</f>
        <v>1</v>
      </c>
      <c r="AG469">
        <f>IF(OR(Table1[[#This Row],[Merged_Coding3numerical1]]=3,Table1[[#This Row],[Merged_Coding3numerical2]]=3,Table1[[#This Row],[Merged_Coding3numerical3]]=3),1,0)</f>
        <v>1</v>
      </c>
      <c r="AH469">
        <f>IF(OR(Table1[[#This Row],[Merged_Coding3numerical1]]=4,Table1[[#This Row],[Merged_Coding3numerical2]]=4,Table1[[#This Row],[Merged_Coding3numerical3]]=4),1,0)</f>
        <v>0</v>
      </c>
      <c r="AI469">
        <f>IF(OR(Table1[[#This Row],[Merged_Coding3numerical1]]=5,Table1[[#This Row],[Merged_Coding3numerical2]]=5,Table1[[#This Row],[Merged_Coding3numerical3]]=5),1,0)</f>
        <v>0</v>
      </c>
      <c r="AJ469">
        <f>LEN(Table1[[#This Row],[narratives_open]])</f>
        <v>299</v>
      </c>
      <c r="AK469" s="1" t="s">
        <v>295</v>
      </c>
      <c r="AL469" s="1">
        <v>4</v>
      </c>
      <c r="AM469" s="1" t="s">
        <v>112</v>
      </c>
      <c r="AN469" s="1">
        <v>3</v>
      </c>
      <c r="AR469">
        <f t="shared" si="7"/>
        <v>0.5</v>
      </c>
      <c r="AS469">
        <v>2</v>
      </c>
      <c r="AT469">
        <v>1</v>
      </c>
      <c r="AU469">
        <v>3</v>
      </c>
      <c r="AV469">
        <f>IF(Table1[[#This Row],[narratives_rank_1]]=1,IF(Table1[[#This Row],[narratives_rank_2]]=2,123,132),IF(Table1[[#This Row],[narratives_rank_1]]=2,IF(Table1[[#This Row],[narratives_rank_2]]=1,213,231),IF(Table1[[#This Row],[narratives_rank_2]]=1,312,321)))</f>
        <v>213</v>
      </c>
      <c r="AW469" t="str">
        <f>IF(AV469=[1]Q4_narr_rank!$B$2,[1]Q4_narr_rank!$A$2,IF(AV469=[1]Q4_narr_rank!$B$3,[1]Q4_narr_rank!$A$3,IF(AV469=[1]Q4_narr_rank!$B$4,[1]Q4_narr_rank!$A$4,IF(AV469=[1]Q4_narr_rank!$B$5,[1]Q4_narr_rank!$A$5,IF(AV469=[1]Q4_narr_rank!$B$6,[1]Q4_narr_rank!$A$6,IF(AV469=[1]Q4_narr_rank!$B$7,[1]Q4_narr_rank!$A$7))))))</f>
        <v>Balanced Cynics</v>
      </c>
      <c r="AX469" t="s">
        <v>2548</v>
      </c>
      <c r="AY469">
        <v>1</v>
      </c>
      <c r="AZ469">
        <f>LEN(Table1[[#This Row],[narratives_probing]])</f>
        <v>219</v>
      </c>
      <c r="BA469" s="6" t="str">
        <f>IF(Table1[[#This Row],[narratives_rank_1]]=1,"Money",IF(Table1[[#This Row],[narratives_rank_2]]=1,"Mixture",IF(Table1[[#This Row],[narratives_rank_3]]=1,"Sincere")))</f>
        <v>Mixture</v>
      </c>
      <c r="BB469" s="11" t="s">
        <v>2091</v>
      </c>
      <c r="BC469" s="1">
        <v>2</v>
      </c>
      <c r="BF469" t="s">
        <v>202</v>
      </c>
      <c r="BG469" t="s">
        <v>187</v>
      </c>
      <c r="BH469" t="s">
        <v>96</v>
      </c>
      <c r="BI469" t="s">
        <v>96</v>
      </c>
      <c r="BJ469" t="s">
        <v>119</v>
      </c>
      <c r="BK469" t="s">
        <v>120</v>
      </c>
      <c r="BL469" t="s">
        <v>135</v>
      </c>
      <c r="BN469">
        <v>65</v>
      </c>
      <c r="BO469" t="s">
        <v>136</v>
      </c>
      <c r="BP469" t="s">
        <v>324</v>
      </c>
      <c r="BQ469" t="s">
        <v>156</v>
      </c>
    </row>
    <row r="470" spans="1:69" x14ac:dyDescent="0.2">
      <c r="A470" t="s">
        <v>2549</v>
      </c>
      <c r="B470" s="15" t="s">
        <v>2549</v>
      </c>
      <c r="C470">
        <v>85.78</v>
      </c>
      <c r="D470" t="s">
        <v>2550</v>
      </c>
      <c r="E470" s="1" t="s">
        <v>127</v>
      </c>
      <c r="F470" s="1">
        <v>3</v>
      </c>
      <c r="G470" s="1" t="s">
        <v>128</v>
      </c>
      <c r="H470" s="1">
        <v>9</v>
      </c>
      <c r="I470" s="1"/>
      <c r="J470" t="s">
        <v>2551</v>
      </c>
      <c r="K470" s="1" t="s">
        <v>192</v>
      </c>
      <c r="L470" s="1">
        <v>3</v>
      </c>
      <c r="M470" s="1" t="s">
        <v>87</v>
      </c>
      <c r="N470" s="1">
        <v>3</v>
      </c>
      <c r="O470" s="1" t="s">
        <v>88</v>
      </c>
      <c r="P470" s="1">
        <v>4</v>
      </c>
      <c r="R470" t="s">
        <v>2552</v>
      </c>
      <c r="S470">
        <v>0</v>
      </c>
      <c r="X470">
        <v>0</v>
      </c>
      <c r="Y470" t="str" cm="1">
        <f t="array" ref="Y47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70" cm="1">
        <f t="array" ref="Z47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70" t="str" cm="1">
        <f t="array" ref="AA47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70" t="str" cm="1">
        <f t="array" ref="AB47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70" t="str" cm="1">
        <f t="array" ref="AC47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70" t="str" cm="1">
        <f t="array" ref="AD47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70">
        <f>IF(OR(Table1[[#This Row],[Merged_Coding3numerical1]]=1,Table1[[#This Row],[Merged_Coding3numerical2]]=1,Table1[[#This Row],[Merged_Coding3numerical3]]=1),1,0)</f>
        <v>1</v>
      </c>
      <c r="AF470">
        <f>IF(OR(Table1[[#This Row],[Merged_Coding3numerical1]]=2,Table1[[#This Row],[Merged_Coding3numerical2]]=2,Table1[[#This Row],[Merged_Coding3numerical3]]=2),1,0)</f>
        <v>0</v>
      </c>
      <c r="AG470">
        <f>IF(OR(Table1[[#This Row],[Merged_Coding3numerical1]]=3,Table1[[#This Row],[Merged_Coding3numerical2]]=3,Table1[[#This Row],[Merged_Coding3numerical3]]=3),1,0)</f>
        <v>0</v>
      </c>
      <c r="AH470">
        <f>IF(OR(Table1[[#This Row],[Merged_Coding3numerical1]]=4,Table1[[#This Row],[Merged_Coding3numerical2]]=4,Table1[[#This Row],[Merged_Coding3numerical3]]=4),1,0)</f>
        <v>0</v>
      </c>
      <c r="AI470">
        <f>IF(OR(Table1[[#This Row],[Merged_Coding3numerical1]]=5,Table1[[#This Row],[Merged_Coding3numerical2]]=5,Table1[[#This Row],[Merged_Coding3numerical3]]=5),1,0)</f>
        <v>0</v>
      </c>
      <c r="AJ470">
        <f>LEN(Table1[[#This Row],[narratives_open]])</f>
        <v>266</v>
      </c>
      <c r="AK470" s="1" t="s">
        <v>90</v>
      </c>
      <c r="AL470" s="1">
        <v>2</v>
      </c>
      <c r="AR470">
        <f t="shared" si="7"/>
        <v>1</v>
      </c>
      <c r="AS470">
        <v>1</v>
      </c>
      <c r="AT470">
        <v>2</v>
      </c>
      <c r="AU470">
        <v>3</v>
      </c>
      <c r="AV470">
        <f>IF(Table1[[#This Row],[narratives_rank_1]]=1,IF(Table1[[#This Row],[narratives_rank_2]]=2,123,132),IF(Table1[[#This Row],[narratives_rank_1]]=2,IF(Table1[[#This Row],[narratives_rank_2]]=1,213,231),IF(Table1[[#This Row],[narratives_rank_2]]=1,312,321)))</f>
        <v>123</v>
      </c>
      <c r="AW470" t="str">
        <f>IF(AV470=[1]Q4_narr_rank!$B$2,[1]Q4_narr_rank!$A$2,IF(AV470=[1]Q4_narr_rank!$B$3,[1]Q4_narr_rank!$A$3,IF(AV470=[1]Q4_narr_rank!$B$4,[1]Q4_narr_rank!$A$4,IF(AV470=[1]Q4_narr_rank!$B$5,[1]Q4_narr_rank!$A$5,IF(AV470=[1]Q4_narr_rank!$B$6,[1]Q4_narr_rank!$A$6,IF(AV470=[1]Q4_narr_rank!$B$7,[1]Q4_narr_rank!$A$7))))))</f>
        <v>Cynics</v>
      </c>
      <c r="AX470" t="s">
        <v>2553</v>
      </c>
      <c r="AY470">
        <v>1</v>
      </c>
      <c r="AZ470">
        <f>LEN(Table1[[#This Row],[narratives_probing]])</f>
        <v>220</v>
      </c>
      <c r="BA470" s="6" t="str">
        <f>IF(Table1[[#This Row],[narratives_rank_1]]=1,"Money",IF(Table1[[#This Row],[narratives_rank_2]]=1,"Mixture",IF(Table1[[#This Row],[narratives_rank_3]]=1,"Sincere")))</f>
        <v>Money</v>
      </c>
      <c r="BB470" s="7" t="s">
        <v>116</v>
      </c>
      <c r="BC470" s="1">
        <v>10</v>
      </c>
      <c r="BF470" t="s">
        <v>237</v>
      </c>
      <c r="BG470" t="s">
        <v>187</v>
      </c>
      <c r="BH470" t="s">
        <v>96</v>
      </c>
      <c r="BI470" t="s">
        <v>96</v>
      </c>
      <c r="BJ470" t="s">
        <v>154</v>
      </c>
      <c r="BK470" t="s">
        <v>120</v>
      </c>
      <c r="BL470" t="s">
        <v>121</v>
      </c>
      <c r="BN470">
        <v>18</v>
      </c>
      <c r="BO470" t="s">
        <v>155</v>
      </c>
      <c r="BP470" t="s">
        <v>147</v>
      </c>
      <c r="BQ470" t="s">
        <v>138</v>
      </c>
    </row>
    <row r="471" spans="1:69" x14ac:dyDescent="0.2">
      <c r="A471" t="s">
        <v>2554</v>
      </c>
      <c r="B471" t="s">
        <v>2554</v>
      </c>
      <c r="C471">
        <v>96.168999999999997</v>
      </c>
      <c r="D471" t="s">
        <v>2555</v>
      </c>
      <c r="E471" s="1" t="s">
        <v>84</v>
      </c>
      <c r="F471" s="1">
        <v>4</v>
      </c>
      <c r="G471" s="1" t="s">
        <v>84</v>
      </c>
      <c r="H471" s="1">
        <v>1</v>
      </c>
      <c r="I471" s="1"/>
      <c r="J471" t="s">
        <v>2556</v>
      </c>
      <c r="K471" s="1" t="s">
        <v>108</v>
      </c>
      <c r="L471" s="1">
        <v>1</v>
      </c>
      <c r="M471" s="1" t="s">
        <v>109</v>
      </c>
      <c r="N471" s="1">
        <v>1</v>
      </c>
      <c r="O471" s="1" t="s">
        <v>88</v>
      </c>
      <c r="P471" s="1">
        <v>4</v>
      </c>
      <c r="R471" t="s">
        <v>2557</v>
      </c>
      <c r="S471">
        <v>0</v>
      </c>
      <c r="V471" t="s">
        <v>185</v>
      </c>
      <c r="W471" s="8">
        <f>IF(Table1[[#This Row],[main_reasontext]]=[1]Q3_narr_open!$A$23,1,IF(Table1[[#This Row],[main_reasontext]]=[1]Q3_narr_open!$A$24,2,IF(Table1[[#This Row],[main_reasontext]]=[1]Q3_narr_open!$A$25,3,IF(Table1[[#This Row],[main_reasontext]]=[1]Q3_narr_open!$A$26,4,))))</f>
        <v>4</v>
      </c>
      <c r="X471">
        <v>0</v>
      </c>
      <c r="Y471" t="str" cm="1">
        <f t="array" ref="Y47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71" cm="1">
        <f t="array" ref="Z47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71" t="str" cm="1">
        <f t="array" ref="AA47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71" cm="1">
        <f t="array" ref="AB47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71" t="str" cm="1">
        <f t="array" ref="AC47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71" t="str" cm="1">
        <f t="array" ref="AD47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71">
        <f>IF(OR(Table1[[#This Row],[Merged_Coding3numerical1]]=1,Table1[[#This Row],[Merged_Coding3numerical2]]=1,Table1[[#This Row],[Merged_Coding3numerical3]]=1),1,0)</f>
        <v>1</v>
      </c>
      <c r="AF471">
        <f>IF(OR(Table1[[#This Row],[Merged_Coding3numerical1]]=2,Table1[[#This Row],[Merged_Coding3numerical2]]=2,Table1[[#This Row],[Merged_Coding3numerical3]]=2),1,0)</f>
        <v>0</v>
      </c>
      <c r="AG471">
        <f>IF(OR(Table1[[#This Row],[Merged_Coding3numerical1]]=3,Table1[[#This Row],[Merged_Coding3numerical2]]=3,Table1[[#This Row],[Merged_Coding3numerical3]]=3),1,0)</f>
        <v>0</v>
      </c>
      <c r="AH471">
        <f>IF(OR(Table1[[#This Row],[Merged_Coding3numerical1]]=4,Table1[[#This Row],[Merged_Coding3numerical2]]=4,Table1[[#This Row],[Merged_Coding3numerical3]]=4),1,0)</f>
        <v>1</v>
      </c>
      <c r="AI471">
        <f>IF(OR(Table1[[#This Row],[Merged_Coding3numerical1]]=5,Table1[[#This Row],[Merged_Coding3numerical2]]=5,Table1[[#This Row],[Merged_Coding3numerical3]]=5),1,0)</f>
        <v>0</v>
      </c>
      <c r="AJ471">
        <f>LEN(Table1[[#This Row],[narratives_open]])</f>
        <v>224</v>
      </c>
      <c r="AK471" s="1" t="s">
        <v>113</v>
      </c>
      <c r="AL471" s="1">
        <v>1</v>
      </c>
      <c r="AM471" s="1" t="s">
        <v>90</v>
      </c>
      <c r="AN471" s="1">
        <v>2</v>
      </c>
      <c r="AR471">
        <f t="shared" si="7"/>
        <v>0.5</v>
      </c>
      <c r="AS471">
        <v>2</v>
      </c>
      <c r="AT471">
        <v>1</v>
      </c>
      <c r="AU471">
        <v>3</v>
      </c>
      <c r="AV471">
        <f>IF(Table1[[#This Row],[narratives_rank_1]]=1,IF(Table1[[#This Row],[narratives_rank_2]]=2,123,132),IF(Table1[[#This Row],[narratives_rank_1]]=2,IF(Table1[[#This Row],[narratives_rank_2]]=1,213,231),IF(Table1[[#This Row],[narratives_rank_2]]=1,312,321)))</f>
        <v>213</v>
      </c>
      <c r="AW471" t="str">
        <f>IF(AV471=[1]Q4_narr_rank!$B$2,[1]Q4_narr_rank!$A$2,IF(AV471=[1]Q4_narr_rank!$B$3,[1]Q4_narr_rank!$A$3,IF(AV471=[1]Q4_narr_rank!$B$4,[1]Q4_narr_rank!$A$4,IF(AV471=[1]Q4_narr_rank!$B$5,[1]Q4_narr_rank!$A$5,IF(AV471=[1]Q4_narr_rank!$B$6,[1]Q4_narr_rank!$A$6,IF(AV471=[1]Q4_narr_rank!$B$7,[1]Q4_narr_rank!$A$7))))))</f>
        <v>Balanced Cynics</v>
      </c>
      <c r="AX471" t="s">
        <v>2558</v>
      </c>
      <c r="AY471">
        <v>1</v>
      </c>
      <c r="AZ471">
        <f>LEN(Table1[[#This Row],[narratives_probing]])</f>
        <v>83</v>
      </c>
      <c r="BA471" s="6" t="str">
        <f>IF(Table1[[#This Row],[narratives_rank_1]]=1,"Money",IF(Table1[[#This Row],[narratives_rank_2]]=1,"Mixture",IF(Table1[[#This Row],[narratives_rank_3]]=1,"Sincere")))</f>
        <v>Mixture</v>
      </c>
      <c r="BB471" s="7" t="s">
        <v>2287</v>
      </c>
      <c r="BC471" s="1">
        <v>11</v>
      </c>
      <c r="BF471" t="s">
        <v>117</v>
      </c>
      <c r="BG471">
        <v>0.4</v>
      </c>
      <c r="BH471" t="s">
        <v>118</v>
      </c>
      <c r="BI471" t="s">
        <v>96</v>
      </c>
      <c r="BJ471" t="s">
        <v>97</v>
      </c>
      <c r="BK471" t="s">
        <v>120</v>
      </c>
      <c r="BL471" t="s">
        <v>99</v>
      </c>
      <c r="BN471">
        <v>30</v>
      </c>
      <c r="BO471" t="s">
        <v>136</v>
      </c>
      <c r="BP471" t="s">
        <v>147</v>
      </c>
      <c r="BQ471" t="s">
        <v>102</v>
      </c>
    </row>
    <row r="472" spans="1:69" x14ac:dyDescent="0.2">
      <c r="A472" t="s">
        <v>2559</v>
      </c>
      <c r="B472" t="s">
        <v>2559</v>
      </c>
      <c r="C472">
        <v>57.201000000000001</v>
      </c>
      <c r="D472" t="s">
        <v>2560</v>
      </c>
      <c r="E472" s="1" t="s">
        <v>167</v>
      </c>
      <c r="F472" s="1">
        <v>5</v>
      </c>
      <c r="G472" s="1" t="s">
        <v>167</v>
      </c>
      <c r="H472" s="1">
        <v>19</v>
      </c>
      <c r="I472" s="1"/>
      <c r="J472" t="s">
        <v>2561</v>
      </c>
      <c r="K472" s="1" t="s">
        <v>108</v>
      </c>
      <c r="L472" s="1">
        <v>1</v>
      </c>
      <c r="M472" s="1" t="s">
        <v>109</v>
      </c>
      <c r="N472" s="1">
        <v>1</v>
      </c>
      <c r="O472" s="1" t="s">
        <v>88</v>
      </c>
      <c r="P472" s="1">
        <v>4</v>
      </c>
      <c r="R472" t="s">
        <v>2562</v>
      </c>
      <c r="S472">
        <v>0</v>
      </c>
      <c r="V472" t="s">
        <v>90</v>
      </c>
      <c r="W472" s="8">
        <f>IF(Table1[[#This Row],[main_reasontext]]=[1]Q3_narr_open!$A$23,1,IF(Table1[[#This Row],[main_reasontext]]=[1]Q3_narr_open!$A$24,2,IF(Table1[[#This Row],[main_reasontext]]=[1]Q3_narr_open!$A$25,3,IF(Table1[[#This Row],[main_reasontext]]=[1]Q3_narr_open!$A$26,4,))))</f>
        <v>1</v>
      </c>
      <c r="X472">
        <v>0</v>
      </c>
      <c r="Y472" t="str" cm="1">
        <f t="array" ref="Y47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72" cm="1">
        <f t="array" ref="Z47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72" t="str" cm="1">
        <f t="array" ref="AA47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72" cm="1">
        <f t="array" ref="AB47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72" t="str" cm="1">
        <f t="array" ref="AC47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72" t="str" cm="1">
        <f t="array" ref="AD47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72">
        <f>IF(OR(Table1[[#This Row],[Merged_Coding3numerical1]]=1,Table1[[#This Row],[Merged_Coding3numerical2]]=1,Table1[[#This Row],[Merged_Coding3numerical3]]=1),1,0)</f>
        <v>1</v>
      </c>
      <c r="AF472">
        <f>IF(OR(Table1[[#This Row],[Merged_Coding3numerical1]]=2,Table1[[#This Row],[Merged_Coding3numerical2]]=2,Table1[[#This Row],[Merged_Coding3numerical3]]=2),1,0)</f>
        <v>0</v>
      </c>
      <c r="AG472">
        <f>IF(OR(Table1[[#This Row],[Merged_Coding3numerical1]]=3,Table1[[#This Row],[Merged_Coding3numerical2]]=3,Table1[[#This Row],[Merged_Coding3numerical3]]=3),1,0)</f>
        <v>0</v>
      </c>
      <c r="AH472">
        <f>IF(OR(Table1[[#This Row],[Merged_Coding3numerical1]]=4,Table1[[#This Row],[Merged_Coding3numerical2]]=4,Table1[[#This Row],[Merged_Coding3numerical3]]=4),1,0)</f>
        <v>1</v>
      </c>
      <c r="AI472">
        <f>IF(OR(Table1[[#This Row],[Merged_Coding3numerical1]]=5,Table1[[#This Row],[Merged_Coding3numerical2]]=5,Table1[[#This Row],[Merged_Coding3numerical3]]=5),1,0)</f>
        <v>0</v>
      </c>
      <c r="AJ472">
        <f>LEN(Table1[[#This Row],[narratives_open]])</f>
        <v>240</v>
      </c>
      <c r="AK472" s="1" t="s">
        <v>90</v>
      </c>
      <c r="AL472" s="1">
        <v>2</v>
      </c>
      <c r="AM472" s="1" t="s">
        <v>113</v>
      </c>
      <c r="AN472" s="1">
        <v>1</v>
      </c>
      <c r="AR472">
        <f t="shared" si="7"/>
        <v>0.5</v>
      </c>
      <c r="AS472">
        <v>2</v>
      </c>
      <c r="AT472">
        <v>1</v>
      </c>
      <c r="AU472">
        <v>3</v>
      </c>
      <c r="AV472">
        <f>IF(Table1[[#This Row],[narratives_rank_1]]=1,IF(Table1[[#This Row],[narratives_rank_2]]=2,123,132),IF(Table1[[#This Row],[narratives_rank_1]]=2,IF(Table1[[#This Row],[narratives_rank_2]]=1,213,231),IF(Table1[[#This Row],[narratives_rank_2]]=1,312,321)))</f>
        <v>213</v>
      </c>
      <c r="AW472" t="str">
        <f>IF(AV472=[1]Q4_narr_rank!$B$2,[1]Q4_narr_rank!$A$2,IF(AV472=[1]Q4_narr_rank!$B$3,[1]Q4_narr_rank!$A$3,IF(AV472=[1]Q4_narr_rank!$B$4,[1]Q4_narr_rank!$A$4,IF(AV472=[1]Q4_narr_rank!$B$5,[1]Q4_narr_rank!$A$5,IF(AV472=[1]Q4_narr_rank!$B$6,[1]Q4_narr_rank!$A$6,IF(AV472=[1]Q4_narr_rank!$B$7,[1]Q4_narr_rank!$A$7))))))</f>
        <v>Balanced Cynics</v>
      </c>
      <c r="AX472" t="s">
        <v>2563</v>
      </c>
      <c r="AY472">
        <v>1</v>
      </c>
      <c r="AZ472">
        <f>LEN(Table1[[#This Row],[narratives_probing]])</f>
        <v>276</v>
      </c>
      <c r="BA472" s="6" t="str">
        <f>IF(Table1[[#This Row],[narratives_rank_1]]=1,"Money",IF(Table1[[#This Row],[narratives_rank_2]]=1,"Mixture",IF(Table1[[#This Row],[narratives_rank_3]]=1,"Sincere")))</f>
        <v>Mixture</v>
      </c>
      <c r="BB472" s="9" t="s">
        <v>132</v>
      </c>
      <c r="BC472" s="1">
        <v>20</v>
      </c>
      <c r="BF472" t="s">
        <v>117</v>
      </c>
      <c r="BG472" t="s">
        <v>187</v>
      </c>
      <c r="BH472" t="s">
        <v>96</v>
      </c>
      <c r="BI472" t="s">
        <v>96</v>
      </c>
      <c r="BJ472" t="s">
        <v>97</v>
      </c>
      <c r="BK472" t="s">
        <v>163</v>
      </c>
      <c r="BL472" t="s">
        <v>135</v>
      </c>
      <c r="BN472">
        <v>43</v>
      </c>
      <c r="BO472" t="s">
        <v>136</v>
      </c>
      <c r="BP472" t="s">
        <v>147</v>
      </c>
      <c r="BQ472" t="s">
        <v>124</v>
      </c>
    </row>
    <row r="473" spans="1:69" x14ac:dyDescent="0.2">
      <c r="A473" t="s">
        <v>2564</v>
      </c>
      <c r="B473" s="15" t="s">
        <v>2564</v>
      </c>
      <c r="C473">
        <v>46.405000000000001</v>
      </c>
      <c r="D473" t="s">
        <v>2565</v>
      </c>
      <c r="E473" s="1" t="s">
        <v>205</v>
      </c>
      <c r="F473" s="1">
        <v>2</v>
      </c>
      <c r="G473" s="1" t="s">
        <v>206</v>
      </c>
      <c r="H473" s="1">
        <v>6</v>
      </c>
      <c r="I473" s="1"/>
      <c r="J473" t="s">
        <v>2566</v>
      </c>
      <c r="K473" s="1" t="s">
        <v>108</v>
      </c>
      <c r="L473" s="1">
        <v>1</v>
      </c>
      <c r="M473" s="1" t="s">
        <v>109</v>
      </c>
      <c r="N473" s="1">
        <v>1</v>
      </c>
      <c r="O473" s="1" t="s">
        <v>88</v>
      </c>
      <c r="P473" s="1">
        <v>4</v>
      </c>
      <c r="Q473" s="1"/>
      <c r="R473" t="s">
        <v>2567</v>
      </c>
      <c r="S473">
        <v>0</v>
      </c>
      <c r="X473">
        <v>0</v>
      </c>
      <c r="Y473" t="str" cm="1">
        <f t="array" ref="Y47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73" cm="1">
        <f t="array" ref="Z47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73" t="str" cm="1">
        <f t="array" ref="AA47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73" t="str" cm="1">
        <f t="array" ref="AB47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73" t="str" cm="1">
        <f t="array" ref="AC47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73" t="str" cm="1">
        <f t="array" ref="AD47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73">
        <f>IF(OR(Table1[[#This Row],[Merged_Coding3numerical1]]=1,Table1[[#This Row],[Merged_Coding3numerical2]]=1,Table1[[#This Row],[Merged_Coding3numerical3]]=1),1,0)</f>
        <v>1</v>
      </c>
      <c r="AF473">
        <f>IF(OR(Table1[[#This Row],[Merged_Coding3numerical1]]=2,Table1[[#This Row],[Merged_Coding3numerical2]]=2,Table1[[#This Row],[Merged_Coding3numerical3]]=2),1,0)</f>
        <v>0</v>
      </c>
      <c r="AG473">
        <f>IF(OR(Table1[[#This Row],[Merged_Coding3numerical1]]=3,Table1[[#This Row],[Merged_Coding3numerical2]]=3,Table1[[#This Row],[Merged_Coding3numerical3]]=3),1,0)</f>
        <v>0</v>
      </c>
      <c r="AH473">
        <f>IF(OR(Table1[[#This Row],[Merged_Coding3numerical1]]=4,Table1[[#This Row],[Merged_Coding3numerical2]]=4,Table1[[#This Row],[Merged_Coding3numerical3]]=4),1,0)</f>
        <v>0</v>
      </c>
      <c r="AI473">
        <f>IF(OR(Table1[[#This Row],[Merged_Coding3numerical1]]=5,Table1[[#This Row],[Merged_Coding3numerical2]]=5,Table1[[#This Row],[Merged_Coding3numerical3]]=5),1,0)</f>
        <v>0</v>
      </c>
      <c r="AJ473">
        <f>LEN(Table1[[#This Row],[narratives_open]])</f>
        <v>201</v>
      </c>
      <c r="AK473" s="1" t="s">
        <v>90</v>
      </c>
      <c r="AL473" s="1">
        <v>2</v>
      </c>
      <c r="AR473">
        <f t="shared" si="7"/>
        <v>1</v>
      </c>
      <c r="AS473">
        <v>1</v>
      </c>
      <c r="AT473">
        <v>2</v>
      </c>
      <c r="AU473">
        <v>3</v>
      </c>
      <c r="AV473">
        <f>IF(Table1[[#This Row],[narratives_rank_1]]=1,IF(Table1[[#This Row],[narratives_rank_2]]=2,123,132),IF(Table1[[#This Row],[narratives_rank_1]]=2,IF(Table1[[#This Row],[narratives_rank_2]]=1,213,231),IF(Table1[[#This Row],[narratives_rank_2]]=1,312,321)))</f>
        <v>123</v>
      </c>
      <c r="AW473" t="str">
        <f>IF(AV473=[1]Q4_narr_rank!$B$2,[1]Q4_narr_rank!$A$2,IF(AV473=[1]Q4_narr_rank!$B$3,[1]Q4_narr_rank!$A$3,IF(AV473=[1]Q4_narr_rank!$B$4,[1]Q4_narr_rank!$A$4,IF(AV473=[1]Q4_narr_rank!$B$5,[1]Q4_narr_rank!$A$5,IF(AV473=[1]Q4_narr_rank!$B$6,[1]Q4_narr_rank!$A$6,IF(AV473=[1]Q4_narr_rank!$B$7,[1]Q4_narr_rank!$A$7))))))</f>
        <v>Cynics</v>
      </c>
      <c r="AX473" t="s">
        <v>2568</v>
      </c>
      <c r="AY473">
        <v>1</v>
      </c>
      <c r="AZ473">
        <f>LEN(Table1[[#This Row],[narratives_probing]])</f>
        <v>230</v>
      </c>
      <c r="BA473" s="6" t="str">
        <f>IF(Table1[[#This Row],[narratives_rank_1]]=1,"Money",IF(Table1[[#This Row],[narratives_rank_2]]=1,"Mixture",IF(Table1[[#This Row],[narratives_rank_3]]=1,"Sincere")))</f>
        <v>Money</v>
      </c>
      <c r="BB473" s="9" t="s">
        <v>336</v>
      </c>
      <c r="BC473" s="1">
        <v>3</v>
      </c>
      <c r="BF473" t="s">
        <v>93</v>
      </c>
      <c r="BG473">
        <v>0.2</v>
      </c>
      <c r="BH473" t="s">
        <v>118</v>
      </c>
      <c r="BI473" t="s">
        <v>96</v>
      </c>
      <c r="BJ473" t="s">
        <v>162</v>
      </c>
      <c r="BK473" t="s">
        <v>120</v>
      </c>
      <c r="BL473" t="s">
        <v>121</v>
      </c>
      <c r="BN473">
        <v>42</v>
      </c>
      <c r="BO473" t="s">
        <v>155</v>
      </c>
      <c r="BP473" t="s">
        <v>164</v>
      </c>
      <c r="BQ473" t="s">
        <v>124</v>
      </c>
    </row>
    <row r="474" spans="1:69" x14ac:dyDescent="0.2">
      <c r="A474" t="s">
        <v>2569</v>
      </c>
      <c r="B474" t="s">
        <v>2569</v>
      </c>
      <c r="C474">
        <v>22.513000000000002</v>
      </c>
      <c r="D474" t="s">
        <v>2570</v>
      </c>
      <c r="E474" s="1" t="s">
        <v>141</v>
      </c>
      <c r="F474" s="1">
        <v>6</v>
      </c>
      <c r="G474" s="1" t="s">
        <v>522</v>
      </c>
      <c r="H474" s="1">
        <v>22</v>
      </c>
      <c r="I474" s="1"/>
      <c r="J474" t="s">
        <v>2571</v>
      </c>
      <c r="K474" s="1" t="s">
        <v>176</v>
      </c>
      <c r="L474" s="1">
        <v>2</v>
      </c>
      <c r="M474" s="1" t="s">
        <v>328</v>
      </c>
      <c r="N474" s="1">
        <v>4</v>
      </c>
      <c r="O474" s="1" t="s">
        <v>88</v>
      </c>
      <c r="P474" s="1">
        <v>4</v>
      </c>
      <c r="R474" t="s">
        <v>2572</v>
      </c>
      <c r="S474">
        <v>0</v>
      </c>
      <c r="X474">
        <v>0</v>
      </c>
      <c r="Y474" t="str" cm="1">
        <f t="array" ref="Y47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474" cm="1">
        <f t="array" ref="Z47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474" t="str" cm="1">
        <f t="array" ref="AA47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74" t="str" cm="1">
        <f t="array" ref="AB47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74" t="str" cm="1">
        <f t="array" ref="AC47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74" t="str" cm="1">
        <f t="array" ref="AD47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74">
        <f>IF(OR(Table1[[#This Row],[Merged_Coding3numerical1]]=1,Table1[[#This Row],[Merged_Coding3numerical2]]=1,Table1[[#This Row],[Merged_Coding3numerical3]]=1),1,0)</f>
        <v>0</v>
      </c>
      <c r="AF474">
        <f>IF(OR(Table1[[#This Row],[Merged_Coding3numerical1]]=2,Table1[[#This Row],[Merged_Coding3numerical2]]=2,Table1[[#This Row],[Merged_Coding3numerical3]]=2),1,0)</f>
        <v>0</v>
      </c>
      <c r="AG474">
        <f>IF(OR(Table1[[#This Row],[Merged_Coding3numerical1]]=3,Table1[[#This Row],[Merged_Coding3numerical2]]=3,Table1[[#This Row],[Merged_Coding3numerical3]]=3),1,0)</f>
        <v>0</v>
      </c>
      <c r="AH474">
        <f>IF(OR(Table1[[#This Row],[Merged_Coding3numerical1]]=4,Table1[[#This Row],[Merged_Coding3numerical2]]=4,Table1[[#This Row],[Merged_Coding3numerical3]]=4),1,0)</f>
        <v>0</v>
      </c>
      <c r="AI474">
        <f>IF(OR(Table1[[#This Row],[Merged_Coding3numerical1]]=5,Table1[[#This Row],[Merged_Coding3numerical2]]=5,Table1[[#This Row],[Merged_Coding3numerical3]]=5),1,0)</f>
        <v>1</v>
      </c>
      <c r="AJ474">
        <f>LEN(Table1[[#This Row],[narratives_open]])</f>
        <v>46</v>
      </c>
      <c r="AK474" s="1" t="s">
        <v>194</v>
      </c>
      <c r="AL474" s="1">
        <v>9</v>
      </c>
      <c r="AR474">
        <f t="shared" si="7"/>
        <v>1</v>
      </c>
      <c r="AS474">
        <v>1</v>
      </c>
      <c r="AT474">
        <v>2</v>
      </c>
      <c r="AU474">
        <v>3</v>
      </c>
      <c r="AV474">
        <f>IF(Table1[[#This Row],[narratives_rank_1]]=1,IF(Table1[[#This Row],[narratives_rank_2]]=2,123,132),IF(Table1[[#This Row],[narratives_rank_1]]=2,IF(Table1[[#This Row],[narratives_rank_2]]=1,213,231),IF(Table1[[#This Row],[narratives_rank_2]]=1,312,321)))</f>
        <v>123</v>
      </c>
      <c r="AW474" t="str">
        <f>IF(AV474=[1]Q4_narr_rank!$B$2,[1]Q4_narr_rank!$A$2,IF(AV474=[1]Q4_narr_rank!$B$3,[1]Q4_narr_rank!$A$3,IF(AV474=[1]Q4_narr_rank!$B$4,[1]Q4_narr_rank!$A$4,IF(AV474=[1]Q4_narr_rank!$B$5,[1]Q4_narr_rank!$A$5,IF(AV474=[1]Q4_narr_rank!$B$6,[1]Q4_narr_rank!$A$6,IF(AV474=[1]Q4_narr_rank!$B$7,[1]Q4_narr_rank!$A$7))))))</f>
        <v>Cynics</v>
      </c>
      <c r="AX474" t="s">
        <v>2573</v>
      </c>
      <c r="AY474">
        <v>1</v>
      </c>
      <c r="AZ474">
        <f>LEN(Table1[[#This Row],[narratives_probing]])</f>
        <v>351</v>
      </c>
      <c r="BA474" s="6" t="str">
        <f>IF(Table1[[#This Row],[narratives_rank_1]]=1,"Money",IF(Table1[[#This Row],[narratives_rank_2]]=1,"Mixture",IF(Table1[[#This Row],[narratives_rank_3]]=1,"Sincere")))</f>
        <v>Money</v>
      </c>
      <c r="BB474" s="7" t="s">
        <v>116</v>
      </c>
      <c r="BC474" s="1">
        <v>10</v>
      </c>
      <c r="BF474" t="s">
        <v>153</v>
      </c>
      <c r="BG474">
        <v>0.2</v>
      </c>
      <c r="BH474" t="s">
        <v>118</v>
      </c>
      <c r="BI474" t="s">
        <v>118</v>
      </c>
      <c r="BJ474" t="s">
        <v>154</v>
      </c>
      <c r="BK474" t="s">
        <v>163</v>
      </c>
      <c r="BL474" t="s">
        <v>135</v>
      </c>
      <c r="BN474">
        <v>24</v>
      </c>
      <c r="BO474" t="s">
        <v>122</v>
      </c>
      <c r="BP474" t="s">
        <v>324</v>
      </c>
      <c r="BQ474" t="s">
        <v>138</v>
      </c>
    </row>
    <row r="475" spans="1:69" x14ac:dyDescent="0.2">
      <c r="A475" t="s">
        <v>2574</v>
      </c>
      <c r="B475" t="s">
        <v>2574</v>
      </c>
      <c r="C475">
        <v>14.266999999999999</v>
      </c>
      <c r="D475" t="s">
        <v>2575</v>
      </c>
      <c r="E475" s="1" t="s">
        <v>105</v>
      </c>
      <c r="F475" s="1">
        <v>1</v>
      </c>
      <c r="G475" s="1" t="s">
        <v>106</v>
      </c>
      <c r="H475" s="1">
        <v>2</v>
      </c>
      <c r="I475" s="1"/>
      <c r="J475" t="s">
        <v>2576</v>
      </c>
      <c r="K475" s="1" t="s">
        <v>108</v>
      </c>
      <c r="L475" s="1">
        <v>1</v>
      </c>
      <c r="M475" s="1" t="s">
        <v>109</v>
      </c>
      <c r="N475" s="1">
        <v>1</v>
      </c>
      <c r="O475" s="1" t="s">
        <v>88</v>
      </c>
      <c r="P475" s="1">
        <v>4</v>
      </c>
      <c r="Q475" s="1"/>
      <c r="R475" t="s">
        <v>2577</v>
      </c>
      <c r="S475">
        <v>0</v>
      </c>
      <c r="X475">
        <v>0</v>
      </c>
      <c r="Y475" t="str" cm="1">
        <f t="array" ref="Y47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75" cm="1">
        <f t="array" ref="Z47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75" t="str" cm="1">
        <f t="array" ref="AA47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75" t="str" cm="1">
        <f t="array" ref="AB47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75" t="str" cm="1">
        <f t="array" ref="AC47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75" t="str" cm="1">
        <f t="array" ref="AD47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75">
        <f>IF(OR(Table1[[#This Row],[Merged_Coding3numerical1]]=1,Table1[[#This Row],[Merged_Coding3numerical2]]=1,Table1[[#This Row],[Merged_Coding3numerical3]]=1),1,0)</f>
        <v>0</v>
      </c>
      <c r="AF475">
        <f>IF(OR(Table1[[#This Row],[Merged_Coding3numerical1]]=2,Table1[[#This Row],[Merged_Coding3numerical2]]=2,Table1[[#This Row],[Merged_Coding3numerical3]]=2),1,0)</f>
        <v>0</v>
      </c>
      <c r="AG475">
        <f>IF(OR(Table1[[#This Row],[Merged_Coding3numerical1]]=3,Table1[[#This Row],[Merged_Coding3numerical2]]=3,Table1[[#This Row],[Merged_Coding3numerical3]]=3),1,0)</f>
        <v>0</v>
      </c>
      <c r="AH475">
        <f>IF(OR(Table1[[#This Row],[Merged_Coding3numerical1]]=4,Table1[[#This Row],[Merged_Coding3numerical2]]=4,Table1[[#This Row],[Merged_Coding3numerical3]]=4),1,0)</f>
        <v>1</v>
      </c>
      <c r="AI475">
        <f>IF(OR(Table1[[#This Row],[Merged_Coding3numerical1]]=5,Table1[[#This Row],[Merged_Coding3numerical2]]=5,Table1[[#This Row],[Merged_Coding3numerical3]]=5),1,0)</f>
        <v>0</v>
      </c>
      <c r="AJ475">
        <f>LEN(Table1[[#This Row],[narratives_open]])</f>
        <v>100</v>
      </c>
      <c r="AK475" s="1" t="s">
        <v>113</v>
      </c>
      <c r="AL475" s="1">
        <v>1</v>
      </c>
      <c r="AR475">
        <f t="shared" si="7"/>
        <v>1</v>
      </c>
      <c r="AS475">
        <v>3</v>
      </c>
      <c r="AT475">
        <v>2</v>
      </c>
      <c r="AU475">
        <v>1</v>
      </c>
      <c r="AV475">
        <f>IF(Table1[[#This Row],[narratives_rank_1]]=1,IF(Table1[[#This Row],[narratives_rank_2]]=2,123,132),IF(Table1[[#This Row],[narratives_rank_1]]=2,IF(Table1[[#This Row],[narratives_rank_2]]=1,213,231),IF(Table1[[#This Row],[narratives_rank_2]]=1,312,321)))</f>
        <v>321</v>
      </c>
      <c r="AW475" t="str">
        <f>IF(AV475=[1]Q4_narr_rank!$B$2,[1]Q4_narr_rank!$A$2,IF(AV475=[1]Q4_narr_rank!$B$3,[1]Q4_narr_rank!$A$3,IF(AV475=[1]Q4_narr_rank!$B$4,[1]Q4_narr_rank!$A$4,IF(AV475=[1]Q4_narr_rank!$B$5,[1]Q4_narr_rank!$A$5,IF(AV475=[1]Q4_narr_rank!$B$6,[1]Q4_narr_rank!$A$6,IF(AV475=[1]Q4_narr_rank!$B$7,[1]Q4_narr_rank!$A$7))))))</f>
        <v>Idealists</v>
      </c>
      <c r="AX475" t="s">
        <v>2578</v>
      </c>
      <c r="AY475">
        <v>1</v>
      </c>
      <c r="AZ475">
        <f>LEN(Table1[[#This Row],[narratives_probing]])</f>
        <v>169</v>
      </c>
      <c r="BA475" s="6" t="str">
        <f>IF(Table1[[#This Row],[narratives_rank_1]]=1,"Money",IF(Table1[[#This Row],[narratives_rank_2]]=1,"Mixture",IF(Table1[[#This Row],[narratives_rank_3]]=1,"Sincere")))</f>
        <v>Sincere</v>
      </c>
      <c r="BB475" s="9" t="s">
        <v>268</v>
      </c>
      <c r="BC475" s="1">
        <v>6</v>
      </c>
      <c r="BF475" t="s">
        <v>133</v>
      </c>
      <c r="BG475">
        <v>0.4</v>
      </c>
      <c r="BH475" t="s">
        <v>95</v>
      </c>
      <c r="BI475" t="s">
        <v>118</v>
      </c>
      <c r="BJ475" t="s">
        <v>119</v>
      </c>
      <c r="BK475" t="s">
        <v>120</v>
      </c>
      <c r="BL475" t="s">
        <v>135</v>
      </c>
      <c r="BN475">
        <v>35</v>
      </c>
      <c r="BO475" t="s">
        <v>122</v>
      </c>
      <c r="BP475" t="s">
        <v>164</v>
      </c>
      <c r="BQ475" t="s">
        <v>124</v>
      </c>
    </row>
    <row r="476" spans="1:69" x14ac:dyDescent="0.2">
      <c r="A476" t="s">
        <v>2579</v>
      </c>
      <c r="B476" t="s">
        <v>2579</v>
      </c>
      <c r="C476">
        <v>82.897999999999996</v>
      </c>
      <c r="D476" t="s">
        <v>2580</v>
      </c>
      <c r="E476" s="1" t="s">
        <v>105</v>
      </c>
      <c r="F476" s="1">
        <v>1</v>
      </c>
      <c r="G476" s="1" t="s">
        <v>182</v>
      </c>
      <c r="H476" s="1">
        <v>3</v>
      </c>
      <c r="I476" s="1"/>
      <c r="J476" t="s">
        <v>2581</v>
      </c>
      <c r="K476" s="1" t="s">
        <v>176</v>
      </c>
      <c r="L476" s="1">
        <v>2</v>
      </c>
      <c r="M476" s="1" t="s">
        <v>328</v>
      </c>
      <c r="N476" s="1">
        <v>4</v>
      </c>
      <c r="O476" s="1" t="s">
        <v>88</v>
      </c>
      <c r="P476" s="1">
        <v>4</v>
      </c>
      <c r="Q476">
        <v>1</v>
      </c>
      <c r="R476" t="s">
        <v>2582</v>
      </c>
      <c r="S476">
        <v>1</v>
      </c>
      <c r="V476" t="s">
        <v>111</v>
      </c>
      <c r="W476" s="8">
        <f>IF(Table1[[#This Row],[main_reasontext]]=[1]Q3_narr_open!$A$23,1,IF(Table1[[#This Row],[main_reasontext]]=[1]Q3_narr_open!$A$24,2,IF(Table1[[#This Row],[main_reasontext]]=[1]Q3_narr_open!$A$25,3,IF(Table1[[#This Row],[main_reasontext]]=[1]Q3_narr_open!$A$26,4,))))</f>
        <v>2</v>
      </c>
      <c r="X476">
        <v>0</v>
      </c>
      <c r="Y476" t="str" cm="1">
        <f t="array" ref="Y47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76" cm="1">
        <f t="array" ref="Z47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76" t="str" cm="1">
        <f t="array" ref="AA47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76" cm="1">
        <f t="array" ref="AB47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76" t="str" cm="1">
        <f t="array" ref="AC47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476" cm="1">
        <f t="array" ref="AD47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476">
        <f>IF(OR(Table1[[#This Row],[Merged_Coding3numerical1]]=1,Table1[[#This Row],[Merged_Coding3numerical2]]=1,Table1[[#This Row],[Merged_Coding3numerical3]]=1),1,0)</f>
        <v>1</v>
      </c>
      <c r="AF476">
        <f>IF(OR(Table1[[#This Row],[Merged_Coding3numerical1]]=2,Table1[[#This Row],[Merged_Coding3numerical2]]=2,Table1[[#This Row],[Merged_Coding3numerical3]]=2),1,0)</f>
        <v>1</v>
      </c>
      <c r="AG476">
        <f>IF(OR(Table1[[#This Row],[Merged_Coding3numerical1]]=3,Table1[[#This Row],[Merged_Coding3numerical2]]=3,Table1[[#This Row],[Merged_Coding3numerical3]]=3),1,0)</f>
        <v>1</v>
      </c>
      <c r="AH476">
        <f>IF(OR(Table1[[#This Row],[Merged_Coding3numerical1]]=4,Table1[[#This Row],[Merged_Coding3numerical2]]=4,Table1[[#This Row],[Merged_Coding3numerical3]]=4),1,0)</f>
        <v>0</v>
      </c>
      <c r="AI476">
        <f>IF(OR(Table1[[#This Row],[Merged_Coding3numerical1]]=5,Table1[[#This Row],[Merged_Coding3numerical2]]=5,Table1[[#This Row],[Merged_Coding3numerical3]]=5),1,0)</f>
        <v>0</v>
      </c>
      <c r="AJ476">
        <f>LEN(Table1[[#This Row],[narratives_open]])</f>
        <v>2589</v>
      </c>
      <c r="AK476" s="1" t="s">
        <v>112</v>
      </c>
      <c r="AL476" s="1">
        <v>3</v>
      </c>
      <c r="AM476" s="1" t="s">
        <v>90</v>
      </c>
      <c r="AN476" s="1">
        <v>2</v>
      </c>
      <c r="AO476" s="1" t="s">
        <v>1254</v>
      </c>
      <c r="AP476" s="1">
        <v>10</v>
      </c>
      <c r="AQ476">
        <v>1</v>
      </c>
      <c r="AR476">
        <f t="shared" si="7"/>
        <v>0.33333333333333331</v>
      </c>
      <c r="AS476">
        <v>2</v>
      </c>
      <c r="AT476">
        <v>1</v>
      </c>
      <c r="AU476">
        <v>3</v>
      </c>
      <c r="AV476">
        <f>IF(Table1[[#This Row],[narratives_rank_1]]=1,IF(Table1[[#This Row],[narratives_rank_2]]=2,123,132),IF(Table1[[#This Row],[narratives_rank_1]]=2,IF(Table1[[#This Row],[narratives_rank_2]]=1,213,231),IF(Table1[[#This Row],[narratives_rank_2]]=1,312,321)))</f>
        <v>213</v>
      </c>
      <c r="AW476" t="str">
        <f>IF(AV476=[1]Q4_narr_rank!$B$2,[1]Q4_narr_rank!$A$2,IF(AV476=[1]Q4_narr_rank!$B$3,[1]Q4_narr_rank!$A$3,IF(AV476=[1]Q4_narr_rank!$B$4,[1]Q4_narr_rank!$A$4,IF(AV476=[1]Q4_narr_rank!$B$5,[1]Q4_narr_rank!$A$5,IF(AV476=[1]Q4_narr_rank!$B$6,[1]Q4_narr_rank!$A$6,IF(AV476=[1]Q4_narr_rank!$B$7,[1]Q4_narr_rank!$A$7))))))</f>
        <v>Balanced Cynics</v>
      </c>
      <c r="AX476" t="s">
        <v>2583</v>
      </c>
      <c r="AY476">
        <v>1</v>
      </c>
      <c r="AZ476">
        <f>LEN(Table1[[#This Row],[narratives_probing]])</f>
        <v>263</v>
      </c>
      <c r="BA476" s="6" t="str">
        <f>IF(Table1[[#This Row],[narratives_rank_1]]=1,"Money",IF(Table1[[#This Row],[narratives_rank_2]]=1,"Mixture",IF(Table1[[#This Row],[narratives_rank_3]]=1,"Sincere")))</f>
        <v>Mixture</v>
      </c>
      <c r="BB476" s="9" t="s">
        <v>132</v>
      </c>
      <c r="BC476" s="1">
        <v>20</v>
      </c>
      <c r="BF476" t="s">
        <v>223</v>
      </c>
      <c r="BG476">
        <v>0.4</v>
      </c>
      <c r="BH476" t="s">
        <v>95</v>
      </c>
      <c r="BI476" t="s">
        <v>118</v>
      </c>
      <c r="BJ476" t="s">
        <v>154</v>
      </c>
      <c r="BK476" t="s">
        <v>120</v>
      </c>
      <c r="BL476" t="s">
        <v>99</v>
      </c>
      <c r="BN476">
        <v>42</v>
      </c>
      <c r="BO476" t="s">
        <v>100</v>
      </c>
      <c r="BP476" t="s">
        <v>137</v>
      </c>
      <c r="BQ476" t="s">
        <v>124</v>
      </c>
    </row>
    <row r="477" spans="1:69" x14ac:dyDescent="0.2">
      <c r="A477" t="s">
        <v>2584</v>
      </c>
      <c r="B477" t="s">
        <v>2584</v>
      </c>
      <c r="C477">
        <v>60.1</v>
      </c>
      <c r="D477" t="s">
        <v>2585</v>
      </c>
      <c r="E477" s="1" t="s">
        <v>127</v>
      </c>
      <c r="F477" s="1">
        <v>3</v>
      </c>
      <c r="G477" s="1" t="s">
        <v>128</v>
      </c>
      <c r="H477" s="1">
        <v>9</v>
      </c>
      <c r="I477" s="1"/>
      <c r="J477" t="s">
        <v>2586</v>
      </c>
      <c r="K477" s="1" t="s">
        <v>108</v>
      </c>
      <c r="L477" s="1">
        <v>1</v>
      </c>
      <c r="M477" s="1" t="s">
        <v>109</v>
      </c>
      <c r="N477" s="1">
        <v>1</v>
      </c>
      <c r="O477" s="1" t="s">
        <v>88</v>
      </c>
      <c r="P477" s="1">
        <v>4</v>
      </c>
      <c r="R477" t="s">
        <v>2587</v>
      </c>
      <c r="S477">
        <v>0</v>
      </c>
      <c r="U477">
        <v>1</v>
      </c>
      <c r="V477" t="s">
        <v>90</v>
      </c>
      <c r="W477" s="8">
        <f>IF(Table1[[#This Row],[main_reasontext]]=[1]Q3_narr_open!$A$23,1,IF(Table1[[#This Row],[main_reasontext]]=[1]Q3_narr_open!$A$24,2,IF(Table1[[#This Row],[main_reasontext]]=[1]Q3_narr_open!$A$25,3,IF(Table1[[#This Row],[main_reasontext]]=[1]Q3_narr_open!$A$26,4,))))</f>
        <v>1</v>
      </c>
      <c r="X477">
        <v>1</v>
      </c>
      <c r="Y477" t="str" cm="1">
        <f t="array" ref="Y47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77" cm="1">
        <f t="array" ref="Z47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77" t="str" cm="1">
        <f t="array" ref="AA47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77" cm="1">
        <f t="array" ref="AB47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77" t="str" cm="1">
        <f t="array" ref="AC47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77" t="str" cm="1">
        <f t="array" ref="AD47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77">
        <f>IF(OR(Table1[[#This Row],[Merged_Coding3numerical1]]=1,Table1[[#This Row],[Merged_Coding3numerical2]]=1,Table1[[#This Row],[Merged_Coding3numerical3]]=1),1,0)</f>
        <v>1</v>
      </c>
      <c r="AF477">
        <f>IF(OR(Table1[[#This Row],[Merged_Coding3numerical1]]=2,Table1[[#This Row],[Merged_Coding3numerical2]]=2,Table1[[#This Row],[Merged_Coding3numerical3]]=2),1,0)</f>
        <v>0</v>
      </c>
      <c r="AG477">
        <f>IF(OR(Table1[[#This Row],[Merged_Coding3numerical1]]=3,Table1[[#This Row],[Merged_Coding3numerical2]]=3,Table1[[#This Row],[Merged_Coding3numerical3]]=3),1,0)</f>
        <v>0</v>
      </c>
      <c r="AH477">
        <f>IF(OR(Table1[[#This Row],[Merged_Coding3numerical1]]=4,Table1[[#This Row],[Merged_Coding3numerical2]]=4,Table1[[#This Row],[Merged_Coding3numerical3]]=4),1,0)</f>
        <v>1</v>
      </c>
      <c r="AI477">
        <f>IF(OR(Table1[[#This Row],[Merged_Coding3numerical1]]=5,Table1[[#This Row],[Merged_Coding3numerical2]]=5,Table1[[#This Row],[Merged_Coding3numerical3]]=5),1,0)</f>
        <v>0</v>
      </c>
      <c r="AJ477">
        <f>LEN(Table1[[#This Row],[narratives_open]])</f>
        <v>179</v>
      </c>
      <c r="AK477" s="1" t="s">
        <v>90</v>
      </c>
      <c r="AL477" s="1">
        <v>2</v>
      </c>
      <c r="AM477" s="1" t="s">
        <v>114</v>
      </c>
      <c r="AN477" s="1">
        <v>6</v>
      </c>
      <c r="AR477">
        <f t="shared" si="7"/>
        <v>0.5</v>
      </c>
      <c r="AS477">
        <v>1</v>
      </c>
      <c r="AT477">
        <v>2</v>
      </c>
      <c r="AU477">
        <v>3</v>
      </c>
      <c r="AV477">
        <f>IF(Table1[[#This Row],[narratives_rank_1]]=1,IF(Table1[[#This Row],[narratives_rank_2]]=2,123,132),IF(Table1[[#This Row],[narratives_rank_1]]=2,IF(Table1[[#This Row],[narratives_rank_2]]=1,213,231),IF(Table1[[#This Row],[narratives_rank_2]]=1,312,321)))</f>
        <v>123</v>
      </c>
      <c r="AW477" t="str">
        <f>IF(AV477=[1]Q4_narr_rank!$B$2,[1]Q4_narr_rank!$A$2,IF(AV477=[1]Q4_narr_rank!$B$3,[1]Q4_narr_rank!$A$3,IF(AV477=[1]Q4_narr_rank!$B$4,[1]Q4_narr_rank!$A$4,IF(AV477=[1]Q4_narr_rank!$B$5,[1]Q4_narr_rank!$A$5,IF(AV477=[1]Q4_narr_rank!$B$6,[1]Q4_narr_rank!$A$6,IF(AV477=[1]Q4_narr_rank!$B$7,[1]Q4_narr_rank!$A$7))))))</f>
        <v>Cynics</v>
      </c>
      <c r="AX477" t="s">
        <v>2588</v>
      </c>
      <c r="AY477">
        <v>1</v>
      </c>
      <c r="AZ477">
        <f>LEN(Table1[[#This Row],[narratives_probing]])</f>
        <v>257</v>
      </c>
      <c r="BA477" s="6" t="str">
        <f>IF(Table1[[#This Row],[narratives_rank_1]]=1,"Money",IF(Table1[[#This Row],[narratives_rank_2]]=1,"Mixture",IF(Table1[[#This Row],[narratives_rank_3]]=1,"Sincere")))</f>
        <v>Money</v>
      </c>
      <c r="BB477" s="7" t="s">
        <v>116</v>
      </c>
      <c r="BC477" s="1">
        <v>10</v>
      </c>
      <c r="BF477" t="s">
        <v>117</v>
      </c>
      <c r="BG477">
        <v>0.6</v>
      </c>
      <c r="BH477" t="s">
        <v>118</v>
      </c>
      <c r="BI477" t="s">
        <v>118</v>
      </c>
      <c r="BJ477" t="s">
        <v>154</v>
      </c>
      <c r="BK477" t="s">
        <v>120</v>
      </c>
      <c r="BL477" t="s">
        <v>135</v>
      </c>
      <c r="BN477">
        <v>39</v>
      </c>
      <c r="BO477" t="s">
        <v>136</v>
      </c>
      <c r="BP477" t="s">
        <v>164</v>
      </c>
      <c r="BQ477" t="s">
        <v>124</v>
      </c>
    </row>
    <row r="478" spans="1:69" x14ac:dyDescent="0.2">
      <c r="A478" t="s">
        <v>2589</v>
      </c>
      <c r="B478" t="s">
        <v>2589</v>
      </c>
      <c r="C478">
        <v>85.733999999999995</v>
      </c>
      <c r="D478" t="s">
        <v>2590</v>
      </c>
      <c r="E478" s="1" t="s">
        <v>205</v>
      </c>
      <c r="F478" s="1">
        <v>2</v>
      </c>
      <c r="G478" s="1" t="s">
        <v>206</v>
      </c>
      <c r="H478" s="1">
        <v>6</v>
      </c>
      <c r="I478" s="1"/>
      <c r="J478" t="s">
        <v>2591</v>
      </c>
      <c r="K478" s="1" t="s">
        <v>176</v>
      </c>
      <c r="L478" s="1">
        <v>2</v>
      </c>
      <c r="M478" s="1" t="s">
        <v>177</v>
      </c>
      <c r="N478" s="1">
        <v>2</v>
      </c>
      <c r="O478" s="1" t="s">
        <v>88</v>
      </c>
      <c r="P478" s="1">
        <v>4</v>
      </c>
      <c r="R478" t="s">
        <v>2592</v>
      </c>
      <c r="S478">
        <v>0</v>
      </c>
      <c r="V478" t="s">
        <v>90</v>
      </c>
      <c r="W478" s="8">
        <f>IF(Table1[[#This Row],[main_reasontext]]=[1]Q3_narr_open!$A$23,1,IF(Table1[[#This Row],[main_reasontext]]=[1]Q3_narr_open!$A$24,2,IF(Table1[[#This Row],[main_reasontext]]=[1]Q3_narr_open!$A$25,3,IF(Table1[[#This Row],[main_reasontext]]=[1]Q3_narr_open!$A$26,4,))))</f>
        <v>1</v>
      </c>
      <c r="X478">
        <v>0</v>
      </c>
      <c r="Y478" t="str" cm="1">
        <f t="array" ref="Y47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78" cm="1">
        <f t="array" ref="Z47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78" t="str" cm="1">
        <f t="array" ref="AA47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78" cm="1">
        <f t="array" ref="AB47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78" t="str" cm="1">
        <f t="array" ref="AC47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78" t="str" cm="1">
        <f t="array" ref="AD47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78">
        <f>IF(OR(Table1[[#This Row],[Merged_Coding3numerical1]]=1,Table1[[#This Row],[Merged_Coding3numerical2]]=1,Table1[[#This Row],[Merged_Coding3numerical3]]=1),1,0)</f>
        <v>1</v>
      </c>
      <c r="AF478">
        <f>IF(OR(Table1[[#This Row],[Merged_Coding3numerical1]]=2,Table1[[#This Row],[Merged_Coding3numerical2]]=2,Table1[[#This Row],[Merged_Coding3numerical3]]=2),1,0)</f>
        <v>0</v>
      </c>
      <c r="AG478">
        <f>IF(OR(Table1[[#This Row],[Merged_Coding3numerical1]]=3,Table1[[#This Row],[Merged_Coding3numerical2]]=3,Table1[[#This Row],[Merged_Coding3numerical3]]=3),1,0)</f>
        <v>0</v>
      </c>
      <c r="AH478">
        <f>IF(OR(Table1[[#This Row],[Merged_Coding3numerical1]]=4,Table1[[#This Row],[Merged_Coding3numerical2]]=4,Table1[[#This Row],[Merged_Coding3numerical3]]=4),1,0)</f>
        <v>1</v>
      </c>
      <c r="AI478">
        <f>IF(OR(Table1[[#This Row],[Merged_Coding3numerical1]]=5,Table1[[#This Row],[Merged_Coding3numerical2]]=5,Table1[[#This Row],[Merged_Coding3numerical3]]=5),1,0)</f>
        <v>0</v>
      </c>
      <c r="AJ478">
        <f>LEN(Table1[[#This Row],[narratives_open]])</f>
        <v>540</v>
      </c>
      <c r="AK478" s="1" t="s">
        <v>90</v>
      </c>
      <c r="AL478" s="1">
        <v>2</v>
      </c>
      <c r="AM478" s="1" t="s">
        <v>114</v>
      </c>
      <c r="AN478" s="1">
        <v>6</v>
      </c>
      <c r="AR478">
        <f t="shared" si="7"/>
        <v>0.5</v>
      </c>
      <c r="AS478">
        <v>2</v>
      </c>
      <c r="AT478">
        <v>1</v>
      </c>
      <c r="AU478">
        <v>3</v>
      </c>
      <c r="AV478">
        <f>IF(Table1[[#This Row],[narratives_rank_1]]=1,IF(Table1[[#This Row],[narratives_rank_2]]=2,123,132),IF(Table1[[#This Row],[narratives_rank_1]]=2,IF(Table1[[#This Row],[narratives_rank_2]]=1,213,231),IF(Table1[[#This Row],[narratives_rank_2]]=1,312,321)))</f>
        <v>213</v>
      </c>
      <c r="AW478" t="str">
        <f>IF(AV478=[1]Q4_narr_rank!$B$2,[1]Q4_narr_rank!$A$2,IF(AV478=[1]Q4_narr_rank!$B$3,[1]Q4_narr_rank!$A$3,IF(AV478=[1]Q4_narr_rank!$B$4,[1]Q4_narr_rank!$A$4,IF(AV478=[1]Q4_narr_rank!$B$5,[1]Q4_narr_rank!$A$5,IF(AV478=[1]Q4_narr_rank!$B$6,[1]Q4_narr_rank!$A$6,IF(AV478=[1]Q4_narr_rank!$B$7,[1]Q4_narr_rank!$A$7))))))</f>
        <v>Balanced Cynics</v>
      </c>
      <c r="AX478" t="s">
        <v>2593</v>
      </c>
      <c r="AY478">
        <v>1</v>
      </c>
      <c r="AZ478">
        <f>LEN(Table1[[#This Row],[narratives_probing]])</f>
        <v>392</v>
      </c>
      <c r="BA478" s="6" t="str">
        <f>IF(Table1[[#This Row],[narratives_rank_1]]=1,"Money",IF(Table1[[#This Row],[narratives_rank_2]]=1,"Mixture",IF(Table1[[#This Row],[narratives_rank_3]]=1,"Sincere")))</f>
        <v>Mixture</v>
      </c>
      <c r="BB478" s="9" t="s">
        <v>132</v>
      </c>
      <c r="BC478" s="1">
        <v>20</v>
      </c>
      <c r="BF478" t="s">
        <v>117</v>
      </c>
      <c r="BG478" t="s">
        <v>94</v>
      </c>
      <c r="BH478" t="s">
        <v>188</v>
      </c>
      <c r="BI478" t="s">
        <v>188</v>
      </c>
      <c r="BJ478" t="s">
        <v>134</v>
      </c>
      <c r="BK478" t="s">
        <v>163</v>
      </c>
      <c r="BL478" t="s">
        <v>121</v>
      </c>
      <c r="BN478">
        <v>60</v>
      </c>
      <c r="BO478" t="s">
        <v>122</v>
      </c>
      <c r="BP478" t="s">
        <v>324</v>
      </c>
      <c r="BQ478" t="s">
        <v>138</v>
      </c>
    </row>
    <row r="479" spans="1:69" x14ac:dyDescent="0.2">
      <c r="A479" t="s">
        <v>2594</v>
      </c>
      <c r="B479" t="s">
        <v>2594</v>
      </c>
      <c r="C479">
        <v>55.347999999999999</v>
      </c>
      <c r="D479" t="s">
        <v>2595</v>
      </c>
      <c r="E479" s="1" t="s">
        <v>167</v>
      </c>
      <c r="F479" s="1">
        <v>5</v>
      </c>
      <c r="G479" s="1" t="s">
        <v>167</v>
      </c>
      <c r="H479" s="1">
        <v>19</v>
      </c>
      <c r="I479" s="1"/>
      <c r="J479" t="s">
        <v>1383</v>
      </c>
      <c r="K479" s="1" t="s">
        <v>86</v>
      </c>
      <c r="L479" s="1">
        <v>4</v>
      </c>
      <c r="M479" s="1" t="s">
        <v>87</v>
      </c>
      <c r="N479" s="1">
        <v>3</v>
      </c>
      <c r="O479" s="1" t="s">
        <v>88</v>
      </c>
      <c r="P479" s="1">
        <v>4</v>
      </c>
      <c r="Q479" s="1"/>
      <c r="R479" t="s">
        <v>2596</v>
      </c>
      <c r="S479">
        <v>0</v>
      </c>
      <c r="V479" t="s">
        <v>185</v>
      </c>
      <c r="W479" s="8">
        <f>IF(Table1[[#This Row],[main_reasontext]]=[1]Q3_narr_open!$A$23,1,IF(Table1[[#This Row],[main_reasontext]]=[1]Q3_narr_open!$A$24,2,IF(Table1[[#This Row],[main_reasontext]]=[1]Q3_narr_open!$A$25,3,IF(Table1[[#This Row],[main_reasontext]]=[1]Q3_narr_open!$A$26,4,))))</f>
        <v>4</v>
      </c>
      <c r="X479">
        <v>0</v>
      </c>
      <c r="Y479" t="str" cm="1">
        <f t="array" ref="Y47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79" cm="1">
        <f t="array" ref="Z47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79" t="str" cm="1">
        <f t="array" ref="AA47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79" cm="1">
        <f t="array" ref="AB47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79" t="str" cm="1">
        <f t="array" ref="AC47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79" t="str" cm="1">
        <f t="array" ref="AD47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79">
        <f>IF(OR(Table1[[#This Row],[Merged_Coding3numerical1]]=1,Table1[[#This Row],[Merged_Coding3numerical2]]=1,Table1[[#This Row],[Merged_Coding3numerical3]]=1),1,0)</f>
        <v>1</v>
      </c>
      <c r="AF479">
        <f>IF(OR(Table1[[#This Row],[Merged_Coding3numerical1]]=2,Table1[[#This Row],[Merged_Coding3numerical2]]=2,Table1[[#This Row],[Merged_Coding3numerical3]]=2),1,0)</f>
        <v>0</v>
      </c>
      <c r="AG479">
        <f>IF(OR(Table1[[#This Row],[Merged_Coding3numerical1]]=3,Table1[[#This Row],[Merged_Coding3numerical2]]=3,Table1[[#This Row],[Merged_Coding3numerical3]]=3),1,0)</f>
        <v>0</v>
      </c>
      <c r="AH479">
        <f>IF(OR(Table1[[#This Row],[Merged_Coding3numerical1]]=4,Table1[[#This Row],[Merged_Coding3numerical2]]=4,Table1[[#This Row],[Merged_Coding3numerical3]]=4),1,0)</f>
        <v>1</v>
      </c>
      <c r="AI479">
        <f>IF(OR(Table1[[#This Row],[Merged_Coding3numerical1]]=5,Table1[[#This Row],[Merged_Coding3numerical2]]=5,Table1[[#This Row],[Merged_Coding3numerical3]]=5),1,0)</f>
        <v>0</v>
      </c>
      <c r="AJ479">
        <f>LEN(Table1[[#This Row],[narratives_open]])</f>
        <v>78</v>
      </c>
      <c r="AK479" s="1" t="s">
        <v>113</v>
      </c>
      <c r="AL479" s="1">
        <v>1</v>
      </c>
      <c r="AM479" s="1" t="s">
        <v>90</v>
      </c>
      <c r="AN479" s="1">
        <v>2</v>
      </c>
      <c r="AR479">
        <f t="shared" si="7"/>
        <v>0.5</v>
      </c>
      <c r="AS479">
        <v>3</v>
      </c>
      <c r="AT479">
        <v>2</v>
      </c>
      <c r="AU479">
        <v>1</v>
      </c>
      <c r="AV479">
        <f>IF(Table1[[#This Row],[narratives_rank_1]]=1,IF(Table1[[#This Row],[narratives_rank_2]]=2,123,132),IF(Table1[[#This Row],[narratives_rank_1]]=2,IF(Table1[[#This Row],[narratives_rank_2]]=1,213,231),IF(Table1[[#This Row],[narratives_rank_2]]=1,312,321)))</f>
        <v>321</v>
      </c>
      <c r="AW479" t="str">
        <f>IF(AV479=[1]Q4_narr_rank!$B$2,[1]Q4_narr_rank!$A$2,IF(AV479=[1]Q4_narr_rank!$B$3,[1]Q4_narr_rank!$A$3,IF(AV479=[1]Q4_narr_rank!$B$4,[1]Q4_narr_rank!$A$4,IF(AV479=[1]Q4_narr_rank!$B$5,[1]Q4_narr_rank!$A$5,IF(AV479=[1]Q4_narr_rank!$B$6,[1]Q4_narr_rank!$A$6,IF(AV479=[1]Q4_narr_rank!$B$7,[1]Q4_narr_rank!$A$7))))))</f>
        <v>Idealists</v>
      </c>
      <c r="AX479" t="s">
        <v>2597</v>
      </c>
      <c r="AY479">
        <v>1</v>
      </c>
      <c r="AZ479">
        <f>LEN(Table1[[#This Row],[narratives_probing]])</f>
        <v>76</v>
      </c>
      <c r="BA479" s="6" t="str">
        <f>IF(Table1[[#This Row],[narratives_rank_1]]=1,"Money",IF(Table1[[#This Row],[narratives_rank_2]]=1,"Mixture",IF(Table1[[#This Row],[narratives_rank_3]]=1,"Sincere")))</f>
        <v>Sincere</v>
      </c>
      <c r="BB479" s="9" t="s">
        <v>369</v>
      </c>
      <c r="BC479" s="1">
        <v>7</v>
      </c>
      <c r="BF479" t="s">
        <v>153</v>
      </c>
      <c r="BG479" t="s">
        <v>94</v>
      </c>
      <c r="BH479" t="s">
        <v>96</v>
      </c>
      <c r="BI479" t="s">
        <v>118</v>
      </c>
      <c r="BJ479" t="s">
        <v>154</v>
      </c>
      <c r="BK479" t="s">
        <v>120</v>
      </c>
      <c r="BL479" t="s">
        <v>135</v>
      </c>
      <c r="BN479">
        <v>41</v>
      </c>
      <c r="BO479" t="s">
        <v>155</v>
      </c>
      <c r="BP479" t="s">
        <v>164</v>
      </c>
      <c r="BQ479" t="s">
        <v>124</v>
      </c>
    </row>
    <row r="480" spans="1:69" x14ac:dyDescent="0.2">
      <c r="A480" t="s">
        <v>2598</v>
      </c>
      <c r="B480" t="s">
        <v>2598</v>
      </c>
      <c r="C480">
        <v>64.674000000000007</v>
      </c>
      <c r="D480" t="s">
        <v>2599</v>
      </c>
      <c r="E480" s="1" t="s">
        <v>127</v>
      </c>
      <c r="F480" s="1">
        <v>3</v>
      </c>
      <c r="G480" s="1" t="s">
        <v>128</v>
      </c>
      <c r="H480" s="1">
        <v>9</v>
      </c>
      <c r="I480" s="1"/>
      <c r="J480" t="s">
        <v>2600</v>
      </c>
      <c r="K480" s="1" t="s">
        <v>108</v>
      </c>
      <c r="L480" s="1">
        <v>1</v>
      </c>
      <c r="M480" s="1" t="s">
        <v>109</v>
      </c>
      <c r="N480" s="1">
        <v>1</v>
      </c>
      <c r="O480" s="1" t="s">
        <v>88</v>
      </c>
      <c r="P480" s="1">
        <v>4</v>
      </c>
      <c r="R480" t="s">
        <v>2601</v>
      </c>
      <c r="S480">
        <v>1</v>
      </c>
      <c r="U480">
        <v>1</v>
      </c>
      <c r="V480" t="s">
        <v>185</v>
      </c>
      <c r="W480" s="8">
        <f>IF(Table1[[#This Row],[main_reasontext]]=[1]Q3_narr_open!$A$23,1,IF(Table1[[#This Row],[main_reasontext]]=[1]Q3_narr_open!$A$24,2,IF(Table1[[#This Row],[main_reasontext]]=[1]Q3_narr_open!$A$25,3,IF(Table1[[#This Row],[main_reasontext]]=[1]Q3_narr_open!$A$26,4,))))</f>
        <v>4</v>
      </c>
      <c r="X480">
        <v>0</v>
      </c>
      <c r="Y480" t="str" cm="1">
        <f t="array" ref="Y48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80" cm="1">
        <f t="array" ref="Z48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80" t="str" cm="1">
        <f t="array" ref="AA48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80" cm="1">
        <f t="array" ref="AB48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80" t="str" cm="1">
        <f t="array" ref="AC48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480" cm="1">
        <f t="array" ref="AD48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480">
        <f>IF(OR(Table1[[#This Row],[Merged_Coding3numerical1]]=1,Table1[[#This Row],[Merged_Coding3numerical2]]=1,Table1[[#This Row],[Merged_Coding3numerical3]]=1),1,0)</f>
        <v>1</v>
      </c>
      <c r="AF480">
        <f>IF(OR(Table1[[#This Row],[Merged_Coding3numerical1]]=2,Table1[[#This Row],[Merged_Coding3numerical2]]=2,Table1[[#This Row],[Merged_Coding3numerical3]]=2),1,0)</f>
        <v>1</v>
      </c>
      <c r="AG480">
        <f>IF(OR(Table1[[#This Row],[Merged_Coding3numerical1]]=3,Table1[[#This Row],[Merged_Coding3numerical2]]=3,Table1[[#This Row],[Merged_Coding3numerical3]]=3),1,0)</f>
        <v>0</v>
      </c>
      <c r="AH480">
        <f>IF(OR(Table1[[#This Row],[Merged_Coding3numerical1]]=4,Table1[[#This Row],[Merged_Coding3numerical2]]=4,Table1[[#This Row],[Merged_Coding3numerical3]]=4),1,0)</f>
        <v>1</v>
      </c>
      <c r="AI480">
        <f>IF(OR(Table1[[#This Row],[Merged_Coding3numerical1]]=5,Table1[[#This Row],[Merged_Coding3numerical2]]=5,Table1[[#This Row],[Merged_Coding3numerical3]]=5),1,0)</f>
        <v>0</v>
      </c>
      <c r="AJ480">
        <f>LEN(Table1[[#This Row],[narratives_open]])</f>
        <v>247</v>
      </c>
      <c r="AK480" s="1" t="s">
        <v>113</v>
      </c>
      <c r="AL480" s="1">
        <v>1</v>
      </c>
      <c r="AM480" s="1" t="s">
        <v>90</v>
      </c>
      <c r="AN480" s="1">
        <v>2</v>
      </c>
      <c r="AO480" s="1" t="s">
        <v>112</v>
      </c>
      <c r="AP480" s="1">
        <v>3</v>
      </c>
      <c r="AR480">
        <f t="shared" si="7"/>
        <v>0.33333333333333331</v>
      </c>
      <c r="AS480">
        <v>2</v>
      </c>
      <c r="AT480">
        <v>1</v>
      </c>
      <c r="AU480">
        <v>3</v>
      </c>
      <c r="AV480">
        <f>IF(Table1[[#This Row],[narratives_rank_1]]=1,IF(Table1[[#This Row],[narratives_rank_2]]=2,123,132),IF(Table1[[#This Row],[narratives_rank_1]]=2,IF(Table1[[#This Row],[narratives_rank_2]]=1,213,231),IF(Table1[[#This Row],[narratives_rank_2]]=1,312,321)))</f>
        <v>213</v>
      </c>
      <c r="AW480" t="str">
        <f>IF(AV480=[1]Q4_narr_rank!$B$2,[1]Q4_narr_rank!$A$2,IF(AV480=[1]Q4_narr_rank!$B$3,[1]Q4_narr_rank!$A$3,IF(AV480=[1]Q4_narr_rank!$B$4,[1]Q4_narr_rank!$A$4,IF(AV480=[1]Q4_narr_rank!$B$5,[1]Q4_narr_rank!$A$5,IF(AV480=[1]Q4_narr_rank!$B$6,[1]Q4_narr_rank!$A$6,IF(AV480=[1]Q4_narr_rank!$B$7,[1]Q4_narr_rank!$A$7))))))</f>
        <v>Balanced Cynics</v>
      </c>
      <c r="AX480" t="s">
        <v>2602</v>
      </c>
      <c r="AY480">
        <v>1</v>
      </c>
      <c r="AZ480">
        <f>LEN(Table1[[#This Row],[narratives_probing]])</f>
        <v>367</v>
      </c>
      <c r="BA480" s="6" t="str">
        <f>IF(Table1[[#This Row],[narratives_rank_1]]=1,"Money",IF(Table1[[#This Row],[narratives_rank_2]]=1,"Mixture",IF(Table1[[#This Row],[narratives_rank_3]]=1,"Sincere")))</f>
        <v>Mixture</v>
      </c>
      <c r="BB480" s="10" t="s">
        <v>116</v>
      </c>
      <c r="BC480" s="1">
        <v>10</v>
      </c>
      <c r="BD480" s="14"/>
      <c r="BE480" s="14"/>
      <c r="BF480" t="s">
        <v>237</v>
      </c>
      <c r="BG480" t="s">
        <v>94</v>
      </c>
      <c r="BH480" t="s">
        <v>146</v>
      </c>
      <c r="BI480" t="s">
        <v>146</v>
      </c>
      <c r="BJ480" t="s">
        <v>154</v>
      </c>
      <c r="BK480" t="s">
        <v>120</v>
      </c>
      <c r="BL480" t="s">
        <v>135</v>
      </c>
      <c r="BN480">
        <v>34</v>
      </c>
      <c r="BO480" t="s">
        <v>122</v>
      </c>
      <c r="BP480" t="s">
        <v>324</v>
      </c>
      <c r="BQ480" t="s">
        <v>124</v>
      </c>
    </row>
    <row r="481" spans="1:69" x14ac:dyDescent="0.2">
      <c r="A481" t="s">
        <v>2603</v>
      </c>
      <c r="B481" t="s">
        <v>2603</v>
      </c>
      <c r="C481">
        <v>221.066</v>
      </c>
      <c r="D481" t="s">
        <v>2604</v>
      </c>
      <c r="E481" s="1" t="s">
        <v>105</v>
      </c>
      <c r="F481" s="1">
        <v>1</v>
      </c>
      <c r="G481" s="1" t="s">
        <v>106</v>
      </c>
      <c r="H481" s="1">
        <v>2</v>
      </c>
      <c r="I481" s="1"/>
      <c r="J481" t="s">
        <v>2605</v>
      </c>
      <c r="K481" s="1" t="s">
        <v>108</v>
      </c>
      <c r="L481" s="1">
        <v>1</v>
      </c>
      <c r="M481" s="1" t="s">
        <v>109</v>
      </c>
      <c r="N481" s="1">
        <v>1</v>
      </c>
      <c r="O481" s="1" t="s">
        <v>88</v>
      </c>
      <c r="P481" s="1">
        <v>4</v>
      </c>
      <c r="R481" t="s">
        <v>2606</v>
      </c>
      <c r="S481">
        <v>0</v>
      </c>
      <c r="U481">
        <v>1</v>
      </c>
      <c r="V481" t="s">
        <v>185</v>
      </c>
      <c r="W481" s="8">
        <f>IF(Table1[[#This Row],[main_reasontext]]=[1]Q3_narr_open!$A$23,1,IF(Table1[[#This Row],[main_reasontext]]=[1]Q3_narr_open!$A$24,2,IF(Table1[[#This Row],[main_reasontext]]=[1]Q3_narr_open!$A$25,3,IF(Table1[[#This Row],[main_reasontext]]=[1]Q3_narr_open!$A$26,4,))))</f>
        <v>4</v>
      </c>
      <c r="X481">
        <v>0</v>
      </c>
      <c r="Y481" t="str" cm="1">
        <f t="array" ref="Y48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81" cm="1">
        <f t="array" ref="Z48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81" t="str" cm="1">
        <f t="array" ref="AA48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81" cm="1">
        <f t="array" ref="AB48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81" t="str" cm="1">
        <f t="array" ref="AC48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81" t="str" cm="1">
        <f t="array" ref="AD48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81">
        <f>IF(OR(Table1[[#This Row],[Merged_Coding3numerical1]]=1,Table1[[#This Row],[Merged_Coding3numerical2]]=1,Table1[[#This Row],[Merged_Coding3numerical3]]=1),1,0)</f>
        <v>1</v>
      </c>
      <c r="AF481">
        <f>IF(OR(Table1[[#This Row],[Merged_Coding3numerical1]]=2,Table1[[#This Row],[Merged_Coding3numerical2]]=2,Table1[[#This Row],[Merged_Coding3numerical3]]=2),1,0)</f>
        <v>0</v>
      </c>
      <c r="AG481">
        <f>IF(OR(Table1[[#This Row],[Merged_Coding3numerical1]]=3,Table1[[#This Row],[Merged_Coding3numerical2]]=3,Table1[[#This Row],[Merged_Coding3numerical3]]=3),1,0)</f>
        <v>0</v>
      </c>
      <c r="AH481">
        <f>IF(OR(Table1[[#This Row],[Merged_Coding3numerical1]]=4,Table1[[#This Row],[Merged_Coding3numerical2]]=4,Table1[[#This Row],[Merged_Coding3numerical3]]=4),1,0)</f>
        <v>1</v>
      </c>
      <c r="AI481">
        <f>IF(OR(Table1[[#This Row],[Merged_Coding3numerical1]]=5,Table1[[#This Row],[Merged_Coding3numerical2]]=5,Table1[[#This Row],[Merged_Coding3numerical3]]=5),1,0)</f>
        <v>0</v>
      </c>
      <c r="AJ481">
        <f>LEN(Table1[[#This Row],[narratives_open]])</f>
        <v>379</v>
      </c>
      <c r="AK481" s="1" t="s">
        <v>113</v>
      </c>
      <c r="AL481" s="1">
        <v>1</v>
      </c>
      <c r="AM481" s="1" t="s">
        <v>90</v>
      </c>
      <c r="AN481" s="1">
        <v>2</v>
      </c>
      <c r="AR481">
        <f t="shared" si="7"/>
        <v>0.5</v>
      </c>
      <c r="AS481">
        <v>1</v>
      </c>
      <c r="AT481">
        <v>2</v>
      </c>
      <c r="AU481">
        <v>3</v>
      </c>
      <c r="AV481">
        <f>IF(Table1[[#This Row],[narratives_rank_1]]=1,IF(Table1[[#This Row],[narratives_rank_2]]=2,123,132),IF(Table1[[#This Row],[narratives_rank_1]]=2,IF(Table1[[#This Row],[narratives_rank_2]]=1,213,231),IF(Table1[[#This Row],[narratives_rank_2]]=1,312,321)))</f>
        <v>123</v>
      </c>
      <c r="AW481" t="str">
        <f>IF(AV481=[1]Q4_narr_rank!$B$2,[1]Q4_narr_rank!$A$2,IF(AV481=[1]Q4_narr_rank!$B$3,[1]Q4_narr_rank!$A$3,IF(AV481=[1]Q4_narr_rank!$B$4,[1]Q4_narr_rank!$A$4,IF(AV481=[1]Q4_narr_rank!$B$5,[1]Q4_narr_rank!$A$5,IF(AV481=[1]Q4_narr_rank!$B$6,[1]Q4_narr_rank!$A$6,IF(AV481=[1]Q4_narr_rank!$B$7,[1]Q4_narr_rank!$A$7))))))</f>
        <v>Cynics</v>
      </c>
      <c r="AX481" t="s">
        <v>2607</v>
      </c>
      <c r="AY481">
        <v>1</v>
      </c>
      <c r="AZ481">
        <f>LEN(Table1[[#This Row],[narratives_probing]])</f>
        <v>117</v>
      </c>
      <c r="BA481" s="6" t="str">
        <f>IF(Table1[[#This Row],[narratives_rank_1]]=1,"Money",IF(Table1[[#This Row],[narratives_rank_2]]=1,"Mixture",IF(Table1[[#This Row],[narratives_rank_3]]=1,"Sincere")))</f>
        <v>Money</v>
      </c>
      <c r="BB481" s="7" t="s">
        <v>92</v>
      </c>
      <c r="BC481" s="1">
        <v>9</v>
      </c>
      <c r="BF481" t="s">
        <v>93</v>
      </c>
      <c r="BG481" t="s">
        <v>94</v>
      </c>
      <c r="BH481" t="s">
        <v>146</v>
      </c>
      <c r="BI481" t="s">
        <v>146</v>
      </c>
      <c r="BJ481" t="s">
        <v>154</v>
      </c>
      <c r="BK481" t="s">
        <v>120</v>
      </c>
      <c r="BL481" t="s">
        <v>448</v>
      </c>
      <c r="BM481" t="s">
        <v>2608</v>
      </c>
      <c r="BN481">
        <v>31</v>
      </c>
      <c r="BO481" t="s">
        <v>100</v>
      </c>
      <c r="BP481" t="s">
        <v>216</v>
      </c>
      <c r="BQ481" t="s">
        <v>138</v>
      </c>
    </row>
    <row r="482" spans="1:69" x14ac:dyDescent="0.2">
      <c r="A482" t="s">
        <v>2609</v>
      </c>
      <c r="B482" t="s">
        <v>2609</v>
      </c>
      <c r="C482">
        <v>45.442999999999998</v>
      </c>
      <c r="D482" t="s">
        <v>2610</v>
      </c>
      <c r="E482" s="1" t="s">
        <v>127</v>
      </c>
      <c r="F482" s="1">
        <v>3</v>
      </c>
      <c r="G482" s="1" t="s">
        <v>128</v>
      </c>
      <c r="H482" s="1">
        <v>9</v>
      </c>
      <c r="I482" s="1"/>
      <c r="J482" t="s">
        <v>2611</v>
      </c>
      <c r="K482" s="1" t="s">
        <v>108</v>
      </c>
      <c r="L482" s="1">
        <v>1</v>
      </c>
      <c r="M482" s="1" t="s">
        <v>109</v>
      </c>
      <c r="N482" s="1">
        <v>1</v>
      </c>
      <c r="O482" s="1" t="s">
        <v>88</v>
      </c>
      <c r="P482" s="1">
        <v>4</v>
      </c>
      <c r="Q482" s="1"/>
      <c r="R482" t="s">
        <v>2612</v>
      </c>
      <c r="S482">
        <v>0</v>
      </c>
      <c r="X482">
        <v>0</v>
      </c>
      <c r="Y482" t="str" cm="1">
        <f t="array" ref="Y48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82" cm="1">
        <f t="array" ref="Z48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82" t="str" cm="1">
        <f t="array" ref="AA48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82" t="str" cm="1">
        <f t="array" ref="AB48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82" t="str" cm="1">
        <f t="array" ref="AC48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82" t="str" cm="1">
        <f t="array" ref="AD48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82">
        <f>IF(OR(Table1[[#This Row],[Merged_Coding3numerical1]]=1,Table1[[#This Row],[Merged_Coding3numerical2]]=1,Table1[[#This Row],[Merged_Coding3numerical3]]=1),1,0)</f>
        <v>1</v>
      </c>
      <c r="AF482">
        <f>IF(OR(Table1[[#This Row],[Merged_Coding3numerical1]]=2,Table1[[#This Row],[Merged_Coding3numerical2]]=2,Table1[[#This Row],[Merged_Coding3numerical3]]=2),1,0)</f>
        <v>0</v>
      </c>
      <c r="AG482">
        <f>IF(OR(Table1[[#This Row],[Merged_Coding3numerical1]]=3,Table1[[#This Row],[Merged_Coding3numerical2]]=3,Table1[[#This Row],[Merged_Coding3numerical3]]=3),1,0)</f>
        <v>0</v>
      </c>
      <c r="AH482">
        <f>IF(OR(Table1[[#This Row],[Merged_Coding3numerical1]]=4,Table1[[#This Row],[Merged_Coding3numerical2]]=4,Table1[[#This Row],[Merged_Coding3numerical3]]=4),1,0)</f>
        <v>0</v>
      </c>
      <c r="AI482">
        <f>IF(OR(Table1[[#This Row],[Merged_Coding3numerical1]]=5,Table1[[#This Row],[Merged_Coding3numerical2]]=5,Table1[[#This Row],[Merged_Coding3numerical3]]=5),1,0)</f>
        <v>0</v>
      </c>
      <c r="AJ482">
        <f>LEN(Table1[[#This Row],[narratives_open]])</f>
        <v>296</v>
      </c>
      <c r="AK482" s="1" t="s">
        <v>90</v>
      </c>
      <c r="AL482" s="1">
        <v>2</v>
      </c>
      <c r="AR482">
        <f t="shared" si="7"/>
        <v>1</v>
      </c>
      <c r="AS482">
        <v>1</v>
      </c>
      <c r="AT482">
        <v>2</v>
      </c>
      <c r="AU482">
        <v>3</v>
      </c>
      <c r="AV482">
        <f>IF(Table1[[#This Row],[narratives_rank_1]]=1,IF(Table1[[#This Row],[narratives_rank_2]]=2,123,132),IF(Table1[[#This Row],[narratives_rank_1]]=2,IF(Table1[[#This Row],[narratives_rank_2]]=1,213,231),IF(Table1[[#This Row],[narratives_rank_2]]=1,312,321)))</f>
        <v>123</v>
      </c>
      <c r="AW482" t="str">
        <f>IF(AV482=[1]Q4_narr_rank!$B$2,[1]Q4_narr_rank!$A$2,IF(AV482=[1]Q4_narr_rank!$B$3,[1]Q4_narr_rank!$A$3,IF(AV482=[1]Q4_narr_rank!$B$4,[1]Q4_narr_rank!$A$4,IF(AV482=[1]Q4_narr_rank!$B$5,[1]Q4_narr_rank!$A$5,IF(AV482=[1]Q4_narr_rank!$B$6,[1]Q4_narr_rank!$A$6,IF(AV482=[1]Q4_narr_rank!$B$7,[1]Q4_narr_rank!$A$7))))))</f>
        <v>Cynics</v>
      </c>
      <c r="AX482" t="s">
        <v>2613</v>
      </c>
      <c r="AY482">
        <v>1</v>
      </c>
      <c r="AZ482">
        <f>LEN(Table1[[#This Row],[narratives_probing]])</f>
        <v>159</v>
      </c>
      <c r="BA482" s="6" t="str">
        <f>IF(Table1[[#This Row],[narratives_rank_1]]=1,"Money",IF(Table1[[#This Row],[narratives_rank_2]]=1,"Mixture",IF(Table1[[#This Row],[narratives_rank_3]]=1,"Sincere")))</f>
        <v>Money</v>
      </c>
      <c r="BB482" s="7" t="s">
        <v>116</v>
      </c>
      <c r="BC482" s="1">
        <v>10</v>
      </c>
      <c r="BF482" t="s">
        <v>237</v>
      </c>
      <c r="BG482">
        <v>0.2</v>
      </c>
      <c r="BH482" t="s">
        <v>146</v>
      </c>
      <c r="BI482" t="s">
        <v>118</v>
      </c>
      <c r="BJ482" t="s">
        <v>154</v>
      </c>
      <c r="BK482" t="s">
        <v>163</v>
      </c>
      <c r="BL482" t="s">
        <v>135</v>
      </c>
      <c r="BN482">
        <v>35</v>
      </c>
      <c r="BO482" t="s">
        <v>122</v>
      </c>
      <c r="BP482" t="s">
        <v>147</v>
      </c>
      <c r="BQ482" t="s">
        <v>156</v>
      </c>
    </row>
    <row r="483" spans="1:69" x14ac:dyDescent="0.2">
      <c r="A483" t="s">
        <v>2614</v>
      </c>
      <c r="B483" t="s">
        <v>2614</v>
      </c>
      <c r="C483">
        <v>48.834000000000003</v>
      </c>
      <c r="D483" t="s">
        <v>2615</v>
      </c>
      <c r="E483" s="1" t="s">
        <v>127</v>
      </c>
      <c r="F483" s="1">
        <v>3</v>
      </c>
      <c r="G483" s="1" t="s">
        <v>128</v>
      </c>
      <c r="H483" s="1">
        <v>9</v>
      </c>
      <c r="I483" s="1"/>
      <c r="J483" t="s">
        <v>2616</v>
      </c>
      <c r="K483" s="1" t="s">
        <v>176</v>
      </c>
      <c r="L483" s="1">
        <v>2</v>
      </c>
      <c r="M483" s="1" t="s">
        <v>328</v>
      </c>
      <c r="N483" s="1">
        <v>4</v>
      </c>
      <c r="O483" s="1" t="s">
        <v>88</v>
      </c>
      <c r="P483" s="1">
        <v>4</v>
      </c>
      <c r="R483" t="s">
        <v>2617</v>
      </c>
      <c r="S483">
        <v>0</v>
      </c>
      <c r="V483" t="s">
        <v>90</v>
      </c>
      <c r="W483" s="8">
        <f>IF(Table1[[#This Row],[main_reasontext]]=[1]Q3_narr_open!$A$23,1,IF(Table1[[#This Row],[main_reasontext]]=[1]Q3_narr_open!$A$24,2,IF(Table1[[#This Row],[main_reasontext]]=[1]Q3_narr_open!$A$25,3,IF(Table1[[#This Row],[main_reasontext]]=[1]Q3_narr_open!$A$26,4,))))</f>
        <v>1</v>
      </c>
      <c r="X483">
        <v>0</v>
      </c>
      <c r="Y483" t="str" cm="1">
        <f t="array" ref="Y48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83" cm="1">
        <f t="array" ref="Z48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83" t="str" cm="1">
        <f t="array" ref="AA48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83" cm="1">
        <f t="array" ref="AB48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83" t="str" cm="1">
        <f t="array" ref="AC48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83" t="str" cm="1">
        <f t="array" ref="AD48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83">
        <f>IF(OR(Table1[[#This Row],[Merged_Coding3numerical1]]=1,Table1[[#This Row],[Merged_Coding3numerical2]]=1,Table1[[#This Row],[Merged_Coding3numerical3]]=1),1,0)</f>
        <v>1</v>
      </c>
      <c r="AF483">
        <f>IF(OR(Table1[[#This Row],[Merged_Coding3numerical1]]=2,Table1[[#This Row],[Merged_Coding3numerical2]]=2,Table1[[#This Row],[Merged_Coding3numerical3]]=2),1,0)</f>
        <v>0</v>
      </c>
      <c r="AG483">
        <f>IF(OR(Table1[[#This Row],[Merged_Coding3numerical1]]=3,Table1[[#This Row],[Merged_Coding3numerical2]]=3,Table1[[#This Row],[Merged_Coding3numerical3]]=3),1,0)</f>
        <v>0</v>
      </c>
      <c r="AH483">
        <f>IF(OR(Table1[[#This Row],[Merged_Coding3numerical1]]=4,Table1[[#This Row],[Merged_Coding3numerical2]]=4,Table1[[#This Row],[Merged_Coding3numerical3]]=4),1,0)</f>
        <v>1</v>
      </c>
      <c r="AI483">
        <f>IF(OR(Table1[[#This Row],[Merged_Coding3numerical1]]=5,Table1[[#This Row],[Merged_Coding3numerical2]]=5,Table1[[#This Row],[Merged_Coding3numerical3]]=5),1,0)</f>
        <v>0</v>
      </c>
      <c r="AJ483">
        <f>LEN(Table1[[#This Row],[narratives_open]])</f>
        <v>49</v>
      </c>
      <c r="AK483" s="1" t="s">
        <v>90</v>
      </c>
      <c r="AL483" s="1">
        <v>2</v>
      </c>
      <c r="AM483" s="1" t="s">
        <v>114</v>
      </c>
      <c r="AN483" s="1">
        <v>6</v>
      </c>
      <c r="AR483">
        <f t="shared" si="7"/>
        <v>0.5</v>
      </c>
      <c r="AS483">
        <v>1</v>
      </c>
      <c r="AT483">
        <v>2</v>
      </c>
      <c r="AU483">
        <v>3</v>
      </c>
      <c r="AV483">
        <f>IF(Table1[[#This Row],[narratives_rank_1]]=1,IF(Table1[[#This Row],[narratives_rank_2]]=2,123,132),IF(Table1[[#This Row],[narratives_rank_1]]=2,IF(Table1[[#This Row],[narratives_rank_2]]=1,213,231),IF(Table1[[#This Row],[narratives_rank_2]]=1,312,321)))</f>
        <v>123</v>
      </c>
      <c r="AW483" t="str">
        <f>IF(AV483=[1]Q4_narr_rank!$B$2,[1]Q4_narr_rank!$A$2,IF(AV483=[1]Q4_narr_rank!$B$3,[1]Q4_narr_rank!$A$3,IF(AV483=[1]Q4_narr_rank!$B$4,[1]Q4_narr_rank!$A$4,IF(AV483=[1]Q4_narr_rank!$B$5,[1]Q4_narr_rank!$A$5,IF(AV483=[1]Q4_narr_rank!$B$6,[1]Q4_narr_rank!$A$6,IF(AV483=[1]Q4_narr_rank!$B$7,[1]Q4_narr_rank!$A$7))))))</f>
        <v>Cynics</v>
      </c>
      <c r="AX483" t="s">
        <v>2618</v>
      </c>
      <c r="AY483">
        <v>1</v>
      </c>
      <c r="AZ483">
        <f>LEN(Table1[[#This Row],[narratives_probing]])</f>
        <v>111</v>
      </c>
      <c r="BA483" s="6" t="str">
        <f>IF(Table1[[#This Row],[narratives_rank_1]]=1,"Money",IF(Table1[[#This Row],[narratives_rank_2]]=1,"Mixture",IF(Table1[[#This Row],[narratives_rank_3]]=1,"Sincere")))</f>
        <v>Money</v>
      </c>
      <c r="BB483" s="7" t="s">
        <v>116</v>
      </c>
      <c r="BC483" s="1">
        <v>10</v>
      </c>
      <c r="BF483" t="s">
        <v>117</v>
      </c>
      <c r="BG483" t="s">
        <v>94</v>
      </c>
      <c r="BH483" t="s">
        <v>96</v>
      </c>
      <c r="BI483" t="s">
        <v>96</v>
      </c>
      <c r="BJ483" t="s">
        <v>119</v>
      </c>
      <c r="BK483" t="s">
        <v>163</v>
      </c>
      <c r="BL483" t="s">
        <v>135</v>
      </c>
      <c r="BN483">
        <v>50</v>
      </c>
      <c r="BO483" t="s">
        <v>136</v>
      </c>
      <c r="BP483" t="s">
        <v>123</v>
      </c>
      <c r="BQ483" t="s">
        <v>124</v>
      </c>
    </row>
    <row r="484" spans="1:69" x14ac:dyDescent="0.2">
      <c r="A484" t="s">
        <v>2619</v>
      </c>
      <c r="B484" t="s">
        <v>2619</v>
      </c>
      <c r="C484">
        <v>43.152000000000001</v>
      </c>
      <c r="D484" t="s">
        <v>2620</v>
      </c>
      <c r="E484" s="1" t="s">
        <v>167</v>
      </c>
      <c r="F484" s="1">
        <v>5</v>
      </c>
      <c r="G484" s="1" t="s">
        <v>167</v>
      </c>
      <c r="H484" s="1">
        <v>19</v>
      </c>
      <c r="I484" s="1"/>
      <c r="J484" t="s">
        <v>2621</v>
      </c>
      <c r="K484" s="1" t="s">
        <v>108</v>
      </c>
      <c r="L484" s="1">
        <v>1</v>
      </c>
      <c r="M484" s="1" t="s">
        <v>109</v>
      </c>
      <c r="N484" s="1">
        <v>1</v>
      </c>
      <c r="O484" s="1" t="s">
        <v>88</v>
      </c>
      <c r="P484" s="1">
        <v>4</v>
      </c>
      <c r="R484" t="s">
        <v>2622</v>
      </c>
      <c r="S484">
        <v>0</v>
      </c>
      <c r="X484">
        <v>0</v>
      </c>
      <c r="Y484" t="str" cm="1">
        <f t="array" ref="Y48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84" cm="1">
        <f t="array" ref="Z48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84" t="str" cm="1">
        <f t="array" ref="AA48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84" t="str" cm="1">
        <f t="array" ref="AB48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84" t="str" cm="1">
        <f t="array" ref="AC48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84" t="str" cm="1">
        <f t="array" ref="AD48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84">
        <f>IF(OR(Table1[[#This Row],[Merged_Coding3numerical1]]=1,Table1[[#This Row],[Merged_Coding3numerical2]]=1,Table1[[#This Row],[Merged_Coding3numerical3]]=1),1,0)</f>
        <v>0</v>
      </c>
      <c r="AF484">
        <f>IF(OR(Table1[[#This Row],[Merged_Coding3numerical1]]=2,Table1[[#This Row],[Merged_Coding3numerical2]]=2,Table1[[#This Row],[Merged_Coding3numerical3]]=2),1,0)</f>
        <v>1</v>
      </c>
      <c r="AG484">
        <f>IF(OR(Table1[[#This Row],[Merged_Coding3numerical1]]=3,Table1[[#This Row],[Merged_Coding3numerical2]]=3,Table1[[#This Row],[Merged_Coding3numerical3]]=3),1,0)</f>
        <v>0</v>
      </c>
      <c r="AH484">
        <f>IF(OR(Table1[[#This Row],[Merged_Coding3numerical1]]=4,Table1[[#This Row],[Merged_Coding3numerical2]]=4,Table1[[#This Row],[Merged_Coding3numerical3]]=4),1,0)</f>
        <v>0</v>
      </c>
      <c r="AI484">
        <f>IF(OR(Table1[[#This Row],[Merged_Coding3numerical1]]=5,Table1[[#This Row],[Merged_Coding3numerical2]]=5,Table1[[#This Row],[Merged_Coding3numerical3]]=5),1,0)</f>
        <v>0</v>
      </c>
      <c r="AJ484">
        <f>LEN(Table1[[#This Row],[narratives_open]])</f>
        <v>154</v>
      </c>
      <c r="AK484" s="1" t="s">
        <v>221</v>
      </c>
      <c r="AL484" s="1">
        <v>5</v>
      </c>
      <c r="AR484">
        <f t="shared" si="7"/>
        <v>1</v>
      </c>
      <c r="AS484">
        <v>1</v>
      </c>
      <c r="AT484">
        <v>2</v>
      </c>
      <c r="AU484">
        <v>3</v>
      </c>
      <c r="AV484">
        <f>IF(Table1[[#This Row],[narratives_rank_1]]=1,IF(Table1[[#This Row],[narratives_rank_2]]=2,123,132),IF(Table1[[#This Row],[narratives_rank_1]]=2,IF(Table1[[#This Row],[narratives_rank_2]]=1,213,231),IF(Table1[[#This Row],[narratives_rank_2]]=1,312,321)))</f>
        <v>123</v>
      </c>
      <c r="AW484" t="str">
        <f>IF(AV484=[1]Q4_narr_rank!$B$2,[1]Q4_narr_rank!$A$2,IF(AV484=[1]Q4_narr_rank!$B$3,[1]Q4_narr_rank!$A$3,IF(AV484=[1]Q4_narr_rank!$B$4,[1]Q4_narr_rank!$A$4,IF(AV484=[1]Q4_narr_rank!$B$5,[1]Q4_narr_rank!$A$5,IF(AV484=[1]Q4_narr_rank!$B$6,[1]Q4_narr_rank!$A$6,IF(AV484=[1]Q4_narr_rank!$B$7,[1]Q4_narr_rank!$A$7))))))</f>
        <v>Cynics</v>
      </c>
      <c r="AX484" t="s">
        <v>2623</v>
      </c>
      <c r="AY484">
        <v>1</v>
      </c>
      <c r="AZ484">
        <f>LEN(Table1[[#This Row],[narratives_probing]])</f>
        <v>78</v>
      </c>
      <c r="BA484" s="6" t="str">
        <f>IF(Table1[[#This Row],[narratives_rank_1]]=1,"Money",IF(Table1[[#This Row],[narratives_rank_2]]=1,"Mixture",IF(Table1[[#This Row],[narratives_rank_3]]=1,"Sincere")))</f>
        <v>Money</v>
      </c>
      <c r="BB484" s="9" t="s">
        <v>336</v>
      </c>
      <c r="BC484" s="1">
        <v>3</v>
      </c>
      <c r="BF484" t="s">
        <v>202</v>
      </c>
      <c r="BG484" t="s">
        <v>187</v>
      </c>
      <c r="BH484" t="s">
        <v>118</v>
      </c>
      <c r="BI484" t="s">
        <v>118</v>
      </c>
      <c r="BJ484" t="s">
        <v>154</v>
      </c>
      <c r="BK484" t="s">
        <v>120</v>
      </c>
      <c r="BL484" t="s">
        <v>135</v>
      </c>
      <c r="BN484">
        <v>57</v>
      </c>
      <c r="BO484" t="s">
        <v>136</v>
      </c>
      <c r="BP484" t="s">
        <v>123</v>
      </c>
      <c r="BQ484" t="s">
        <v>156</v>
      </c>
    </row>
    <row r="485" spans="1:69" x14ac:dyDescent="0.2">
      <c r="A485" t="s">
        <v>2624</v>
      </c>
      <c r="B485" t="s">
        <v>2624</v>
      </c>
      <c r="C485">
        <v>44.918999999999997</v>
      </c>
      <c r="D485" t="s">
        <v>2625</v>
      </c>
      <c r="E485" s="1" t="s">
        <v>127</v>
      </c>
      <c r="F485" s="1">
        <v>3</v>
      </c>
      <c r="G485" s="1" t="s">
        <v>128</v>
      </c>
      <c r="H485" s="1">
        <v>9</v>
      </c>
      <c r="I485" s="1"/>
      <c r="J485" t="s">
        <v>2626</v>
      </c>
      <c r="K485" s="1" t="s">
        <v>108</v>
      </c>
      <c r="L485" s="1">
        <v>1</v>
      </c>
      <c r="M485" s="1" t="s">
        <v>109</v>
      </c>
      <c r="N485" s="1">
        <v>1</v>
      </c>
      <c r="O485" s="1" t="s">
        <v>88</v>
      </c>
      <c r="P485" s="1">
        <v>4</v>
      </c>
      <c r="Q485" s="1"/>
      <c r="R485" t="s">
        <v>2627</v>
      </c>
      <c r="S485">
        <v>0</v>
      </c>
      <c r="U485">
        <v>1</v>
      </c>
      <c r="V485" t="s">
        <v>185</v>
      </c>
      <c r="W485" s="8">
        <f>IF(Table1[[#This Row],[main_reasontext]]=[1]Q3_narr_open!$A$23,1,IF(Table1[[#This Row],[main_reasontext]]=[1]Q3_narr_open!$A$24,2,IF(Table1[[#This Row],[main_reasontext]]=[1]Q3_narr_open!$A$25,3,IF(Table1[[#This Row],[main_reasontext]]=[1]Q3_narr_open!$A$26,4,))))</f>
        <v>4</v>
      </c>
      <c r="X485">
        <v>0</v>
      </c>
      <c r="Y485" t="str" cm="1">
        <f t="array" ref="Y48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85" cm="1">
        <f t="array" ref="Z48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85" t="str" cm="1">
        <f t="array" ref="AA48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485" cm="1">
        <f t="array" ref="AB48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485" t="str" cm="1">
        <f t="array" ref="AC48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For profit</v>
      </c>
      <c r="AD485" cm="1">
        <f t="array" ref="AD48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1</v>
      </c>
      <c r="AE485">
        <f>IF(OR(Table1[[#This Row],[Merged_Coding3numerical1]]=1,Table1[[#This Row],[Merged_Coding3numerical2]]=1,Table1[[#This Row],[Merged_Coding3numerical3]]=1),1,0)</f>
        <v>1</v>
      </c>
      <c r="AF485">
        <f>IF(OR(Table1[[#This Row],[Merged_Coding3numerical1]]=2,Table1[[#This Row],[Merged_Coding3numerical2]]=2,Table1[[#This Row],[Merged_Coding3numerical3]]=2),1,0)</f>
        <v>1</v>
      </c>
      <c r="AG485">
        <f>IF(OR(Table1[[#This Row],[Merged_Coding3numerical1]]=3,Table1[[#This Row],[Merged_Coding3numerical2]]=3,Table1[[#This Row],[Merged_Coding3numerical3]]=3),1,0)</f>
        <v>0</v>
      </c>
      <c r="AH485">
        <f>IF(OR(Table1[[#This Row],[Merged_Coding3numerical1]]=4,Table1[[#This Row],[Merged_Coding3numerical2]]=4,Table1[[#This Row],[Merged_Coding3numerical3]]=4),1,0)</f>
        <v>1</v>
      </c>
      <c r="AI485">
        <f>IF(OR(Table1[[#This Row],[Merged_Coding3numerical1]]=5,Table1[[#This Row],[Merged_Coding3numerical2]]=5,Table1[[#This Row],[Merged_Coding3numerical3]]=5),1,0)</f>
        <v>0</v>
      </c>
      <c r="AJ485">
        <f>LEN(Table1[[#This Row],[narratives_open]])</f>
        <v>1714</v>
      </c>
      <c r="AK485" s="1" t="s">
        <v>113</v>
      </c>
      <c r="AL485" s="1">
        <v>1</v>
      </c>
      <c r="AM485" s="1" t="s">
        <v>112</v>
      </c>
      <c r="AN485" s="1">
        <v>3</v>
      </c>
      <c r="AO485" s="1" t="s">
        <v>90</v>
      </c>
      <c r="AP485" s="1">
        <v>2</v>
      </c>
      <c r="AQ485" s="1">
        <v>1</v>
      </c>
      <c r="AR485">
        <f t="shared" si="7"/>
        <v>0.33333333333333331</v>
      </c>
      <c r="AS485">
        <v>3</v>
      </c>
      <c r="AT485">
        <v>1</v>
      </c>
      <c r="AU485">
        <v>2</v>
      </c>
      <c r="AV485">
        <f>IF(Table1[[#This Row],[narratives_rank_1]]=1,IF(Table1[[#This Row],[narratives_rank_2]]=2,123,132),IF(Table1[[#This Row],[narratives_rank_1]]=2,IF(Table1[[#This Row],[narratives_rank_2]]=1,213,231),IF(Table1[[#This Row],[narratives_rank_2]]=1,312,321)))</f>
        <v>312</v>
      </c>
      <c r="AW485" t="str">
        <f>IF(AV485=[1]Q4_narr_rank!$B$2,[1]Q4_narr_rank!$A$2,IF(AV485=[1]Q4_narr_rank!$B$3,[1]Q4_narr_rank!$A$3,IF(AV485=[1]Q4_narr_rank!$B$4,[1]Q4_narr_rank!$A$4,IF(AV485=[1]Q4_narr_rank!$B$5,[1]Q4_narr_rank!$A$5,IF(AV485=[1]Q4_narr_rank!$B$6,[1]Q4_narr_rank!$A$6,IF(AV485=[1]Q4_narr_rank!$B$7,[1]Q4_narr_rank!$A$7))))))</f>
        <v>Balanced Idealists</v>
      </c>
      <c r="AX485" t="s">
        <v>2628</v>
      </c>
      <c r="AY485">
        <v>1</v>
      </c>
      <c r="AZ485">
        <f>LEN(Table1[[#This Row],[narratives_probing]])</f>
        <v>1216</v>
      </c>
      <c r="BA485" s="6" t="str">
        <f>IF(Table1[[#This Row],[narratives_rank_1]]=1,"Money",IF(Table1[[#This Row],[narratives_rank_2]]=1,"Mixture",IF(Table1[[#This Row],[narratives_rank_3]]=1,"Sincere")))</f>
        <v>Mixture</v>
      </c>
      <c r="BB485" s="9" t="s">
        <v>132</v>
      </c>
      <c r="BC485" s="1">
        <v>20</v>
      </c>
      <c r="BD485" s="14">
        <v>1</v>
      </c>
      <c r="BE485" s="14"/>
      <c r="BF485" t="s">
        <v>117</v>
      </c>
      <c r="BG485" t="s">
        <v>94</v>
      </c>
      <c r="BH485" t="s">
        <v>118</v>
      </c>
      <c r="BI485" t="s">
        <v>118</v>
      </c>
      <c r="BJ485" t="s">
        <v>134</v>
      </c>
      <c r="BK485" t="s">
        <v>163</v>
      </c>
      <c r="BL485" t="s">
        <v>121</v>
      </c>
      <c r="BN485">
        <v>23</v>
      </c>
      <c r="BO485" t="s">
        <v>122</v>
      </c>
      <c r="BP485" t="s">
        <v>324</v>
      </c>
      <c r="BQ485" t="s">
        <v>138</v>
      </c>
    </row>
    <row r="486" spans="1:69" x14ac:dyDescent="0.2">
      <c r="A486" t="s">
        <v>2629</v>
      </c>
      <c r="B486" t="s">
        <v>2629</v>
      </c>
      <c r="C486">
        <v>33.094999999999999</v>
      </c>
      <c r="D486" t="s">
        <v>2630</v>
      </c>
      <c r="E486" s="1" t="s">
        <v>127</v>
      </c>
      <c r="F486" s="1">
        <v>3</v>
      </c>
      <c r="G486" s="1" t="s">
        <v>522</v>
      </c>
      <c r="H486" s="1">
        <v>22</v>
      </c>
      <c r="I486" s="1"/>
      <c r="J486" t="s">
        <v>2631</v>
      </c>
      <c r="K486" s="1" t="s">
        <v>108</v>
      </c>
      <c r="L486" s="1">
        <v>1</v>
      </c>
      <c r="M486" s="1" t="s">
        <v>109</v>
      </c>
      <c r="N486" s="1">
        <v>1</v>
      </c>
      <c r="O486" s="1" t="s">
        <v>88</v>
      </c>
      <c r="P486" s="1">
        <v>4</v>
      </c>
      <c r="R486" t="s">
        <v>2632</v>
      </c>
      <c r="S486">
        <v>0</v>
      </c>
      <c r="U486">
        <v>1</v>
      </c>
      <c r="X486">
        <v>0</v>
      </c>
      <c r="Y486" t="str" cm="1">
        <f t="array" ref="Y48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486" cm="1">
        <f t="array" ref="Z48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486" t="str" cm="1">
        <f t="array" ref="AA48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86" t="str" cm="1">
        <f t="array" ref="AB48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86" t="str" cm="1">
        <f t="array" ref="AC48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86" t="str" cm="1">
        <f t="array" ref="AD48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86">
        <f>IF(OR(Table1[[#This Row],[Merged_Coding3numerical1]]=1,Table1[[#This Row],[Merged_Coding3numerical2]]=1,Table1[[#This Row],[Merged_Coding3numerical3]]=1),1,0)</f>
        <v>0</v>
      </c>
      <c r="AF486">
        <f>IF(OR(Table1[[#This Row],[Merged_Coding3numerical1]]=2,Table1[[#This Row],[Merged_Coding3numerical2]]=2,Table1[[#This Row],[Merged_Coding3numerical3]]=2),1,0)</f>
        <v>0</v>
      </c>
      <c r="AG486">
        <f>IF(OR(Table1[[#This Row],[Merged_Coding3numerical1]]=3,Table1[[#This Row],[Merged_Coding3numerical2]]=3,Table1[[#This Row],[Merged_Coding3numerical3]]=3),1,0)</f>
        <v>0</v>
      </c>
      <c r="AH486">
        <f>IF(OR(Table1[[#This Row],[Merged_Coding3numerical1]]=4,Table1[[#This Row],[Merged_Coding3numerical2]]=4,Table1[[#This Row],[Merged_Coding3numerical3]]=4),1,0)</f>
        <v>0</v>
      </c>
      <c r="AI486">
        <f>IF(OR(Table1[[#This Row],[Merged_Coding3numerical1]]=5,Table1[[#This Row],[Merged_Coding3numerical2]]=5,Table1[[#This Row],[Merged_Coding3numerical3]]=5),1,0)</f>
        <v>1</v>
      </c>
      <c r="AJ486">
        <f>LEN(Table1[[#This Row],[narratives_open]])</f>
        <v>343</v>
      </c>
      <c r="AK486" s="1" t="s">
        <v>479</v>
      </c>
      <c r="AL486" s="1">
        <v>7</v>
      </c>
      <c r="AR486">
        <f t="shared" si="7"/>
        <v>1</v>
      </c>
      <c r="AS486">
        <v>3</v>
      </c>
      <c r="AT486">
        <v>1</v>
      </c>
      <c r="AU486">
        <v>2</v>
      </c>
      <c r="AV486">
        <f>IF(Table1[[#This Row],[narratives_rank_1]]=1,IF(Table1[[#This Row],[narratives_rank_2]]=2,123,132),IF(Table1[[#This Row],[narratives_rank_1]]=2,IF(Table1[[#This Row],[narratives_rank_2]]=1,213,231),IF(Table1[[#This Row],[narratives_rank_2]]=1,312,321)))</f>
        <v>312</v>
      </c>
      <c r="AW486" t="str">
        <f>IF(AV486=[1]Q4_narr_rank!$B$2,[1]Q4_narr_rank!$A$2,IF(AV486=[1]Q4_narr_rank!$B$3,[1]Q4_narr_rank!$A$3,IF(AV486=[1]Q4_narr_rank!$B$4,[1]Q4_narr_rank!$A$4,IF(AV486=[1]Q4_narr_rank!$B$5,[1]Q4_narr_rank!$A$5,IF(AV486=[1]Q4_narr_rank!$B$6,[1]Q4_narr_rank!$A$6,IF(AV486=[1]Q4_narr_rank!$B$7,[1]Q4_narr_rank!$A$7))))))</f>
        <v>Balanced Idealists</v>
      </c>
      <c r="AX486" t="s">
        <v>2633</v>
      </c>
      <c r="AY486">
        <v>1</v>
      </c>
      <c r="AZ486">
        <f>LEN(Table1[[#This Row],[narratives_probing]])</f>
        <v>173</v>
      </c>
      <c r="BA486" s="6" t="str">
        <f>IF(Table1[[#This Row],[narratives_rank_1]]=1,"Money",IF(Table1[[#This Row],[narratives_rank_2]]=1,"Mixture",IF(Table1[[#This Row],[narratives_rank_3]]=1,"Sincere")))</f>
        <v>Mixture</v>
      </c>
      <c r="BB486" s="7" t="s">
        <v>196</v>
      </c>
      <c r="BC486" s="1">
        <v>19</v>
      </c>
      <c r="BF486" t="s">
        <v>210</v>
      </c>
      <c r="BG486" t="s">
        <v>187</v>
      </c>
      <c r="BH486" t="s">
        <v>188</v>
      </c>
      <c r="BI486" t="s">
        <v>188</v>
      </c>
      <c r="BJ486" t="s">
        <v>162</v>
      </c>
      <c r="BK486" t="s">
        <v>163</v>
      </c>
      <c r="BL486" t="s">
        <v>448</v>
      </c>
      <c r="BM486" t="s">
        <v>2634</v>
      </c>
      <c r="BN486">
        <v>31</v>
      </c>
      <c r="BO486" t="s">
        <v>155</v>
      </c>
      <c r="BP486" t="s">
        <v>324</v>
      </c>
      <c r="BQ486" t="s">
        <v>124</v>
      </c>
    </row>
    <row r="487" spans="1:69" x14ac:dyDescent="0.2">
      <c r="A487" t="s">
        <v>2635</v>
      </c>
      <c r="B487" t="s">
        <v>2635</v>
      </c>
      <c r="C487">
        <v>244.04300000000001</v>
      </c>
      <c r="D487" t="s">
        <v>2636</v>
      </c>
      <c r="E487" s="1" t="s">
        <v>205</v>
      </c>
      <c r="F487" s="1">
        <v>2</v>
      </c>
      <c r="G487" s="1" t="s">
        <v>206</v>
      </c>
      <c r="H487" s="1">
        <v>6</v>
      </c>
      <c r="I487" s="1"/>
      <c r="J487" t="s">
        <v>2637</v>
      </c>
      <c r="K487" s="1" t="s">
        <v>176</v>
      </c>
      <c r="L487" s="1">
        <v>2</v>
      </c>
      <c r="M487" s="1" t="s">
        <v>177</v>
      </c>
      <c r="N487" s="1">
        <v>2</v>
      </c>
      <c r="O487" s="1" t="s">
        <v>345</v>
      </c>
      <c r="P487" s="1">
        <v>1</v>
      </c>
      <c r="R487" t="s">
        <v>2638</v>
      </c>
      <c r="S487">
        <v>0</v>
      </c>
      <c r="X487">
        <v>0</v>
      </c>
      <c r="Y487" t="str" cm="1">
        <f t="array" ref="Y48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87" cm="1">
        <f t="array" ref="Z48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87" t="str" cm="1">
        <f t="array" ref="AA48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87" t="str" cm="1">
        <f t="array" ref="AB48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87" t="str" cm="1">
        <f t="array" ref="AC48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87" t="str" cm="1">
        <f t="array" ref="AD48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87">
        <f>IF(OR(Table1[[#This Row],[Merged_Coding3numerical1]]=1,Table1[[#This Row],[Merged_Coding3numerical2]]=1,Table1[[#This Row],[Merged_Coding3numerical3]]=1),1,0)</f>
        <v>1</v>
      </c>
      <c r="AF487">
        <f>IF(OR(Table1[[#This Row],[Merged_Coding3numerical1]]=2,Table1[[#This Row],[Merged_Coding3numerical2]]=2,Table1[[#This Row],[Merged_Coding3numerical3]]=2),1,0)</f>
        <v>0</v>
      </c>
      <c r="AG487">
        <f>IF(OR(Table1[[#This Row],[Merged_Coding3numerical1]]=3,Table1[[#This Row],[Merged_Coding3numerical2]]=3,Table1[[#This Row],[Merged_Coding3numerical3]]=3),1,0)</f>
        <v>0</v>
      </c>
      <c r="AH487">
        <f>IF(OR(Table1[[#This Row],[Merged_Coding3numerical1]]=4,Table1[[#This Row],[Merged_Coding3numerical2]]=4,Table1[[#This Row],[Merged_Coding3numerical3]]=4),1,0)</f>
        <v>0</v>
      </c>
      <c r="AI487">
        <f>IF(OR(Table1[[#This Row],[Merged_Coding3numerical1]]=5,Table1[[#This Row],[Merged_Coding3numerical2]]=5,Table1[[#This Row],[Merged_Coding3numerical3]]=5),1,0)</f>
        <v>0</v>
      </c>
      <c r="AJ487">
        <f>LEN(Table1[[#This Row],[narratives_open]])</f>
        <v>138</v>
      </c>
      <c r="AK487" s="1" t="s">
        <v>90</v>
      </c>
      <c r="AL487" s="1">
        <v>2</v>
      </c>
      <c r="AR487">
        <f t="shared" si="7"/>
        <v>1</v>
      </c>
      <c r="AS487">
        <v>1</v>
      </c>
      <c r="AT487">
        <v>2</v>
      </c>
      <c r="AU487">
        <v>3</v>
      </c>
      <c r="AV487">
        <f>IF(Table1[[#This Row],[narratives_rank_1]]=1,IF(Table1[[#This Row],[narratives_rank_2]]=2,123,132),IF(Table1[[#This Row],[narratives_rank_1]]=2,IF(Table1[[#This Row],[narratives_rank_2]]=1,213,231),IF(Table1[[#This Row],[narratives_rank_2]]=1,312,321)))</f>
        <v>123</v>
      </c>
      <c r="AW487" t="str">
        <f>IF(AV487=[1]Q4_narr_rank!$B$2,[1]Q4_narr_rank!$A$2,IF(AV487=[1]Q4_narr_rank!$B$3,[1]Q4_narr_rank!$A$3,IF(AV487=[1]Q4_narr_rank!$B$4,[1]Q4_narr_rank!$A$4,IF(AV487=[1]Q4_narr_rank!$B$5,[1]Q4_narr_rank!$A$5,IF(AV487=[1]Q4_narr_rank!$B$6,[1]Q4_narr_rank!$A$6,IF(AV487=[1]Q4_narr_rank!$B$7,[1]Q4_narr_rank!$A$7))))))</f>
        <v>Cynics</v>
      </c>
      <c r="AX487" t="s">
        <v>2639</v>
      </c>
      <c r="AY487">
        <v>1</v>
      </c>
      <c r="AZ487">
        <f>LEN(Table1[[#This Row],[narratives_probing]])</f>
        <v>179</v>
      </c>
      <c r="BA487" s="6" t="str">
        <f>IF(Table1[[#This Row],[narratives_rank_1]]=1,"Money",IF(Table1[[#This Row],[narratives_rank_2]]=1,"Mixture",IF(Table1[[#This Row],[narratives_rank_3]]=1,"Sincere")))</f>
        <v>Money</v>
      </c>
      <c r="BB487" s="7" t="s">
        <v>116</v>
      </c>
      <c r="BC487" s="1">
        <v>10</v>
      </c>
      <c r="BF487" t="s">
        <v>93</v>
      </c>
      <c r="BG487" t="s">
        <v>187</v>
      </c>
      <c r="BH487" t="s">
        <v>95</v>
      </c>
      <c r="BI487" t="s">
        <v>96</v>
      </c>
      <c r="BJ487" t="s">
        <v>97</v>
      </c>
      <c r="BK487" t="s">
        <v>163</v>
      </c>
      <c r="BL487" t="s">
        <v>135</v>
      </c>
      <c r="BN487">
        <v>38</v>
      </c>
      <c r="BO487" t="s">
        <v>136</v>
      </c>
      <c r="BP487" t="s">
        <v>137</v>
      </c>
      <c r="BQ487" t="s">
        <v>124</v>
      </c>
    </row>
    <row r="488" spans="1:69" x14ac:dyDescent="0.2">
      <c r="A488" t="s">
        <v>2640</v>
      </c>
      <c r="B488" t="s">
        <v>2640</v>
      </c>
      <c r="C488">
        <v>143.20099999999999</v>
      </c>
      <c r="D488" t="s">
        <v>2641</v>
      </c>
      <c r="E488" s="1" t="s">
        <v>205</v>
      </c>
      <c r="F488" s="1">
        <v>2</v>
      </c>
      <c r="G488" s="1" t="s">
        <v>206</v>
      </c>
      <c r="H488" s="1">
        <v>6</v>
      </c>
      <c r="I488" s="1"/>
      <c r="J488" t="s">
        <v>2642</v>
      </c>
      <c r="K488" s="1" t="s">
        <v>108</v>
      </c>
      <c r="L488" s="1">
        <v>1</v>
      </c>
      <c r="M488" s="1" t="s">
        <v>109</v>
      </c>
      <c r="N488" s="1">
        <v>1</v>
      </c>
      <c r="O488" s="1" t="s">
        <v>88</v>
      </c>
      <c r="P488" s="1">
        <v>4</v>
      </c>
      <c r="R488" t="s">
        <v>2643</v>
      </c>
      <c r="S488">
        <v>0</v>
      </c>
      <c r="V488" t="s">
        <v>90</v>
      </c>
      <c r="W488" s="8">
        <f>IF(Table1[[#This Row],[main_reasontext]]=[1]Q3_narr_open!$A$23,1,IF(Table1[[#This Row],[main_reasontext]]=[1]Q3_narr_open!$A$24,2,IF(Table1[[#This Row],[main_reasontext]]=[1]Q3_narr_open!$A$25,3,IF(Table1[[#This Row],[main_reasontext]]=[1]Q3_narr_open!$A$26,4,))))</f>
        <v>1</v>
      </c>
      <c r="X488">
        <v>0</v>
      </c>
      <c r="Y488" t="str" cm="1">
        <f t="array" ref="Y48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88" cm="1">
        <f t="array" ref="Z48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88" t="str" cm="1">
        <f t="array" ref="AA48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488" cm="1">
        <f t="array" ref="AB48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488" t="s">
        <v>111</v>
      </c>
      <c r="AD488">
        <v>2</v>
      </c>
      <c r="AE488">
        <f>IF(OR(Table1[[#This Row],[Merged_Coding3numerical1]]=1,Table1[[#This Row],[Merged_Coding3numerical2]]=1,Table1[[#This Row],[Merged_Coding3numerical3]]=1),1,0)</f>
        <v>1</v>
      </c>
      <c r="AF488">
        <f>IF(OR(Table1[[#This Row],[Merged_Coding3numerical1]]=2,Table1[[#This Row],[Merged_Coding3numerical2]]=2,Table1[[#This Row],[Merged_Coding3numerical3]]=2),1,0)</f>
        <v>1</v>
      </c>
      <c r="AG488">
        <f>IF(OR(Table1[[#This Row],[Merged_Coding3numerical1]]=3,Table1[[#This Row],[Merged_Coding3numerical2]]=3,Table1[[#This Row],[Merged_Coding3numerical3]]=3),1,0)</f>
        <v>0</v>
      </c>
      <c r="AH488">
        <f>IF(OR(Table1[[#This Row],[Merged_Coding3numerical1]]=4,Table1[[#This Row],[Merged_Coding3numerical2]]=4,Table1[[#This Row],[Merged_Coding3numerical3]]=4),1,0)</f>
        <v>0</v>
      </c>
      <c r="AI488">
        <f>IF(OR(Table1[[#This Row],[Merged_Coding3numerical1]]=5,Table1[[#This Row],[Merged_Coding3numerical2]]=5,Table1[[#This Row],[Merged_Coding3numerical3]]=5),1,0)</f>
        <v>0</v>
      </c>
      <c r="AJ488">
        <f>LEN(Table1[[#This Row],[narratives_open]])</f>
        <v>168</v>
      </c>
      <c r="AK488" s="1" t="s">
        <v>90</v>
      </c>
      <c r="AL488" s="1">
        <v>2</v>
      </c>
      <c r="AM488" s="1" t="s">
        <v>112</v>
      </c>
      <c r="AN488" s="1">
        <v>3</v>
      </c>
      <c r="AO488" s="1" t="s">
        <v>567</v>
      </c>
      <c r="AP488" s="1">
        <v>13</v>
      </c>
      <c r="AR488">
        <f t="shared" si="7"/>
        <v>0.33333333333333331</v>
      </c>
      <c r="AS488">
        <v>1</v>
      </c>
      <c r="AT488">
        <v>2</v>
      </c>
      <c r="AU488">
        <v>3</v>
      </c>
      <c r="AV488">
        <f>IF(Table1[[#This Row],[narratives_rank_1]]=1,IF(Table1[[#This Row],[narratives_rank_2]]=2,123,132),IF(Table1[[#This Row],[narratives_rank_1]]=2,IF(Table1[[#This Row],[narratives_rank_2]]=1,213,231),IF(Table1[[#This Row],[narratives_rank_2]]=1,312,321)))</f>
        <v>123</v>
      </c>
      <c r="AW488" t="str">
        <f>IF(AV488=[1]Q4_narr_rank!$B$2,[1]Q4_narr_rank!$A$2,IF(AV488=[1]Q4_narr_rank!$B$3,[1]Q4_narr_rank!$A$3,IF(AV488=[1]Q4_narr_rank!$B$4,[1]Q4_narr_rank!$A$4,IF(AV488=[1]Q4_narr_rank!$B$5,[1]Q4_narr_rank!$A$5,IF(AV488=[1]Q4_narr_rank!$B$6,[1]Q4_narr_rank!$A$6,IF(AV488=[1]Q4_narr_rank!$B$7,[1]Q4_narr_rank!$A$7))))))</f>
        <v>Cynics</v>
      </c>
      <c r="AX488" t="s">
        <v>2644</v>
      </c>
      <c r="AY488">
        <v>1</v>
      </c>
      <c r="AZ488">
        <f>LEN(Table1[[#This Row],[narratives_probing]])</f>
        <v>114</v>
      </c>
      <c r="BA488" s="6" t="str">
        <f>IF(Table1[[#This Row],[narratives_rank_1]]=1,"Money",IF(Table1[[#This Row],[narratives_rank_2]]=1,"Mixture",IF(Table1[[#This Row],[narratives_rank_3]]=1,"Sincere")))</f>
        <v>Money</v>
      </c>
      <c r="BB488" s="7" t="s">
        <v>116</v>
      </c>
      <c r="BC488" s="1">
        <v>10</v>
      </c>
      <c r="BF488" t="s">
        <v>93</v>
      </c>
      <c r="BG488" t="s">
        <v>187</v>
      </c>
      <c r="BH488" t="s">
        <v>146</v>
      </c>
      <c r="BI488" t="s">
        <v>118</v>
      </c>
      <c r="BJ488" t="s">
        <v>154</v>
      </c>
      <c r="BK488" t="s">
        <v>120</v>
      </c>
      <c r="BL488" t="s">
        <v>630</v>
      </c>
      <c r="BN488">
        <v>24</v>
      </c>
      <c r="BO488" t="s">
        <v>122</v>
      </c>
      <c r="BP488" t="s">
        <v>147</v>
      </c>
      <c r="BQ488" t="s">
        <v>156</v>
      </c>
    </row>
    <row r="489" spans="1:69" x14ac:dyDescent="0.2">
      <c r="A489" t="s">
        <v>2645</v>
      </c>
      <c r="B489" t="s">
        <v>2645</v>
      </c>
      <c r="C489">
        <v>137.393</v>
      </c>
      <c r="D489" t="s">
        <v>2646</v>
      </c>
      <c r="E489" s="1" t="s">
        <v>205</v>
      </c>
      <c r="F489" s="1">
        <v>2</v>
      </c>
      <c r="G489" s="1" t="s">
        <v>206</v>
      </c>
      <c r="H489" s="1">
        <v>6</v>
      </c>
      <c r="I489" s="1"/>
      <c r="J489" t="s">
        <v>2647</v>
      </c>
      <c r="K489" s="1" t="s">
        <v>108</v>
      </c>
      <c r="L489" s="1">
        <v>1</v>
      </c>
      <c r="M489" s="1" t="s">
        <v>109</v>
      </c>
      <c r="N489" s="1">
        <v>1</v>
      </c>
      <c r="O489" s="1" t="s">
        <v>345</v>
      </c>
      <c r="P489" s="1">
        <v>1</v>
      </c>
      <c r="R489" t="s">
        <v>2648</v>
      </c>
      <c r="S489">
        <v>0</v>
      </c>
      <c r="X489">
        <v>0</v>
      </c>
      <c r="Y489" t="str" cm="1">
        <f t="array" ref="Y48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89" cm="1">
        <f t="array" ref="Z48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89" t="str" cm="1">
        <f t="array" ref="AA48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89" t="str" cm="1">
        <f t="array" ref="AB48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89" t="str" cm="1">
        <f t="array" ref="AC48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89" t="str" cm="1">
        <f t="array" ref="AD48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89">
        <f>IF(OR(Table1[[#This Row],[Merged_Coding3numerical1]]=1,Table1[[#This Row],[Merged_Coding3numerical2]]=1,Table1[[#This Row],[Merged_Coding3numerical3]]=1),1,0)</f>
        <v>1</v>
      </c>
      <c r="AF489">
        <f>IF(OR(Table1[[#This Row],[Merged_Coding3numerical1]]=2,Table1[[#This Row],[Merged_Coding3numerical2]]=2,Table1[[#This Row],[Merged_Coding3numerical3]]=2),1,0)</f>
        <v>0</v>
      </c>
      <c r="AG489">
        <f>IF(OR(Table1[[#This Row],[Merged_Coding3numerical1]]=3,Table1[[#This Row],[Merged_Coding3numerical2]]=3,Table1[[#This Row],[Merged_Coding3numerical3]]=3),1,0)</f>
        <v>0</v>
      </c>
      <c r="AH489">
        <f>IF(OR(Table1[[#This Row],[Merged_Coding3numerical1]]=4,Table1[[#This Row],[Merged_Coding3numerical2]]=4,Table1[[#This Row],[Merged_Coding3numerical3]]=4),1,0)</f>
        <v>0</v>
      </c>
      <c r="AI489">
        <f>IF(OR(Table1[[#This Row],[Merged_Coding3numerical1]]=5,Table1[[#This Row],[Merged_Coding3numerical2]]=5,Table1[[#This Row],[Merged_Coding3numerical3]]=5),1,0)</f>
        <v>0</v>
      </c>
      <c r="AJ489">
        <f>LEN(Table1[[#This Row],[narratives_open]])</f>
        <v>253</v>
      </c>
      <c r="AK489" s="1" t="s">
        <v>90</v>
      </c>
      <c r="AL489" s="1">
        <v>2</v>
      </c>
      <c r="AR489">
        <f t="shared" si="7"/>
        <v>1</v>
      </c>
      <c r="AS489">
        <v>1</v>
      </c>
      <c r="AT489">
        <v>2</v>
      </c>
      <c r="AU489">
        <v>3</v>
      </c>
      <c r="AV489">
        <f>IF(Table1[[#This Row],[narratives_rank_1]]=1,IF(Table1[[#This Row],[narratives_rank_2]]=2,123,132),IF(Table1[[#This Row],[narratives_rank_1]]=2,IF(Table1[[#This Row],[narratives_rank_2]]=1,213,231),IF(Table1[[#This Row],[narratives_rank_2]]=1,312,321)))</f>
        <v>123</v>
      </c>
      <c r="AW489" t="str">
        <f>IF(AV489=[1]Q4_narr_rank!$B$2,[1]Q4_narr_rank!$A$2,IF(AV489=[1]Q4_narr_rank!$B$3,[1]Q4_narr_rank!$A$3,IF(AV489=[1]Q4_narr_rank!$B$4,[1]Q4_narr_rank!$A$4,IF(AV489=[1]Q4_narr_rank!$B$5,[1]Q4_narr_rank!$A$5,IF(AV489=[1]Q4_narr_rank!$B$6,[1]Q4_narr_rank!$A$6,IF(AV489=[1]Q4_narr_rank!$B$7,[1]Q4_narr_rank!$A$7))))))</f>
        <v>Cynics</v>
      </c>
      <c r="AX489" t="s">
        <v>2649</v>
      </c>
      <c r="AY489">
        <v>1</v>
      </c>
      <c r="AZ489">
        <f>LEN(Table1[[#This Row],[narratives_probing]])</f>
        <v>257</v>
      </c>
      <c r="BA489" s="6" t="str">
        <f>IF(Table1[[#This Row],[narratives_rank_1]]=1,"Money",IF(Table1[[#This Row],[narratives_rank_2]]=1,"Mixture",IF(Table1[[#This Row],[narratives_rank_3]]=1,"Sincere")))</f>
        <v>Money</v>
      </c>
      <c r="BB489" s="11" t="s">
        <v>116</v>
      </c>
      <c r="BC489" s="1">
        <v>10</v>
      </c>
      <c r="BF489" t="s">
        <v>133</v>
      </c>
      <c r="BG489" t="s">
        <v>94</v>
      </c>
      <c r="BH489" t="s">
        <v>146</v>
      </c>
      <c r="BI489" t="s">
        <v>118</v>
      </c>
      <c r="BJ489" t="s">
        <v>154</v>
      </c>
      <c r="BK489" t="s">
        <v>120</v>
      </c>
      <c r="BL489" t="s">
        <v>135</v>
      </c>
      <c r="BN489">
        <v>46</v>
      </c>
      <c r="BO489" t="s">
        <v>155</v>
      </c>
      <c r="BP489" t="s">
        <v>324</v>
      </c>
      <c r="BQ489" t="s">
        <v>138</v>
      </c>
    </row>
    <row r="490" spans="1:69" x14ac:dyDescent="0.2">
      <c r="A490" t="s">
        <v>2650</v>
      </c>
      <c r="B490" t="s">
        <v>2650</v>
      </c>
      <c r="C490">
        <v>52.414000000000001</v>
      </c>
      <c r="D490" t="s">
        <v>2651</v>
      </c>
      <c r="E490" s="1" t="s">
        <v>105</v>
      </c>
      <c r="F490" s="1">
        <v>1</v>
      </c>
      <c r="G490" s="1" t="s">
        <v>106</v>
      </c>
      <c r="H490" s="1">
        <v>2</v>
      </c>
      <c r="I490" s="1"/>
      <c r="J490" t="s">
        <v>2652</v>
      </c>
      <c r="K490" s="1" t="s">
        <v>108</v>
      </c>
      <c r="L490" s="1">
        <v>1</v>
      </c>
      <c r="M490" s="1" t="s">
        <v>109</v>
      </c>
      <c r="N490" s="1">
        <v>1</v>
      </c>
      <c r="O490" s="1" t="s">
        <v>88</v>
      </c>
      <c r="P490" s="1">
        <v>4</v>
      </c>
      <c r="R490" t="s">
        <v>2653</v>
      </c>
      <c r="S490">
        <v>0</v>
      </c>
      <c r="X490">
        <v>0</v>
      </c>
      <c r="Y490" t="str" cm="1">
        <f t="array" ref="Y49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90" cm="1">
        <f t="array" ref="Z49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90" t="str" cm="1">
        <f t="array" ref="AA49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90" t="str" cm="1">
        <f t="array" ref="AB49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90" t="str" cm="1">
        <f t="array" ref="AC49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90" t="str" cm="1">
        <f t="array" ref="AD49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90">
        <f>IF(OR(Table1[[#This Row],[Merged_Coding3numerical1]]=1,Table1[[#This Row],[Merged_Coding3numerical2]]=1,Table1[[#This Row],[Merged_Coding3numerical3]]=1),1,0)</f>
        <v>1</v>
      </c>
      <c r="AF490">
        <f>IF(OR(Table1[[#This Row],[Merged_Coding3numerical1]]=2,Table1[[#This Row],[Merged_Coding3numerical2]]=2,Table1[[#This Row],[Merged_Coding3numerical3]]=2),1,0)</f>
        <v>0</v>
      </c>
      <c r="AG490">
        <f>IF(OR(Table1[[#This Row],[Merged_Coding3numerical1]]=3,Table1[[#This Row],[Merged_Coding3numerical2]]=3,Table1[[#This Row],[Merged_Coding3numerical3]]=3),1,0)</f>
        <v>0</v>
      </c>
      <c r="AH490">
        <f>IF(OR(Table1[[#This Row],[Merged_Coding3numerical1]]=4,Table1[[#This Row],[Merged_Coding3numerical2]]=4,Table1[[#This Row],[Merged_Coding3numerical3]]=4),1,0)</f>
        <v>0</v>
      </c>
      <c r="AI490">
        <f>IF(OR(Table1[[#This Row],[Merged_Coding3numerical1]]=5,Table1[[#This Row],[Merged_Coding3numerical2]]=5,Table1[[#This Row],[Merged_Coding3numerical3]]=5),1,0)</f>
        <v>0</v>
      </c>
      <c r="AJ490">
        <f>LEN(Table1[[#This Row],[narratives_open]])</f>
        <v>311</v>
      </c>
      <c r="AK490" s="1" t="s">
        <v>90</v>
      </c>
      <c r="AL490" s="1">
        <v>2</v>
      </c>
      <c r="AR490">
        <f t="shared" si="7"/>
        <v>1</v>
      </c>
      <c r="AS490">
        <v>1</v>
      </c>
      <c r="AT490">
        <v>2</v>
      </c>
      <c r="AU490">
        <v>3</v>
      </c>
      <c r="AV490">
        <f>IF(Table1[[#This Row],[narratives_rank_1]]=1,IF(Table1[[#This Row],[narratives_rank_2]]=2,123,132),IF(Table1[[#This Row],[narratives_rank_1]]=2,IF(Table1[[#This Row],[narratives_rank_2]]=1,213,231),IF(Table1[[#This Row],[narratives_rank_2]]=1,312,321)))</f>
        <v>123</v>
      </c>
      <c r="AW490" t="str">
        <f>IF(AV490=[1]Q4_narr_rank!$B$2,[1]Q4_narr_rank!$A$2,IF(AV490=[1]Q4_narr_rank!$B$3,[1]Q4_narr_rank!$A$3,IF(AV490=[1]Q4_narr_rank!$B$4,[1]Q4_narr_rank!$A$4,IF(AV490=[1]Q4_narr_rank!$B$5,[1]Q4_narr_rank!$A$5,IF(AV490=[1]Q4_narr_rank!$B$6,[1]Q4_narr_rank!$A$6,IF(AV490=[1]Q4_narr_rank!$B$7,[1]Q4_narr_rank!$A$7))))))</f>
        <v>Cynics</v>
      </c>
      <c r="AX490" t="s">
        <v>2654</v>
      </c>
      <c r="AY490">
        <v>1</v>
      </c>
      <c r="AZ490">
        <f>LEN(Table1[[#This Row],[narratives_probing]])</f>
        <v>237</v>
      </c>
      <c r="BA490" s="6" t="str">
        <f>IF(Table1[[#This Row],[narratives_rank_1]]=1,"Money",IF(Table1[[#This Row],[narratives_rank_2]]=1,"Mixture",IF(Table1[[#This Row],[narratives_rank_3]]=1,"Sincere")))</f>
        <v>Money</v>
      </c>
      <c r="BB490" s="11" t="s">
        <v>116</v>
      </c>
      <c r="BC490" s="1">
        <v>10</v>
      </c>
      <c r="BF490" t="s">
        <v>223</v>
      </c>
      <c r="BG490" t="s">
        <v>187</v>
      </c>
      <c r="BH490" t="s">
        <v>118</v>
      </c>
      <c r="BI490" t="s">
        <v>146</v>
      </c>
      <c r="BJ490" t="s">
        <v>154</v>
      </c>
      <c r="BK490" t="s">
        <v>163</v>
      </c>
      <c r="BL490" t="s">
        <v>99</v>
      </c>
      <c r="BN490">
        <v>63</v>
      </c>
      <c r="BO490" t="s">
        <v>136</v>
      </c>
      <c r="BP490" t="s">
        <v>164</v>
      </c>
      <c r="BQ490" t="s">
        <v>102</v>
      </c>
    </row>
    <row r="491" spans="1:69" x14ac:dyDescent="0.2">
      <c r="A491" t="s">
        <v>2655</v>
      </c>
      <c r="B491" t="s">
        <v>2655</v>
      </c>
      <c r="C491">
        <v>97.873999999999995</v>
      </c>
      <c r="D491" t="s">
        <v>2656</v>
      </c>
      <c r="E491" s="1" t="s">
        <v>167</v>
      </c>
      <c r="F491" s="1">
        <v>5</v>
      </c>
      <c r="G491" s="1" t="s">
        <v>167</v>
      </c>
      <c r="H491" s="1">
        <v>19</v>
      </c>
      <c r="I491" s="1"/>
      <c r="J491" t="s">
        <v>2657</v>
      </c>
      <c r="K491" s="1" t="s">
        <v>176</v>
      </c>
      <c r="L491" s="1">
        <v>2</v>
      </c>
      <c r="M491" s="1" t="s">
        <v>177</v>
      </c>
      <c r="N491" s="1">
        <v>2</v>
      </c>
      <c r="O491" s="1" t="s">
        <v>88</v>
      </c>
      <c r="P491" s="1">
        <v>4</v>
      </c>
      <c r="R491" t="s">
        <v>2658</v>
      </c>
      <c r="S491">
        <v>0</v>
      </c>
      <c r="V491" t="s">
        <v>90</v>
      </c>
      <c r="W491" s="8">
        <f>IF(Table1[[#This Row],[main_reasontext]]=[1]Q3_narr_open!$A$23,1,IF(Table1[[#This Row],[main_reasontext]]=[1]Q3_narr_open!$A$24,2,IF(Table1[[#This Row],[main_reasontext]]=[1]Q3_narr_open!$A$25,3,IF(Table1[[#This Row],[main_reasontext]]=[1]Q3_narr_open!$A$26,4,))))</f>
        <v>1</v>
      </c>
      <c r="X491">
        <v>0</v>
      </c>
      <c r="Y491" t="str" cm="1">
        <f t="array" ref="Y49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91" cm="1">
        <f t="array" ref="Z49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91" t="str" cm="1">
        <f t="array" ref="AA49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91" cm="1">
        <f t="array" ref="AB49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91" t="str" cm="1">
        <f t="array" ref="AC49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91" t="str" cm="1">
        <f t="array" ref="AD49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91">
        <f>IF(OR(Table1[[#This Row],[Merged_Coding3numerical1]]=1,Table1[[#This Row],[Merged_Coding3numerical2]]=1,Table1[[#This Row],[Merged_Coding3numerical3]]=1),1,0)</f>
        <v>1</v>
      </c>
      <c r="AF491">
        <f>IF(OR(Table1[[#This Row],[Merged_Coding3numerical1]]=2,Table1[[#This Row],[Merged_Coding3numerical2]]=2,Table1[[#This Row],[Merged_Coding3numerical3]]=2),1,0)</f>
        <v>0</v>
      </c>
      <c r="AG491">
        <f>IF(OR(Table1[[#This Row],[Merged_Coding3numerical1]]=3,Table1[[#This Row],[Merged_Coding3numerical2]]=3,Table1[[#This Row],[Merged_Coding3numerical3]]=3),1,0)</f>
        <v>0</v>
      </c>
      <c r="AH491">
        <f>IF(OR(Table1[[#This Row],[Merged_Coding3numerical1]]=4,Table1[[#This Row],[Merged_Coding3numerical2]]=4,Table1[[#This Row],[Merged_Coding3numerical3]]=4),1,0)</f>
        <v>1</v>
      </c>
      <c r="AI491">
        <f>IF(OR(Table1[[#This Row],[Merged_Coding3numerical1]]=5,Table1[[#This Row],[Merged_Coding3numerical2]]=5,Table1[[#This Row],[Merged_Coding3numerical3]]=5),1,0)</f>
        <v>0</v>
      </c>
      <c r="AJ491">
        <f>LEN(Table1[[#This Row],[narratives_open]])</f>
        <v>129</v>
      </c>
      <c r="AK491" s="1" t="s">
        <v>90</v>
      </c>
      <c r="AL491" s="1">
        <v>2</v>
      </c>
      <c r="AM491" s="1" t="s">
        <v>113</v>
      </c>
      <c r="AN491" s="1">
        <v>1</v>
      </c>
      <c r="AR491">
        <f t="shared" si="7"/>
        <v>0.5</v>
      </c>
      <c r="AS491">
        <v>2</v>
      </c>
      <c r="AT491">
        <v>1</v>
      </c>
      <c r="AU491">
        <v>3</v>
      </c>
      <c r="AV491">
        <f>IF(Table1[[#This Row],[narratives_rank_1]]=1,IF(Table1[[#This Row],[narratives_rank_2]]=2,123,132),IF(Table1[[#This Row],[narratives_rank_1]]=2,IF(Table1[[#This Row],[narratives_rank_2]]=1,213,231),IF(Table1[[#This Row],[narratives_rank_2]]=1,312,321)))</f>
        <v>213</v>
      </c>
      <c r="AW491" t="str">
        <f>IF(AV491=[1]Q4_narr_rank!$B$2,[1]Q4_narr_rank!$A$2,IF(AV491=[1]Q4_narr_rank!$B$3,[1]Q4_narr_rank!$A$3,IF(AV491=[1]Q4_narr_rank!$B$4,[1]Q4_narr_rank!$A$4,IF(AV491=[1]Q4_narr_rank!$B$5,[1]Q4_narr_rank!$A$5,IF(AV491=[1]Q4_narr_rank!$B$6,[1]Q4_narr_rank!$A$6,IF(AV491=[1]Q4_narr_rank!$B$7,[1]Q4_narr_rank!$A$7))))))</f>
        <v>Balanced Cynics</v>
      </c>
      <c r="AX491" t="s">
        <v>2659</v>
      </c>
      <c r="AY491">
        <v>1</v>
      </c>
      <c r="AZ491">
        <f>LEN(Table1[[#This Row],[narratives_probing]])</f>
        <v>106</v>
      </c>
      <c r="BA491" s="6" t="str">
        <f>IF(Table1[[#This Row],[narratives_rank_1]]=1,"Money",IF(Table1[[#This Row],[narratives_rank_2]]=1,"Mixture",IF(Table1[[#This Row],[narratives_rank_3]]=1,"Sincere")))</f>
        <v>Mixture</v>
      </c>
      <c r="BB491" s="1" t="s">
        <v>2660</v>
      </c>
      <c r="BC491" s="1">
        <v>16</v>
      </c>
      <c r="BF491" t="s">
        <v>133</v>
      </c>
      <c r="BG491" t="s">
        <v>187</v>
      </c>
      <c r="BH491" t="s">
        <v>146</v>
      </c>
      <c r="BI491" t="s">
        <v>118</v>
      </c>
      <c r="BJ491" t="s">
        <v>162</v>
      </c>
      <c r="BK491" t="s">
        <v>120</v>
      </c>
      <c r="BL491" t="s">
        <v>135</v>
      </c>
      <c r="BN491">
        <v>45</v>
      </c>
      <c r="BO491" t="s">
        <v>100</v>
      </c>
      <c r="BP491" t="s">
        <v>123</v>
      </c>
      <c r="BQ491" t="s">
        <v>124</v>
      </c>
    </row>
    <row r="492" spans="1:69" x14ac:dyDescent="0.2">
      <c r="A492" t="s">
        <v>2661</v>
      </c>
      <c r="B492" s="15" t="s">
        <v>2661</v>
      </c>
      <c r="C492">
        <v>141.9</v>
      </c>
      <c r="D492" t="s">
        <v>2662</v>
      </c>
      <c r="E492" s="1" t="s">
        <v>105</v>
      </c>
      <c r="F492" s="1">
        <v>1</v>
      </c>
      <c r="G492" s="1" t="s">
        <v>2505</v>
      </c>
      <c r="H492" s="1">
        <v>12</v>
      </c>
      <c r="I492" s="1"/>
      <c r="J492" t="s">
        <v>2663</v>
      </c>
      <c r="K492" s="1" t="s">
        <v>108</v>
      </c>
      <c r="L492" s="1">
        <v>1</v>
      </c>
      <c r="M492" s="1" t="s">
        <v>109</v>
      </c>
      <c r="N492" s="1">
        <v>1</v>
      </c>
      <c r="O492" s="1" t="s">
        <v>88</v>
      </c>
      <c r="P492" s="1">
        <v>4</v>
      </c>
      <c r="R492" t="s">
        <v>2664</v>
      </c>
      <c r="S492">
        <v>0</v>
      </c>
      <c r="X492">
        <v>0</v>
      </c>
      <c r="Y492" t="str" cm="1">
        <f t="array" ref="Y49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92" cm="1">
        <f t="array" ref="Z49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92" t="str" cm="1">
        <f t="array" ref="AA49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92" t="str" cm="1">
        <f t="array" ref="AB49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92" t="str" cm="1">
        <f t="array" ref="AC49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92" t="str" cm="1">
        <f t="array" ref="AD49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92">
        <f>IF(OR(Table1[[#This Row],[Merged_Coding3numerical1]]=1,Table1[[#This Row],[Merged_Coding3numerical2]]=1,Table1[[#This Row],[Merged_Coding3numerical3]]=1),1,0)</f>
        <v>1</v>
      </c>
      <c r="AF492">
        <f>IF(OR(Table1[[#This Row],[Merged_Coding3numerical1]]=2,Table1[[#This Row],[Merged_Coding3numerical2]]=2,Table1[[#This Row],[Merged_Coding3numerical3]]=2),1,0)</f>
        <v>0</v>
      </c>
      <c r="AG492">
        <f>IF(OR(Table1[[#This Row],[Merged_Coding3numerical1]]=3,Table1[[#This Row],[Merged_Coding3numerical2]]=3,Table1[[#This Row],[Merged_Coding3numerical3]]=3),1,0)</f>
        <v>0</v>
      </c>
      <c r="AH492">
        <f>IF(OR(Table1[[#This Row],[Merged_Coding3numerical1]]=4,Table1[[#This Row],[Merged_Coding3numerical2]]=4,Table1[[#This Row],[Merged_Coding3numerical3]]=4),1,0)</f>
        <v>0</v>
      </c>
      <c r="AI492">
        <f>IF(OR(Table1[[#This Row],[Merged_Coding3numerical1]]=5,Table1[[#This Row],[Merged_Coding3numerical2]]=5,Table1[[#This Row],[Merged_Coding3numerical3]]=5),1,0)</f>
        <v>0</v>
      </c>
      <c r="AJ492">
        <f>LEN(Table1[[#This Row],[narratives_open]])</f>
        <v>839</v>
      </c>
      <c r="AK492" s="1" t="s">
        <v>90</v>
      </c>
      <c r="AL492" s="1">
        <v>2</v>
      </c>
      <c r="AR492">
        <f t="shared" si="7"/>
        <v>1</v>
      </c>
      <c r="AS492">
        <v>1</v>
      </c>
      <c r="AT492">
        <v>2</v>
      </c>
      <c r="AU492">
        <v>3</v>
      </c>
      <c r="AV492">
        <f>IF(Table1[[#This Row],[narratives_rank_1]]=1,IF(Table1[[#This Row],[narratives_rank_2]]=2,123,132),IF(Table1[[#This Row],[narratives_rank_1]]=2,IF(Table1[[#This Row],[narratives_rank_2]]=1,213,231),IF(Table1[[#This Row],[narratives_rank_2]]=1,312,321)))</f>
        <v>123</v>
      </c>
      <c r="AW492" t="str">
        <f>IF(AV492=[1]Q4_narr_rank!$B$2,[1]Q4_narr_rank!$A$2,IF(AV492=[1]Q4_narr_rank!$B$3,[1]Q4_narr_rank!$A$3,IF(AV492=[1]Q4_narr_rank!$B$4,[1]Q4_narr_rank!$A$4,IF(AV492=[1]Q4_narr_rank!$B$5,[1]Q4_narr_rank!$A$5,IF(AV492=[1]Q4_narr_rank!$B$6,[1]Q4_narr_rank!$A$6,IF(AV492=[1]Q4_narr_rank!$B$7,[1]Q4_narr_rank!$A$7))))))</f>
        <v>Cynics</v>
      </c>
      <c r="AX492" t="s">
        <v>2665</v>
      </c>
      <c r="AY492">
        <v>1</v>
      </c>
      <c r="AZ492">
        <f>LEN(Table1[[#This Row],[narratives_probing]])</f>
        <v>822</v>
      </c>
      <c r="BA492" s="6" t="str">
        <f>IF(Table1[[#This Row],[narratives_rank_1]]=1,"Money",IF(Table1[[#This Row],[narratives_rank_2]]=1,"Mixture",IF(Table1[[#This Row],[narratives_rank_3]]=1,"Sincere")))</f>
        <v>Money</v>
      </c>
      <c r="BB492" s="11" t="s">
        <v>116</v>
      </c>
      <c r="BC492" s="1">
        <v>10</v>
      </c>
      <c r="BF492" t="s">
        <v>117</v>
      </c>
      <c r="BG492" t="s">
        <v>187</v>
      </c>
      <c r="BH492" t="s">
        <v>96</v>
      </c>
      <c r="BI492" t="s">
        <v>118</v>
      </c>
      <c r="BJ492" t="s">
        <v>97</v>
      </c>
      <c r="BK492" t="s">
        <v>120</v>
      </c>
      <c r="BL492" t="s">
        <v>135</v>
      </c>
      <c r="BN492">
        <v>62</v>
      </c>
      <c r="BO492" t="s">
        <v>136</v>
      </c>
      <c r="BP492" t="s">
        <v>123</v>
      </c>
      <c r="BQ492" t="s">
        <v>156</v>
      </c>
    </row>
    <row r="493" spans="1:69" x14ac:dyDescent="0.2">
      <c r="A493" t="s">
        <v>2666</v>
      </c>
      <c r="B493" t="s">
        <v>2666</v>
      </c>
      <c r="C493">
        <v>67.643000000000001</v>
      </c>
      <c r="D493" t="s">
        <v>2667</v>
      </c>
      <c r="E493" s="1" t="s">
        <v>127</v>
      </c>
      <c r="F493" s="1">
        <v>3</v>
      </c>
      <c r="G493" s="1" t="s">
        <v>128</v>
      </c>
      <c r="H493" s="1">
        <v>9</v>
      </c>
      <c r="I493" s="1"/>
      <c r="J493" t="s">
        <v>2668</v>
      </c>
      <c r="K493" s="1" t="s">
        <v>108</v>
      </c>
      <c r="L493" s="1">
        <v>1</v>
      </c>
      <c r="M493" s="1" t="s">
        <v>109</v>
      </c>
      <c r="N493" s="1">
        <v>1</v>
      </c>
      <c r="O493" s="1" t="s">
        <v>345</v>
      </c>
      <c r="P493" s="1">
        <v>1</v>
      </c>
      <c r="R493" t="s">
        <v>2669</v>
      </c>
      <c r="S493">
        <v>0</v>
      </c>
      <c r="X493">
        <v>0</v>
      </c>
      <c r="Y493" t="str" cm="1">
        <f t="array" ref="Y49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93" cm="1">
        <f t="array" ref="Z49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93" t="str" cm="1">
        <f t="array" ref="AA49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93" t="str" cm="1">
        <f t="array" ref="AB49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93" t="str" cm="1">
        <f t="array" ref="AC49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93" t="str" cm="1">
        <f t="array" ref="AD49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93">
        <f>IF(OR(Table1[[#This Row],[Merged_Coding3numerical1]]=1,Table1[[#This Row],[Merged_Coding3numerical2]]=1,Table1[[#This Row],[Merged_Coding3numerical3]]=1),1,0)</f>
        <v>1</v>
      </c>
      <c r="AF493">
        <f>IF(OR(Table1[[#This Row],[Merged_Coding3numerical1]]=2,Table1[[#This Row],[Merged_Coding3numerical2]]=2,Table1[[#This Row],[Merged_Coding3numerical3]]=2),1,0)</f>
        <v>0</v>
      </c>
      <c r="AG493">
        <f>IF(OR(Table1[[#This Row],[Merged_Coding3numerical1]]=3,Table1[[#This Row],[Merged_Coding3numerical2]]=3,Table1[[#This Row],[Merged_Coding3numerical3]]=3),1,0)</f>
        <v>0</v>
      </c>
      <c r="AH493">
        <f>IF(OR(Table1[[#This Row],[Merged_Coding3numerical1]]=4,Table1[[#This Row],[Merged_Coding3numerical2]]=4,Table1[[#This Row],[Merged_Coding3numerical3]]=4),1,0)</f>
        <v>0</v>
      </c>
      <c r="AI493">
        <f>IF(OR(Table1[[#This Row],[Merged_Coding3numerical1]]=5,Table1[[#This Row],[Merged_Coding3numerical2]]=5,Table1[[#This Row],[Merged_Coding3numerical3]]=5),1,0)</f>
        <v>0</v>
      </c>
      <c r="AJ493">
        <f>LEN(Table1[[#This Row],[narratives_open]])</f>
        <v>199</v>
      </c>
      <c r="AK493" s="1" t="s">
        <v>90</v>
      </c>
      <c r="AL493" s="1">
        <v>2</v>
      </c>
      <c r="AR493">
        <f t="shared" si="7"/>
        <v>1</v>
      </c>
      <c r="AS493">
        <v>1</v>
      </c>
      <c r="AT493">
        <v>2</v>
      </c>
      <c r="AU493">
        <v>3</v>
      </c>
      <c r="AV493">
        <f>IF(Table1[[#This Row],[narratives_rank_1]]=1,IF(Table1[[#This Row],[narratives_rank_2]]=2,123,132),IF(Table1[[#This Row],[narratives_rank_1]]=2,IF(Table1[[#This Row],[narratives_rank_2]]=1,213,231),IF(Table1[[#This Row],[narratives_rank_2]]=1,312,321)))</f>
        <v>123</v>
      </c>
      <c r="AW493" t="str">
        <f>IF(AV493=[1]Q4_narr_rank!$B$2,[1]Q4_narr_rank!$A$2,IF(AV493=[1]Q4_narr_rank!$B$3,[1]Q4_narr_rank!$A$3,IF(AV493=[1]Q4_narr_rank!$B$4,[1]Q4_narr_rank!$A$4,IF(AV493=[1]Q4_narr_rank!$B$5,[1]Q4_narr_rank!$A$5,IF(AV493=[1]Q4_narr_rank!$B$6,[1]Q4_narr_rank!$A$6,IF(AV493=[1]Q4_narr_rank!$B$7,[1]Q4_narr_rank!$A$7))))))</f>
        <v>Cynics</v>
      </c>
      <c r="AX493" t="s">
        <v>2670</v>
      </c>
      <c r="AY493">
        <v>1</v>
      </c>
      <c r="AZ493">
        <f>LEN(Table1[[#This Row],[narratives_probing]])</f>
        <v>387</v>
      </c>
      <c r="BA493" s="6" t="str">
        <f>IF(Table1[[#This Row],[narratives_rank_1]]=1,"Money",IF(Table1[[#This Row],[narratives_rank_2]]=1,"Mixture",IF(Table1[[#This Row],[narratives_rank_3]]=1,"Sincere")))</f>
        <v>Money</v>
      </c>
      <c r="BB493" s="9" t="s">
        <v>336</v>
      </c>
      <c r="BC493" s="1">
        <v>3</v>
      </c>
      <c r="BF493" t="s">
        <v>153</v>
      </c>
      <c r="BG493" t="s">
        <v>187</v>
      </c>
      <c r="BH493" t="s">
        <v>96</v>
      </c>
      <c r="BI493" t="s">
        <v>96</v>
      </c>
      <c r="BJ493" t="s">
        <v>97</v>
      </c>
      <c r="BK493" t="s">
        <v>163</v>
      </c>
      <c r="BL493" t="s">
        <v>121</v>
      </c>
      <c r="BN493">
        <v>18</v>
      </c>
      <c r="BO493" t="s">
        <v>803</v>
      </c>
      <c r="BP493" t="s">
        <v>324</v>
      </c>
      <c r="BQ493" t="s">
        <v>124</v>
      </c>
    </row>
    <row r="494" spans="1:69" x14ac:dyDescent="0.2">
      <c r="A494" t="s">
        <v>2671</v>
      </c>
      <c r="B494" t="s">
        <v>2671</v>
      </c>
      <c r="C494">
        <v>75.498999999999995</v>
      </c>
      <c r="D494" t="s">
        <v>2672</v>
      </c>
      <c r="E494" s="1" t="s">
        <v>167</v>
      </c>
      <c r="F494" s="1">
        <v>5</v>
      </c>
      <c r="G494" s="1" t="s">
        <v>167</v>
      </c>
      <c r="H494" s="1">
        <v>19</v>
      </c>
      <c r="I494" s="1"/>
      <c r="J494" t="s">
        <v>2673</v>
      </c>
      <c r="K494" s="1" t="s">
        <v>176</v>
      </c>
      <c r="L494" s="1">
        <v>2</v>
      </c>
      <c r="M494" s="1" t="s">
        <v>328</v>
      </c>
      <c r="N494" s="1">
        <v>4</v>
      </c>
      <c r="O494" s="1" t="s">
        <v>88</v>
      </c>
      <c r="P494" s="1">
        <v>4</v>
      </c>
      <c r="R494" t="s">
        <v>2674</v>
      </c>
      <c r="S494">
        <v>0</v>
      </c>
      <c r="V494" t="s">
        <v>90</v>
      </c>
      <c r="W494" s="8">
        <f>IF(Table1[[#This Row],[main_reasontext]]=[1]Q3_narr_open!$A$23,1,IF(Table1[[#This Row],[main_reasontext]]=[1]Q3_narr_open!$A$24,2,IF(Table1[[#This Row],[main_reasontext]]=[1]Q3_narr_open!$A$25,3,IF(Table1[[#This Row],[main_reasontext]]=[1]Q3_narr_open!$A$26,4,))))</f>
        <v>1</v>
      </c>
      <c r="X494">
        <v>0</v>
      </c>
      <c r="Y494" t="str" cm="1">
        <f t="array" ref="Y49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94" cm="1">
        <f t="array" ref="Z49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94" t="str" cm="1">
        <f t="array" ref="AA49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94" cm="1">
        <f t="array" ref="AB49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94" t="str" cm="1">
        <f t="array" ref="AC49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94" t="str" cm="1">
        <f t="array" ref="AD49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94">
        <f>IF(OR(Table1[[#This Row],[Merged_Coding3numerical1]]=1,Table1[[#This Row],[Merged_Coding3numerical2]]=1,Table1[[#This Row],[Merged_Coding3numerical3]]=1),1,0)</f>
        <v>1</v>
      </c>
      <c r="AF494">
        <f>IF(OR(Table1[[#This Row],[Merged_Coding3numerical1]]=2,Table1[[#This Row],[Merged_Coding3numerical2]]=2,Table1[[#This Row],[Merged_Coding3numerical3]]=2),1,0)</f>
        <v>0</v>
      </c>
      <c r="AG494">
        <f>IF(OR(Table1[[#This Row],[Merged_Coding3numerical1]]=3,Table1[[#This Row],[Merged_Coding3numerical2]]=3,Table1[[#This Row],[Merged_Coding3numerical3]]=3),1,0)</f>
        <v>0</v>
      </c>
      <c r="AH494">
        <f>IF(OR(Table1[[#This Row],[Merged_Coding3numerical1]]=4,Table1[[#This Row],[Merged_Coding3numerical2]]=4,Table1[[#This Row],[Merged_Coding3numerical3]]=4),1,0)</f>
        <v>1</v>
      </c>
      <c r="AI494">
        <f>IF(OR(Table1[[#This Row],[Merged_Coding3numerical1]]=5,Table1[[#This Row],[Merged_Coding3numerical2]]=5,Table1[[#This Row],[Merged_Coding3numerical3]]=5),1,0)</f>
        <v>0</v>
      </c>
      <c r="AJ494">
        <f>LEN(Table1[[#This Row],[narratives_open]])</f>
        <v>157</v>
      </c>
      <c r="AK494" s="1" t="s">
        <v>90</v>
      </c>
      <c r="AL494" s="1">
        <v>2</v>
      </c>
      <c r="AM494" s="1" t="s">
        <v>114</v>
      </c>
      <c r="AN494" s="1">
        <v>6</v>
      </c>
      <c r="AR494">
        <f t="shared" si="7"/>
        <v>0.5</v>
      </c>
      <c r="AS494">
        <v>2</v>
      </c>
      <c r="AT494">
        <v>1</v>
      </c>
      <c r="AU494">
        <v>3</v>
      </c>
      <c r="AV494">
        <f>IF(Table1[[#This Row],[narratives_rank_1]]=1,IF(Table1[[#This Row],[narratives_rank_2]]=2,123,132),IF(Table1[[#This Row],[narratives_rank_1]]=2,IF(Table1[[#This Row],[narratives_rank_2]]=1,213,231),IF(Table1[[#This Row],[narratives_rank_2]]=1,312,321)))</f>
        <v>213</v>
      </c>
      <c r="AW494" t="str">
        <f>IF(AV494=[1]Q4_narr_rank!$B$2,[1]Q4_narr_rank!$A$2,IF(AV494=[1]Q4_narr_rank!$B$3,[1]Q4_narr_rank!$A$3,IF(AV494=[1]Q4_narr_rank!$B$4,[1]Q4_narr_rank!$A$4,IF(AV494=[1]Q4_narr_rank!$B$5,[1]Q4_narr_rank!$A$5,IF(AV494=[1]Q4_narr_rank!$B$6,[1]Q4_narr_rank!$A$6,IF(AV494=[1]Q4_narr_rank!$B$7,[1]Q4_narr_rank!$A$7))))))</f>
        <v>Balanced Cynics</v>
      </c>
      <c r="AX494" t="s">
        <v>2007</v>
      </c>
      <c r="AY494">
        <v>1</v>
      </c>
      <c r="AZ494">
        <f>LEN(Table1[[#This Row],[narratives_probing]])</f>
        <v>2</v>
      </c>
      <c r="BA494" s="6" t="str">
        <f>IF(Table1[[#This Row],[narratives_rank_1]]=1,"Money",IF(Table1[[#This Row],[narratives_rank_2]]=1,"Mixture",IF(Table1[[#This Row],[narratives_rank_3]]=1,"Sincere")))</f>
        <v>Mixture</v>
      </c>
      <c r="BB494" s="11" t="s">
        <v>172</v>
      </c>
      <c r="BC494" s="1">
        <v>12</v>
      </c>
      <c r="BF494" t="s">
        <v>93</v>
      </c>
      <c r="BG494" t="s">
        <v>94</v>
      </c>
      <c r="BH494" t="s">
        <v>188</v>
      </c>
      <c r="BI494" t="s">
        <v>188</v>
      </c>
      <c r="BJ494" t="s">
        <v>134</v>
      </c>
      <c r="BK494" t="s">
        <v>120</v>
      </c>
      <c r="BL494" t="s">
        <v>448</v>
      </c>
      <c r="BM494" t="s">
        <v>2675</v>
      </c>
      <c r="BN494">
        <v>56</v>
      </c>
      <c r="BO494" t="s">
        <v>122</v>
      </c>
      <c r="BP494" t="s">
        <v>137</v>
      </c>
      <c r="BQ494" t="s">
        <v>138</v>
      </c>
    </row>
    <row r="495" spans="1:69" x14ac:dyDescent="0.2">
      <c r="A495" t="s">
        <v>2676</v>
      </c>
      <c r="B495" t="s">
        <v>2676</v>
      </c>
      <c r="C495">
        <v>49.043999999999997</v>
      </c>
      <c r="D495" t="s">
        <v>2677</v>
      </c>
      <c r="E495" s="1" t="s">
        <v>167</v>
      </c>
      <c r="F495" s="1">
        <v>5</v>
      </c>
      <c r="G495" s="1" t="s">
        <v>167</v>
      </c>
      <c r="H495" s="1">
        <v>19</v>
      </c>
      <c r="I495" s="1"/>
      <c r="J495" t="s">
        <v>2678</v>
      </c>
      <c r="K495" s="1" t="s">
        <v>108</v>
      </c>
      <c r="L495" s="1">
        <v>1</v>
      </c>
      <c r="M495" s="1" t="s">
        <v>109</v>
      </c>
      <c r="N495" s="1">
        <v>1</v>
      </c>
      <c r="O495" s="1" t="s">
        <v>88</v>
      </c>
      <c r="P495" s="1">
        <v>4</v>
      </c>
      <c r="R495" t="s">
        <v>2679</v>
      </c>
      <c r="S495">
        <v>1</v>
      </c>
      <c r="V495" t="s">
        <v>90</v>
      </c>
      <c r="W495" s="8">
        <f>IF(Table1[[#This Row],[main_reasontext]]=[1]Q3_narr_open!$A$23,1,IF(Table1[[#This Row],[main_reasontext]]=[1]Q3_narr_open!$A$24,2,IF(Table1[[#This Row],[main_reasontext]]=[1]Q3_narr_open!$A$25,3,IF(Table1[[#This Row],[main_reasontext]]=[1]Q3_narr_open!$A$26,4,))))</f>
        <v>1</v>
      </c>
      <c r="X495">
        <v>0</v>
      </c>
      <c r="Y495" t="str" cm="1">
        <f t="array" ref="Y49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95" cm="1">
        <f t="array" ref="Z49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95" t="str" cm="1">
        <f t="array" ref="AA49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95" cm="1">
        <f t="array" ref="AB49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95" t="str" cm="1">
        <f t="array" ref="AC49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495" cm="1">
        <f t="array" ref="AD49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495">
        <f>IF(OR(Table1[[#This Row],[Merged_Coding3numerical1]]=1,Table1[[#This Row],[Merged_Coding3numerical2]]=1,Table1[[#This Row],[Merged_Coding3numerical3]]=1),1,0)</f>
        <v>1</v>
      </c>
      <c r="AF495">
        <f>IF(OR(Table1[[#This Row],[Merged_Coding3numerical1]]=2,Table1[[#This Row],[Merged_Coding3numerical2]]=2,Table1[[#This Row],[Merged_Coding3numerical3]]=2),1,0)</f>
        <v>0</v>
      </c>
      <c r="AG495">
        <f>IF(OR(Table1[[#This Row],[Merged_Coding3numerical1]]=3,Table1[[#This Row],[Merged_Coding3numerical2]]=3,Table1[[#This Row],[Merged_Coding3numerical3]]=3),1,0)</f>
        <v>0</v>
      </c>
      <c r="AH495">
        <f>IF(OR(Table1[[#This Row],[Merged_Coding3numerical1]]=4,Table1[[#This Row],[Merged_Coding3numerical2]]=4,Table1[[#This Row],[Merged_Coding3numerical3]]=4),1,0)</f>
        <v>1</v>
      </c>
      <c r="AI495">
        <f>IF(OR(Table1[[#This Row],[Merged_Coding3numerical1]]=5,Table1[[#This Row],[Merged_Coding3numerical2]]=5,Table1[[#This Row],[Merged_Coding3numerical3]]=5),1,0)</f>
        <v>0</v>
      </c>
      <c r="AJ495">
        <f>LEN(Table1[[#This Row],[narratives_open]])</f>
        <v>81</v>
      </c>
      <c r="AK495" s="1" t="s">
        <v>90</v>
      </c>
      <c r="AL495" s="1">
        <v>2</v>
      </c>
      <c r="AM495" s="1" t="s">
        <v>436</v>
      </c>
      <c r="AN495" s="1">
        <v>16</v>
      </c>
      <c r="AO495" s="1" t="s">
        <v>113</v>
      </c>
      <c r="AP495" s="1">
        <v>1</v>
      </c>
      <c r="AR495">
        <f t="shared" si="7"/>
        <v>0.33333333333333331</v>
      </c>
      <c r="AS495">
        <v>2</v>
      </c>
      <c r="AT495">
        <v>1</v>
      </c>
      <c r="AU495">
        <v>3</v>
      </c>
      <c r="AV495">
        <f>IF(Table1[[#This Row],[narratives_rank_1]]=1,IF(Table1[[#This Row],[narratives_rank_2]]=2,123,132),IF(Table1[[#This Row],[narratives_rank_1]]=2,IF(Table1[[#This Row],[narratives_rank_2]]=1,213,231),IF(Table1[[#This Row],[narratives_rank_2]]=1,312,321)))</f>
        <v>213</v>
      </c>
      <c r="AW495" t="str">
        <f>IF(AV495=[1]Q4_narr_rank!$B$2,[1]Q4_narr_rank!$A$2,IF(AV495=[1]Q4_narr_rank!$B$3,[1]Q4_narr_rank!$A$3,IF(AV495=[1]Q4_narr_rank!$B$4,[1]Q4_narr_rank!$A$4,IF(AV495=[1]Q4_narr_rank!$B$5,[1]Q4_narr_rank!$A$5,IF(AV495=[1]Q4_narr_rank!$B$6,[1]Q4_narr_rank!$A$6,IF(AV495=[1]Q4_narr_rank!$B$7,[1]Q4_narr_rank!$A$7))))))</f>
        <v>Balanced Cynics</v>
      </c>
      <c r="AX495" t="s">
        <v>2680</v>
      </c>
      <c r="AY495">
        <v>1</v>
      </c>
      <c r="AZ495">
        <f>LEN(Table1[[#This Row],[narratives_probing]])</f>
        <v>142</v>
      </c>
      <c r="BA495" s="6" t="str">
        <f>IF(Table1[[#This Row],[narratives_rank_1]]=1,"Money",IF(Table1[[#This Row],[narratives_rank_2]]=1,"Mixture",IF(Table1[[#This Row],[narratives_rank_3]]=1,"Sincere")))</f>
        <v>Mixture</v>
      </c>
      <c r="BB495" s="10" t="s">
        <v>236</v>
      </c>
      <c r="BC495" s="1">
        <v>17</v>
      </c>
      <c r="BF495" t="s">
        <v>93</v>
      </c>
      <c r="BG495" t="s">
        <v>187</v>
      </c>
      <c r="BH495" t="s">
        <v>146</v>
      </c>
      <c r="BI495" t="s">
        <v>146</v>
      </c>
      <c r="BJ495" t="s">
        <v>119</v>
      </c>
      <c r="BK495" t="s">
        <v>120</v>
      </c>
      <c r="BL495" t="s">
        <v>135</v>
      </c>
      <c r="BN495">
        <v>56</v>
      </c>
      <c r="BO495" t="s">
        <v>100</v>
      </c>
      <c r="BP495" t="s">
        <v>216</v>
      </c>
      <c r="BQ495" t="s">
        <v>138</v>
      </c>
    </row>
    <row r="496" spans="1:69" x14ac:dyDescent="0.2">
      <c r="A496" t="s">
        <v>2681</v>
      </c>
      <c r="B496" t="s">
        <v>2681</v>
      </c>
      <c r="C496">
        <v>13.601000000000001</v>
      </c>
      <c r="D496" t="s">
        <v>2682</v>
      </c>
      <c r="E496" s="1" t="s">
        <v>84</v>
      </c>
      <c r="F496" s="1">
        <v>4</v>
      </c>
      <c r="G496" s="1" t="s">
        <v>84</v>
      </c>
      <c r="H496" s="1">
        <v>1</v>
      </c>
      <c r="I496" s="1"/>
      <c r="J496" t="s">
        <v>2683</v>
      </c>
      <c r="K496" s="1" t="s">
        <v>108</v>
      </c>
      <c r="L496" s="1">
        <v>1</v>
      </c>
      <c r="M496" s="1" t="s">
        <v>109</v>
      </c>
      <c r="N496" s="1">
        <v>1</v>
      </c>
      <c r="O496" s="1" t="s">
        <v>88</v>
      </c>
      <c r="P496" s="1">
        <v>4</v>
      </c>
      <c r="Q496" s="1"/>
      <c r="R496" t="s">
        <v>2684</v>
      </c>
      <c r="S496">
        <v>0</v>
      </c>
      <c r="X496">
        <v>0</v>
      </c>
      <c r="Y496" t="str" cm="1">
        <f t="array" ref="Y49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496" cm="1">
        <f t="array" ref="Z49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496" t="str" cm="1">
        <f t="array" ref="AA49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96" t="str" cm="1">
        <f t="array" ref="AB49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96" t="str" cm="1">
        <f t="array" ref="AC49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96" t="str" cm="1">
        <f t="array" ref="AD49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96">
        <f>IF(OR(Table1[[#This Row],[Merged_Coding3numerical1]]=1,Table1[[#This Row],[Merged_Coding3numerical2]]=1,Table1[[#This Row],[Merged_Coding3numerical3]]=1),1,0)</f>
        <v>0</v>
      </c>
      <c r="AF496">
        <f>IF(OR(Table1[[#This Row],[Merged_Coding3numerical1]]=2,Table1[[#This Row],[Merged_Coding3numerical2]]=2,Table1[[#This Row],[Merged_Coding3numerical3]]=2),1,0)</f>
        <v>0</v>
      </c>
      <c r="AG496">
        <f>IF(OR(Table1[[#This Row],[Merged_Coding3numerical1]]=3,Table1[[#This Row],[Merged_Coding3numerical2]]=3,Table1[[#This Row],[Merged_Coding3numerical3]]=3),1,0)</f>
        <v>0</v>
      </c>
      <c r="AH496">
        <f>IF(OR(Table1[[#This Row],[Merged_Coding3numerical1]]=4,Table1[[#This Row],[Merged_Coding3numerical2]]=4,Table1[[#This Row],[Merged_Coding3numerical3]]=4),1,0)</f>
        <v>1</v>
      </c>
      <c r="AI496">
        <f>IF(OR(Table1[[#This Row],[Merged_Coding3numerical1]]=5,Table1[[#This Row],[Merged_Coding3numerical2]]=5,Table1[[#This Row],[Merged_Coding3numerical3]]=5),1,0)</f>
        <v>0</v>
      </c>
      <c r="AJ496">
        <f>LEN(Table1[[#This Row],[narratives_open]])</f>
        <v>93</v>
      </c>
      <c r="AK496" s="1" t="s">
        <v>114</v>
      </c>
      <c r="AL496" s="1">
        <v>6</v>
      </c>
      <c r="AR496">
        <f t="shared" si="7"/>
        <v>1</v>
      </c>
      <c r="AS496">
        <v>1</v>
      </c>
      <c r="AT496">
        <v>3</v>
      </c>
      <c r="AU496">
        <v>2</v>
      </c>
      <c r="AV496">
        <f>IF(Table1[[#This Row],[narratives_rank_1]]=1,IF(Table1[[#This Row],[narratives_rank_2]]=2,123,132),IF(Table1[[#This Row],[narratives_rank_1]]=2,IF(Table1[[#This Row],[narratives_rank_2]]=1,213,231),IF(Table1[[#This Row],[narratives_rank_2]]=1,312,321)))</f>
        <v>132</v>
      </c>
      <c r="AW496" t="str">
        <f>IF(AV496=[1]Q4_narr_rank!$B$2,[1]Q4_narr_rank!$A$2,IF(AV496=[1]Q4_narr_rank!$B$3,[1]Q4_narr_rank!$A$3,IF(AV496=[1]Q4_narr_rank!$B$4,[1]Q4_narr_rank!$A$4,IF(AV496=[1]Q4_narr_rank!$B$5,[1]Q4_narr_rank!$A$5,IF(AV496=[1]Q4_narr_rank!$B$6,[1]Q4_narr_rank!$A$6,IF(AV496=[1]Q4_narr_rank!$B$7,[1]Q4_narr_rank!$A$7))))))</f>
        <v>2 different types of firms, cynics</v>
      </c>
      <c r="AX496" t="s">
        <v>2685</v>
      </c>
      <c r="AY496">
        <v>1</v>
      </c>
      <c r="AZ496">
        <f>LEN(Table1[[#This Row],[narratives_probing]])</f>
        <v>123</v>
      </c>
      <c r="BA496" s="6" t="str">
        <f>IF(Table1[[#This Row],[narratives_rank_1]]=1,"Money",IF(Table1[[#This Row],[narratives_rank_2]]=1,"Mixture",IF(Table1[[#This Row],[narratives_rank_3]]=1,"Sincere")))</f>
        <v>Money</v>
      </c>
      <c r="BB496" s="13" t="s">
        <v>116</v>
      </c>
      <c r="BC496" s="1">
        <v>10</v>
      </c>
      <c r="BF496" t="s">
        <v>93</v>
      </c>
      <c r="BG496" t="s">
        <v>187</v>
      </c>
      <c r="BH496" t="s">
        <v>146</v>
      </c>
      <c r="BI496" t="s">
        <v>146</v>
      </c>
      <c r="BJ496" t="s">
        <v>154</v>
      </c>
      <c r="BK496" t="s">
        <v>120</v>
      </c>
      <c r="BL496" t="s">
        <v>135</v>
      </c>
      <c r="BN496">
        <v>54</v>
      </c>
      <c r="BO496" t="s">
        <v>100</v>
      </c>
      <c r="BP496" t="s">
        <v>147</v>
      </c>
      <c r="BQ496" t="s">
        <v>138</v>
      </c>
    </row>
    <row r="497" spans="1:69" x14ac:dyDescent="0.2">
      <c r="A497" t="s">
        <v>2686</v>
      </c>
      <c r="B497" t="s">
        <v>2686</v>
      </c>
      <c r="C497">
        <v>250.16499999999999</v>
      </c>
      <c r="D497" t="s">
        <v>2687</v>
      </c>
      <c r="E497" s="1" t="s">
        <v>84</v>
      </c>
      <c r="F497" s="1">
        <v>4</v>
      </c>
      <c r="G497" s="1" t="s">
        <v>84</v>
      </c>
      <c r="H497" s="1">
        <v>1</v>
      </c>
      <c r="I497" s="1"/>
      <c r="J497" t="s">
        <v>2688</v>
      </c>
      <c r="K497" s="1" t="s">
        <v>108</v>
      </c>
      <c r="L497" s="1">
        <v>1</v>
      </c>
      <c r="M497" s="1" t="s">
        <v>109</v>
      </c>
      <c r="N497" s="1">
        <v>1</v>
      </c>
      <c r="O497" s="1" t="s">
        <v>88</v>
      </c>
      <c r="P497" s="1">
        <v>4</v>
      </c>
      <c r="R497" t="s">
        <v>2689</v>
      </c>
      <c r="S497">
        <v>0</v>
      </c>
      <c r="T497" t="s">
        <v>170</v>
      </c>
      <c r="U497">
        <v>1</v>
      </c>
      <c r="V497" t="s">
        <v>90</v>
      </c>
      <c r="W497" s="8">
        <f>IF(Table1[[#This Row],[main_reasontext]]=[1]Q3_narr_open!$A$23,1,IF(Table1[[#This Row],[main_reasontext]]=[1]Q3_narr_open!$A$24,2,IF(Table1[[#This Row],[main_reasontext]]=[1]Q3_narr_open!$A$25,3,IF(Table1[[#This Row],[main_reasontext]]=[1]Q3_narr_open!$A$26,4,))))</f>
        <v>1</v>
      </c>
      <c r="X497">
        <v>0</v>
      </c>
      <c r="Y497" t="str" cm="1">
        <f t="array" ref="Y49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497" cm="1">
        <f t="array" ref="Z49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497" t="str" cm="1">
        <f t="array" ref="AA49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497" cm="1">
        <f t="array" ref="AB49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497" t="str" cm="1">
        <f t="array" ref="AC49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97" t="str" cm="1">
        <f t="array" ref="AD49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97">
        <f>IF(OR(Table1[[#This Row],[Merged_Coding3numerical1]]=1,Table1[[#This Row],[Merged_Coding3numerical2]]=1,Table1[[#This Row],[Merged_Coding3numerical3]]=1),1,0)</f>
        <v>1</v>
      </c>
      <c r="AF497">
        <f>IF(OR(Table1[[#This Row],[Merged_Coding3numerical1]]=2,Table1[[#This Row],[Merged_Coding3numerical2]]=2,Table1[[#This Row],[Merged_Coding3numerical3]]=2),1,0)</f>
        <v>0</v>
      </c>
      <c r="AG497">
        <f>IF(OR(Table1[[#This Row],[Merged_Coding3numerical1]]=3,Table1[[#This Row],[Merged_Coding3numerical2]]=3,Table1[[#This Row],[Merged_Coding3numerical3]]=3),1,0)</f>
        <v>0</v>
      </c>
      <c r="AH497">
        <f>IF(OR(Table1[[#This Row],[Merged_Coding3numerical1]]=4,Table1[[#This Row],[Merged_Coding3numerical2]]=4,Table1[[#This Row],[Merged_Coding3numerical3]]=4),1,0)</f>
        <v>1</v>
      </c>
      <c r="AI497">
        <f>IF(OR(Table1[[#This Row],[Merged_Coding3numerical1]]=5,Table1[[#This Row],[Merged_Coding3numerical2]]=5,Table1[[#This Row],[Merged_Coding3numerical3]]=5),1,0)</f>
        <v>0</v>
      </c>
      <c r="AJ497">
        <f>LEN(Table1[[#This Row],[narratives_open]])</f>
        <v>339</v>
      </c>
      <c r="AK497" s="1" t="s">
        <v>90</v>
      </c>
      <c r="AL497" s="1">
        <v>2</v>
      </c>
      <c r="AM497" s="1" t="s">
        <v>113</v>
      </c>
      <c r="AN497" s="1">
        <v>1</v>
      </c>
      <c r="AR497">
        <f t="shared" si="7"/>
        <v>0.5</v>
      </c>
      <c r="AS497">
        <v>1</v>
      </c>
      <c r="AT497">
        <v>2</v>
      </c>
      <c r="AU497">
        <v>3</v>
      </c>
      <c r="AV497">
        <f>IF(Table1[[#This Row],[narratives_rank_1]]=1,IF(Table1[[#This Row],[narratives_rank_2]]=2,123,132),IF(Table1[[#This Row],[narratives_rank_1]]=2,IF(Table1[[#This Row],[narratives_rank_2]]=1,213,231),IF(Table1[[#This Row],[narratives_rank_2]]=1,312,321)))</f>
        <v>123</v>
      </c>
      <c r="AW497" t="str">
        <f>IF(AV497=[1]Q4_narr_rank!$B$2,[1]Q4_narr_rank!$A$2,IF(AV497=[1]Q4_narr_rank!$B$3,[1]Q4_narr_rank!$A$3,IF(AV497=[1]Q4_narr_rank!$B$4,[1]Q4_narr_rank!$A$4,IF(AV497=[1]Q4_narr_rank!$B$5,[1]Q4_narr_rank!$A$5,IF(AV497=[1]Q4_narr_rank!$B$6,[1]Q4_narr_rank!$A$6,IF(AV497=[1]Q4_narr_rank!$B$7,[1]Q4_narr_rank!$A$7))))))</f>
        <v>Cynics</v>
      </c>
      <c r="AX497" t="s">
        <v>2690</v>
      </c>
      <c r="AY497">
        <v>1</v>
      </c>
      <c r="AZ497">
        <f>LEN(Table1[[#This Row],[narratives_probing]])</f>
        <v>166</v>
      </c>
      <c r="BA497" s="6" t="str">
        <f>IF(Table1[[#This Row],[narratives_rank_1]]=1,"Money",IF(Table1[[#This Row],[narratives_rank_2]]=1,"Mixture",IF(Table1[[#This Row],[narratives_rank_3]]=1,"Sincere")))</f>
        <v>Money</v>
      </c>
      <c r="BB497" s="11" t="s">
        <v>116</v>
      </c>
      <c r="BC497" s="1">
        <v>10</v>
      </c>
      <c r="BF497" t="s">
        <v>93</v>
      </c>
      <c r="BG497" t="s">
        <v>94</v>
      </c>
      <c r="BH497" t="s">
        <v>188</v>
      </c>
      <c r="BI497" t="s">
        <v>146</v>
      </c>
      <c r="BJ497" t="s">
        <v>162</v>
      </c>
      <c r="BK497" t="s">
        <v>120</v>
      </c>
      <c r="BL497" t="s">
        <v>121</v>
      </c>
      <c r="BN497">
        <v>59</v>
      </c>
      <c r="BO497" t="s">
        <v>100</v>
      </c>
      <c r="BP497" t="s">
        <v>164</v>
      </c>
      <c r="BQ497" t="s">
        <v>124</v>
      </c>
    </row>
    <row r="498" spans="1:69" x14ac:dyDescent="0.2">
      <c r="A498" t="s">
        <v>2691</v>
      </c>
      <c r="B498" t="s">
        <v>2691</v>
      </c>
      <c r="C498">
        <v>136.941</v>
      </c>
      <c r="D498" t="s">
        <v>2692</v>
      </c>
      <c r="E498" s="1" t="s">
        <v>105</v>
      </c>
      <c r="F498" s="1">
        <v>1</v>
      </c>
      <c r="G498" s="1" t="s">
        <v>106</v>
      </c>
      <c r="H498" s="1">
        <v>2</v>
      </c>
      <c r="I498" s="1"/>
      <c r="J498" t="s">
        <v>2693</v>
      </c>
      <c r="K498" s="1" t="s">
        <v>108</v>
      </c>
      <c r="L498" s="1">
        <v>1</v>
      </c>
      <c r="M498" s="1" t="s">
        <v>109</v>
      </c>
      <c r="N498" s="1">
        <v>1</v>
      </c>
      <c r="O498" s="1" t="s">
        <v>88</v>
      </c>
      <c r="P498" s="1">
        <v>4</v>
      </c>
      <c r="R498" t="s">
        <v>2694</v>
      </c>
      <c r="S498">
        <v>0</v>
      </c>
      <c r="V498" t="s">
        <v>111</v>
      </c>
      <c r="W498" s="8">
        <f>IF(Table1[[#This Row],[main_reasontext]]=[1]Q3_narr_open!$A$23,1,IF(Table1[[#This Row],[main_reasontext]]=[1]Q3_narr_open!$A$24,2,IF(Table1[[#This Row],[main_reasontext]]=[1]Q3_narr_open!$A$25,3,IF(Table1[[#This Row],[main_reasontext]]=[1]Q3_narr_open!$A$26,4,))))</f>
        <v>2</v>
      </c>
      <c r="X498">
        <v>0</v>
      </c>
      <c r="Y498" t="str" cm="1">
        <f t="array" ref="Y49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498" cm="1">
        <f t="array" ref="Z49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498" t="str" cm="1">
        <f t="array" ref="AA49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498" cm="1">
        <f t="array" ref="AB49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498" t="str" cm="1">
        <f t="array" ref="AC49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498" cm="1">
        <f t="array" ref="AD49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498">
        <f>IF(OR(Table1[[#This Row],[Merged_Coding3numerical1]]=1,Table1[[#This Row],[Merged_Coding3numerical2]]=1,Table1[[#This Row],[Merged_Coding3numerical3]]=1),1,0)</f>
        <v>1</v>
      </c>
      <c r="AF498">
        <f>IF(OR(Table1[[#This Row],[Merged_Coding3numerical1]]=2,Table1[[#This Row],[Merged_Coding3numerical2]]=2,Table1[[#This Row],[Merged_Coding3numerical3]]=2),1,0)</f>
        <v>1</v>
      </c>
      <c r="AG498">
        <f>IF(OR(Table1[[#This Row],[Merged_Coding3numerical1]]=3,Table1[[#This Row],[Merged_Coding3numerical2]]=3,Table1[[#This Row],[Merged_Coding3numerical3]]=3),1,0)</f>
        <v>1</v>
      </c>
      <c r="AH498">
        <f>IF(OR(Table1[[#This Row],[Merged_Coding3numerical1]]=4,Table1[[#This Row],[Merged_Coding3numerical2]]=4,Table1[[#This Row],[Merged_Coding3numerical3]]=4),1,0)</f>
        <v>0</v>
      </c>
      <c r="AI498">
        <f>IF(OR(Table1[[#This Row],[Merged_Coding3numerical1]]=5,Table1[[#This Row],[Merged_Coding3numerical2]]=5,Table1[[#This Row],[Merged_Coding3numerical3]]=5),1,0)</f>
        <v>0</v>
      </c>
      <c r="AJ498">
        <f>LEN(Table1[[#This Row],[narratives_open]])</f>
        <v>205</v>
      </c>
      <c r="AK498" s="1" t="s">
        <v>112</v>
      </c>
      <c r="AL498" s="1">
        <v>3</v>
      </c>
      <c r="AM498" s="1" t="s">
        <v>90</v>
      </c>
      <c r="AN498" s="1">
        <v>2</v>
      </c>
      <c r="AO498" s="1" t="s">
        <v>1254</v>
      </c>
      <c r="AP498" s="1">
        <v>10</v>
      </c>
      <c r="AR498">
        <f t="shared" si="7"/>
        <v>0.33333333333333331</v>
      </c>
      <c r="AS498">
        <v>2</v>
      </c>
      <c r="AT498">
        <v>1</v>
      </c>
      <c r="AU498">
        <v>3</v>
      </c>
      <c r="AV498">
        <f>IF(Table1[[#This Row],[narratives_rank_1]]=1,IF(Table1[[#This Row],[narratives_rank_2]]=2,123,132),IF(Table1[[#This Row],[narratives_rank_1]]=2,IF(Table1[[#This Row],[narratives_rank_2]]=1,213,231),IF(Table1[[#This Row],[narratives_rank_2]]=1,312,321)))</f>
        <v>213</v>
      </c>
      <c r="AW498" t="str">
        <f>IF(AV498=[1]Q4_narr_rank!$B$2,[1]Q4_narr_rank!$A$2,IF(AV498=[1]Q4_narr_rank!$B$3,[1]Q4_narr_rank!$A$3,IF(AV498=[1]Q4_narr_rank!$B$4,[1]Q4_narr_rank!$A$4,IF(AV498=[1]Q4_narr_rank!$B$5,[1]Q4_narr_rank!$A$5,IF(AV498=[1]Q4_narr_rank!$B$6,[1]Q4_narr_rank!$A$6,IF(AV498=[1]Q4_narr_rank!$B$7,[1]Q4_narr_rank!$A$7))))))</f>
        <v>Balanced Cynics</v>
      </c>
      <c r="AX498" t="s">
        <v>2695</v>
      </c>
      <c r="AY498">
        <v>1</v>
      </c>
      <c r="AZ498">
        <f>LEN(Table1[[#This Row],[narratives_probing]])</f>
        <v>508</v>
      </c>
      <c r="BA498" s="6" t="str">
        <f>IF(Table1[[#This Row],[narratives_rank_1]]=1,"Money",IF(Table1[[#This Row],[narratives_rank_2]]=1,"Mixture",IF(Table1[[#This Row],[narratives_rank_3]]=1,"Sincere")))</f>
        <v>Mixture</v>
      </c>
      <c r="BB498" s="7" t="s">
        <v>116</v>
      </c>
      <c r="BC498" s="1">
        <v>10</v>
      </c>
      <c r="BD498" s="14"/>
      <c r="BE498" s="14"/>
      <c r="BF498" t="s">
        <v>210</v>
      </c>
      <c r="BG498" t="s">
        <v>187</v>
      </c>
      <c r="BH498" t="s">
        <v>118</v>
      </c>
      <c r="BI498" t="s">
        <v>146</v>
      </c>
      <c r="BJ498" t="s">
        <v>134</v>
      </c>
      <c r="BK498" t="s">
        <v>163</v>
      </c>
      <c r="BL498" t="s">
        <v>135</v>
      </c>
      <c r="BN498">
        <v>50</v>
      </c>
      <c r="BO498" t="s">
        <v>122</v>
      </c>
      <c r="BP498" t="s">
        <v>147</v>
      </c>
      <c r="BQ498" t="s">
        <v>156</v>
      </c>
    </row>
    <row r="499" spans="1:69" x14ac:dyDescent="0.2">
      <c r="A499" t="s">
        <v>2696</v>
      </c>
      <c r="B499" t="s">
        <v>2696</v>
      </c>
      <c r="C499">
        <v>278.43700000000001</v>
      </c>
      <c r="D499" t="s">
        <v>2697</v>
      </c>
      <c r="E499" s="1" t="s">
        <v>205</v>
      </c>
      <c r="F499" s="1">
        <v>2</v>
      </c>
      <c r="G499" s="1" t="s">
        <v>206</v>
      </c>
      <c r="H499" s="1">
        <v>6</v>
      </c>
      <c r="I499" s="1"/>
      <c r="J499" t="s">
        <v>2698</v>
      </c>
      <c r="K499" s="1" t="s">
        <v>108</v>
      </c>
      <c r="L499" s="1">
        <v>1</v>
      </c>
      <c r="M499" s="1" t="s">
        <v>109</v>
      </c>
      <c r="N499" s="1">
        <v>1</v>
      </c>
      <c r="O499" s="1" t="s">
        <v>88</v>
      </c>
      <c r="P499" s="1">
        <v>4</v>
      </c>
      <c r="R499" t="s">
        <v>2699</v>
      </c>
      <c r="S499">
        <v>0</v>
      </c>
      <c r="X499">
        <v>0</v>
      </c>
      <c r="Y499" t="str" cm="1">
        <f t="array" ref="Y49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499" cm="1">
        <f t="array" ref="Z49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499" t="str" cm="1">
        <f t="array" ref="AA49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499" t="str" cm="1">
        <f t="array" ref="AB49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499" t="str" cm="1">
        <f t="array" ref="AC49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499" t="str" cm="1">
        <f t="array" ref="AD49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499">
        <f>IF(OR(Table1[[#This Row],[Merged_Coding3numerical1]]=1,Table1[[#This Row],[Merged_Coding3numerical2]]=1,Table1[[#This Row],[Merged_Coding3numerical3]]=1),1,0)</f>
        <v>0</v>
      </c>
      <c r="AF499">
        <f>IF(OR(Table1[[#This Row],[Merged_Coding3numerical1]]=2,Table1[[#This Row],[Merged_Coding3numerical2]]=2,Table1[[#This Row],[Merged_Coding3numerical3]]=2),1,0)</f>
        <v>0</v>
      </c>
      <c r="AG499">
        <f>IF(OR(Table1[[#This Row],[Merged_Coding3numerical1]]=3,Table1[[#This Row],[Merged_Coding3numerical2]]=3,Table1[[#This Row],[Merged_Coding3numerical3]]=3),1,0)</f>
        <v>0</v>
      </c>
      <c r="AH499">
        <f>IF(OR(Table1[[#This Row],[Merged_Coding3numerical1]]=4,Table1[[#This Row],[Merged_Coding3numerical2]]=4,Table1[[#This Row],[Merged_Coding3numerical3]]=4),1,0)</f>
        <v>0</v>
      </c>
      <c r="AI499">
        <f>IF(OR(Table1[[#This Row],[Merged_Coding3numerical1]]=5,Table1[[#This Row],[Merged_Coding3numerical2]]=5,Table1[[#This Row],[Merged_Coding3numerical3]]=5),1,0)</f>
        <v>1</v>
      </c>
      <c r="AJ499">
        <f>LEN(Table1[[#This Row],[narratives_open]])</f>
        <v>594</v>
      </c>
      <c r="AK499" s="1" t="s">
        <v>194</v>
      </c>
      <c r="AL499" s="1">
        <v>9</v>
      </c>
      <c r="AR499">
        <f t="shared" si="7"/>
        <v>1</v>
      </c>
      <c r="AS499">
        <v>1</v>
      </c>
      <c r="AT499">
        <v>2</v>
      </c>
      <c r="AU499">
        <v>3</v>
      </c>
      <c r="AV499">
        <f>IF(Table1[[#This Row],[narratives_rank_1]]=1,IF(Table1[[#This Row],[narratives_rank_2]]=2,123,132),IF(Table1[[#This Row],[narratives_rank_1]]=2,IF(Table1[[#This Row],[narratives_rank_2]]=1,213,231),IF(Table1[[#This Row],[narratives_rank_2]]=1,312,321)))</f>
        <v>123</v>
      </c>
      <c r="AW499" t="str">
        <f>IF(AV499=[1]Q4_narr_rank!$B$2,[1]Q4_narr_rank!$A$2,IF(AV499=[1]Q4_narr_rank!$B$3,[1]Q4_narr_rank!$A$3,IF(AV499=[1]Q4_narr_rank!$B$4,[1]Q4_narr_rank!$A$4,IF(AV499=[1]Q4_narr_rank!$B$5,[1]Q4_narr_rank!$A$5,IF(AV499=[1]Q4_narr_rank!$B$6,[1]Q4_narr_rank!$A$6,IF(AV499=[1]Q4_narr_rank!$B$7,[1]Q4_narr_rank!$A$7))))))</f>
        <v>Cynics</v>
      </c>
      <c r="AX499" t="s">
        <v>2700</v>
      </c>
      <c r="AY499">
        <v>1</v>
      </c>
      <c r="AZ499">
        <f>LEN(Table1[[#This Row],[narratives_probing]])</f>
        <v>878</v>
      </c>
      <c r="BA499" s="6" t="str">
        <f>IF(Table1[[#This Row],[narratives_rank_1]]=1,"Money",IF(Table1[[#This Row],[narratives_rank_2]]=1,"Mixture",IF(Table1[[#This Row],[narratives_rank_3]]=1,"Sincere")))</f>
        <v>Money</v>
      </c>
      <c r="BB499" s="11" t="s">
        <v>116</v>
      </c>
      <c r="BC499" s="1">
        <v>10</v>
      </c>
      <c r="BF499" t="s">
        <v>210</v>
      </c>
      <c r="BG499" t="s">
        <v>187</v>
      </c>
      <c r="BH499" t="s">
        <v>188</v>
      </c>
      <c r="BI499" t="s">
        <v>146</v>
      </c>
      <c r="BJ499" t="s">
        <v>154</v>
      </c>
      <c r="BK499" t="s">
        <v>163</v>
      </c>
      <c r="BL499" t="s">
        <v>630</v>
      </c>
      <c r="BN499">
        <v>55</v>
      </c>
      <c r="BO499" t="s">
        <v>122</v>
      </c>
      <c r="BP499" t="s">
        <v>123</v>
      </c>
      <c r="BQ499" t="s">
        <v>124</v>
      </c>
    </row>
    <row r="500" spans="1:69" x14ac:dyDescent="0.2">
      <c r="A500" t="s">
        <v>2701</v>
      </c>
      <c r="B500" t="s">
        <v>2701</v>
      </c>
      <c r="C500">
        <v>234.40100000000001</v>
      </c>
      <c r="D500" t="s">
        <v>2702</v>
      </c>
      <c r="E500" s="1" t="s">
        <v>127</v>
      </c>
      <c r="F500" s="1">
        <v>3</v>
      </c>
      <c r="G500" s="1" t="s">
        <v>128</v>
      </c>
      <c r="H500" s="1">
        <v>9</v>
      </c>
      <c r="I500" s="1"/>
      <c r="J500" t="s">
        <v>2703</v>
      </c>
      <c r="K500" s="1" t="s">
        <v>86</v>
      </c>
      <c r="L500" s="1">
        <v>4</v>
      </c>
      <c r="M500" s="1" t="s">
        <v>87</v>
      </c>
      <c r="N500" s="1">
        <v>3</v>
      </c>
      <c r="O500" s="1" t="s">
        <v>88</v>
      </c>
      <c r="P500" s="1">
        <v>4</v>
      </c>
      <c r="R500" t="s">
        <v>2704</v>
      </c>
      <c r="S500">
        <v>0</v>
      </c>
      <c r="V500" t="s">
        <v>111</v>
      </c>
      <c r="W500" s="8">
        <f>IF(Table1[[#This Row],[main_reasontext]]=[1]Q3_narr_open!$A$23,1,IF(Table1[[#This Row],[main_reasontext]]=[1]Q3_narr_open!$A$24,2,IF(Table1[[#This Row],[main_reasontext]]=[1]Q3_narr_open!$A$25,3,IF(Table1[[#This Row],[main_reasontext]]=[1]Q3_narr_open!$A$26,4,))))</f>
        <v>2</v>
      </c>
      <c r="X500">
        <v>0</v>
      </c>
      <c r="Y500" t="str" cm="1">
        <f t="array" ref="Y50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00" cm="1">
        <f t="array" ref="Z50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00" t="str" cm="1">
        <f t="array" ref="AA50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500" cm="1">
        <f t="array" ref="AB50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500" t="str" cm="1">
        <f t="array" ref="AC50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500" cm="1">
        <f t="array" ref="AD50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500">
        <f>IF(OR(Table1[[#This Row],[Merged_Coding3numerical1]]=1,Table1[[#This Row],[Merged_Coding3numerical2]]=1,Table1[[#This Row],[Merged_Coding3numerical3]]=1),1,0)</f>
        <v>1</v>
      </c>
      <c r="AF500">
        <f>IF(OR(Table1[[#This Row],[Merged_Coding3numerical1]]=2,Table1[[#This Row],[Merged_Coding3numerical2]]=2,Table1[[#This Row],[Merged_Coding3numerical3]]=2),1,0)</f>
        <v>1</v>
      </c>
      <c r="AG500">
        <f>IF(OR(Table1[[#This Row],[Merged_Coding3numerical1]]=3,Table1[[#This Row],[Merged_Coding3numerical2]]=3,Table1[[#This Row],[Merged_Coding3numerical3]]=3),1,0)</f>
        <v>1</v>
      </c>
      <c r="AH500">
        <f>IF(OR(Table1[[#This Row],[Merged_Coding3numerical1]]=4,Table1[[#This Row],[Merged_Coding3numerical2]]=4,Table1[[#This Row],[Merged_Coding3numerical3]]=4),1,0)</f>
        <v>0</v>
      </c>
      <c r="AI500">
        <f>IF(OR(Table1[[#This Row],[Merged_Coding3numerical1]]=5,Table1[[#This Row],[Merged_Coding3numerical2]]=5,Table1[[#This Row],[Merged_Coding3numerical3]]=5),1,0)</f>
        <v>0</v>
      </c>
      <c r="AJ500">
        <f>LEN(Table1[[#This Row],[narratives_open]])</f>
        <v>204</v>
      </c>
      <c r="AK500" s="1" t="s">
        <v>112</v>
      </c>
      <c r="AL500" s="1">
        <v>3</v>
      </c>
      <c r="AM500" s="1" t="s">
        <v>90</v>
      </c>
      <c r="AN500" s="1">
        <v>2</v>
      </c>
      <c r="AO500" s="1" t="s">
        <v>1254</v>
      </c>
      <c r="AP500" s="1">
        <v>10</v>
      </c>
      <c r="AR500">
        <f t="shared" si="7"/>
        <v>0.33333333333333331</v>
      </c>
      <c r="AS500">
        <v>1</v>
      </c>
      <c r="AT500">
        <v>2</v>
      </c>
      <c r="AU500">
        <v>3</v>
      </c>
      <c r="AV500">
        <f>IF(Table1[[#This Row],[narratives_rank_1]]=1,IF(Table1[[#This Row],[narratives_rank_2]]=2,123,132),IF(Table1[[#This Row],[narratives_rank_1]]=2,IF(Table1[[#This Row],[narratives_rank_2]]=1,213,231),IF(Table1[[#This Row],[narratives_rank_2]]=1,312,321)))</f>
        <v>123</v>
      </c>
      <c r="AW500" t="str">
        <f>IF(AV500=[1]Q4_narr_rank!$B$2,[1]Q4_narr_rank!$A$2,IF(AV500=[1]Q4_narr_rank!$B$3,[1]Q4_narr_rank!$A$3,IF(AV500=[1]Q4_narr_rank!$B$4,[1]Q4_narr_rank!$A$4,IF(AV500=[1]Q4_narr_rank!$B$5,[1]Q4_narr_rank!$A$5,IF(AV500=[1]Q4_narr_rank!$B$6,[1]Q4_narr_rank!$A$6,IF(AV500=[1]Q4_narr_rank!$B$7,[1]Q4_narr_rank!$A$7))))))</f>
        <v>Cynics</v>
      </c>
      <c r="AX500" t="s">
        <v>2705</v>
      </c>
      <c r="AY500">
        <v>1</v>
      </c>
      <c r="AZ500">
        <f>LEN(Table1[[#This Row],[narratives_probing]])</f>
        <v>202</v>
      </c>
      <c r="BA500" s="6" t="str">
        <f>IF(Table1[[#This Row],[narratives_rank_1]]=1,"Money",IF(Table1[[#This Row],[narratives_rank_2]]=1,"Mixture",IF(Table1[[#This Row],[narratives_rank_3]]=1,"Sincere")))</f>
        <v>Money</v>
      </c>
      <c r="BB500" s="11" t="s">
        <v>116</v>
      </c>
      <c r="BC500" s="1">
        <v>10</v>
      </c>
      <c r="BF500" t="s">
        <v>117</v>
      </c>
      <c r="BG500" t="s">
        <v>187</v>
      </c>
      <c r="BH500" t="s">
        <v>96</v>
      </c>
      <c r="BI500" t="s">
        <v>96</v>
      </c>
      <c r="BJ500" t="s">
        <v>154</v>
      </c>
      <c r="BK500" t="s">
        <v>163</v>
      </c>
      <c r="BL500" t="s">
        <v>135</v>
      </c>
      <c r="BN500">
        <v>60</v>
      </c>
      <c r="BO500" t="s">
        <v>155</v>
      </c>
      <c r="BP500" t="s">
        <v>164</v>
      </c>
      <c r="BQ500" t="s">
        <v>124</v>
      </c>
    </row>
    <row r="501" spans="1:69" x14ac:dyDescent="0.2">
      <c r="A501" t="s">
        <v>2706</v>
      </c>
      <c r="B501" t="s">
        <v>2706</v>
      </c>
      <c r="C501">
        <v>247.3</v>
      </c>
      <c r="D501" t="s">
        <v>2707</v>
      </c>
      <c r="E501" s="1" t="s">
        <v>127</v>
      </c>
      <c r="F501" s="1">
        <v>3</v>
      </c>
      <c r="G501" s="1" t="s">
        <v>128</v>
      </c>
      <c r="H501" s="1">
        <v>9</v>
      </c>
      <c r="I501" s="1"/>
      <c r="J501" t="s">
        <v>2708</v>
      </c>
      <c r="K501" s="1" t="s">
        <v>86</v>
      </c>
      <c r="L501" s="1">
        <v>4</v>
      </c>
      <c r="M501" s="1" t="s">
        <v>87</v>
      </c>
      <c r="N501" s="1">
        <v>3</v>
      </c>
      <c r="O501" s="1" t="s">
        <v>88</v>
      </c>
      <c r="P501" s="1">
        <v>4</v>
      </c>
      <c r="R501" t="s">
        <v>2709</v>
      </c>
      <c r="S501">
        <v>0</v>
      </c>
      <c r="X501">
        <v>0</v>
      </c>
      <c r="Y501" t="str" cm="1">
        <f t="array" ref="Y50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01" cm="1">
        <f t="array" ref="Z50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01" t="str" cm="1">
        <f t="array" ref="AA50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01" t="str" cm="1">
        <f t="array" ref="AB50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01" t="str" cm="1">
        <f t="array" ref="AC50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01" t="str" cm="1">
        <f t="array" ref="AD50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01">
        <f>IF(OR(Table1[[#This Row],[Merged_Coding3numerical1]]=1,Table1[[#This Row],[Merged_Coding3numerical2]]=1,Table1[[#This Row],[Merged_Coding3numerical3]]=1),1,0)</f>
        <v>1</v>
      </c>
      <c r="AF501">
        <f>IF(OR(Table1[[#This Row],[Merged_Coding3numerical1]]=2,Table1[[#This Row],[Merged_Coding3numerical2]]=2,Table1[[#This Row],[Merged_Coding3numerical3]]=2),1,0)</f>
        <v>0</v>
      </c>
      <c r="AG501">
        <f>IF(OR(Table1[[#This Row],[Merged_Coding3numerical1]]=3,Table1[[#This Row],[Merged_Coding3numerical2]]=3,Table1[[#This Row],[Merged_Coding3numerical3]]=3),1,0)</f>
        <v>0</v>
      </c>
      <c r="AH501">
        <f>IF(OR(Table1[[#This Row],[Merged_Coding3numerical1]]=4,Table1[[#This Row],[Merged_Coding3numerical2]]=4,Table1[[#This Row],[Merged_Coding3numerical3]]=4),1,0)</f>
        <v>0</v>
      </c>
      <c r="AI501">
        <f>IF(OR(Table1[[#This Row],[Merged_Coding3numerical1]]=5,Table1[[#This Row],[Merged_Coding3numerical2]]=5,Table1[[#This Row],[Merged_Coding3numerical3]]=5),1,0)</f>
        <v>0</v>
      </c>
      <c r="AJ501">
        <f>LEN(Table1[[#This Row],[narratives_open]])</f>
        <v>188</v>
      </c>
      <c r="AK501" s="1" t="s">
        <v>90</v>
      </c>
      <c r="AL501" s="1">
        <v>2</v>
      </c>
      <c r="AR501">
        <f t="shared" si="7"/>
        <v>1</v>
      </c>
      <c r="AS501">
        <v>1</v>
      </c>
      <c r="AT501">
        <v>3</v>
      </c>
      <c r="AU501">
        <v>2</v>
      </c>
      <c r="AV501">
        <f>IF(Table1[[#This Row],[narratives_rank_1]]=1,IF(Table1[[#This Row],[narratives_rank_2]]=2,123,132),IF(Table1[[#This Row],[narratives_rank_1]]=2,IF(Table1[[#This Row],[narratives_rank_2]]=1,213,231),IF(Table1[[#This Row],[narratives_rank_2]]=1,312,321)))</f>
        <v>132</v>
      </c>
      <c r="AW501" t="str">
        <f>IF(AV501=[1]Q4_narr_rank!$B$2,[1]Q4_narr_rank!$A$2,IF(AV501=[1]Q4_narr_rank!$B$3,[1]Q4_narr_rank!$A$3,IF(AV501=[1]Q4_narr_rank!$B$4,[1]Q4_narr_rank!$A$4,IF(AV501=[1]Q4_narr_rank!$B$5,[1]Q4_narr_rank!$A$5,IF(AV501=[1]Q4_narr_rank!$B$6,[1]Q4_narr_rank!$A$6,IF(AV501=[1]Q4_narr_rank!$B$7,[1]Q4_narr_rank!$A$7))))))</f>
        <v>2 different types of firms, cynics</v>
      </c>
      <c r="AX501" t="s">
        <v>2710</v>
      </c>
      <c r="AY501">
        <v>1</v>
      </c>
      <c r="AZ501">
        <f>LEN(Table1[[#This Row],[narratives_probing]])</f>
        <v>200</v>
      </c>
      <c r="BA501" s="6" t="str">
        <f>IF(Table1[[#This Row],[narratives_rank_1]]=1,"Money",IF(Table1[[#This Row],[narratives_rank_2]]=1,"Mixture",IF(Table1[[#This Row],[narratives_rank_3]]=1,"Sincere")))</f>
        <v>Money</v>
      </c>
      <c r="BB501" s="7" t="s">
        <v>92</v>
      </c>
      <c r="BC501" s="1">
        <v>9</v>
      </c>
      <c r="BF501" t="s">
        <v>153</v>
      </c>
      <c r="BG501" t="s">
        <v>187</v>
      </c>
      <c r="BH501" t="s">
        <v>96</v>
      </c>
      <c r="BI501" t="s">
        <v>96</v>
      </c>
      <c r="BJ501" t="s">
        <v>97</v>
      </c>
      <c r="BK501" t="s">
        <v>163</v>
      </c>
      <c r="BL501" t="s">
        <v>448</v>
      </c>
      <c r="BM501" t="s">
        <v>956</v>
      </c>
      <c r="BN501">
        <v>51</v>
      </c>
      <c r="BO501" t="s">
        <v>136</v>
      </c>
      <c r="BP501" t="s">
        <v>101</v>
      </c>
      <c r="BQ501" t="s">
        <v>124</v>
      </c>
    </row>
    <row r="502" spans="1:69" x14ac:dyDescent="0.2">
      <c r="A502" t="s">
        <v>2711</v>
      </c>
      <c r="B502" t="s">
        <v>2711</v>
      </c>
      <c r="C502">
        <v>148.40799999999999</v>
      </c>
      <c r="D502" t="s">
        <v>2712</v>
      </c>
      <c r="E502" s="1" t="s">
        <v>105</v>
      </c>
      <c r="F502" s="1">
        <v>1</v>
      </c>
      <c r="G502" s="1" t="s">
        <v>106</v>
      </c>
      <c r="H502" s="1">
        <v>2</v>
      </c>
      <c r="I502" s="1"/>
      <c r="J502" t="s">
        <v>2713</v>
      </c>
      <c r="K502" s="1" t="s">
        <v>192</v>
      </c>
      <c r="L502" s="1">
        <v>3</v>
      </c>
      <c r="M502" s="1" t="s">
        <v>87</v>
      </c>
      <c r="N502" s="1">
        <v>3</v>
      </c>
      <c r="O502" s="1" t="s">
        <v>88</v>
      </c>
      <c r="P502" s="1">
        <v>4</v>
      </c>
      <c r="R502" t="s">
        <v>2714</v>
      </c>
      <c r="S502">
        <v>0</v>
      </c>
      <c r="X502">
        <v>0</v>
      </c>
      <c r="Y502" t="str" cm="1">
        <f t="array" ref="Y50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02" cm="1">
        <f t="array" ref="Z50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02" t="str" cm="1">
        <f t="array" ref="AA50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02" t="str" cm="1">
        <f t="array" ref="AB50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02" t="str" cm="1">
        <f t="array" ref="AC50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02" t="str" cm="1">
        <f t="array" ref="AD50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02">
        <f>IF(OR(Table1[[#This Row],[Merged_Coding3numerical1]]=1,Table1[[#This Row],[Merged_Coding3numerical2]]=1,Table1[[#This Row],[Merged_Coding3numerical3]]=1),1,0)</f>
        <v>1</v>
      </c>
      <c r="AF502">
        <f>IF(OR(Table1[[#This Row],[Merged_Coding3numerical1]]=2,Table1[[#This Row],[Merged_Coding3numerical2]]=2,Table1[[#This Row],[Merged_Coding3numerical3]]=2),1,0)</f>
        <v>0</v>
      </c>
      <c r="AG502">
        <f>IF(OR(Table1[[#This Row],[Merged_Coding3numerical1]]=3,Table1[[#This Row],[Merged_Coding3numerical2]]=3,Table1[[#This Row],[Merged_Coding3numerical3]]=3),1,0)</f>
        <v>0</v>
      </c>
      <c r="AH502">
        <f>IF(OR(Table1[[#This Row],[Merged_Coding3numerical1]]=4,Table1[[#This Row],[Merged_Coding3numerical2]]=4,Table1[[#This Row],[Merged_Coding3numerical3]]=4),1,0)</f>
        <v>0</v>
      </c>
      <c r="AI502">
        <f>IF(OR(Table1[[#This Row],[Merged_Coding3numerical1]]=5,Table1[[#This Row],[Merged_Coding3numerical2]]=5,Table1[[#This Row],[Merged_Coding3numerical3]]=5),1,0)</f>
        <v>0</v>
      </c>
      <c r="AJ502">
        <f>LEN(Table1[[#This Row],[narratives_open]])</f>
        <v>220</v>
      </c>
      <c r="AK502" s="1" t="s">
        <v>90</v>
      </c>
      <c r="AL502" s="1">
        <v>2</v>
      </c>
      <c r="AR502">
        <f t="shared" si="7"/>
        <v>1</v>
      </c>
      <c r="AS502">
        <v>1</v>
      </c>
      <c r="AT502">
        <v>2</v>
      </c>
      <c r="AU502">
        <v>3</v>
      </c>
      <c r="AV502">
        <f>IF(Table1[[#This Row],[narratives_rank_1]]=1,IF(Table1[[#This Row],[narratives_rank_2]]=2,123,132),IF(Table1[[#This Row],[narratives_rank_1]]=2,IF(Table1[[#This Row],[narratives_rank_2]]=1,213,231),IF(Table1[[#This Row],[narratives_rank_2]]=1,312,321)))</f>
        <v>123</v>
      </c>
      <c r="AW502" t="str">
        <f>IF(AV502=[1]Q4_narr_rank!$B$2,[1]Q4_narr_rank!$A$2,IF(AV502=[1]Q4_narr_rank!$B$3,[1]Q4_narr_rank!$A$3,IF(AV502=[1]Q4_narr_rank!$B$4,[1]Q4_narr_rank!$A$4,IF(AV502=[1]Q4_narr_rank!$B$5,[1]Q4_narr_rank!$A$5,IF(AV502=[1]Q4_narr_rank!$B$6,[1]Q4_narr_rank!$A$6,IF(AV502=[1]Q4_narr_rank!$B$7,[1]Q4_narr_rank!$A$7))))))</f>
        <v>Cynics</v>
      </c>
      <c r="AX502" t="s">
        <v>2715</v>
      </c>
      <c r="AY502">
        <v>1</v>
      </c>
      <c r="AZ502">
        <f>LEN(Table1[[#This Row],[narratives_probing]])</f>
        <v>252</v>
      </c>
      <c r="BA502" s="6" t="str">
        <f>IF(Table1[[#This Row],[narratives_rank_1]]=1,"Money",IF(Table1[[#This Row],[narratives_rank_2]]=1,"Mixture",IF(Table1[[#This Row],[narratives_rank_3]]=1,"Sincere")))</f>
        <v>Money</v>
      </c>
      <c r="BB502" s="9" t="s">
        <v>336</v>
      </c>
      <c r="BC502" s="1">
        <v>3</v>
      </c>
      <c r="BF502" t="s">
        <v>153</v>
      </c>
      <c r="BG502" t="s">
        <v>187</v>
      </c>
      <c r="BH502" t="s">
        <v>146</v>
      </c>
      <c r="BI502" t="s">
        <v>146</v>
      </c>
      <c r="BJ502" t="s">
        <v>134</v>
      </c>
      <c r="BK502" t="s">
        <v>163</v>
      </c>
      <c r="BL502" t="s">
        <v>135</v>
      </c>
      <c r="BN502">
        <v>50</v>
      </c>
      <c r="BO502" t="s">
        <v>122</v>
      </c>
      <c r="BP502" t="s">
        <v>123</v>
      </c>
      <c r="BQ502" t="s">
        <v>156</v>
      </c>
    </row>
    <row r="503" spans="1:69" x14ac:dyDescent="0.2">
      <c r="A503" t="s">
        <v>2716</v>
      </c>
      <c r="B503" t="s">
        <v>2716</v>
      </c>
      <c r="C503">
        <v>310.27199999999999</v>
      </c>
      <c r="D503" t="s">
        <v>2717</v>
      </c>
      <c r="E503" s="1" t="s">
        <v>105</v>
      </c>
      <c r="F503" s="1">
        <v>1</v>
      </c>
      <c r="G503" s="1" t="s">
        <v>106</v>
      </c>
      <c r="H503" s="1">
        <v>2</v>
      </c>
      <c r="I503" s="1"/>
      <c r="J503" t="s">
        <v>2718</v>
      </c>
      <c r="K503" s="1" t="s">
        <v>108</v>
      </c>
      <c r="L503" s="1">
        <v>1</v>
      </c>
      <c r="M503" s="1" t="s">
        <v>109</v>
      </c>
      <c r="N503" s="1">
        <v>1</v>
      </c>
      <c r="O503" s="1" t="s">
        <v>88</v>
      </c>
      <c r="P503" s="1">
        <v>4</v>
      </c>
      <c r="R503" t="s">
        <v>2719</v>
      </c>
      <c r="S503">
        <v>0</v>
      </c>
      <c r="V503" t="s">
        <v>90</v>
      </c>
      <c r="W503" s="8">
        <f>IF(Table1[[#This Row],[main_reasontext]]=[1]Q3_narr_open!$A$23,1,IF(Table1[[#This Row],[main_reasontext]]=[1]Q3_narr_open!$A$24,2,IF(Table1[[#This Row],[main_reasontext]]=[1]Q3_narr_open!$A$25,3,IF(Table1[[#This Row],[main_reasontext]]=[1]Q3_narr_open!$A$26,4,))))</f>
        <v>1</v>
      </c>
      <c r="X503">
        <v>0</v>
      </c>
      <c r="Y503" t="str" cm="1">
        <f t="array" ref="Y50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03" cm="1">
        <f t="array" ref="Z50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03" t="str" cm="1">
        <f t="array" ref="AA50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03" cm="1">
        <f t="array" ref="AB50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03" t="str" cm="1">
        <f t="array" ref="AC50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503" cm="1">
        <f t="array" ref="AD50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503">
        <f>IF(OR(Table1[[#This Row],[Merged_Coding3numerical1]]=1,Table1[[#This Row],[Merged_Coding3numerical2]]=1,Table1[[#This Row],[Merged_Coding3numerical3]]=1),1,0)</f>
        <v>1</v>
      </c>
      <c r="AF503">
        <f>IF(OR(Table1[[#This Row],[Merged_Coding3numerical1]]=2,Table1[[#This Row],[Merged_Coding3numerical2]]=2,Table1[[#This Row],[Merged_Coding3numerical3]]=2),1,0)</f>
        <v>1</v>
      </c>
      <c r="AG503">
        <f>IF(OR(Table1[[#This Row],[Merged_Coding3numerical1]]=3,Table1[[#This Row],[Merged_Coding3numerical2]]=3,Table1[[#This Row],[Merged_Coding3numerical3]]=3),1,0)</f>
        <v>0</v>
      </c>
      <c r="AH503">
        <f>IF(OR(Table1[[#This Row],[Merged_Coding3numerical1]]=4,Table1[[#This Row],[Merged_Coding3numerical2]]=4,Table1[[#This Row],[Merged_Coding3numerical3]]=4),1,0)</f>
        <v>1</v>
      </c>
      <c r="AI503">
        <f>IF(OR(Table1[[#This Row],[Merged_Coding3numerical1]]=5,Table1[[#This Row],[Merged_Coding3numerical2]]=5,Table1[[#This Row],[Merged_Coding3numerical3]]=5),1,0)</f>
        <v>0</v>
      </c>
      <c r="AJ503">
        <f>LEN(Table1[[#This Row],[narratives_open]])</f>
        <v>198</v>
      </c>
      <c r="AK503" s="1" t="s">
        <v>90</v>
      </c>
      <c r="AL503" s="1">
        <v>2</v>
      </c>
      <c r="AM503" s="1" t="s">
        <v>113</v>
      </c>
      <c r="AN503" s="1">
        <v>1</v>
      </c>
      <c r="AO503" s="1" t="s">
        <v>221</v>
      </c>
      <c r="AP503" s="1">
        <v>5</v>
      </c>
      <c r="AR503">
        <f t="shared" si="7"/>
        <v>0.33333333333333331</v>
      </c>
      <c r="AS503">
        <v>1</v>
      </c>
      <c r="AT503">
        <v>2</v>
      </c>
      <c r="AU503">
        <v>3</v>
      </c>
      <c r="AV503">
        <f>IF(Table1[[#This Row],[narratives_rank_1]]=1,IF(Table1[[#This Row],[narratives_rank_2]]=2,123,132),IF(Table1[[#This Row],[narratives_rank_1]]=2,IF(Table1[[#This Row],[narratives_rank_2]]=1,213,231),IF(Table1[[#This Row],[narratives_rank_2]]=1,312,321)))</f>
        <v>123</v>
      </c>
      <c r="AW503" t="str">
        <f>IF(AV503=[1]Q4_narr_rank!$B$2,[1]Q4_narr_rank!$A$2,IF(AV503=[1]Q4_narr_rank!$B$3,[1]Q4_narr_rank!$A$3,IF(AV503=[1]Q4_narr_rank!$B$4,[1]Q4_narr_rank!$A$4,IF(AV503=[1]Q4_narr_rank!$B$5,[1]Q4_narr_rank!$A$5,IF(AV503=[1]Q4_narr_rank!$B$6,[1]Q4_narr_rank!$A$6,IF(AV503=[1]Q4_narr_rank!$B$7,[1]Q4_narr_rank!$A$7))))))</f>
        <v>Cynics</v>
      </c>
      <c r="AX503" t="s">
        <v>2720</v>
      </c>
      <c r="AY503">
        <v>1</v>
      </c>
      <c r="AZ503">
        <f>LEN(Table1[[#This Row],[narratives_probing]])</f>
        <v>197</v>
      </c>
      <c r="BA503" s="6" t="str">
        <f>IF(Table1[[#This Row],[narratives_rank_1]]=1,"Money",IF(Table1[[#This Row],[narratives_rank_2]]=1,"Mixture",IF(Table1[[#This Row],[narratives_rank_3]]=1,"Sincere")))</f>
        <v>Money</v>
      </c>
      <c r="BB503" s="7" t="s">
        <v>116</v>
      </c>
      <c r="BC503" s="1">
        <v>10</v>
      </c>
      <c r="BF503" t="s">
        <v>117</v>
      </c>
      <c r="BG503" t="s">
        <v>94</v>
      </c>
      <c r="BH503" t="s">
        <v>146</v>
      </c>
      <c r="BI503" t="s">
        <v>118</v>
      </c>
      <c r="BJ503" t="s">
        <v>162</v>
      </c>
      <c r="BK503" t="s">
        <v>120</v>
      </c>
      <c r="BL503" t="s">
        <v>135</v>
      </c>
      <c r="BN503">
        <v>53</v>
      </c>
      <c r="BO503" t="s">
        <v>122</v>
      </c>
      <c r="BP503" t="s">
        <v>123</v>
      </c>
      <c r="BQ503" t="s">
        <v>156</v>
      </c>
    </row>
    <row r="504" spans="1:69" x14ac:dyDescent="0.2">
      <c r="A504" t="s">
        <v>2721</v>
      </c>
      <c r="B504" t="s">
        <v>2721</v>
      </c>
      <c r="C504">
        <v>192.803</v>
      </c>
      <c r="D504" t="s">
        <v>2722</v>
      </c>
      <c r="E504" s="1" t="s">
        <v>105</v>
      </c>
      <c r="F504" s="1">
        <v>1</v>
      </c>
      <c r="G504" s="1" t="s">
        <v>387</v>
      </c>
      <c r="H504" s="1">
        <v>10</v>
      </c>
      <c r="I504" s="1"/>
      <c r="J504" t="s">
        <v>2723</v>
      </c>
      <c r="K504" s="1" t="s">
        <v>108</v>
      </c>
      <c r="L504" s="1">
        <v>1</v>
      </c>
      <c r="M504" s="1" t="s">
        <v>109</v>
      </c>
      <c r="N504" s="1">
        <v>1</v>
      </c>
      <c r="O504" s="1" t="s">
        <v>88</v>
      </c>
      <c r="P504" s="1">
        <v>4</v>
      </c>
      <c r="R504" t="s">
        <v>2724</v>
      </c>
      <c r="S504">
        <v>0</v>
      </c>
      <c r="V504" t="s">
        <v>90</v>
      </c>
      <c r="W504" s="8">
        <f>IF(Table1[[#This Row],[main_reasontext]]=[1]Q3_narr_open!$A$23,1,IF(Table1[[#This Row],[main_reasontext]]=[1]Q3_narr_open!$A$24,2,IF(Table1[[#This Row],[main_reasontext]]=[1]Q3_narr_open!$A$25,3,IF(Table1[[#This Row],[main_reasontext]]=[1]Q3_narr_open!$A$26,4,))))</f>
        <v>1</v>
      </c>
      <c r="X504">
        <v>0</v>
      </c>
      <c r="Y504" t="str" cm="1">
        <f t="array" ref="Y50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04" cm="1">
        <f t="array" ref="Z50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04" t="str" cm="1">
        <f t="array" ref="AA50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04" cm="1">
        <f t="array" ref="AB50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04" t="str" cm="1">
        <f t="array" ref="AC50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04" t="str" cm="1">
        <f t="array" ref="AD50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04">
        <f>IF(OR(Table1[[#This Row],[Merged_Coding3numerical1]]=1,Table1[[#This Row],[Merged_Coding3numerical2]]=1,Table1[[#This Row],[Merged_Coding3numerical3]]=1),1,0)</f>
        <v>1</v>
      </c>
      <c r="AF504">
        <f>IF(OR(Table1[[#This Row],[Merged_Coding3numerical1]]=2,Table1[[#This Row],[Merged_Coding3numerical2]]=2,Table1[[#This Row],[Merged_Coding3numerical3]]=2),1,0)</f>
        <v>0</v>
      </c>
      <c r="AG504">
        <f>IF(OR(Table1[[#This Row],[Merged_Coding3numerical1]]=3,Table1[[#This Row],[Merged_Coding3numerical2]]=3,Table1[[#This Row],[Merged_Coding3numerical3]]=3),1,0)</f>
        <v>0</v>
      </c>
      <c r="AH504">
        <f>IF(OR(Table1[[#This Row],[Merged_Coding3numerical1]]=4,Table1[[#This Row],[Merged_Coding3numerical2]]=4,Table1[[#This Row],[Merged_Coding3numerical3]]=4),1,0)</f>
        <v>1</v>
      </c>
      <c r="AI504">
        <f>IF(OR(Table1[[#This Row],[Merged_Coding3numerical1]]=5,Table1[[#This Row],[Merged_Coding3numerical2]]=5,Table1[[#This Row],[Merged_Coding3numerical3]]=5),1,0)</f>
        <v>0</v>
      </c>
      <c r="AJ504">
        <f>LEN(Table1[[#This Row],[narratives_open]])</f>
        <v>359</v>
      </c>
      <c r="AK504" s="1" t="s">
        <v>90</v>
      </c>
      <c r="AL504" s="1">
        <v>2</v>
      </c>
      <c r="AM504" s="1" t="s">
        <v>113</v>
      </c>
      <c r="AN504" s="1">
        <v>1</v>
      </c>
      <c r="AR504">
        <f t="shared" si="7"/>
        <v>0.5</v>
      </c>
      <c r="AS504">
        <v>3</v>
      </c>
      <c r="AT504">
        <v>1</v>
      </c>
      <c r="AU504">
        <v>2</v>
      </c>
      <c r="AV504">
        <f>IF(Table1[[#This Row],[narratives_rank_1]]=1,IF(Table1[[#This Row],[narratives_rank_2]]=2,123,132),IF(Table1[[#This Row],[narratives_rank_1]]=2,IF(Table1[[#This Row],[narratives_rank_2]]=1,213,231),IF(Table1[[#This Row],[narratives_rank_2]]=1,312,321)))</f>
        <v>312</v>
      </c>
      <c r="AW504" t="str">
        <f>IF(AV504=[1]Q4_narr_rank!$B$2,[1]Q4_narr_rank!$A$2,IF(AV504=[1]Q4_narr_rank!$B$3,[1]Q4_narr_rank!$A$3,IF(AV504=[1]Q4_narr_rank!$B$4,[1]Q4_narr_rank!$A$4,IF(AV504=[1]Q4_narr_rank!$B$5,[1]Q4_narr_rank!$A$5,IF(AV504=[1]Q4_narr_rank!$B$6,[1]Q4_narr_rank!$A$6,IF(AV504=[1]Q4_narr_rank!$B$7,[1]Q4_narr_rank!$A$7))))))</f>
        <v>Balanced Idealists</v>
      </c>
      <c r="AX504" t="s">
        <v>2725</v>
      </c>
      <c r="AY504">
        <v>1</v>
      </c>
      <c r="AZ504">
        <f>LEN(Table1[[#This Row],[narratives_probing]])</f>
        <v>86</v>
      </c>
      <c r="BA504" s="6" t="str">
        <f>IF(Table1[[#This Row],[narratives_rank_1]]=1,"Money",IF(Table1[[#This Row],[narratives_rank_2]]=1,"Mixture",IF(Table1[[#This Row],[narratives_rank_3]]=1,"Sincere")))</f>
        <v>Mixture</v>
      </c>
      <c r="BB504" s="11" t="s">
        <v>116</v>
      </c>
      <c r="BC504" s="1">
        <v>10</v>
      </c>
      <c r="BF504" t="s">
        <v>210</v>
      </c>
      <c r="BG504" t="s">
        <v>187</v>
      </c>
      <c r="BH504" t="s">
        <v>118</v>
      </c>
      <c r="BI504" t="s">
        <v>188</v>
      </c>
      <c r="BJ504" t="s">
        <v>154</v>
      </c>
      <c r="BK504" t="s">
        <v>120</v>
      </c>
      <c r="BL504" t="s">
        <v>99</v>
      </c>
      <c r="BN504">
        <v>55</v>
      </c>
      <c r="BO504" t="s">
        <v>136</v>
      </c>
      <c r="BP504" t="s">
        <v>147</v>
      </c>
      <c r="BQ504" t="s">
        <v>124</v>
      </c>
    </row>
    <row r="505" spans="1:69" x14ac:dyDescent="0.2">
      <c r="A505" t="s">
        <v>2726</v>
      </c>
      <c r="B505" t="s">
        <v>2726</v>
      </c>
      <c r="C505">
        <v>86.813999999999993</v>
      </c>
      <c r="D505" t="s">
        <v>2727</v>
      </c>
      <c r="E505" s="1" t="s">
        <v>205</v>
      </c>
      <c r="F505" s="1">
        <v>2</v>
      </c>
      <c r="G505" s="1" t="s">
        <v>206</v>
      </c>
      <c r="H505" s="1">
        <v>6</v>
      </c>
      <c r="I505" s="1"/>
      <c r="J505" t="s">
        <v>2728</v>
      </c>
      <c r="K505" s="1" t="s">
        <v>108</v>
      </c>
      <c r="L505" s="1">
        <v>1</v>
      </c>
      <c r="M505" s="1" t="s">
        <v>109</v>
      </c>
      <c r="N505" s="1">
        <v>1</v>
      </c>
      <c r="O505" s="1" t="s">
        <v>88</v>
      </c>
      <c r="P505" s="1">
        <v>4</v>
      </c>
      <c r="R505" t="s">
        <v>2729</v>
      </c>
      <c r="S505">
        <v>0</v>
      </c>
      <c r="X505">
        <v>0</v>
      </c>
      <c r="Y505" t="str" cm="1">
        <f t="array" ref="Y50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05" cm="1">
        <f t="array" ref="Z50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05" t="str" cm="1">
        <f t="array" ref="AA50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05" t="str" cm="1">
        <f t="array" ref="AB50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05" t="str" cm="1">
        <f t="array" ref="AC50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05" t="str" cm="1">
        <f t="array" ref="AD50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05">
        <f>IF(OR(Table1[[#This Row],[Merged_Coding3numerical1]]=1,Table1[[#This Row],[Merged_Coding3numerical2]]=1,Table1[[#This Row],[Merged_Coding3numerical3]]=1),1,0)</f>
        <v>0</v>
      </c>
      <c r="AF505">
        <f>IF(OR(Table1[[#This Row],[Merged_Coding3numerical1]]=2,Table1[[#This Row],[Merged_Coding3numerical2]]=2,Table1[[#This Row],[Merged_Coding3numerical3]]=2),1,0)</f>
        <v>0</v>
      </c>
      <c r="AG505">
        <f>IF(OR(Table1[[#This Row],[Merged_Coding3numerical1]]=3,Table1[[#This Row],[Merged_Coding3numerical2]]=3,Table1[[#This Row],[Merged_Coding3numerical3]]=3),1,0)</f>
        <v>0</v>
      </c>
      <c r="AH505">
        <f>IF(OR(Table1[[#This Row],[Merged_Coding3numerical1]]=4,Table1[[#This Row],[Merged_Coding3numerical2]]=4,Table1[[#This Row],[Merged_Coding3numerical3]]=4),1,0)</f>
        <v>1</v>
      </c>
      <c r="AI505">
        <f>IF(OR(Table1[[#This Row],[Merged_Coding3numerical1]]=5,Table1[[#This Row],[Merged_Coding3numerical2]]=5,Table1[[#This Row],[Merged_Coding3numerical3]]=5),1,0)</f>
        <v>0</v>
      </c>
      <c r="AJ505">
        <f>LEN(Table1[[#This Row],[narratives_open]])</f>
        <v>154</v>
      </c>
      <c r="AK505" s="1" t="s">
        <v>113</v>
      </c>
      <c r="AL505" s="1">
        <v>1</v>
      </c>
      <c r="AR505">
        <f t="shared" si="7"/>
        <v>1</v>
      </c>
      <c r="AS505">
        <v>2</v>
      </c>
      <c r="AT505">
        <v>1</v>
      </c>
      <c r="AU505">
        <v>3</v>
      </c>
      <c r="AV505">
        <f>IF(Table1[[#This Row],[narratives_rank_1]]=1,IF(Table1[[#This Row],[narratives_rank_2]]=2,123,132),IF(Table1[[#This Row],[narratives_rank_1]]=2,IF(Table1[[#This Row],[narratives_rank_2]]=1,213,231),IF(Table1[[#This Row],[narratives_rank_2]]=1,312,321)))</f>
        <v>213</v>
      </c>
      <c r="AW505" t="str">
        <f>IF(AV505=[1]Q4_narr_rank!$B$2,[1]Q4_narr_rank!$A$2,IF(AV505=[1]Q4_narr_rank!$B$3,[1]Q4_narr_rank!$A$3,IF(AV505=[1]Q4_narr_rank!$B$4,[1]Q4_narr_rank!$A$4,IF(AV505=[1]Q4_narr_rank!$B$5,[1]Q4_narr_rank!$A$5,IF(AV505=[1]Q4_narr_rank!$B$6,[1]Q4_narr_rank!$A$6,IF(AV505=[1]Q4_narr_rank!$B$7,[1]Q4_narr_rank!$A$7))))))</f>
        <v>Balanced Cynics</v>
      </c>
      <c r="AX505" t="s">
        <v>2730</v>
      </c>
      <c r="AY505">
        <v>1</v>
      </c>
      <c r="AZ505">
        <f>LEN(Table1[[#This Row],[narratives_probing]])</f>
        <v>138</v>
      </c>
      <c r="BA505" s="6" t="str">
        <f>IF(Table1[[#This Row],[narratives_rank_1]]=1,"Money",IF(Table1[[#This Row],[narratives_rank_2]]=1,"Mixture",IF(Table1[[#This Row],[narratives_rank_3]]=1,"Sincere")))</f>
        <v>Mixture</v>
      </c>
      <c r="BB505" s="9" t="s">
        <v>132</v>
      </c>
      <c r="BC505" s="1">
        <v>20</v>
      </c>
      <c r="BF505" t="s">
        <v>223</v>
      </c>
      <c r="BG505" t="s">
        <v>94</v>
      </c>
      <c r="BH505" t="s">
        <v>118</v>
      </c>
      <c r="BI505" t="s">
        <v>146</v>
      </c>
      <c r="BJ505" t="s">
        <v>119</v>
      </c>
      <c r="BK505" t="s">
        <v>120</v>
      </c>
      <c r="BL505" t="s">
        <v>448</v>
      </c>
      <c r="BM505" t="s">
        <v>982</v>
      </c>
      <c r="BN505">
        <v>53</v>
      </c>
      <c r="BO505" t="s">
        <v>122</v>
      </c>
      <c r="BP505" t="s">
        <v>164</v>
      </c>
      <c r="BQ505" t="s">
        <v>124</v>
      </c>
    </row>
    <row r="506" spans="1:69" x14ac:dyDescent="0.2">
      <c r="A506" t="s">
        <v>2731</v>
      </c>
      <c r="B506" t="s">
        <v>2731</v>
      </c>
      <c r="C506">
        <v>43.784999999999997</v>
      </c>
      <c r="D506" t="s">
        <v>2732</v>
      </c>
      <c r="E506" s="1" t="s">
        <v>127</v>
      </c>
      <c r="F506" s="1">
        <v>3</v>
      </c>
      <c r="G506" s="1" t="s">
        <v>128</v>
      </c>
      <c r="H506" s="1">
        <v>9</v>
      </c>
      <c r="I506" s="1"/>
      <c r="J506" t="s">
        <v>2733</v>
      </c>
      <c r="K506" s="1" t="s">
        <v>108</v>
      </c>
      <c r="L506" s="1">
        <v>1</v>
      </c>
      <c r="M506" s="1" t="s">
        <v>109</v>
      </c>
      <c r="N506" s="1">
        <v>1</v>
      </c>
      <c r="O506" s="1" t="s">
        <v>88</v>
      </c>
      <c r="P506" s="1">
        <v>4</v>
      </c>
      <c r="R506" t="s">
        <v>2734</v>
      </c>
      <c r="S506">
        <v>0</v>
      </c>
      <c r="X506">
        <v>0</v>
      </c>
      <c r="Y506" t="str" cm="1">
        <f t="array" ref="Y50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06" cm="1">
        <f t="array" ref="Z50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06" t="str" cm="1">
        <f t="array" ref="AA50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06" t="str" cm="1">
        <f t="array" ref="AB50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06" t="str" cm="1">
        <f t="array" ref="AC50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06" t="str" cm="1">
        <f t="array" ref="AD50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06">
        <f>IF(OR(Table1[[#This Row],[Merged_Coding3numerical1]]=1,Table1[[#This Row],[Merged_Coding3numerical2]]=1,Table1[[#This Row],[Merged_Coding3numerical3]]=1),1,0)</f>
        <v>0</v>
      </c>
      <c r="AF506">
        <f>IF(OR(Table1[[#This Row],[Merged_Coding3numerical1]]=2,Table1[[#This Row],[Merged_Coding3numerical2]]=2,Table1[[#This Row],[Merged_Coding3numerical3]]=2),1,0)</f>
        <v>1</v>
      </c>
      <c r="AG506">
        <f>IF(OR(Table1[[#This Row],[Merged_Coding3numerical1]]=3,Table1[[#This Row],[Merged_Coding3numerical2]]=3,Table1[[#This Row],[Merged_Coding3numerical3]]=3),1,0)</f>
        <v>0</v>
      </c>
      <c r="AH506">
        <f>IF(OR(Table1[[#This Row],[Merged_Coding3numerical1]]=4,Table1[[#This Row],[Merged_Coding3numerical2]]=4,Table1[[#This Row],[Merged_Coding3numerical3]]=4),1,0)</f>
        <v>0</v>
      </c>
      <c r="AI506">
        <f>IF(OR(Table1[[#This Row],[Merged_Coding3numerical1]]=5,Table1[[#This Row],[Merged_Coding3numerical2]]=5,Table1[[#This Row],[Merged_Coding3numerical3]]=5),1,0)</f>
        <v>0</v>
      </c>
      <c r="AJ506">
        <f>LEN(Table1[[#This Row],[narratives_open]])</f>
        <v>173</v>
      </c>
      <c r="AK506" s="1" t="s">
        <v>112</v>
      </c>
      <c r="AL506" s="1">
        <v>3</v>
      </c>
      <c r="AR506">
        <f t="shared" si="7"/>
        <v>1</v>
      </c>
      <c r="AS506">
        <v>2</v>
      </c>
      <c r="AT506">
        <v>1</v>
      </c>
      <c r="AU506">
        <v>3</v>
      </c>
      <c r="AV506">
        <f>IF(Table1[[#This Row],[narratives_rank_1]]=1,IF(Table1[[#This Row],[narratives_rank_2]]=2,123,132),IF(Table1[[#This Row],[narratives_rank_1]]=2,IF(Table1[[#This Row],[narratives_rank_2]]=1,213,231),IF(Table1[[#This Row],[narratives_rank_2]]=1,312,321)))</f>
        <v>213</v>
      </c>
      <c r="AW506" t="str">
        <f>IF(AV506=[1]Q4_narr_rank!$B$2,[1]Q4_narr_rank!$A$2,IF(AV506=[1]Q4_narr_rank!$B$3,[1]Q4_narr_rank!$A$3,IF(AV506=[1]Q4_narr_rank!$B$4,[1]Q4_narr_rank!$A$4,IF(AV506=[1]Q4_narr_rank!$B$5,[1]Q4_narr_rank!$A$5,IF(AV506=[1]Q4_narr_rank!$B$6,[1]Q4_narr_rank!$A$6,IF(AV506=[1]Q4_narr_rank!$B$7,[1]Q4_narr_rank!$A$7))))))</f>
        <v>Balanced Cynics</v>
      </c>
      <c r="AX506" t="s">
        <v>2735</v>
      </c>
      <c r="AY506">
        <v>1</v>
      </c>
      <c r="AZ506">
        <f>LEN(Table1[[#This Row],[narratives_probing]])</f>
        <v>328</v>
      </c>
      <c r="BA506" s="6" t="str">
        <f>IF(Table1[[#This Row],[narratives_rank_1]]=1,"Money",IF(Table1[[#This Row],[narratives_rank_2]]=1,"Mixture",IF(Table1[[#This Row],[narratives_rank_3]]=1,"Sincere")))</f>
        <v>Mixture</v>
      </c>
      <c r="BB506" s="7" t="s">
        <v>116</v>
      </c>
      <c r="BC506" s="1">
        <v>10</v>
      </c>
      <c r="BF506" t="s">
        <v>133</v>
      </c>
      <c r="BG506">
        <v>0.2</v>
      </c>
      <c r="BH506" t="s">
        <v>118</v>
      </c>
      <c r="BI506" t="s">
        <v>118</v>
      </c>
      <c r="BJ506" t="s">
        <v>154</v>
      </c>
      <c r="BK506" t="s">
        <v>163</v>
      </c>
      <c r="BL506" t="s">
        <v>630</v>
      </c>
      <c r="BN506">
        <v>25</v>
      </c>
      <c r="BO506" t="s">
        <v>122</v>
      </c>
      <c r="BP506" t="s">
        <v>147</v>
      </c>
      <c r="BQ506" t="s">
        <v>138</v>
      </c>
    </row>
    <row r="507" spans="1:69" x14ac:dyDescent="0.2">
      <c r="A507" t="s">
        <v>2736</v>
      </c>
      <c r="B507" t="s">
        <v>2736</v>
      </c>
      <c r="C507">
        <v>125.887</v>
      </c>
      <c r="D507" t="s">
        <v>2737</v>
      </c>
      <c r="E507" s="1" t="s">
        <v>105</v>
      </c>
      <c r="F507" s="1">
        <v>1</v>
      </c>
      <c r="G507" s="1" t="s">
        <v>106</v>
      </c>
      <c r="H507" s="1">
        <v>2</v>
      </c>
      <c r="I507" s="1"/>
      <c r="J507" t="s">
        <v>2738</v>
      </c>
      <c r="K507" s="1" t="s">
        <v>108</v>
      </c>
      <c r="L507" s="1">
        <v>1</v>
      </c>
      <c r="M507" s="1" t="s">
        <v>109</v>
      </c>
      <c r="N507" s="1">
        <v>1</v>
      </c>
      <c r="O507" s="1" t="s">
        <v>88</v>
      </c>
      <c r="P507" s="1">
        <v>4</v>
      </c>
      <c r="R507" t="s">
        <v>2739</v>
      </c>
      <c r="S507">
        <v>0</v>
      </c>
      <c r="U507">
        <v>1</v>
      </c>
      <c r="V507" t="s">
        <v>185</v>
      </c>
      <c r="W507" s="8">
        <f>IF(Table1[[#This Row],[main_reasontext]]=[1]Q3_narr_open!$A$23,1,IF(Table1[[#This Row],[main_reasontext]]=[1]Q3_narr_open!$A$24,2,IF(Table1[[#This Row],[main_reasontext]]=[1]Q3_narr_open!$A$25,3,IF(Table1[[#This Row],[main_reasontext]]=[1]Q3_narr_open!$A$26,4,))))</f>
        <v>4</v>
      </c>
      <c r="X507">
        <v>0</v>
      </c>
      <c r="Y507" t="str" cm="1">
        <f t="array" ref="Y50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07" cm="1">
        <f t="array" ref="Z50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07" t="str" cm="1">
        <f t="array" ref="AA50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507" cm="1">
        <f t="array" ref="AB50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507" t="str" cm="1">
        <f t="array" ref="AC50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07" t="str" cm="1">
        <f t="array" ref="AD50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07">
        <f>IF(OR(Table1[[#This Row],[Merged_Coding3numerical1]]=1,Table1[[#This Row],[Merged_Coding3numerical2]]=1,Table1[[#This Row],[Merged_Coding3numerical3]]=1),1,0)</f>
        <v>0</v>
      </c>
      <c r="AF507">
        <f>IF(OR(Table1[[#This Row],[Merged_Coding3numerical1]]=2,Table1[[#This Row],[Merged_Coding3numerical2]]=2,Table1[[#This Row],[Merged_Coding3numerical3]]=2),1,0)</f>
        <v>1</v>
      </c>
      <c r="AG507">
        <f>IF(OR(Table1[[#This Row],[Merged_Coding3numerical1]]=3,Table1[[#This Row],[Merged_Coding3numerical2]]=3,Table1[[#This Row],[Merged_Coding3numerical3]]=3),1,0)</f>
        <v>0</v>
      </c>
      <c r="AH507">
        <f>IF(OR(Table1[[#This Row],[Merged_Coding3numerical1]]=4,Table1[[#This Row],[Merged_Coding3numerical2]]=4,Table1[[#This Row],[Merged_Coding3numerical3]]=4),1,0)</f>
        <v>1</v>
      </c>
      <c r="AI507">
        <f>IF(OR(Table1[[#This Row],[Merged_Coding3numerical1]]=5,Table1[[#This Row],[Merged_Coding3numerical2]]=5,Table1[[#This Row],[Merged_Coding3numerical3]]=5),1,0)</f>
        <v>0</v>
      </c>
      <c r="AJ507">
        <f>LEN(Table1[[#This Row],[narratives_open]])</f>
        <v>146</v>
      </c>
      <c r="AK507" s="1" t="s">
        <v>113</v>
      </c>
      <c r="AL507" s="1">
        <v>1</v>
      </c>
      <c r="AM507" s="1" t="s">
        <v>112</v>
      </c>
      <c r="AN507" s="1">
        <v>3</v>
      </c>
      <c r="AR507">
        <f t="shared" si="7"/>
        <v>0.5</v>
      </c>
      <c r="AS507">
        <v>3</v>
      </c>
      <c r="AT507">
        <v>1</v>
      </c>
      <c r="AU507">
        <v>2</v>
      </c>
      <c r="AV507">
        <f>IF(Table1[[#This Row],[narratives_rank_1]]=1,IF(Table1[[#This Row],[narratives_rank_2]]=2,123,132),IF(Table1[[#This Row],[narratives_rank_1]]=2,IF(Table1[[#This Row],[narratives_rank_2]]=1,213,231),IF(Table1[[#This Row],[narratives_rank_2]]=1,312,321)))</f>
        <v>312</v>
      </c>
      <c r="AW507" t="str">
        <f>IF(AV507=[1]Q4_narr_rank!$B$2,[1]Q4_narr_rank!$A$2,IF(AV507=[1]Q4_narr_rank!$B$3,[1]Q4_narr_rank!$A$3,IF(AV507=[1]Q4_narr_rank!$B$4,[1]Q4_narr_rank!$A$4,IF(AV507=[1]Q4_narr_rank!$B$5,[1]Q4_narr_rank!$A$5,IF(AV507=[1]Q4_narr_rank!$B$6,[1]Q4_narr_rank!$A$6,IF(AV507=[1]Q4_narr_rank!$B$7,[1]Q4_narr_rank!$A$7))))))</f>
        <v>Balanced Idealists</v>
      </c>
      <c r="AX507" t="s">
        <v>2740</v>
      </c>
      <c r="AY507">
        <v>1</v>
      </c>
      <c r="AZ507">
        <f>LEN(Table1[[#This Row],[narratives_probing]])</f>
        <v>154</v>
      </c>
      <c r="BA507" s="6" t="str">
        <f>IF(Table1[[#This Row],[narratives_rank_1]]=1,"Money",IF(Table1[[#This Row],[narratives_rank_2]]=1,"Mixture",IF(Table1[[#This Row],[narratives_rank_3]]=1,"Sincere")))</f>
        <v>Mixture</v>
      </c>
      <c r="BB507" s="9" t="s">
        <v>132</v>
      </c>
      <c r="BC507" s="1">
        <v>20</v>
      </c>
      <c r="BF507" t="s">
        <v>153</v>
      </c>
      <c r="BG507">
        <v>0.6</v>
      </c>
      <c r="BH507" t="s">
        <v>118</v>
      </c>
      <c r="BI507" t="s">
        <v>188</v>
      </c>
      <c r="BJ507" t="s">
        <v>162</v>
      </c>
      <c r="BK507" t="s">
        <v>163</v>
      </c>
      <c r="BL507" t="s">
        <v>99</v>
      </c>
      <c r="BN507">
        <v>30</v>
      </c>
      <c r="BO507" t="s">
        <v>122</v>
      </c>
      <c r="BP507" t="s">
        <v>358</v>
      </c>
      <c r="BQ507" t="s">
        <v>138</v>
      </c>
    </row>
    <row r="508" spans="1:69" x14ac:dyDescent="0.2">
      <c r="A508" t="s">
        <v>2741</v>
      </c>
      <c r="B508" t="s">
        <v>2741</v>
      </c>
      <c r="C508">
        <v>74.152000000000001</v>
      </c>
      <c r="D508" t="s">
        <v>2742</v>
      </c>
      <c r="E508" s="1" t="s">
        <v>105</v>
      </c>
      <c r="F508" s="1">
        <v>1</v>
      </c>
      <c r="G508" s="1" t="s">
        <v>106</v>
      </c>
      <c r="H508" s="1">
        <v>2</v>
      </c>
      <c r="I508" s="1"/>
      <c r="J508" t="s">
        <v>2743</v>
      </c>
      <c r="K508" s="1" t="s">
        <v>108</v>
      </c>
      <c r="L508" s="1">
        <v>1</v>
      </c>
      <c r="M508" s="1" t="s">
        <v>109</v>
      </c>
      <c r="N508" s="1">
        <v>1</v>
      </c>
      <c r="O508" s="1" t="s">
        <v>88</v>
      </c>
      <c r="P508" s="1">
        <v>4</v>
      </c>
      <c r="R508" t="s">
        <v>2744</v>
      </c>
      <c r="S508">
        <v>0</v>
      </c>
      <c r="V508" t="s">
        <v>90</v>
      </c>
      <c r="W508" s="8">
        <f>IF(Table1[[#This Row],[main_reasontext]]=[1]Q3_narr_open!$A$23,1,IF(Table1[[#This Row],[main_reasontext]]=[1]Q3_narr_open!$A$24,2,IF(Table1[[#This Row],[main_reasontext]]=[1]Q3_narr_open!$A$25,3,IF(Table1[[#This Row],[main_reasontext]]=[1]Q3_narr_open!$A$26,4,))))</f>
        <v>1</v>
      </c>
      <c r="X508">
        <v>1</v>
      </c>
      <c r="Y508" t="str" cm="1">
        <f t="array" ref="Y50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08" cm="1">
        <f t="array" ref="Z50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08" t="str" cm="1">
        <f t="array" ref="AA50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508" cm="1">
        <f t="array" ref="AB50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508" t="str" cm="1">
        <f t="array" ref="AC50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508" cm="1">
        <f t="array" ref="AD50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508">
        <f>IF(OR(Table1[[#This Row],[Merged_Coding3numerical1]]=1,Table1[[#This Row],[Merged_Coding3numerical2]]=1,Table1[[#This Row],[Merged_Coding3numerical3]]=1),1,0)</f>
        <v>1</v>
      </c>
      <c r="AF508">
        <f>IF(OR(Table1[[#This Row],[Merged_Coding3numerical1]]=2,Table1[[#This Row],[Merged_Coding3numerical2]]=2,Table1[[#This Row],[Merged_Coding3numerical3]]=2),1,0)</f>
        <v>1</v>
      </c>
      <c r="AG508">
        <f>IF(OR(Table1[[#This Row],[Merged_Coding3numerical1]]=3,Table1[[#This Row],[Merged_Coding3numerical2]]=3,Table1[[#This Row],[Merged_Coding3numerical3]]=3),1,0)</f>
        <v>0</v>
      </c>
      <c r="AH508">
        <f>IF(OR(Table1[[#This Row],[Merged_Coding3numerical1]]=4,Table1[[#This Row],[Merged_Coding3numerical2]]=4,Table1[[#This Row],[Merged_Coding3numerical3]]=4),1,0)</f>
        <v>1</v>
      </c>
      <c r="AI508">
        <f>IF(OR(Table1[[#This Row],[Merged_Coding3numerical1]]=5,Table1[[#This Row],[Merged_Coding3numerical2]]=5,Table1[[#This Row],[Merged_Coding3numerical3]]=5),1,0)</f>
        <v>0</v>
      </c>
      <c r="AJ508">
        <f>LEN(Table1[[#This Row],[narratives_open]])</f>
        <v>307</v>
      </c>
      <c r="AK508" s="1" t="s">
        <v>90</v>
      </c>
      <c r="AL508" s="1">
        <v>2</v>
      </c>
      <c r="AM508" s="1" t="s">
        <v>112</v>
      </c>
      <c r="AN508" s="1">
        <v>3</v>
      </c>
      <c r="AO508" s="1" t="s">
        <v>113</v>
      </c>
      <c r="AP508" s="1">
        <v>1</v>
      </c>
      <c r="AR508">
        <f t="shared" si="7"/>
        <v>0.33333333333333331</v>
      </c>
      <c r="AS508">
        <v>1</v>
      </c>
      <c r="AT508">
        <v>2</v>
      </c>
      <c r="AU508">
        <v>3</v>
      </c>
      <c r="AV508">
        <f>IF(Table1[[#This Row],[narratives_rank_1]]=1,IF(Table1[[#This Row],[narratives_rank_2]]=2,123,132),IF(Table1[[#This Row],[narratives_rank_1]]=2,IF(Table1[[#This Row],[narratives_rank_2]]=1,213,231),IF(Table1[[#This Row],[narratives_rank_2]]=1,312,321)))</f>
        <v>123</v>
      </c>
      <c r="AW508" t="str">
        <f>IF(AV508=[1]Q4_narr_rank!$B$2,[1]Q4_narr_rank!$A$2,IF(AV508=[1]Q4_narr_rank!$B$3,[1]Q4_narr_rank!$A$3,IF(AV508=[1]Q4_narr_rank!$B$4,[1]Q4_narr_rank!$A$4,IF(AV508=[1]Q4_narr_rank!$B$5,[1]Q4_narr_rank!$A$5,IF(AV508=[1]Q4_narr_rank!$B$6,[1]Q4_narr_rank!$A$6,IF(AV508=[1]Q4_narr_rank!$B$7,[1]Q4_narr_rank!$A$7))))))</f>
        <v>Cynics</v>
      </c>
      <c r="AX508" t="s">
        <v>2745</v>
      </c>
      <c r="AY508">
        <v>1</v>
      </c>
      <c r="AZ508">
        <f>LEN(Table1[[#This Row],[narratives_probing]])</f>
        <v>377</v>
      </c>
      <c r="BA508" s="6" t="str">
        <f>IF(Table1[[#This Row],[narratives_rank_1]]=1,"Money",IF(Table1[[#This Row],[narratives_rank_2]]=1,"Mixture",IF(Table1[[#This Row],[narratives_rank_3]]=1,"Sincere")))</f>
        <v>Money</v>
      </c>
      <c r="BB508" s="11" t="s">
        <v>116</v>
      </c>
      <c r="BC508" s="1">
        <v>10</v>
      </c>
      <c r="BF508" t="s">
        <v>93</v>
      </c>
      <c r="BG508" t="s">
        <v>187</v>
      </c>
      <c r="BH508" t="s">
        <v>146</v>
      </c>
      <c r="BI508" t="s">
        <v>118</v>
      </c>
      <c r="BJ508" t="s">
        <v>154</v>
      </c>
      <c r="BK508" t="s">
        <v>163</v>
      </c>
      <c r="BL508" t="s">
        <v>448</v>
      </c>
      <c r="BM508" t="s">
        <v>2746</v>
      </c>
      <c r="BN508">
        <v>29</v>
      </c>
      <c r="BO508" t="s">
        <v>122</v>
      </c>
      <c r="BP508" t="s">
        <v>324</v>
      </c>
      <c r="BQ508" t="s">
        <v>124</v>
      </c>
    </row>
    <row r="509" spans="1:69" x14ac:dyDescent="0.2">
      <c r="A509" t="s">
        <v>2747</v>
      </c>
      <c r="B509" t="s">
        <v>2747</v>
      </c>
      <c r="C509">
        <v>47.874000000000002</v>
      </c>
      <c r="D509" t="s">
        <v>2748</v>
      </c>
      <c r="E509" s="1" t="s">
        <v>105</v>
      </c>
      <c r="F509" s="1">
        <v>1</v>
      </c>
      <c r="G509" s="1" t="s">
        <v>106</v>
      </c>
      <c r="H509" s="1">
        <v>2</v>
      </c>
      <c r="I509" s="1"/>
      <c r="J509" t="s">
        <v>2749</v>
      </c>
      <c r="K509" s="1" t="s">
        <v>604</v>
      </c>
      <c r="L509" s="1">
        <v>5</v>
      </c>
      <c r="M509" s="1" t="s">
        <v>87</v>
      </c>
      <c r="N509" s="1">
        <v>3</v>
      </c>
      <c r="O509" s="1" t="s">
        <v>88</v>
      </c>
      <c r="P509" s="1">
        <v>4</v>
      </c>
      <c r="R509" t="s">
        <v>2750</v>
      </c>
      <c r="S509">
        <v>0</v>
      </c>
      <c r="X509">
        <v>0</v>
      </c>
      <c r="Y509" t="str" cm="1">
        <f t="array" ref="Y50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09" cm="1">
        <f t="array" ref="Z50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09" t="str" cm="1">
        <f t="array" ref="AA50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09" t="str" cm="1">
        <f t="array" ref="AB50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09" t="str" cm="1">
        <f t="array" ref="AC50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09" t="str" cm="1">
        <f t="array" ref="AD50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09">
        <f>IF(OR(Table1[[#This Row],[Merged_Coding3numerical1]]=1,Table1[[#This Row],[Merged_Coding3numerical2]]=1,Table1[[#This Row],[Merged_Coding3numerical3]]=1),1,0)</f>
        <v>0</v>
      </c>
      <c r="AF509">
        <f>IF(OR(Table1[[#This Row],[Merged_Coding3numerical1]]=2,Table1[[#This Row],[Merged_Coding3numerical2]]=2,Table1[[#This Row],[Merged_Coding3numerical3]]=2),1,0)</f>
        <v>1</v>
      </c>
      <c r="AG509">
        <f>IF(OR(Table1[[#This Row],[Merged_Coding3numerical1]]=3,Table1[[#This Row],[Merged_Coding3numerical2]]=3,Table1[[#This Row],[Merged_Coding3numerical3]]=3),1,0)</f>
        <v>0</v>
      </c>
      <c r="AH509">
        <f>IF(OR(Table1[[#This Row],[Merged_Coding3numerical1]]=4,Table1[[#This Row],[Merged_Coding3numerical2]]=4,Table1[[#This Row],[Merged_Coding3numerical3]]=4),1,0)</f>
        <v>0</v>
      </c>
      <c r="AI509">
        <f>IF(OR(Table1[[#This Row],[Merged_Coding3numerical1]]=5,Table1[[#This Row],[Merged_Coding3numerical2]]=5,Table1[[#This Row],[Merged_Coding3numerical3]]=5),1,0)</f>
        <v>0</v>
      </c>
      <c r="AJ509">
        <f>LEN(Table1[[#This Row],[narratives_open]])</f>
        <v>69</v>
      </c>
      <c r="AK509" s="1" t="s">
        <v>112</v>
      </c>
      <c r="AL509" s="1">
        <v>3</v>
      </c>
      <c r="AR509">
        <f t="shared" si="7"/>
        <v>1</v>
      </c>
      <c r="AS509">
        <v>1</v>
      </c>
      <c r="AT509">
        <v>2</v>
      </c>
      <c r="AU509">
        <v>3</v>
      </c>
      <c r="AV509">
        <f>IF(Table1[[#This Row],[narratives_rank_1]]=1,IF(Table1[[#This Row],[narratives_rank_2]]=2,123,132),IF(Table1[[#This Row],[narratives_rank_1]]=2,IF(Table1[[#This Row],[narratives_rank_2]]=1,213,231),IF(Table1[[#This Row],[narratives_rank_2]]=1,312,321)))</f>
        <v>123</v>
      </c>
      <c r="AW509" t="str">
        <f>IF(AV509=[1]Q4_narr_rank!$B$2,[1]Q4_narr_rank!$A$2,IF(AV509=[1]Q4_narr_rank!$B$3,[1]Q4_narr_rank!$A$3,IF(AV509=[1]Q4_narr_rank!$B$4,[1]Q4_narr_rank!$A$4,IF(AV509=[1]Q4_narr_rank!$B$5,[1]Q4_narr_rank!$A$5,IF(AV509=[1]Q4_narr_rank!$B$6,[1]Q4_narr_rank!$A$6,IF(AV509=[1]Q4_narr_rank!$B$7,[1]Q4_narr_rank!$A$7))))))</f>
        <v>Cynics</v>
      </c>
      <c r="AX509" t="s">
        <v>2751</v>
      </c>
      <c r="AY509">
        <v>1</v>
      </c>
      <c r="AZ509">
        <f>LEN(Table1[[#This Row],[narratives_probing]])</f>
        <v>71</v>
      </c>
      <c r="BA509" s="6" t="str">
        <f>IF(Table1[[#This Row],[narratives_rank_1]]=1,"Money",IF(Table1[[#This Row],[narratives_rank_2]]=1,"Mixture",IF(Table1[[#This Row],[narratives_rank_3]]=1,"Sincere")))</f>
        <v>Money</v>
      </c>
      <c r="BB509" s="7" t="s">
        <v>92</v>
      </c>
      <c r="BC509" s="1">
        <v>9</v>
      </c>
      <c r="BF509" t="s">
        <v>237</v>
      </c>
      <c r="BG509" t="s">
        <v>94</v>
      </c>
      <c r="BH509" t="s">
        <v>118</v>
      </c>
      <c r="BI509" t="s">
        <v>146</v>
      </c>
      <c r="BJ509" t="s">
        <v>154</v>
      </c>
      <c r="BK509" t="s">
        <v>120</v>
      </c>
      <c r="BL509" t="s">
        <v>99</v>
      </c>
      <c r="BN509">
        <v>28</v>
      </c>
      <c r="BO509" t="s">
        <v>122</v>
      </c>
      <c r="BP509" t="s">
        <v>164</v>
      </c>
      <c r="BQ509" t="s">
        <v>156</v>
      </c>
    </row>
    <row r="510" spans="1:69" x14ac:dyDescent="0.2">
      <c r="A510" t="s">
        <v>2752</v>
      </c>
      <c r="B510" t="s">
        <v>2752</v>
      </c>
      <c r="C510">
        <v>117.096</v>
      </c>
      <c r="D510" t="s">
        <v>2753</v>
      </c>
      <c r="E510" s="1" t="s">
        <v>127</v>
      </c>
      <c r="F510" s="1">
        <v>3</v>
      </c>
      <c r="G510" s="1" t="s">
        <v>128</v>
      </c>
      <c r="H510" s="1">
        <v>9</v>
      </c>
      <c r="I510" s="1"/>
      <c r="J510" t="s">
        <v>2754</v>
      </c>
      <c r="K510" s="1" t="s">
        <v>108</v>
      </c>
      <c r="L510" s="1">
        <v>1</v>
      </c>
      <c r="M510" s="1" t="s">
        <v>109</v>
      </c>
      <c r="N510" s="1">
        <v>1</v>
      </c>
      <c r="O510" s="1" t="s">
        <v>88</v>
      </c>
      <c r="P510" s="1">
        <v>4</v>
      </c>
      <c r="R510" t="s">
        <v>2755</v>
      </c>
      <c r="S510">
        <v>0</v>
      </c>
      <c r="V510" t="s">
        <v>90</v>
      </c>
      <c r="W510" s="8">
        <f>IF(Table1[[#This Row],[main_reasontext]]=[1]Q3_narr_open!$A$23,1,IF(Table1[[#This Row],[main_reasontext]]=[1]Q3_narr_open!$A$24,2,IF(Table1[[#This Row],[main_reasontext]]=[1]Q3_narr_open!$A$25,3,IF(Table1[[#This Row],[main_reasontext]]=[1]Q3_narr_open!$A$26,4,))))</f>
        <v>1</v>
      </c>
      <c r="X510">
        <v>0</v>
      </c>
      <c r="Y510" t="str" cm="1">
        <f t="array" ref="Y51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10" cm="1">
        <f t="array" ref="Z51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10" t="str" cm="1">
        <f t="array" ref="AA51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510" cm="1">
        <f t="array" ref="AB51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510" t="str" cm="1">
        <f t="array" ref="AC51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10" t="str" cm="1">
        <f t="array" ref="AD51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10">
        <f>IF(OR(Table1[[#This Row],[Merged_Coding3numerical1]]=1,Table1[[#This Row],[Merged_Coding3numerical2]]=1,Table1[[#This Row],[Merged_Coding3numerical3]]=1),1,0)</f>
        <v>1</v>
      </c>
      <c r="AF510">
        <f>IF(OR(Table1[[#This Row],[Merged_Coding3numerical1]]=2,Table1[[#This Row],[Merged_Coding3numerical2]]=2,Table1[[#This Row],[Merged_Coding3numerical3]]=2),1,0)</f>
        <v>1</v>
      </c>
      <c r="AG510">
        <f>IF(OR(Table1[[#This Row],[Merged_Coding3numerical1]]=3,Table1[[#This Row],[Merged_Coding3numerical2]]=3,Table1[[#This Row],[Merged_Coding3numerical3]]=3),1,0)</f>
        <v>0</v>
      </c>
      <c r="AH510">
        <f>IF(OR(Table1[[#This Row],[Merged_Coding3numerical1]]=4,Table1[[#This Row],[Merged_Coding3numerical2]]=4,Table1[[#This Row],[Merged_Coding3numerical3]]=4),1,0)</f>
        <v>0</v>
      </c>
      <c r="AI510">
        <f>IF(OR(Table1[[#This Row],[Merged_Coding3numerical1]]=5,Table1[[#This Row],[Merged_Coding3numerical2]]=5,Table1[[#This Row],[Merged_Coding3numerical3]]=5),1,0)</f>
        <v>0</v>
      </c>
      <c r="AJ510">
        <f>LEN(Table1[[#This Row],[narratives_open]])</f>
        <v>322</v>
      </c>
      <c r="AK510" s="1" t="s">
        <v>90</v>
      </c>
      <c r="AL510" s="1">
        <v>2</v>
      </c>
      <c r="AM510" s="1" t="s">
        <v>112</v>
      </c>
      <c r="AN510" s="1">
        <v>3</v>
      </c>
      <c r="AR510">
        <f t="shared" si="7"/>
        <v>0.5</v>
      </c>
      <c r="AS510">
        <v>1</v>
      </c>
      <c r="AT510">
        <v>2</v>
      </c>
      <c r="AU510">
        <v>3</v>
      </c>
      <c r="AV510">
        <f>IF(Table1[[#This Row],[narratives_rank_1]]=1,IF(Table1[[#This Row],[narratives_rank_2]]=2,123,132),IF(Table1[[#This Row],[narratives_rank_1]]=2,IF(Table1[[#This Row],[narratives_rank_2]]=1,213,231),IF(Table1[[#This Row],[narratives_rank_2]]=1,312,321)))</f>
        <v>123</v>
      </c>
      <c r="AW510" t="str">
        <f>IF(AV510=[1]Q4_narr_rank!$B$2,[1]Q4_narr_rank!$A$2,IF(AV510=[1]Q4_narr_rank!$B$3,[1]Q4_narr_rank!$A$3,IF(AV510=[1]Q4_narr_rank!$B$4,[1]Q4_narr_rank!$A$4,IF(AV510=[1]Q4_narr_rank!$B$5,[1]Q4_narr_rank!$A$5,IF(AV510=[1]Q4_narr_rank!$B$6,[1]Q4_narr_rank!$A$6,IF(AV510=[1]Q4_narr_rank!$B$7,[1]Q4_narr_rank!$A$7))))))</f>
        <v>Cynics</v>
      </c>
      <c r="AX510" t="s">
        <v>2756</v>
      </c>
      <c r="AY510">
        <v>1</v>
      </c>
      <c r="AZ510">
        <f>LEN(Table1[[#This Row],[narratives_probing]])</f>
        <v>409</v>
      </c>
      <c r="BA510" s="6" t="str">
        <f>IF(Table1[[#This Row],[narratives_rank_1]]=1,"Money",IF(Table1[[#This Row],[narratives_rank_2]]=1,"Mixture",IF(Table1[[#This Row],[narratives_rank_3]]=1,"Sincere")))</f>
        <v>Money</v>
      </c>
      <c r="BB510" s="12" t="s">
        <v>116</v>
      </c>
      <c r="BC510" s="1">
        <v>10</v>
      </c>
      <c r="BF510" t="s">
        <v>153</v>
      </c>
      <c r="BG510" t="s">
        <v>94</v>
      </c>
      <c r="BH510" t="s">
        <v>118</v>
      </c>
      <c r="BI510" t="s">
        <v>146</v>
      </c>
      <c r="BJ510" t="s">
        <v>154</v>
      </c>
      <c r="BK510" t="s">
        <v>163</v>
      </c>
      <c r="BL510" t="s">
        <v>135</v>
      </c>
      <c r="BN510">
        <v>40</v>
      </c>
      <c r="BO510" t="s">
        <v>122</v>
      </c>
      <c r="BP510" t="s">
        <v>324</v>
      </c>
      <c r="BQ510" t="s">
        <v>124</v>
      </c>
    </row>
    <row r="511" spans="1:69" x14ac:dyDescent="0.2">
      <c r="A511" t="s">
        <v>2757</v>
      </c>
      <c r="B511" t="s">
        <v>2757</v>
      </c>
      <c r="C511">
        <v>111.15900000000001</v>
      </c>
      <c r="D511" t="s">
        <v>2758</v>
      </c>
      <c r="E511" s="1" t="s">
        <v>105</v>
      </c>
      <c r="F511" s="1">
        <v>1</v>
      </c>
      <c r="G511" s="1" t="s">
        <v>2505</v>
      </c>
      <c r="H511" s="1">
        <v>12</v>
      </c>
      <c r="I511" s="1"/>
      <c r="J511" t="s">
        <v>2759</v>
      </c>
      <c r="K511" s="1" t="s">
        <v>108</v>
      </c>
      <c r="L511" s="1">
        <v>1</v>
      </c>
      <c r="M511" s="1" t="s">
        <v>109</v>
      </c>
      <c r="N511" s="1">
        <v>1</v>
      </c>
      <c r="O511" s="1" t="s">
        <v>88</v>
      </c>
      <c r="P511" s="1">
        <v>4</v>
      </c>
      <c r="R511" t="s">
        <v>2760</v>
      </c>
      <c r="S511">
        <v>1</v>
      </c>
      <c r="V511" t="s">
        <v>90</v>
      </c>
      <c r="W511" s="8">
        <f>IF(Table1[[#This Row],[main_reasontext]]=[1]Q3_narr_open!$A$23,1,IF(Table1[[#This Row],[main_reasontext]]=[1]Q3_narr_open!$A$24,2,IF(Table1[[#This Row],[main_reasontext]]=[1]Q3_narr_open!$A$25,3,IF(Table1[[#This Row],[main_reasontext]]=[1]Q3_narr_open!$A$26,4,))))</f>
        <v>1</v>
      </c>
      <c r="X511">
        <v>0</v>
      </c>
      <c r="Y511" t="str" cm="1">
        <f t="array" ref="Y51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11" cm="1">
        <f t="array" ref="Z51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11" t="str" cm="1">
        <f t="array" ref="AA51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11" cm="1">
        <f t="array" ref="AB51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11" t="str" cm="1">
        <f t="array" ref="AC51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11" t="str" cm="1">
        <f t="array" ref="AD51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11">
        <f>IF(OR(Table1[[#This Row],[Merged_Coding3numerical1]]=1,Table1[[#This Row],[Merged_Coding3numerical2]]=1,Table1[[#This Row],[Merged_Coding3numerical3]]=1),1,0)</f>
        <v>1</v>
      </c>
      <c r="AF511">
        <f>IF(OR(Table1[[#This Row],[Merged_Coding3numerical1]]=2,Table1[[#This Row],[Merged_Coding3numerical2]]=2,Table1[[#This Row],[Merged_Coding3numerical3]]=2),1,0)</f>
        <v>0</v>
      </c>
      <c r="AG511">
        <f>IF(OR(Table1[[#This Row],[Merged_Coding3numerical1]]=3,Table1[[#This Row],[Merged_Coding3numerical2]]=3,Table1[[#This Row],[Merged_Coding3numerical3]]=3),1,0)</f>
        <v>0</v>
      </c>
      <c r="AH511">
        <f>IF(OR(Table1[[#This Row],[Merged_Coding3numerical1]]=4,Table1[[#This Row],[Merged_Coding3numerical2]]=4,Table1[[#This Row],[Merged_Coding3numerical3]]=4),1,0)</f>
        <v>1</v>
      </c>
      <c r="AI511">
        <f>IF(OR(Table1[[#This Row],[Merged_Coding3numerical1]]=5,Table1[[#This Row],[Merged_Coding3numerical2]]=5,Table1[[#This Row],[Merged_Coding3numerical3]]=5),1,0)</f>
        <v>0</v>
      </c>
      <c r="AJ511">
        <f>LEN(Table1[[#This Row],[narratives_open]])</f>
        <v>225</v>
      </c>
      <c r="AK511" s="1" t="s">
        <v>90</v>
      </c>
      <c r="AL511" s="1">
        <v>2</v>
      </c>
      <c r="AM511" s="1" t="s">
        <v>114</v>
      </c>
      <c r="AN511" s="1">
        <v>6</v>
      </c>
      <c r="AR511">
        <f t="shared" si="7"/>
        <v>0.5</v>
      </c>
      <c r="AS511">
        <v>2</v>
      </c>
      <c r="AT511">
        <v>1</v>
      </c>
      <c r="AU511">
        <v>3</v>
      </c>
      <c r="AV511">
        <f>IF(Table1[[#This Row],[narratives_rank_1]]=1,IF(Table1[[#This Row],[narratives_rank_2]]=2,123,132),IF(Table1[[#This Row],[narratives_rank_1]]=2,IF(Table1[[#This Row],[narratives_rank_2]]=1,213,231),IF(Table1[[#This Row],[narratives_rank_2]]=1,312,321)))</f>
        <v>213</v>
      </c>
      <c r="AW511" t="str">
        <f>IF(AV511=[1]Q4_narr_rank!$B$2,[1]Q4_narr_rank!$A$2,IF(AV511=[1]Q4_narr_rank!$B$3,[1]Q4_narr_rank!$A$3,IF(AV511=[1]Q4_narr_rank!$B$4,[1]Q4_narr_rank!$A$4,IF(AV511=[1]Q4_narr_rank!$B$5,[1]Q4_narr_rank!$A$5,IF(AV511=[1]Q4_narr_rank!$B$6,[1]Q4_narr_rank!$A$6,IF(AV511=[1]Q4_narr_rank!$B$7,[1]Q4_narr_rank!$A$7))))))</f>
        <v>Balanced Cynics</v>
      </c>
      <c r="AX511" t="s">
        <v>2761</v>
      </c>
      <c r="AY511">
        <v>1</v>
      </c>
      <c r="AZ511">
        <f>LEN(Table1[[#This Row],[narratives_probing]])</f>
        <v>171</v>
      </c>
      <c r="BA511" s="6" t="str">
        <f>IF(Table1[[#This Row],[narratives_rank_1]]=1,"Money",IF(Table1[[#This Row],[narratives_rank_2]]=1,"Mixture",IF(Table1[[#This Row],[narratives_rank_3]]=1,"Sincere")))</f>
        <v>Mixture</v>
      </c>
      <c r="BB511" s="9" t="s">
        <v>132</v>
      </c>
      <c r="BC511" s="1">
        <v>20</v>
      </c>
      <c r="BF511" t="s">
        <v>117</v>
      </c>
      <c r="BG511" t="s">
        <v>94</v>
      </c>
      <c r="BH511" t="s">
        <v>188</v>
      </c>
      <c r="BI511" t="s">
        <v>146</v>
      </c>
      <c r="BJ511" t="s">
        <v>119</v>
      </c>
      <c r="BK511" t="s">
        <v>120</v>
      </c>
      <c r="BL511" t="s">
        <v>135</v>
      </c>
      <c r="BN511">
        <v>44</v>
      </c>
      <c r="BO511" t="s">
        <v>122</v>
      </c>
      <c r="BP511" t="s">
        <v>216</v>
      </c>
      <c r="BQ511" t="s">
        <v>124</v>
      </c>
    </row>
    <row r="512" spans="1:69" x14ac:dyDescent="0.2">
      <c r="A512" t="s">
        <v>2762</v>
      </c>
      <c r="B512" t="s">
        <v>2762</v>
      </c>
      <c r="C512">
        <v>37.186</v>
      </c>
      <c r="D512" t="s">
        <v>2763</v>
      </c>
      <c r="E512" s="1" t="s">
        <v>84</v>
      </c>
      <c r="F512" s="1">
        <v>4</v>
      </c>
      <c r="G512" s="1" t="s">
        <v>84</v>
      </c>
      <c r="H512" s="1">
        <v>1</v>
      </c>
      <c r="I512" s="1"/>
      <c r="J512" t="s">
        <v>2764</v>
      </c>
      <c r="K512" s="1" t="s">
        <v>108</v>
      </c>
      <c r="L512" s="1">
        <v>1</v>
      </c>
      <c r="M512" s="1" t="s">
        <v>109</v>
      </c>
      <c r="N512" s="1">
        <v>1</v>
      </c>
      <c r="O512" s="1" t="s">
        <v>88</v>
      </c>
      <c r="P512" s="1">
        <v>4</v>
      </c>
      <c r="R512" t="s">
        <v>2765</v>
      </c>
      <c r="S512">
        <v>0</v>
      </c>
      <c r="X512">
        <v>0</v>
      </c>
      <c r="Y512" t="str" cm="1">
        <f t="array" ref="Y51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12" cm="1">
        <f t="array" ref="Z51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12" t="str" cm="1">
        <f t="array" ref="AA51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12" t="str" cm="1">
        <f t="array" ref="AB51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12" t="str" cm="1">
        <f t="array" ref="AC51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12" t="str" cm="1">
        <f t="array" ref="AD51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12">
        <f>IF(OR(Table1[[#This Row],[Merged_Coding3numerical1]]=1,Table1[[#This Row],[Merged_Coding3numerical2]]=1,Table1[[#This Row],[Merged_Coding3numerical3]]=1),1,0)</f>
        <v>1</v>
      </c>
      <c r="AF512">
        <f>IF(OR(Table1[[#This Row],[Merged_Coding3numerical1]]=2,Table1[[#This Row],[Merged_Coding3numerical2]]=2,Table1[[#This Row],[Merged_Coding3numerical3]]=2),1,0)</f>
        <v>0</v>
      </c>
      <c r="AG512">
        <f>IF(OR(Table1[[#This Row],[Merged_Coding3numerical1]]=3,Table1[[#This Row],[Merged_Coding3numerical2]]=3,Table1[[#This Row],[Merged_Coding3numerical3]]=3),1,0)</f>
        <v>0</v>
      </c>
      <c r="AH512">
        <f>IF(OR(Table1[[#This Row],[Merged_Coding3numerical1]]=4,Table1[[#This Row],[Merged_Coding3numerical2]]=4,Table1[[#This Row],[Merged_Coding3numerical3]]=4),1,0)</f>
        <v>0</v>
      </c>
      <c r="AI512">
        <f>IF(OR(Table1[[#This Row],[Merged_Coding3numerical1]]=5,Table1[[#This Row],[Merged_Coding3numerical2]]=5,Table1[[#This Row],[Merged_Coding3numerical3]]=5),1,0)</f>
        <v>0</v>
      </c>
      <c r="AJ512">
        <f>LEN(Table1[[#This Row],[narratives_open]])</f>
        <v>133</v>
      </c>
      <c r="AK512" s="1" t="s">
        <v>90</v>
      </c>
      <c r="AL512" s="1">
        <v>2</v>
      </c>
      <c r="AR512">
        <f t="shared" si="7"/>
        <v>1</v>
      </c>
      <c r="AS512">
        <v>1</v>
      </c>
      <c r="AT512">
        <v>3</v>
      </c>
      <c r="AU512">
        <v>2</v>
      </c>
      <c r="AV512">
        <f>IF(Table1[[#This Row],[narratives_rank_1]]=1,IF(Table1[[#This Row],[narratives_rank_2]]=2,123,132),IF(Table1[[#This Row],[narratives_rank_1]]=2,IF(Table1[[#This Row],[narratives_rank_2]]=1,213,231),IF(Table1[[#This Row],[narratives_rank_2]]=1,312,321)))</f>
        <v>132</v>
      </c>
      <c r="AW512" t="str">
        <f>IF(AV512=[1]Q4_narr_rank!$B$2,[1]Q4_narr_rank!$A$2,IF(AV512=[1]Q4_narr_rank!$B$3,[1]Q4_narr_rank!$A$3,IF(AV512=[1]Q4_narr_rank!$B$4,[1]Q4_narr_rank!$A$4,IF(AV512=[1]Q4_narr_rank!$B$5,[1]Q4_narr_rank!$A$5,IF(AV512=[1]Q4_narr_rank!$B$6,[1]Q4_narr_rank!$A$6,IF(AV512=[1]Q4_narr_rank!$B$7,[1]Q4_narr_rank!$A$7))))))</f>
        <v>2 different types of firms, cynics</v>
      </c>
      <c r="AX512" t="s">
        <v>2766</v>
      </c>
      <c r="AY512">
        <v>1</v>
      </c>
      <c r="AZ512">
        <f>LEN(Table1[[#This Row],[narratives_probing]])</f>
        <v>195</v>
      </c>
      <c r="BA512" s="6" t="str">
        <f>IF(Table1[[#This Row],[narratives_rank_1]]=1,"Money",IF(Table1[[#This Row],[narratives_rank_2]]=1,"Mixture",IF(Table1[[#This Row],[narratives_rank_3]]=1,"Sincere")))</f>
        <v>Money</v>
      </c>
      <c r="BB512" s="11" t="s">
        <v>116</v>
      </c>
      <c r="BC512" s="1">
        <v>10</v>
      </c>
      <c r="BF512" t="s">
        <v>117</v>
      </c>
      <c r="BG512" t="s">
        <v>94</v>
      </c>
      <c r="BH512" t="s">
        <v>118</v>
      </c>
      <c r="BI512" t="s">
        <v>118</v>
      </c>
      <c r="BJ512" t="s">
        <v>119</v>
      </c>
      <c r="BK512" t="s">
        <v>163</v>
      </c>
      <c r="BL512" t="s">
        <v>121</v>
      </c>
      <c r="BN512">
        <v>20</v>
      </c>
      <c r="BO512" t="s">
        <v>136</v>
      </c>
      <c r="BP512" t="s">
        <v>324</v>
      </c>
      <c r="BQ512" t="s">
        <v>156</v>
      </c>
    </row>
    <row r="513" spans="1:69" x14ac:dyDescent="0.2">
      <c r="A513" t="s">
        <v>2767</v>
      </c>
      <c r="B513" t="s">
        <v>2767</v>
      </c>
      <c r="C513">
        <v>192.84899999999999</v>
      </c>
      <c r="D513" t="s">
        <v>2768</v>
      </c>
      <c r="E513" s="1" t="s">
        <v>127</v>
      </c>
      <c r="F513" s="1">
        <v>3</v>
      </c>
      <c r="G513" s="1" t="s">
        <v>128</v>
      </c>
      <c r="H513" s="1">
        <v>9</v>
      </c>
      <c r="I513" s="1"/>
      <c r="J513" t="s">
        <v>2769</v>
      </c>
      <c r="K513" s="1" t="s">
        <v>176</v>
      </c>
      <c r="L513" s="1">
        <v>2</v>
      </c>
      <c r="M513" s="1" t="s">
        <v>328</v>
      </c>
      <c r="N513" s="1">
        <v>4</v>
      </c>
      <c r="O513" s="1" t="s">
        <v>88</v>
      </c>
      <c r="P513" s="1">
        <v>4</v>
      </c>
      <c r="R513" t="s">
        <v>2770</v>
      </c>
      <c r="S513">
        <v>0</v>
      </c>
      <c r="U513">
        <v>1</v>
      </c>
      <c r="X513">
        <v>0</v>
      </c>
      <c r="Y513" t="str" cm="1">
        <f t="array" ref="Y51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13" cm="1">
        <f t="array" ref="Z51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13" t="str" cm="1">
        <f t="array" ref="AA51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13" t="str" cm="1">
        <f t="array" ref="AB51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13" t="str" cm="1">
        <f t="array" ref="AC51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13" t="str" cm="1">
        <f t="array" ref="AD51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13">
        <f>IF(OR(Table1[[#This Row],[Merged_Coding3numerical1]]=1,Table1[[#This Row],[Merged_Coding3numerical2]]=1,Table1[[#This Row],[Merged_Coding3numerical3]]=1),1,0)</f>
        <v>1</v>
      </c>
      <c r="AF513">
        <f>IF(OR(Table1[[#This Row],[Merged_Coding3numerical1]]=2,Table1[[#This Row],[Merged_Coding3numerical2]]=2,Table1[[#This Row],[Merged_Coding3numerical3]]=2),1,0)</f>
        <v>0</v>
      </c>
      <c r="AG513">
        <f>IF(OR(Table1[[#This Row],[Merged_Coding3numerical1]]=3,Table1[[#This Row],[Merged_Coding3numerical2]]=3,Table1[[#This Row],[Merged_Coding3numerical3]]=3),1,0)</f>
        <v>0</v>
      </c>
      <c r="AH513">
        <f>IF(OR(Table1[[#This Row],[Merged_Coding3numerical1]]=4,Table1[[#This Row],[Merged_Coding3numerical2]]=4,Table1[[#This Row],[Merged_Coding3numerical3]]=4),1,0)</f>
        <v>0</v>
      </c>
      <c r="AI513">
        <f>IF(OR(Table1[[#This Row],[Merged_Coding3numerical1]]=5,Table1[[#This Row],[Merged_Coding3numerical2]]=5,Table1[[#This Row],[Merged_Coding3numerical3]]=5),1,0)</f>
        <v>0</v>
      </c>
      <c r="AJ513">
        <f>LEN(Table1[[#This Row],[narratives_open]])</f>
        <v>482</v>
      </c>
      <c r="AK513" s="1" t="s">
        <v>90</v>
      </c>
      <c r="AL513" s="1">
        <v>2</v>
      </c>
      <c r="AR513">
        <f t="shared" si="7"/>
        <v>1</v>
      </c>
      <c r="AS513">
        <v>1</v>
      </c>
      <c r="AT513">
        <v>2</v>
      </c>
      <c r="AU513">
        <v>3</v>
      </c>
      <c r="AV513">
        <f>IF(Table1[[#This Row],[narratives_rank_1]]=1,IF(Table1[[#This Row],[narratives_rank_2]]=2,123,132),IF(Table1[[#This Row],[narratives_rank_1]]=2,IF(Table1[[#This Row],[narratives_rank_2]]=1,213,231),IF(Table1[[#This Row],[narratives_rank_2]]=1,312,321)))</f>
        <v>123</v>
      </c>
      <c r="AW513" t="str">
        <f>IF(AV513=[1]Q4_narr_rank!$B$2,[1]Q4_narr_rank!$A$2,IF(AV513=[1]Q4_narr_rank!$B$3,[1]Q4_narr_rank!$A$3,IF(AV513=[1]Q4_narr_rank!$B$4,[1]Q4_narr_rank!$A$4,IF(AV513=[1]Q4_narr_rank!$B$5,[1]Q4_narr_rank!$A$5,IF(AV513=[1]Q4_narr_rank!$B$6,[1]Q4_narr_rank!$A$6,IF(AV513=[1]Q4_narr_rank!$B$7,[1]Q4_narr_rank!$A$7))))))</f>
        <v>Cynics</v>
      </c>
      <c r="AX513" t="s">
        <v>2771</v>
      </c>
      <c r="AY513">
        <v>1</v>
      </c>
      <c r="AZ513">
        <f>LEN(Table1[[#This Row],[narratives_probing]])</f>
        <v>313</v>
      </c>
      <c r="BA513" s="6" t="str">
        <f>IF(Table1[[#This Row],[narratives_rank_1]]=1,"Money",IF(Table1[[#This Row],[narratives_rank_2]]=1,"Mixture",IF(Table1[[#This Row],[narratives_rank_3]]=1,"Sincere")))</f>
        <v>Money</v>
      </c>
      <c r="BB513" s="7" t="s">
        <v>116</v>
      </c>
      <c r="BC513" s="1">
        <v>10</v>
      </c>
      <c r="BF513" t="s">
        <v>153</v>
      </c>
      <c r="BG513">
        <v>0.4</v>
      </c>
      <c r="BH513" t="s">
        <v>118</v>
      </c>
      <c r="BI513" t="s">
        <v>118</v>
      </c>
      <c r="BJ513" t="s">
        <v>119</v>
      </c>
      <c r="BK513" t="s">
        <v>163</v>
      </c>
      <c r="BL513" t="s">
        <v>135</v>
      </c>
      <c r="BN513">
        <v>18</v>
      </c>
      <c r="BO513" t="s">
        <v>155</v>
      </c>
      <c r="BP513" t="s">
        <v>137</v>
      </c>
      <c r="BQ513" t="s">
        <v>156</v>
      </c>
    </row>
    <row r="514" spans="1:69" x14ac:dyDescent="0.2">
      <c r="A514" t="s">
        <v>2772</v>
      </c>
      <c r="B514" t="s">
        <v>2772</v>
      </c>
      <c r="C514">
        <v>214.68700000000001</v>
      </c>
      <c r="D514" t="s">
        <v>2773</v>
      </c>
      <c r="E514" s="1" t="s">
        <v>205</v>
      </c>
      <c r="F514" s="1">
        <v>2</v>
      </c>
      <c r="G514" s="1" t="s">
        <v>206</v>
      </c>
      <c r="H514" s="1">
        <v>6</v>
      </c>
      <c r="I514" s="1"/>
      <c r="J514" t="s">
        <v>2774</v>
      </c>
      <c r="K514" s="1" t="s">
        <v>192</v>
      </c>
      <c r="L514" s="1">
        <v>3</v>
      </c>
      <c r="M514" s="1" t="s">
        <v>87</v>
      </c>
      <c r="N514" s="1">
        <v>3</v>
      </c>
      <c r="O514" s="1" t="s">
        <v>88</v>
      </c>
      <c r="P514" s="1">
        <v>4</v>
      </c>
      <c r="R514" t="s">
        <v>2775</v>
      </c>
      <c r="S514">
        <v>0</v>
      </c>
      <c r="U514">
        <v>1</v>
      </c>
      <c r="X514">
        <v>0</v>
      </c>
      <c r="Y514" t="str" cm="1">
        <f t="array" ref="Y51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14" cm="1">
        <f t="array" ref="Z51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14" t="str" cm="1">
        <f t="array" ref="AA51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14" t="str" cm="1">
        <f t="array" ref="AB51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14" t="str" cm="1">
        <f t="array" ref="AC51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14" t="str" cm="1">
        <f t="array" ref="AD51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14">
        <f>IF(OR(Table1[[#This Row],[Merged_Coding3numerical1]]=1,Table1[[#This Row],[Merged_Coding3numerical2]]=1,Table1[[#This Row],[Merged_Coding3numerical3]]=1),1,0)</f>
        <v>1</v>
      </c>
      <c r="AF514">
        <f>IF(OR(Table1[[#This Row],[Merged_Coding3numerical1]]=2,Table1[[#This Row],[Merged_Coding3numerical2]]=2,Table1[[#This Row],[Merged_Coding3numerical3]]=2),1,0)</f>
        <v>0</v>
      </c>
      <c r="AG514">
        <f>IF(OR(Table1[[#This Row],[Merged_Coding3numerical1]]=3,Table1[[#This Row],[Merged_Coding3numerical2]]=3,Table1[[#This Row],[Merged_Coding3numerical3]]=3),1,0)</f>
        <v>0</v>
      </c>
      <c r="AH514">
        <f>IF(OR(Table1[[#This Row],[Merged_Coding3numerical1]]=4,Table1[[#This Row],[Merged_Coding3numerical2]]=4,Table1[[#This Row],[Merged_Coding3numerical3]]=4),1,0)</f>
        <v>0</v>
      </c>
      <c r="AI514">
        <f>IF(OR(Table1[[#This Row],[Merged_Coding3numerical1]]=5,Table1[[#This Row],[Merged_Coding3numerical2]]=5,Table1[[#This Row],[Merged_Coding3numerical3]]=5),1,0)</f>
        <v>0</v>
      </c>
      <c r="AJ514">
        <f>LEN(Table1[[#This Row],[narratives_open]])</f>
        <v>497</v>
      </c>
      <c r="AK514" s="1" t="s">
        <v>90</v>
      </c>
      <c r="AL514" s="1">
        <v>2</v>
      </c>
      <c r="AR514">
        <f t="shared" si="7"/>
        <v>1</v>
      </c>
      <c r="AS514">
        <v>1</v>
      </c>
      <c r="AT514">
        <v>2</v>
      </c>
      <c r="AU514">
        <v>3</v>
      </c>
      <c r="AV514">
        <f>IF(Table1[[#This Row],[narratives_rank_1]]=1,IF(Table1[[#This Row],[narratives_rank_2]]=2,123,132),IF(Table1[[#This Row],[narratives_rank_1]]=2,IF(Table1[[#This Row],[narratives_rank_2]]=1,213,231),IF(Table1[[#This Row],[narratives_rank_2]]=1,312,321)))</f>
        <v>123</v>
      </c>
      <c r="AW514" t="str">
        <f>IF(AV514=[1]Q4_narr_rank!$B$2,[1]Q4_narr_rank!$A$2,IF(AV514=[1]Q4_narr_rank!$B$3,[1]Q4_narr_rank!$A$3,IF(AV514=[1]Q4_narr_rank!$B$4,[1]Q4_narr_rank!$A$4,IF(AV514=[1]Q4_narr_rank!$B$5,[1]Q4_narr_rank!$A$5,IF(AV514=[1]Q4_narr_rank!$B$6,[1]Q4_narr_rank!$A$6,IF(AV514=[1]Q4_narr_rank!$B$7,[1]Q4_narr_rank!$A$7))))))</f>
        <v>Cynics</v>
      </c>
      <c r="AX514" t="s">
        <v>2776</v>
      </c>
      <c r="AY514">
        <v>1</v>
      </c>
      <c r="AZ514">
        <f>LEN(Table1[[#This Row],[narratives_probing]])</f>
        <v>475</v>
      </c>
      <c r="BA514" s="6" t="str">
        <f>IF(Table1[[#This Row],[narratives_rank_1]]=1,"Money",IF(Table1[[#This Row],[narratives_rank_2]]=1,"Mixture",IF(Table1[[#This Row],[narratives_rank_3]]=1,"Sincere")))</f>
        <v>Money</v>
      </c>
      <c r="BB514" s="12" t="s">
        <v>92</v>
      </c>
      <c r="BC514" s="1">
        <v>9</v>
      </c>
      <c r="BF514" t="s">
        <v>223</v>
      </c>
      <c r="BG514" t="s">
        <v>187</v>
      </c>
      <c r="BH514" t="s">
        <v>96</v>
      </c>
      <c r="BI514" t="s">
        <v>146</v>
      </c>
      <c r="BJ514" t="s">
        <v>97</v>
      </c>
      <c r="BK514" t="s">
        <v>120</v>
      </c>
      <c r="BL514" t="s">
        <v>448</v>
      </c>
      <c r="BM514" t="s">
        <v>2777</v>
      </c>
      <c r="BN514">
        <v>61</v>
      </c>
      <c r="BO514" t="s">
        <v>122</v>
      </c>
      <c r="BP514" t="s">
        <v>123</v>
      </c>
      <c r="BQ514" t="s">
        <v>124</v>
      </c>
    </row>
    <row r="515" spans="1:69" x14ac:dyDescent="0.2">
      <c r="A515" t="s">
        <v>2778</v>
      </c>
      <c r="B515" t="s">
        <v>2778</v>
      </c>
      <c r="C515">
        <v>53.582999999999998</v>
      </c>
      <c r="D515" t="s">
        <v>2779</v>
      </c>
      <c r="E515" s="1" t="s">
        <v>127</v>
      </c>
      <c r="F515" s="1">
        <v>3</v>
      </c>
      <c r="G515" s="1" t="s">
        <v>128</v>
      </c>
      <c r="H515" s="1">
        <v>9</v>
      </c>
      <c r="I515" s="1"/>
      <c r="J515" t="s">
        <v>2780</v>
      </c>
      <c r="K515" s="1" t="s">
        <v>108</v>
      </c>
      <c r="L515" s="1">
        <v>1</v>
      </c>
      <c r="M515" s="1" t="s">
        <v>109</v>
      </c>
      <c r="N515" s="1">
        <v>1</v>
      </c>
      <c r="O515" s="1" t="s">
        <v>88</v>
      </c>
      <c r="P515" s="1">
        <v>4</v>
      </c>
      <c r="R515" t="s">
        <v>2781</v>
      </c>
      <c r="S515">
        <v>0</v>
      </c>
      <c r="V515" t="s">
        <v>111</v>
      </c>
      <c r="W515" s="8">
        <f>IF(Table1[[#This Row],[main_reasontext]]=[1]Q3_narr_open!$A$23,1,IF(Table1[[#This Row],[main_reasontext]]=[1]Q3_narr_open!$A$24,2,IF(Table1[[#This Row],[main_reasontext]]=[1]Q3_narr_open!$A$25,3,IF(Table1[[#This Row],[main_reasontext]]=[1]Q3_narr_open!$A$26,4,))))</f>
        <v>2</v>
      </c>
      <c r="X515">
        <v>0</v>
      </c>
      <c r="Y515" t="str" cm="1">
        <f t="array" ref="Y51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15" cm="1">
        <f t="array" ref="Z51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15" t="str" cm="1">
        <f t="array" ref="AA51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15" cm="1">
        <f t="array" ref="AB51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15" t="str" cm="1">
        <f t="array" ref="AC51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515" cm="1">
        <f t="array" ref="AD51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515">
        <f>IF(OR(Table1[[#This Row],[Merged_Coding3numerical1]]=1,Table1[[#This Row],[Merged_Coding3numerical2]]=1,Table1[[#This Row],[Merged_Coding3numerical3]]=1),1,0)</f>
        <v>0</v>
      </c>
      <c r="AF515">
        <f>IF(OR(Table1[[#This Row],[Merged_Coding3numerical1]]=2,Table1[[#This Row],[Merged_Coding3numerical2]]=2,Table1[[#This Row],[Merged_Coding3numerical3]]=2),1,0)</f>
        <v>1</v>
      </c>
      <c r="AG515">
        <f>IF(OR(Table1[[#This Row],[Merged_Coding3numerical1]]=3,Table1[[#This Row],[Merged_Coding3numerical2]]=3,Table1[[#This Row],[Merged_Coding3numerical3]]=3),1,0)</f>
        <v>1</v>
      </c>
      <c r="AH515">
        <f>IF(OR(Table1[[#This Row],[Merged_Coding3numerical1]]=4,Table1[[#This Row],[Merged_Coding3numerical2]]=4,Table1[[#This Row],[Merged_Coding3numerical3]]=4),1,0)</f>
        <v>1</v>
      </c>
      <c r="AI515">
        <f>IF(OR(Table1[[#This Row],[Merged_Coding3numerical1]]=5,Table1[[#This Row],[Merged_Coding3numerical2]]=5,Table1[[#This Row],[Merged_Coding3numerical3]]=5),1,0)</f>
        <v>0</v>
      </c>
      <c r="AJ515">
        <f>LEN(Table1[[#This Row],[narratives_open]])</f>
        <v>223</v>
      </c>
      <c r="AK515" s="1" t="s">
        <v>112</v>
      </c>
      <c r="AL515" s="1">
        <v>3</v>
      </c>
      <c r="AM515" s="1" t="s">
        <v>113</v>
      </c>
      <c r="AN515" s="1">
        <v>1</v>
      </c>
      <c r="AO515" s="1" t="s">
        <v>1254</v>
      </c>
      <c r="AP515" s="1">
        <v>10</v>
      </c>
      <c r="AR515">
        <f t="shared" ref="AR515:AR578" si="8">IF(AP515="",IF(AN515="",1,1/2),1/3)</f>
        <v>0.33333333333333331</v>
      </c>
      <c r="AS515">
        <v>2</v>
      </c>
      <c r="AT515">
        <v>1</v>
      </c>
      <c r="AU515">
        <v>3</v>
      </c>
      <c r="AV515">
        <f>IF(Table1[[#This Row],[narratives_rank_1]]=1,IF(Table1[[#This Row],[narratives_rank_2]]=2,123,132),IF(Table1[[#This Row],[narratives_rank_1]]=2,IF(Table1[[#This Row],[narratives_rank_2]]=1,213,231),IF(Table1[[#This Row],[narratives_rank_2]]=1,312,321)))</f>
        <v>213</v>
      </c>
      <c r="AW515" t="str">
        <f>IF(AV515=[1]Q4_narr_rank!$B$2,[1]Q4_narr_rank!$A$2,IF(AV515=[1]Q4_narr_rank!$B$3,[1]Q4_narr_rank!$A$3,IF(AV515=[1]Q4_narr_rank!$B$4,[1]Q4_narr_rank!$A$4,IF(AV515=[1]Q4_narr_rank!$B$5,[1]Q4_narr_rank!$A$5,IF(AV515=[1]Q4_narr_rank!$B$6,[1]Q4_narr_rank!$A$6,IF(AV515=[1]Q4_narr_rank!$B$7,[1]Q4_narr_rank!$A$7))))))</f>
        <v>Balanced Cynics</v>
      </c>
      <c r="AX515" t="s">
        <v>2782</v>
      </c>
      <c r="AY515">
        <v>1</v>
      </c>
      <c r="AZ515">
        <f>LEN(Table1[[#This Row],[narratives_probing]])</f>
        <v>262</v>
      </c>
      <c r="BA515" s="6" t="str">
        <f>IF(Table1[[#This Row],[narratives_rank_1]]=1,"Money",IF(Table1[[#This Row],[narratives_rank_2]]=1,"Mixture",IF(Table1[[#This Row],[narratives_rank_3]]=1,"Sincere")))</f>
        <v>Mixture</v>
      </c>
      <c r="BB515" s="9" t="s">
        <v>132</v>
      </c>
      <c r="BC515" s="1">
        <v>20</v>
      </c>
      <c r="BF515" t="s">
        <v>210</v>
      </c>
      <c r="BG515" t="s">
        <v>187</v>
      </c>
      <c r="BH515" t="s">
        <v>118</v>
      </c>
      <c r="BI515" t="s">
        <v>95</v>
      </c>
      <c r="BJ515" t="s">
        <v>154</v>
      </c>
      <c r="BK515" t="s">
        <v>120</v>
      </c>
      <c r="BL515" t="s">
        <v>99</v>
      </c>
      <c r="BN515">
        <v>27</v>
      </c>
      <c r="BO515" t="s">
        <v>122</v>
      </c>
      <c r="BP515" t="s">
        <v>216</v>
      </c>
      <c r="BQ515" t="s">
        <v>138</v>
      </c>
    </row>
    <row r="516" spans="1:69" x14ac:dyDescent="0.2">
      <c r="A516" t="s">
        <v>2783</v>
      </c>
      <c r="B516" t="s">
        <v>2783</v>
      </c>
      <c r="C516">
        <v>72.072999999999993</v>
      </c>
      <c r="D516" t="s">
        <v>2784</v>
      </c>
      <c r="E516" s="1" t="s">
        <v>84</v>
      </c>
      <c r="F516" s="1">
        <v>4</v>
      </c>
      <c r="G516" s="1" t="s">
        <v>84</v>
      </c>
      <c r="H516" s="1">
        <v>1</v>
      </c>
      <c r="I516" s="1"/>
      <c r="J516" t="s">
        <v>2785</v>
      </c>
      <c r="K516" s="1" t="s">
        <v>176</v>
      </c>
      <c r="L516" s="1">
        <v>2</v>
      </c>
      <c r="M516" s="1" t="s">
        <v>328</v>
      </c>
      <c r="N516" s="1">
        <v>4</v>
      </c>
      <c r="O516" s="1" t="s">
        <v>88</v>
      </c>
      <c r="P516" s="1">
        <v>4</v>
      </c>
      <c r="R516" t="s">
        <v>2786</v>
      </c>
      <c r="S516">
        <v>0</v>
      </c>
      <c r="U516">
        <v>1</v>
      </c>
      <c r="V516" t="s">
        <v>90</v>
      </c>
      <c r="W516" s="8">
        <f>IF(Table1[[#This Row],[main_reasontext]]=[1]Q3_narr_open!$A$23,1,IF(Table1[[#This Row],[main_reasontext]]=[1]Q3_narr_open!$A$24,2,IF(Table1[[#This Row],[main_reasontext]]=[1]Q3_narr_open!$A$25,3,IF(Table1[[#This Row],[main_reasontext]]=[1]Q3_narr_open!$A$26,4,))))</f>
        <v>1</v>
      </c>
      <c r="X516">
        <v>0</v>
      </c>
      <c r="Y516" t="str" cm="1">
        <f t="array" ref="Y51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16" cm="1">
        <f t="array" ref="Z51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16" t="str" cm="1">
        <f t="array" ref="AA51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16" cm="1">
        <f t="array" ref="AB51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16" t="str" cm="1">
        <f t="array" ref="AC51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16" t="str" cm="1">
        <f t="array" ref="AD51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16">
        <f>IF(OR(Table1[[#This Row],[Merged_Coding3numerical1]]=1,Table1[[#This Row],[Merged_Coding3numerical2]]=1,Table1[[#This Row],[Merged_Coding3numerical3]]=1),1,0)</f>
        <v>1</v>
      </c>
      <c r="AF516">
        <f>IF(OR(Table1[[#This Row],[Merged_Coding3numerical1]]=2,Table1[[#This Row],[Merged_Coding3numerical2]]=2,Table1[[#This Row],[Merged_Coding3numerical3]]=2),1,0)</f>
        <v>0</v>
      </c>
      <c r="AG516">
        <f>IF(OR(Table1[[#This Row],[Merged_Coding3numerical1]]=3,Table1[[#This Row],[Merged_Coding3numerical2]]=3,Table1[[#This Row],[Merged_Coding3numerical3]]=3),1,0)</f>
        <v>0</v>
      </c>
      <c r="AH516">
        <f>IF(OR(Table1[[#This Row],[Merged_Coding3numerical1]]=4,Table1[[#This Row],[Merged_Coding3numerical2]]=4,Table1[[#This Row],[Merged_Coding3numerical3]]=4),1,0)</f>
        <v>1</v>
      </c>
      <c r="AI516">
        <f>IF(OR(Table1[[#This Row],[Merged_Coding3numerical1]]=5,Table1[[#This Row],[Merged_Coding3numerical2]]=5,Table1[[#This Row],[Merged_Coding3numerical3]]=5),1,0)</f>
        <v>0</v>
      </c>
      <c r="AJ516">
        <f>LEN(Table1[[#This Row],[narratives_open]])</f>
        <v>326</v>
      </c>
      <c r="AK516" s="1" t="s">
        <v>90</v>
      </c>
      <c r="AL516" s="1">
        <v>2</v>
      </c>
      <c r="AM516" s="1" t="s">
        <v>113</v>
      </c>
      <c r="AN516" s="1">
        <v>1</v>
      </c>
      <c r="AR516">
        <f t="shared" si="8"/>
        <v>0.5</v>
      </c>
      <c r="AS516">
        <v>2</v>
      </c>
      <c r="AT516">
        <v>1</v>
      </c>
      <c r="AU516">
        <v>3</v>
      </c>
      <c r="AV516">
        <f>IF(Table1[[#This Row],[narratives_rank_1]]=1,IF(Table1[[#This Row],[narratives_rank_2]]=2,123,132),IF(Table1[[#This Row],[narratives_rank_1]]=2,IF(Table1[[#This Row],[narratives_rank_2]]=1,213,231),IF(Table1[[#This Row],[narratives_rank_2]]=1,312,321)))</f>
        <v>213</v>
      </c>
      <c r="AW516" t="str">
        <f>IF(AV516=[1]Q4_narr_rank!$B$2,[1]Q4_narr_rank!$A$2,IF(AV516=[1]Q4_narr_rank!$B$3,[1]Q4_narr_rank!$A$3,IF(AV516=[1]Q4_narr_rank!$B$4,[1]Q4_narr_rank!$A$4,IF(AV516=[1]Q4_narr_rank!$B$5,[1]Q4_narr_rank!$A$5,IF(AV516=[1]Q4_narr_rank!$B$6,[1]Q4_narr_rank!$A$6,IF(AV516=[1]Q4_narr_rank!$B$7,[1]Q4_narr_rank!$A$7))))))</f>
        <v>Balanced Cynics</v>
      </c>
      <c r="AX516" t="s">
        <v>2787</v>
      </c>
      <c r="AY516">
        <v>1</v>
      </c>
      <c r="AZ516">
        <f>LEN(Table1[[#This Row],[narratives_probing]])</f>
        <v>237</v>
      </c>
      <c r="BA516" s="6" t="str">
        <f>IF(Table1[[#This Row],[narratives_rank_1]]=1,"Money",IF(Table1[[#This Row],[narratives_rank_2]]=1,"Mixture",IF(Table1[[#This Row],[narratives_rank_3]]=1,"Sincere")))</f>
        <v>Mixture</v>
      </c>
      <c r="BB516" s="11" t="s">
        <v>1595</v>
      </c>
      <c r="BC516" s="1">
        <v>4</v>
      </c>
      <c r="BF516" t="s">
        <v>117</v>
      </c>
      <c r="BG516" t="s">
        <v>94</v>
      </c>
      <c r="BH516" t="s">
        <v>146</v>
      </c>
      <c r="BI516" t="s">
        <v>146</v>
      </c>
      <c r="BJ516" t="s">
        <v>162</v>
      </c>
      <c r="BK516" t="s">
        <v>120</v>
      </c>
      <c r="BL516" t="s">
        <v>135</v>
      </c>
      <c r="BN516">
        <v>59</v>
      </c>
      <c r="BO516" t="s">
        <v>100</v>
      </c>
      <c r="BP516" t="s">
        <v>123</v>
      </c>
      <c r="BQ516" t="s">
        <v>156</v>
      </c>
    </row>
    <row r="517" spans="1:69" x14ac:dyDescent="0.2">
      <c r="A517" t="s">
        <v>2788</v>
      </c>
      <c r="B517" t="s">
        <v>2788</v>
      </c>
      <c r="C517">
        <v>66.950999999999993</v>
      </c>
      <c r="D517" t="s">
        <v>2789</v>
      </c>
      <c r="E517" s="1" t="s">
        <v>127</v>
      </c>
      <c r="F517" s="1">
        <v>3</v>
      </c>
      <c r="G517" s="1" t="s">
        <v>128</v>
      </c>
      <c r="H517" s="1">
        <v>9</v>
      </c>
      <c r="I517" s="1"/>
      <c r="J517" t="s">
        <v>2790</v>
      </c>
      <c r="K517" s="1" t="s">
        <v>604</v>
      </c>
      <c r="L517" s="1">
        <v>5</v>
      </c>
      <c r="M517" s="1" t="s">
        <v>87</v>
      </c>
      <c r="N517" s="1">
        <v>3</v>
      </c>
      <c r="O517" s="1" t="s">
        <v>88</v>
      </c>
      <c r="P517" s="1">
        <v>4</v>
      </c>
      <c r="Q517" s="1"/>
      <c r="R517" t="s">
        <v>2791</v>
      </c>
      <c r="S517">
        <v>0</v>
      </c>
      <c r="X517">
        <v>0</v>
      </c>
      <c r="Y517" t="str" cm="1">
        <f t="array" ref="Y51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17" cm="1">
        <f t="array" ref="Z51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17" t="str" cm="1">
        <f t="array" ref="AA51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17" t="str" cm="1">
        <f t="array" ref="AB51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17" t="str" cm="1">
        <f t="array" ref="AC51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17" t="str" cm="1">
        <f t="array" ref="AD51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17">
        <f>IF(OR(Table1[[#This Row],[Merged_Coding3numerical1]]=1,Table1[[#This Row],[Merged_Coding3numerical2]]=1,Table1[[#This Row],[Merged_Coding3numerical3]]=1),1,0)</f>
        <v>1</v>
      </c>
      <c r="AF517">
        <f>IF(OR(Table1[[#This Row],[Merged_Coding3numerical1]]=2,Table1[[#This Row],[Merged_Coding3numerical2]]=2,Table1[[#This Row],[Merged_Coding3numerical3]]=2),1,0)</f>
        <v>0</v>
      </c>
      <c r="AG517">
        <f>IF(OR(Table1[[#This Row],[Merged_Coding3numerical1]]=3,Table1[[#This Row],[Merged_Coding3numerical2]]=3,Table1[[#This Row],[Merged_Coding3numerical3]]=3),1,0)</f>
        <v>0</v>
      </c>
      <c r="AH517">
        <f>IF(OR(Table1[[#This Row],[Merged_Coding3numerical1]]=4,Table1[[#This Row],[Merged_Coding3numerical2]]=4,Table1[[#This Row],[Merged_Coding3numerical3]]=4),1,0)</f>
        <v>0</v>
      </c>
      <c r="AI517">
        <f>IF(OR(Table1[[#This Row],[Merged_Coding3numerical1]]=5,Table1[[#This Row],[Merged_Coding3numerical2]]=5,Table1[[#This Row],[Merged_Coding3numerical3]]=5),1,0)</f>
        <v>0</v>
      </c>
      <c r="AJ517">
        <f>LEN(Table1[[#This Row],[narratives_open]])</f>
        <v>130</v>
      </c>
      <c r="AK517" s="1" t="s">
        <v>90</v>
      </c>
      <c r="AL517" s="1">
        <v>2</v>
      </c>
      <c r="AR517">
        <f t="shared" si="8"/>
        <v>1</v>
      </c>
      <c r="AS517">
        <v>1</v>
      </c>
      <c r="AT517">
        <v>2</v>
      </c>
      <c r="AU517">
        <v>3</v>
      </c>
      <c r="AV517">
        <f>IF(Table1[[#This Row],[narratives_rank_1]]=1,IF(Table1[[#This Row],[narratives_rank_2]]=2,123,132),IF(Table1[[#This Row],[narratives_rank_1]]=2,IF(Table1[[#This Row],[narratives_rank_2]]=1,213,231),IF(Table1[[#This Row],[narratives_rank_2]]=1,312,321)))</f>
        <v>123</v>
      </c>
      <c r="AW517" t="str">
        <f>IF(AV517=[1]Q4_narr_rank!$B$2,[1]Q4_narr_rank!$A$2,IF(AV517=[1]Q4_narr_rank!$B$3,[1]Q4_narr_rank!$A$3,IF(AV517=[1]Q4_narr_rank!$B$4,[1]Q4_narr_rank!$A$4,IF(AV517=[1]Q4_narr_rank!$B$5,[1]Q4_narr_rank!$A$5,IF(AV517=[1]Q4_narr_rank!$B$6,[1]Q4_narr_rank!$A$6,IF(AV517=[1]Q4_narr_rank!$B$7,[1]Q4_narr_rank!$A$7))))))</f>
        <v>Cynics</v>
      </c>
      <c r="AX517" t="s">
        <v>2792</v>
      </c>
      <c r="AY517">
        <v>1</v>
      </c>
      <c r="AZ517">
        <f>LEN(Table1[[#This Row],[narratives_probing]])</f>
        <v>83</v>
      </c>
      <c r="BA517" s="6" t="str">
        <f>IF(Table1[[#This Row],[narratives_rank_1]]=1,"Money",IF(Table1[[#This Row],[narratives_rank_2]]=1,"Mixture",IF(Table1[[#This Row],[narratives_rank_3]]=1,"Sincere")))</f>
        <v>Money</v>
      </c>
      <c r="BB517" s="7" t="s">
        <v>116</v>
      </c>
      <c r="BC517" s="1">
        <v>10</v>
      </c>
      <c r="BF517" t="s">
        <v>133</v>
      </c>
      <c r="BG517">
        <v>0.4</v>
      </c>
      <c r="BH517" t="s">
        <v>118</v>
      </c>
      <c r="BI517" t="s">
        <v>118</v>
      </c>
      <c r="BJ517" t="s">
        <v>119</v>
      </c>
      <c r="BK517" t="s">
        <v>163</v>
      </c>
      <c r="BL517" t="s">
        <v>135</v>
      </c>
      <c r="BN517">
        <v>25</v>
      </c>
      <c r="BO517" t="s">
        <v>122</v>
      </c>
      <c r="BP517" t="s">
        <v>123</v>
      </c>
      <c r="BQ517" t="s">
        <v>138</v>
      </c>
    </row>
    <row r="518" spans="1:69" x14ac:dyDescent="0.2">
      <c r="A518" t="s">
        <v>2793</v>
      </c>
      <c r="B518" t="s">
        <v>2793</v>
      </c>
      <c r="C518">
        <v>22.742000000000001</v>
      </c>
      <c r="D518" t="s">
        <v>2794</v>
      </c>
      <c r="E518" s="1" t="s">
        <v>84</v>
      </c>
      <c r="F518" s="1">
        <v>4</v>
      </c>
      <c r="G518" s="1" t="s">
        <v>84</v>
      </c>
      <c r="H518" s="1">
        <v>1</v>
      </c>
      <c r="I518" s="1"/>
      <c r="J518" t="s">
        <v>2795</v>
      </c>
      <c r="K518" s="1" t="s">
        <v>108</v>
      </c>
      <c r="L518" s="1">
        <v>1</v>
      </c>
      <c r="M518" s="1" t="s">
        <v>109</v>
      </c>
      <c r="N518" s="1">
        <v>1</v>
      </c>
      <c r="O518" s="1" t="s">
        <v>88</v>
      </c>
      <c r="P518" s="1">
        <v>4</v>
      </c>
      <c r="R518" t="s">
        <v>2796</v>
      </c>
      <c r="S518">
        <v>0</v>
      </c>
      <c r="V518" t="s">
        <v>90</v>
      </c>
      <c r="W518" s="8">
        <f>IF(Table1[[#This Row],[main_reasontext]]=[1]Q3_narr_open!$A$23,1,IF(Table1[[#This Row],[main_reasontext]]=[1]Q3_narr_open!$A$24,2,IF(Table1[[#This Row],[main_reasontext]]=[1]Q3_narr_open!$A$25,3,IF(Table1[[#This Row],[main_reasontext]]=[1]Q3_narr_open!$A$26,4,))))</f>
        <v>1</v>
      </c>
      <c r="X518">
        <v>0</v>
      </c>
      <c r="Y518" t="str" cm="1">
        <f t="array" ref="Y51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18" cm="1">
        <f t="array" ref="Z51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18" t="str" cm="1">
        <f t="array" ref="AA51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518" cm="1">
        <f t="array" ref="AB51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518" t="str" cm="1">
        <f t="array" ref="AC51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18" t="str" cm="1">
        <f t="array" ref="AD51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18">
        <f>IF(OR(Table1[[#This Row],[Merged_Coding3numerical1]]=1,Table1[[#This Row],[Merged_Coding3numerical2]]=1,Table1[[#This Row],[Merged_Coding3numerical3]]=1),1,0)</f>
        <v>1</v>
      </c>
      <c r="AF518">
        <f>IF(OR(Table1[[#This Row],[Merged_Coding3numerical1]]=2,Table1[[#This Row],[Merged_Coding3numerical2]]=2,Table1[[#This Row],[Merged_Coding3numerical3]]=2),1,0)</f>
        <v>1</v>
      </c>
      <c r="AG518">
        <f>IF(OR(Table1[[#This Row],[Merged_Coding3numerical1]]=3,Table1[[#This Row],[Merged_Coding3numerical2]]=3,Table1[[#This Row],[Merged_Coding3numerical3]]=3),1,0)</f>
        <v>0</v>
      </c>
      <c r="AH518">
        <f>IF(OR(Table1[[#This Row],[Merged_Coding3numerical1]]=4,Table1[[#This Row],[Merged_Coding3numerical2]]=4,Table1[[#This Row],[Merged_Coding3numerical3]]=4),1,0)</f>
        <v>0</v>
      </c>
      <c r="AI518">
        <f>IF(OR(Table1[[#This Row],[Merged_Coding3numerical1]]=5,Table1[[#This Row],[Merged_Coding3numerical2]]=5,Table1[[#This Row],[Merged_Coding3numerical3]]=5),1,0)</f>
        <v>0</v>
      </c>
      <c r="AJ518">
        <f>LEN(Table1[[#This Row],[narratives_open]])</f>
        <v>78</v>
      </c>
      <c r="AK518" s="1" t="s">
        <v>90</v>
      </c>
      <c r="AL518" s="1">
        <v>2</v>
      </c>
      <c r="AM518" s="1" t="s">
        <v>112</v>
      </c>
      <c r="AN518" s="1">
        <v>3</v>
      </c>
      <c r="AR518">
        <f t="shared" si="8"/>
        <v>0.5</v>
      </c>
      <c r="AS518">
        <v>1</v>
      </c>
      <c r="AT518">
        <v>3</v>
      </c>
      <c r="AU518">
        <v>2</v>
      </c>
      <c r="AV518">
        <f>IF(Table1[[#This Row],[narratives_rank_1]]=1,IF(Table1[[#This Row],[narratives_rank_2]]=2,123,132),IF(Table1[[#This Row],[narratives_rank_1]]=2,IF(Table1[[#This Row],[narratives_rank_2]]=1,213,231),IF(Table1[[#This Row],[narratives_rank_2]]=1,312,321)))</f>
        <v>132</v>
      </c>
      <c r="AW518" t="str">
        <f>IF(AV518=[1]Q4_narr_rank!$B$2,[1]Q4_narr_rank!$A$2,IF(AV518=[1]Q4_narr_rank!$B$3,[1]Q4_narr_rank!$A$3,IF(AV518=[1]Q4_narr_rank!$B$4,[1]Q4_narr_rank!$A$4,IF(AV518=[1]Q4_narr_rank!$B$5,[1]Q4_narr_rank!$A$5,IF(AV518=[1]Q4_narr_rank!$B$6,[1]Q4_narr_rank!$A$6,IF(AV518=[1]Q4_narr_rank!$B$7,[1]Q4_narr_rank!$A$7))))))</f>
        <v>2 different types of firms, cynics</v>
      </c>
      <c r="AX518" t="s">
        <v>2797</v>
      </c>
      <c r="AY518">
        <v>1</v>
      </c>
      <c r="AZ518">
        <f>LEN(Table1[[#This Row],[narratives_probing]])</f>
        <v>147</v>
      </c>
      <c r="BA518" s="6" t="str">
        <f>IF(Table1[[#This Row],[narratives_rank_1]]=1,"Money",IF(Table1[[#This Row],[narratives_rank_2]]=1,"Mixture",IF(Table1[[#This Row],[narratives_rank_3]]=1,"Sincere")))</f>
        <v>Money</v>
      </c>
      <c r="BB518" s="10" t="s">
        <v>116</v>
      </c>
      <c r="BC518" s="1">
        <v>10</v>
      </c>
      <c r="BF518" t="s">
        <v>93</v>
      </c>
      <c r="BG518" t="s">
        <v>94</v>
      </c>
      <c r="BH518" t="s">
        <v>188</v>
      </c>
      <c r="BI518" t="s">
        <v>188</v>
      </c>
      <c r="BJ518" t="s">
        <v>134</v>
      </c>
      <c r="BK518" t="s">
        <v>163</v>
      </c>
      <c r="BL518" t="s">
        <v>121</v>
      </c>
      <c r="BN518">
        <v>32</v>
      </c>
      <c r="BO518" t="s">
        <v>100</v>
      </c>
      <c r="BP518" t="s">
        <v>164</v>
      </c>
      <c r="BQ518" t="s">
        <v>124</v>
      </c>
    </row>
    <row r="519" spans="1:69" x14ac:dyDescent="0.2">
      <c r="A519" t="s">
        <v>2798</v>
      </c>
      <c r="B519" t="s">
        <v>2798</v>
      </c>
      <c r="C519">
        <v>133.071</v>
      </c>
      <c r="D519" t="s">
        <v>2799</v>
      </c>
      <c r="E519" s="1" t="s">
        <v>84</v>
      </c>
      <c r="F519" s="1">
        <v>4</v>
      </c>
      <c r="G519" s="1" t="s">
        <v>84</v>
      </c>
      <c r="H519" s="1">
        <v>1</v>
      </c>
      <c r="I519" s="1"/>
      <c r="J519" t="s">
        <v>2800</v>
      </c>
      <c r="K519" s="1" t="s">
        <v>108</v>
      </c>
      <c r="L519" s="1">
        <v>1</v>
      </c>
      <c r="M519" s="1" t="s">
        <v>109</v>
      </c>
      <c r="N519" s="1">
        <v>1</v>
      </c>
      <c r="O519" s="1" t="s">
        <v>345</v>
      </c>
      <c r="P519" s="1">
        <v>1</v>
      </c>
      <c r="R519" t="s">
        <v>2801</v>
      </c>
      <c r="S519">
        <v>0</v>
      </c>
      <c r="U519">
        <v>1</v>
      </c>
      <c r="V519" t="s">
        <v>90</v>
      </c>
      <c r="W519" s="8">
        <f>IF(Table1[[#This Row],[main_reasontext]]=[1]Q3_narr_open!$A$23,1,IF(Table1[[#This Row],[main_reasontext]]=[1]Q3_narr_open!$A$24,2,IF(Table1[[#This Row],[main_reasontext]]=[1]Q3_narr_open!$A$25,3,IF(Table1[[#This Row],[main_reasontext]]=[1]Q3_narr_open!$A$26,4,))))</f>
        <v>1</v>
      </c>
      <c r="X519">
        <v>1</v>
      </c>
      <c r="Y519" t="str" cm="1">
        <f t="array" ref="Y51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19" cm="1">
        <f t="array" ref="Z51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19" t="str" cm="1">
        <f t="array" ref="AA51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19" t="str" cm="1">
        <f t="array" ref="AB51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19" t="str" cm="1">
        <f t="array" ref="AC51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19" t="str" cm="1">
        <f t="array" ref="AD51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19">
        <f>IF(OR(Table1[[#This Row],[Merged_Coding3numerical1]]=1,Table1[[#This Row],[Merged_Coding3numerical2]]=1,Table1[[#This Row],[Merged_Coding3numerical3]]=1),1,0)</f>
        <v>1</v>
      </c>
      <c r="AF519">
        <f>IF(OR(Table1[[#This Row],[Merged_Coding3numerical1]]=2,Table1[[#This Row],[Merged_Coding3numerical2]]=2,Table1[[#This Row],[Merged_Coding3numerical3]]=2),1,0)</f>
        <v>0</v>
      </c>
      <c r="AG519">
        <f>IF(OR(Table1[[#This Row],[Merged_Coding3numerical1]]=3,Table1[[#This Row],[Merged_Coding3numerical2]]=3,Table1[[#This Row],[Merged_Coding3numerical3]]=3),1,0)</f>
        <v>0</v>
      </c>
      <c r="AH519">
        <f>IF(OR(Table1[[#This Row],[Merged_Coding3numerical1]]=4,Table1[[#This Row],[Merged_Coding3numerical2]]=4,Table1[[#This Row],[Merged_Coding3numerical3]]=4),1,0)</f>
        <v>0</v>
      </c>
      <c r="AI519">
        <f>IF(OR(Table1[[#This Row],[Merged_Coding3numerical1]]=5,Table1[[#This Row],[Merged_Coding3numerical2]]=5,Table1[[#This Row],[Merged_Coding3numerical3]]=5),1,0)</f>
        <v>0</v>
      </c>
      <c r="AJ519">
        <f>LEN(Table1[[#This Row],[narratives_open]])</f>
        <v>219</v>
      </c>
      <c r="AK519" s="1" t="s">
        <v>90</v>
      </c>
      <c r="AL519" s="1">
        <v>2</v>
      </c>
      <c r="AR519">
        <f t="shared" si="8"/>
        <v>1</v>
      </c>
      <c r="AS519">
        <v>1</v>
      </c>
      <c r="AT519">
        <v>2</v>
      </c>
      <c r="AU519">
        <v>3</v>
      </c>
      <c r="AV519">
        <f>IF(Table1[[#This Row],[narratives_rank_1]]=1,IF(Table1[[#This Row],[narratives_rank_2]]=2,123,132),IF(Table1[[#This Row],[narratives_rank_1]]=2,IF(Table1[[#This Row],[narratives_rank_2]]=1,213,231),IF(Table1[[#This Row],[narratives_rank_2]]=1,312,321)))</f>
        <v>123</v>
      </c>
      <c r="AW519" t="str">
        <f>IF(AV519=[1]Q4_narr_rank!$B$2,[1]Q4_narr_rank!$A$2,IF(AV519=[1]Q4_narr_rank!$B$3,[1]Q4_narr_rank!$A$3,IF(AV519=[1]Q4_narr_rank!$B$4,[1]Q4_narr_rank!$A$4,IF(AV519=[1]Q4_narr_rank!$B$5,[1]Q4_narr_rank!$A$5,IF(AV519=[1]Q4_narr_rank!$B$6,[1]Q4_narr_rank!$A$6,IF(AV519=[1]Q4_narr_rank!$B$7,[1]Q4_narr_rank!$A$7))))))</f>
        <v>Cynics</v>
      </c>
      <c r="AX519" t="s">
        <v>2802</v>
      </c>
      <c r="AY519">
        <v>1</v>
      </c>
      <c r="AZ519">
        <f>LEN(Table1[[#This Row],[narratives_probing]])</f>
        <v>292</v>
      </c>
      <c r="BA519" s="6" t="str">
        <f>IF(Table1[[#This Row],[narratives_rank_1]]=1,"Money",IF(Table1[[#This Row],[narratives_rank_2]]=1,"Mixture",IF(Table1[[#This Row],[narratives_rank_3]]=1,"Sincere")))</f>
        <v>Money</v>
      </c>
      <c r="BB519" s="7" t="s">
        <v>116</v>
      </c>
      <c r="BC519" s="1">
        <v>10</v>
      </c>
      <c r="BF519" t="s">
        <v>117</v>
      </c>
      <c r="BG519" t="s">
        <v>94</v>
      </c>
      <c r="BH519" t="s">
        <v>96</v>
      </c>
      <c r="BI519" t="s">
        <v>118</v>
      </c>
      <c r="BJ519" t="s">
        <v>154</v>
      </c>
      <c r="BK519" t="s">
        <v>163</v>
      </c>
      <c r="BL519" t="s">
        <v>135</v>
      </c>
      <c r="BN519">
        <v>29</v>
      </c>
      <c r="BO519" t="s">
        <v>136</v>
      </c>
      <c r="BP519" t="s">
        <v>164</v>
      </c>
      <c r="BQ519" t="s">
        <v>138</v>
      </c>
    </row>
    <row r="520" spans="1:69" x14ac:dyDescent="0.2">
      <c r="A520" t="s">
        <v>2803</v>
      </c>
      <c r="B520" t="s">
        <v>2803</v>
      </c>
      <c r="C520">
        <v>95.853999999999999</v>
      </c>
      <c r="D520" t="s">
        <v>2804</v>
      </c>
      <c r="E520" s="1" t="s">
        <v>167</v>
      </c>
      <c r="F520" s="1">
        <v>5</v>
      </c>
      <c r="G520" s="1" t="s">
        <v>167</v>
      </c>
      <c r="H520" s="1">
        <v>19</v>
      </c>
      <c r="I520" s="1"/>
      <c r="J520" t="s">
        <v>2805</v>
      </c>
      <c r="K520" s="1" t="s">
        <v>176</v>
      </c>
      <c r="L520" s="1">
        <v>2</v>
      </c>
      <c r="M520" s="1" t="s">
        <v>328</v>
      </c>
      <c r="N520" s="1">
        <v>4</v>
      </c>
      <c r="O520" s="1" t="s">
        <v>88</v>
      </c>
      <c r="P520" s="1">
        <v>4</v>
      </c>
      <c r="R520" t="s">
        <v>2806</v>
      </c>
      <c r="S520">
        <v>0</v>
      </c>
      <c r="X520">
        <v>0</v>
      </c>
      <c r="Y520" t="str" cm="1">
        <f t="array" ref="Y52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20" cm="1">
        <f t="array" ref="Z52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20" t="str" cm="1">
        <f t="array" ref="AA52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20" t="str" cm="1">
        <f t="array" ref="AB52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20" t="str" cm="1">
        <f t="array" ref="AC52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20" t="str" cm="1">
        <f t="array" ref="AD52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20">
        <f>IF(OR(Table1[[#This Row],[Merged_Coding3numerical1]]=1,Table1[[#This Row],[Merged_Coding3numerical2]]=1,Table1[[#This Row],[Merged_Coding3numerical3]]=1),1,0)</f>
        <v>1</v>
      </c>
      <c r="AF520">
        <f>IF(OR(Table1[[#This Row],[Merged_Coding3numerical1]]=2,Table1[[#This Row],[Merged_Coding3numerical2]]=2,Table1[[#This Row],[Merged_Coding3numerical3]]=2),1,0)</f>
        <v>0</v>
      </c>
      <c r="AG520">
        <f>IF(OR(Table1[[#This Row],[Merged_Coding3numerical1]]=3,Table1[[#This Row],[Merged_Coding3numerical2]]=3,Table1[[#This Row],[Merged_Coding3numerical3]]=3),1,0)</f>
        <v>0</v>
      </c>
      <c r="AH520">
        <f>IF(OR(Table1[[#This Row],[Merged_Coding3numerical1]]=4,Table1[[#This Row],[Merged_Coding3numerical2]]=4,Table1[[#This Row],[Merged_Coding3numerical3]]=4),1,0)</f>
        <v>0</v>
      </c>
      <c r="AI520">
        <f>IF(OR(Table1[[#This Row],[Merged_Coding3numerical1]]=5,Table1[[#This Row],[Merged_Coding3numerical2]]=5,Table1[[#This Row],[Merged_Coding3numerical3]]=5),1,0)</f>
        <v>0</v>
      </c>
      <c r="AJ520">
        <f>LEN(Table1[[#This Row],[narratives_open]])</f>
        <v>90</v>
      </c>
      <c r="AK520" s="1" t="s">
        <v>90</v>
      </c>
      <c r="AL520" s="1">
        <v>2</v>
      </c>
      <c r="AR520">
        <f t="shared" si="8"/>
        <v>1</v>
      </c>
      <c r="AS520">
        <v>1</v>
      </c>
      <c r="AT520">
        <v>2</v>
      </c>
      <c r="AU520">
        <v>3</v>
      </c>
      <c r="AV520">
        <f>IF(Table1[[#This Row],[narratives_rank_1]]=1,IF(Table1[[#This Row],[narratives_rank_2]]=2,123,132),IF(Table1[[#This Row],[narratives_rank_1]]=2,IF(Table1[[#This Row],[narratives_rank_2]]=1,213,231),IF(Table1[[#This Row],[narratives_rank_2]]=1,312,321)))</f>
        <v>123</v>
      </c>
      <c r="AW520" t="str">
        <f>IF(AV520=[1]Q4_narr_rank!$B$2,[1]Q4_narr_rank!$A$2,IF(AV520=[1]Q4_narr_rank!$B$3,[1]Q4_narr_rank!$A$3,IF(AV520=[1]Q4_narr_rank!$B$4,[1]Q4_narr_rank!$A$4,IF(AV520=[1]Q4_narr_rank!$B$5,[1]Q4_narr_rank!$A$5,IF(AV520=[1]Q4_narr_rank!$B$6,[1]Q4_narr_rank!$A$6,IF(AV520=[1]Q4_narr_rank!$B$7,[1]Q4_narr_rank!$A$7))))))</f>
        <v>Cynics</v>
      </c>
      <c r="AX520" t="s">
        <v>2807</v>
      </c>
      <c r="AY520">
        <v>1</v>
      </c>
      <c r="AZ520">
        <f>LEN(Table1[[#This Row],[narratives_probing]])</f>
        <v>62</v>
      </c>
      <c r="BA520" s="6" t="str">
        <f>IF(Table1[[#This Row],[narratives_rank_1]]=1,"Money",IF(Table1[[#This Row],[narratives_rank_2]]=1,"Mixture",IF(Table1[[#This Row],[narratives_rank_3]]=1,"Sincere")))</f>
        <v>Money</v>
      </c>
      <c r="BB520" s="7" t="s">
        <v>116</v>
      </c>
      <c r="BC520" s="1">
        <v>10</v>
      </c>
      <c r="BF520" t="s">
        <v>117</v>
      </c>
      <c r="BG520" t="s">
        <v>94</v>
      </c>
      <c r="BH520" t="s">
        <v>146</v>
      </c>
      <c r="BI520" t="s">
        <v>146</v>
      </c>
      <c r="BJ520" t="s">
        <v>119</v>
      </c>
      <c r="BK520" t="s">
        <v>163</v>
      </c>
      <c r="BL520" t="s">
        <v>135</v>
      </c>
      <c r="BN520">
        <v>55</v>
      </c>
      <c r="BO520" t="s">
        <v>155</v>
      </c>
      <c r="BP520" t="s">
        <v>101</v>
      </c>
      <c r="BQ520" t="s">
        <v>124</v>
      </c>
    </row>
    <row r="521" spans="1:69" x14ac:dyDescent="0.2">
      <c r="A521" t="s">
        <v>2808</v>
      </c>
      <c r="B521" t="s">
        <v>2808</v>
      </c>
      <c r="C521">
        <v>39.049999999999997</v>
      </c>
      <c r="D521" t="s">
        <v>2809</v>
      </c>
      <c r="E521" s="1" t="s">
        <v>167</v>
      </c>
      <c r="F521" s="1">
        <v>5</v>
      </c>
      <c r="G521" s="1" t="s">
        <v>167</v>
      </c>
      <c r="H521" s="1">
        <v>19</v>
      </c>
      <c r="I521" s="1"/>
      <c r="J521" t="s">
        <v>2810</v>
      </c>
      <c r="K521" s="1" t="s">
        <v>108</v>
      </c>
      <c r="L521" s="1">
        <v>1</v>
      </c>
      <c r="M521" s="1" t="s">
        <v>109</v>
      </c>
      <c r="N521" s="1">
        <v>1</v>
      </c>
      <c r="O521" s="1" t="s">
        <v>88</v>
      </c>
      <c r="P521" s="1">
        <v>4</v>
      </c>
      <c r="Q521" s="1"/>
      <c r="R521" t="s">
        <v>2811</v>
      </c>
      <c r="S521">
        <v>0</v>
      </c>
      <c r="V521" t="s">
        <v>90</v>
      </c>
      <c r="W521" s="8">
        <f>IF(Table1[[#This Row],[main_reasontext]]=[1]Q3_narr_open!$A$23,1,IF(Table1[[#This Row],[main_reasontext]]=[1]Q3_narr_open!$A$24,2,IF(Table1[[#This Row],[main_reasontext]]=[1]Q3_narr_open!$A$25,3,IF(Table1[[#This Row],[main_reasontext]]=[1]Q3_narr_open!$A$26,4,))))</f>
        <v>1</v>
      </c>
      <c r="X521">
        <v>1</v>
      </c>
      <c r="Y521" t="str" cm="1">
        <f t="array" ref="Y52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21" cm="1">
        <f t="array" ref="Z52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21" t="str" cm="1">
        <f t="array" ref="AA52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521" cm="1">
        <f t="array" ref="AB52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521" t="str" cm="1">
        <f t="array" ref="AC52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21" t="str" cm="1">
        <f t="array" ref="AD52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21">
        <f>IF(OR(Table1[[#This Row],[Merged_Coding3numerical1]]=1,Table1[[#This Row],[Merged_Coding3numerical2]]=1,Table1[[#This Row],[Merged_Coding3numerical3]]=1),1,0)</f>
        <v>1</v>
      </c>
      <c r="AF521">
        <f>IF(OR(Table1[[#This Row],[Merged_Coding3numerical1]]=2,Table1[[#This Row],[Merged_Coding3numerical2]]=2,Table1[[#This Row],[Merged_Coding3numerical3]]=2),1,0)</f>
        <v>0</v>
      </c>
      <c r="AG521">
        <f>IF(OR(Table1[[#This Row],[Merged_Coding3numerical1]]=3,Table1[[#This Row],[Merged_Coding3numerical2]]=3,Table1[[#This Row],[Merged_Coding3numerical3]]=3),1,0)</f>
        <v>0</v>
      </c>
      <c r="AH521">
        <f>IF(OR(Table1[[#This Row],[Merged_Coding3numerical1]]=4,Table1[[#This Row],[Merged_Coding3numerical2]]=4,Table1[[#This Row],[Merged_Coding3numerical3]]=4),1,0)</f>
        <v>0</v>
      </c>
      <c r="AI521">
        <f>IF(OR(Table1[[#This Row],[Merged_Coding3numerical1]]=5,Table1[[#This Row],[Merged_Coding3numerical2]]=5,Table1[[#This Row],[Merged_Coding3numerical3]]=5),1,0)</f>
        <v>0</v>
      </c>
      <c r="AJ521">
        <f>LEN(Table1[[#This Row],[narratives_open]])</f>
        <v>200</v>
      </c>
      <c r="AK521" s="1" t="s">
        <v>90</v>
      </c>
      <c r="AL521" s="1">
        <v>2</v>
      </c>
      <c r="AM521" s="1" t="s">
        <v>1649</v>
      </c>
      <c r="AN521" s="1">
        <v>14</v>
      </c>
      <c r="AR521">
        <f t="shared" si="8"/>
        <v>0.5</v>
      </c>
      <c r="AS521">
        <v>1</v>
      </c>
      <c r="AT521">
        <v>2</v>
      </c>
      <c r="AU521">
        <v>3</v>
      </c>
      <c r="AV521">
        <f>IF(Table1[[#This Row],[narratives_rank_1]]=1,IF(Table1[[#This Row],[narratives_rank_2]]=2,123,132),IF(Table1[[#This Row],[narratives_rank_1]]=2,IF(Table1[[#This Row],[narratives_rank_2]]=1,213,231),IF(Table1[[#This Row],[narratives_rank_2]]=1,312,321)))</f>
        <v>123</v>
      </c>
      <c r="AW521" t="str">
        <f>IF(AV521=[1]Q4_narr_rank!$B$2,[1]Q4_narr_rank!$A$2,IF(AV521=[1]Q4_narr_rank!$B$3,[1]Q4_narr_rank!$A$3,IF(AV521=[1]Q4_narr_rank!$B$4,[1]Q4_narr_rank!$A$4,IF(AV521=[1]Q4_narr_rank!$B$5,[1]Q4_narr_rank!$A$5,IF(AV521=[1]Q4_narr_rank!$B$6,[1]Q4_narr_rank!$A$6,IF(AV521=[1]Q4_narr_rank!$B$7,[1]Q4_narr_rank!$A$7))))))</f>
        <v>Cynics</v>
      </c>
      <c r="AX521" t="s">
        <v>2812</v>
      </c>
      <c r="AY521">
        <v>1</v>
      </c>
      <c r="AZ521">
        <f>LEN(Table1[[#This Row],[narratives_probing]])</f>
        <v>150</v>
      </c>
      <c r="BA521" s="6" t="str">
        <f>IF(Table1[[#This Row],[narratives_rank_1]]=1,"Money",IF(Table1[[#This Row],[narratives_rank_2]]=1,"Mixture",IF(Table1[[#This Row],[narratives_rank_3]]=1,"Sincere")))</f>
        <v>Money</v>
      </c>
      <c r="BB521" s="7" t="s">
        <v>116</v>
      </c>
      <c r="BC521" s="1">
        <v>10</v>
      </c>
      <c r="BF521" t="s">
        <v>153</v>
      </c>
      <c r="BG521" t="s">
        <v>94</v>
      </c>
      <c r="BH521" t="s">
        <v>188</v>
      </c>
      <c r="BI521" t="s">
        <v>188</v>
      </c>
      <c r="BJ521" t="s">
        <v>119</v>
      </c>
      <c r="BK521" t="s">
        <v>163</v>
      </c>
      <c r="BL521" t="s">
        <v>135</v>
      </c>
      <c r="BN521">
        <v>40</v>
      </c>
      <c r="BO521" t="s">
        <v>136</v>
      </c>
      <c r="BP521" t="s">
        <v>147</v>
      </c>
      <c r="BQ521" t="s">
        <v>156</v>
      </c>
    </row>
    <row r="522" spans="1:69" x14ac:dyDescent="0.2">
      <c r="A522" t="s">
        <v>2813</v>
      </c>
      <c r="B522" t="s">
        <v>2813</v>
      </c>
      <c r="C522">
        <v>218.87700000000001</v>
      </c>
      <c r="D522" t="s">
        <v>2814</v>
      </c>
      <c r="E522" s="1" t="s">
        <v>205</v>
      </c>
      <c r="F522" s="1">
        <v>2</v>
      </c>
      <c r="G522" s="1" t="s">
        <v>281</v>
      </c>
      <c r="H522" s="1">
        <v>4</v>
      </c>
      <c r="I522" s="1"/>
      <c r="J522" t="s">
        <v>2815</v>
      </c>
      <c r="K522" s="1" t="s">
        <v>108</v>
      </c>
      <c r="L522" s="1">
        <v>1</v>
      </c>
      <c r="M522" s="1" t="s">
        <v>109</v>
      </c>
      <c r="N522" s="1">
        <v>1</v>
      </c>
      <c r="O522" s="1" t="s">
        <v>88</v>
      </c>
      <c r="P522" s="1">
        <v>4</v>
      </c>
      <c r="R522" t="s">
        <v>2816</v>
      </c>
      <c r="S522">
        <v>0</v>
      </c>
      <c r="V522" t="s">
        <v>90</v>
      </c>
      <c r="W522" s="8">
        <f>IF(Table1[[#This Row],[main_reasontext]]=[1]Q3_narr_open!$A$23,1,IF(Table1[[#This Row],[main_reasontext]]=[1]Q3_narr_open!$A$24,2,IF(Table1[[#This Row],[main_reasontext]]=[1]Q3_narr_open!$A$25,3,IF(Table1[[#This Row],[main_reasontext]]=[1]Q3_narr_open!$A$26,4,))))</f>
        <v>1</v>
      </c>
      <c r="X522">
        <v>1</v>
      </c>
      <c r="Y522" t="str" cm="1">
        <f t="array" ref="Y52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22" cm="1">
        <f t="array" ref="Z52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22" t="str" cm="1">
        <f t="array" ref="AA52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22" cm="1">
        <f t="array" ref="AB52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22" t="str" cm="1">
        <f t="array" ref="AC52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22" t="str" cm="1">
        <f t="array" ref="AD52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22">
        <f>IF(OR(Table1[[#This Row],[Merged_Coding3numerical1]]=1,Table1[[#This Row],[Merged_Coding3numerical2]]=1,Table1[[#This Row],[Merged_Coding3numerical3]]=1),1,0)</f>
        <v>1</v>
      </c>
      <c r="AF522">
        <f>IF(OR(Table1[[#This Row],[Merged_Coding3numerical1]]=2,Table1[[#This Row],[Merged_Coding3numerical2]]=2,Table1[[#This Row],[Merged_Coding3numerical3]]=2),1,0)</f>
        <v>0</v>
      </c>
      <c r="AG522">
        <f>IF(OR(Table1[[#This Row],[Merged_Coding3numerical1]]=3,Table1[[#This Row],[Merged_Coding3numerical2]]=3,Table1[[#This Row],[Merged_Coding3numerical3]]=3),1,0)</f>
        <v>0</v>
      </c>
      <c r="AH522">
        <f>IF(OR(Table1[[#This Row],[Merged_Coding3numerical1]]=4,Table1[[#This Row],[Merged_Coding3numerical2]]=4,Table1[[#This Row],[Merged_Coding3numerical3]]=4),1,0)</f>
        <v>1</v>
      </c>
      <c r="AI522">
        <f>IF(OR(Table1[[#This Row],[Merged_Coding3numerical1]]=5,Table1[[#This Row],[Merged_Coding3numerical2]]=5,Table1[[#This Row],[Merged_Coding3numerical3]]=5),1,0)</f>
        <v>0</v>
      </c>
      <c r="AJ522">
        <f>LEN(Table1[[#This Row],[narratives_open]])</f>
        <v>306</v>
      </c>
      <c r="AK522" s="1" t="s">
        <v>90</v>
      </c>
      <c r="AL522" s="1">
        <v>2</v>
      </c>
      <c r="AM522" s="1" t="s">
        <v>114</v>
      </c>
      <c r="AN522" s="1">
        <v>6</v>
      </c>
      <c r="AR522">
        <f t="shared" si="8"/>
        <v>0.5</v>
      </c>
      <c r="AS522">
        <v>1</v>
      </c>
      <c r="AT522">
        <v>2</v>
      </c>
      <c r="AU522">
        <v>3</v>
      </c>
      <c r="AV522">
        <f>IF(Table1[[#This Row],[narratives_rank_1]]=1,IF(Table1[[#This Row],[narratives_rank_2]]=2,123,132),IF(Table1[[#This Row],[narratives_rank_1]]=2,IF(Table1[[#This Row],[narratives_rank_2]]=1,213,231),IF(Table1[[#This Row],[narratives_rank_2]]=1,312,321)))</f>
        <v>123</v>
      </c>
      <c r="AW522" t="str">
        <f>IF(AV522=[1]Q4_narr_rank!$B$2,[1]Q4_narr_rank!$A$2,IF(AV522=[1]Q4_narr_rank!$B$3,[1]Q4_narr_rank!$A$3,IF(AV522=[1]Q4_narr_rank!$B$4,[1]Q4_narr_rank!$A$4,IF(AV522=[1]Q4_narr_rank!$B$5,[1]Q4_narr_rank!$A$5,IF(AV522=[1]Q4_narr_rank!$B$6,[1]Q4_narr_rank!$A$6,IF(AV522=[1]Q4_narr_rank!$B$7,[1]Q4_narr_rank!$A$7))))))</f>
        <v>Cynics</v>
      </c>
      <c r="AX522" t="s">
        <v>2817</v>
      </c>
      <c r="AY522">
        <v>1</v>
      </c>
      <c r="AZ522">
        <f>LEN(Table1[[#This Row],[narratives_probing]])</f>
        <v>173</v>
      </c>
      <c r="BA522" s="6" t="str">
        <f>IF(Table1[[#This Row],[narratives_rank_1]]=1,"Money",IF(Table1[[#This Row],[narratives_rank_2]]=1,"Mixture",IF(Table1[[#This Row],[narratives_rank_3]]=1,"Sincere")))</f>
        <v>Money</v>
      </c>
      <c r="BB522" s="7" t="s">
        <v>116</v>
      </c>
      <c r="BC522" s="1">
        <v>10</v>
      </c>
      <c r="BF522" t="s">
        <v>223</v>
      </c>
      <c r="BG522" t="s">
        <v>94</v>
      </c>
      <c r="BH522" t="s">
        <v>146</v>
      </c>
      <c r="BI522" t="s">
        <v>146</v>
      </c>
      <c r="BJ522" t="s">
        <v>154</v>
      </c>
      <c r="BK522" t="s">
        <v>120</v>
      </c>
      <c r="BL522" t="s">
        <v>448</v>
      </c>
      <c r="BM522" t="s">
        <v>2818</v>
      </c>
      <c r="BN522">
        <v>74</v>
      </c>
      <c r="BO522" t="s">
        <v>100</v>
      </c>
      <c r="BP522" t="s">
        <v>164</v>
      </c>
      <c r="BQ522" t="s">
        <v>124</v>
      </c>
    </row>
    <row r="523" spans="1:69" x14ac:dyDescent="0.2">
      <c r="A523" t="s">
        <v>2819</v>
      </c>
      <c r="B523" t="s">
        <v>2819</v>
      </c>
      <c r="C523">
        <v>72.688000000000002</v>
      </c>
      <c r="D523" t="s">
        <v>2820</v>
      </c>
      <c r="E523" s="1" t="s">
        <v>105</v>
      </c>
      <c r="F523" s="1">
        <v>1</v>
      </c>
      <c r="G523" s="1" t="s">
        <v>688</v>
      </c>
      <c r="H523" s="1">
        <v>18</v>
      </c>
      <c r="I523" s="1"/>
      <c r="J523" t="s">
        <v>2821</v>
      </c>
      <c r="K523" s="1" t="s">
        <v>108</v>
      </c>
      <c r="L523" s="1">
        <v>1</v>
      </c>
      <c r="M523" s="1" t="s">
        <v>109</v>
      </c>
      <c r="N523" s="1">
        <v>1</v>
      </c>
      <c r="O523" s="1" t="s">
        <v>88</v>
      </c>
      <c r="P523" s="1">
        <v>4</v>
      </c>
      <c r="R523" t="s">
        <v>2822</v>
      </c>
      <c r="S523">
        <v>0</v>
      </c>
      <c r="X523">
        <v>0</v>
      </c>
      <c r="Y523" t="str" cm="1">
        <f t="array" ref="Y52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23" cm="1">
        <f t="array" ref="Z52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23" t="str" cm="1">
        <f t="array" ref="AA52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23" t="str" cm="1">
        <f t="array" ref="AB52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23" t="str" cm="1">
        <f t="array" ref="AC52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23" t="str" cm="1">
        <f t="array" ref="AD52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23">
        <f>IF(OR(Table1[[#This Row],[Merged_Coding3numerical1]]=1,Table1[[#This Row],[Merged_Coding3numerical2]]=1,Table1[[#This Row],[Merged_Coding3numerical3]]=1),1,0)</f>
        <v>1</v>
      </c>
      <c r="AF523">
        <f>IF(OR(Table1[[#This Row],[Merged_Coding3numerical1]]=2,Table1[[#This Row],[Merged_Coding3numerical2]]=2,Table1[[#This Row],[Merged_Coding3numerical3]]=2),1,0)</f>
        <v>0</v>
      </c>
      <c r="AG523">
        <f>IF(OR(Table1[[#This Row],[Merged_Coding3numerical1]]=3,Table1[[#This Row],[Merged_Coding3numerical2]]=3,Table1[[#This Row],[Merged_Coding3numerical3]]=3),1,0)</f>
        <v>0</v>
      </c>
      <c r="AH523">
        <f>IF(OR(Table1[[#This Row],[Merged_Coding3numerical1]]=4,Table1[[#This Row],[Merged_Coding3numerical2]]=4,Table1[[#This Row],[Merged_Coding3numerical3]]=4),1,0)</f>
        <v>0</v>
      </c>
      <c r="AI523">
        <f>IF(OR(Table1[[#This Row],[Merged_Coding3numerical1]]=5,Table1[[#This Row],[Merged_Coding3numerical2]]=5,Table1[[#This Row],[Merged_Coding3numerical3]]=5),1,0)</f>
        <v>0</v>
      </c>
      <c r="AJ523">
        <f>LEN(Table1[[#This Row],[narratives_open]])</f>
        <v>287</v>
      </c>
      <c r="AK523" s="1" t="s">
        <v>90</v>
      </c>
      <c r="AL523" s="1">
        <v>2</v>
      </c>
      <c r="AR523">
        <f t="shared" si="8"/>
        <v>1</v>
      </c>
      <c r="AS523">
        <v>2</v>
      </c>
      <c r="AT523">
        <v>1</v>
      </c>
      <c r="AU523">
        <v>3</v>
      </c>
      <c r="AV523">
        <f>IF(Table1[[#This Row],[narratives_rank_1]]=1,IF(Table1[[#This Row],[narratives_rank_2]]=2,123,132),IF(Table1[[#This Row],[narratives_rank_1]]=2,IF(Table1[[#This Row],[narratives_rank_2]]=1,213,231),IF(Table1[[#This Row],[narratives_rank_2]]=1,312,321)))</f>
        <v>213</v>
      </c>
      <c r="AW523" t="str">
        <f>IF(AV523=[1]Q4_narr_rank!$B$2,[1]Q4_narr_rank!$A$2,IF(AV523=[1]Q4_narr_rank!$B$3,[1]Q4_narr_rank!$A$3,IF(AV523=[1]Q4_narr_rank!$B$4,[1]Q4_narr_rank!$A$4,IF(AV523=[1]Q4_narr_rank!$B$5,[1]Q4_narr_rank!$A$5,IF(AV523=[1]Q4_narr_rank!$B$6,[1]Q4_narr_rank!$A$6,IF(AV523=[1]Q4_narr_rank!$B$7,[1]Q4_narr_rank!$A$7))))))</f>
        <v>Balanced Cynics</v>
      </c>
      <c r="AX523" t="s">
        <v>2823</v>
      </c>
      <c r="AY523">
        <v>1</v>
      </c>
      <c r="AZ523">
        <f>LEN(Table1[[#This Row],[narratives_probing]])</f>
        <v>98</v>
      </c>
      <c r="BA523" s="6" t="str">
        <f>IF(Table1[[#This Row],[narratives_rank_1]]=1,"Money",IF(Table1[[#This Row],[narratives_rank_2]]=1,"Mixture",IF(Table1[[#This Row],[narratives_rank_3]]=1,"Sincere")))</f>
        <v>Mixture</v>
      </c>
      <c r="BB523" s="1" t="s">
        <v>116</v>
      </c>
      <c r="BC523" s="1">
        <v>10</v>
      </c>
      <c r="BF523" t="s">
        <v>223</v>
      </c>
      <c r="BG523" t="s">
        <v>187</v>
      </c>
      <c r="BH523" t="s">
        <v>188</v>
      </c>
      <c r="BI523" t="s">
        <v>188</v>
      </c>
      <c r="BJ523" t="s">
        <v>154</v>
      </c>
      <c r="BK523" t="s">
        <v>120</v>
      </c>
      <c r="BL523" t="s">
        <v>99</v>
      </c>
      <c r="BN523">
        <v>58</v>
      </c>
      <c r="BO523" t="s">
        <v>122</v>
      </c>
      <c r="BP523" t="s">
        <v>147</v>
      </c>
      <c r="BQ523" t="s">
        <v>124</v>
      </c>
    </row>
    <row r="524" spans="1:69" x14ac:dyDescent="0.2">
      <c r="A524" t="s">
        <v>2824</v>
      </c>
      <c r="B524" t="s">
        <v>2824</v>
      </c>
      <c r="C524">
        <v>79.966999999999999</v>
      </c>
      <c r="D524" t="s">
        <v>2825</v>
      </c>
      <c r="E524" s="1" t="s">
        <v>127</v>
      </c>
      <c r="F524" s="1">
        <v>3</v>
      </c>
      <c r="G524" s="1" t="s">
        <v>128</v>
      </c>
      <c r="H524" s="1">
        <v>9</v>
      </c>
      <c r="I524" s="1"/>
      <c r="J524" t="s">
        <v>2826</v>
      </c>
      <c r="K524" s="1" t="s">
        <v>176</v>
      </c>
      <c r="L524" s="1">
        <v>2</v>
      </c>
      <c r="M524" s="1" t="s">
        <v>328</v>
      </c>
      <c r="N524" s="1">
        <v>4</v>
      </c>
      <c r="O524" s="1" t="s">
        <v>88</v>
      </c>
      <c r="P524" s="1">
        <v>4</v>
      </c>
      <c r="R524" t="s">
        <v>2827</v>
      </c>
      <c r="S524">
        <v>0</v>
      </c>
      <c r="X524">
        <v>0</v>
      </c>
      <c r="Y524" t="str" cm="1">
        <f t="array" ref="Y52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24" cm="1">
        <f t="array" ref="Z52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24" t="str" cm="1">
        <f t="array" ref="AA52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24" t="str" cm="1">
        <f t="array" ref="AB52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24" t="str" cm="1">
        <f t="array" ref="AC52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24" t="str" cm="1">
        <f t="array" ref="AD52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24">
        <f>IF(OR(Table1[[#This Row],[Merged_Coding3numerical1]]=1,Table1[[#This Row],[Merged_Coding3numerical2]]=1,Table1[[#This Row],[Merged_Coding3numerical3]]=1),1,0)</f>
        <v>1</v>
      </c>
      <c r="AF524">
        <f>IF(OR(Table1[[#This Row],[Merged_Coding3numerical1]]=2,Table1[[#This Row],[Merged_Coding3numerical2]]=2,Table1[[#This Row],[Merged_Coding3numerical3]]=2),1,0)</f>
        <v>0</v>
      </c>
      <c r="AG524">
        <f>IF(OR(Table1[[#This Row],[Merged_Coding3numerical1]]=3,Table1[[#This Row],[Merged_Coding3numerical2]]=3,Table1[[#This Row],[Merged_Coding3numerical3]]=3),1,0)</f>
        <v>0</v>
      </c>
      <c r="AH524">
        <f>IF(OR(Table1[[#This Row],[Merged_Coding3numerical1]]=4,Table1[[#This Row],[Merged_Coding3numerical2]]=4,Table1[[#This Row],[Merged_Coding3numerical3]]=4),1,0)</f>
        <v>0</v>
      </c>
      <c r="AI524">
        <f>IF(OR(Table1[[#This Row],[Merged_Coding3numerical1]]=5,Table1[[#This Row],[Merged_Coding3numerical2]]=5,Table1[[#This Row],[Merged_Coding3numerical3]]=5),1,0)</f>
        <v>0</v>
      </c>
      <c r="AJ524">
        <f>LEN(Table1[[#This Row],[narratives_open]])</f>
        <v>103</v>
      </c>
      <c r="AK524" s="1" t="s">
        <v>90</v>
      </c>
      <c r="AL524" s="1">
        <v>2</v>
      </c>
      <c r="AR524">
        <f t="shared" si="8"/>
        <v>1</v>
      </c>
      <c r="AS524">
        <v>1</v>
      </c>
      <c r="AT524">
        <v>2</v>
      </c>
      <c r="AU524">
        <v>3</v>
      </c>
      <c r="AV524">
        <f>IF(Table1[[#This Row],[narratives_rank_1]]=1,IF(Table1[[#This Row],[narratives_rank_2]]=2,123,132),IF(Table1[[#This Row],[narratives_rank_1]]=2,IF(Table1[[#This Row],[narratives_rank_2]]=1,213,231),IF(Table1[[#This Row],[narratives_rank_2]]=1,312,321)))</f>
        <v>123</v>
      </c>
      <c r="AW524" t="str">
        <f>IF(AV524=[1]Q4_narr_rank!$B$2,[1]Q4_narr_rank!$A$2,IF(AV524=[1]Q4_narr_rank!$B$3,[1]Q4_narr_rank!$A$3,IF(AV524=[1]Q4_narr_rank!$B$4,[1]Q4_narr_rank!$A$4,IF(AV524=[1]Q4_narr_rank!$B$5,[1]Q4_narr_rank!$A$5,IF(AV524=[1]Q4_narr_rank!$B$6,[1]Q4_narr_rank!$A$6,IF(AV524=[1]Q4_narr_rank!$B$7,[1]Q4_narr_rank!$A$7))))))</f>
        <v>Cynics</v>
      </c>
      <c r="AX524" t="s">
        <v>2828</v>
      </c>
      <c r="AY524">
        <v>1</v>
      </c>
      <c r="AZ524">
        <f>LEN(Table1[[#This Row],[narratives_probing]])</f>
        <v>217</v>
      </c>
      <c r="BA524" s="6" t="str">
        <f>IF(Table1[[#This Row],[narratives_rank_1]]=1,"Money",IF(Table1[[#This Row],[narratives_rank_2]]=1,"Mixture",IF(Table1[[#This Row],[narratives_rank_3]]=1,"Sincere")))</f>
        <v>Money</v>
      </c>
      <c r="BB524" s="11" t="s">
        <v>92</v>
      </c>
      <c r="BC524" s="1">
        <v>9</v>
      </c>
      <c r="BF524" t="s">
        <v>202</v>
      </c>
      <c r="BG524" t="s">
        <v>94</v>
      </c>
      <c r="BH524" t="s">
        <v>188</v>
      </c>
      <c r="BI524" t="s">
        <v>96</v>
      </c>
      <c r="BJ524" t="s">
        <v>162</v>
      </c>
      <c r="BK524" t="s">
        <v>163</v>
      </c>
      <c r="BL524" t="s">
        <v>135</v>
      </c>
      <c r="BN524">
        <v>42</v>
      </c>
      <c r="BO524" t="s">
        <v>136</v>
      </c>
      <c r="BP524" t="s">
        <v>123</v>
      </c>
      <c r="BQ524" t="s">
        <v>156</v>
      </c>
    </row>
    <row r="525" spans="1:69" x14ac:dyDescent="0.2">
      <c r="A525" t="s">
        <v>2829</v>
      </c>
      <c r="B525" t="s">
        <v>2829</v>
      </c>
      <c r="C525">
        <v>131.601</v>
      </c>
      <c r="D525" t="s">
        <v>2830</v>
      </c>
      <c r="E525" s="1" t="s">
        <v>167</v>
      </c>
      <c r="F525" s="1">
        <v>5</v>
      </c>
      <c r="G525" s="1" t="s">
        <v>167</v>
      </c>
      <c r="H525" s="1">
        <v>19</v>
      </c>
      <c r="I525" s="1"/>
      <c r="J525" t="s">
        <v>2831</v>
      </c>
      <c r="K525" s="1" t="s">
        <v>176</v>
      </c>
      <c r="L525" s="1">
        <v>2</v>
      </c>
      <c r="M525" s="1" t="s">
        <v>328</v>
      </c>
      <c r="N525" s="1">
        <v>4</v>
      </c>
      <c r="O525" s="1" t="s">
        <v>345</v>
      </c>
      <c r="P525" s="1">
        <v>1</v>
      </c>
      <c r="R525" t="s">
        <v>2832</v>
      </c>
      <c r="S525">
        <v>0</v>
      </c>
      <c r="U525">
        <v>1</v>
      </c>
      <c r="V525" t="s">
        <v>90</v>
      </c>
      <c r="W525" s="8">
        <f>IF(Table1[[#This Row],[main_reasontext]]=[1]Q3_narr_open!$A$23,1,IF(Table1[[#This Row],[main_reasontext]]=[1]Q3_narr_open!$A$24,2,IF(Table1[[#This Row],[main_reasontext]]=[1]Q3_narr_open!$A$25,3,IF(Table1[[#This Row],[main_reasontext]]=[1]Q3_narr_open!$A$26,4,))))</f>
        <v>1</v>
      </c>
      <c r="X525">
        <v>1</v>
      </c>
      <c r="Y525" t="str" cm="1">
        <f t="array" ref="Y52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25" cm="1">
        <f t="array" ref="Z52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25" t="str" cm="1">
        <f t="array" ref="AA52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25" cm="1">
        <f t="array" ref="AB52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25" t="str" cm="1">
        <f t="array" ref="AC52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25" t="str" cm="1">
        <f t="array" ref="AD52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25">
        <f>IF(OR(Table1[[#This Row],[Merged_Coding3numerical1]]=1,Table1[[#This Row],[Merged_Coding3numerical2]]=1,Table1[[#This Row],[Merged_Coding3numerical3]]=1),1,0)</f>
        <v>1</v>
      </c>
      <c r="AF525">
        <f>IF(OR(Table1[[#This Row],[Merged_Coding3numerical1]]=2,Table1[[#This Row],[Merged_Coding3numerical2]]=2,Table1[[#This Row],[Merged_Coding3numerical3]]=2),1,0)</f>
        <v>0</v>
      </c>
      <c r="AG525">
        <f>IF(OR(Table1[[#This Row],[Merged_Coding3numerical1]]=3,Table1[[#This Row],[Merged_Coding3numerical2]]=3,Table1[[#This Row],[Merged_Coding3numerical3]]=3),1,0)</f>
        <v>0</v>
      </c>
      <c r="AH525">
        <f>IF(OR(Table1[[#This Row],[Merged_Coding3numerical1]]=4,Table1[[#This Row],[Merged_Coding3numerical2]]=4,Table1[[#This Row],[Merged_Coding3numerical3]]=4),1,0)</f>
        <v>1</v>
      </c>
      <c r="AI525">
        <f>IF(OR(Table1[[#This Row],[Merged_Coding3numerical1]]=5,Table1[[#This Row],[Merged_Coding3numerical2]]=5,Table1[[#This Row],[Merged_Coding3numerical3]]=5),1,0)</f>
        <v>0</v>
      </c>
      <c r="AJ525">
        <f>LEN(Table1[[#This Row],[narratives_open]])</f>
        <v>220</v>
      </c>
      <c r="AK525" s="1" t="s">
        <v>90</v>
      </c>
      <c r="AL525" s="1">
        <v>2</v>
      </c>
      <c r="AM525" s="1" t="s">
        <v>113</v>
      </c>
      <c r="AN525" s="1">
        <v>1</v>
      </c>
      <c r="AR525">
        <f t="shared" si="8"/>
        <v>0.5</v>
      </c>
      <c r="AS525">
        <v>1</v>
      </c>
      <c r="AT525">
        <v>2</v>
      </c>
      <c r="AU525">
        <v>3</v>
      </c>
      <c r="AV525">
        <f>IF(Table1[[#This Row],[narratives_rank_1]]=1,IF(Table1[[#This Row],[narratives_rank_2]]=2,123,132),IF(Table1[[#This Row],[narratives_rank_1]]=2,IF(Table1[[#This Row],[narratives_rank_2]]=1,213,231),IF(Table1[[#This Row],[narratives_rank_2]]=1,312,321)))</f>
        <v>123</v>
      </c>
      <c r="AW525" t="str">
        <f>IF(AV525=[1]Q4_narr_rank!$B$2,[1]Q4_narr_rank!$A$2,IF(AV525=[1]Q4_narr_rank!$B$3,[1]Q4_narr_rank!$A$3,IF(AV525=[1]Q4_narr_rank!$B$4,[1]Q4_narr_rank!$A$4,IF(AV525=[1]Q4_narr_rank!$B$5,[1]Q4_narr_rank!$A$5,IF(AV525=[1]Q4_narr_rank!$B$6,[1]Q4_narr_rank!$A$6,IF(AV525=[1]Q4_narr_rank!$B$7,[1]Q4_narr_rank!$A$7))))))</f>
        <v>Cynics</v>
      </c>
      <c r="AX525" t="s">
        <v>2833</v>
      </c>
      <c r="AY525">
        <v>1</v>
      </c>
      <c r="AZ525">
        <f>LEN(Table1[[#This Row],[narratives_probing]])</f>
        <v>164</v>
      </c>
      <c r="BA525" s="6" t="str">
        <f>IF(Table1[[#This Row],[narratives_rank_1]]=1,"Money",IF(Table1[[#This Row],[narratives_rank_2]]=1,"Mixture",IF(Table1[[#This Row],[narratives_rank_3]]=1,"Sincere")))</f>
        <v>Money</v>
      </c>
      <c r="BB525" s="1" t="s">
        <v>92</v>
      </c>
      <c r="BC525" s="1">
        <v>9</v>
      </c>
      <c r="BF525" t="s">
        <v>202</v>
      </c>
      <c r="BG525">
        <v>0.6</v>
      </c>
      <c r="BH525" t="s">
        <v>118</v>
      </c>
      <c r="BI525" t="s">
        <v>146</v>
      </c>
      <c r="BJ525" t="s">
        <v>119</v>
      </c>
      <c r="BK525" t="s">
        <v>120</v>
      </c>
      <c r="BL525" t="s">
        <v>135</v>
      </c>
      <c r="BN525">
        <v>55</v>
      </c>
      <c r="BO525" t="s">
        <v>136</v>
      </c>
      <c r="BP525" t="s">
        <v>123</v>
      </c>
      <c r="BQ525" t="s">
        <v>156</v>
      </c>
    </row>
    <row r="526" spans="1:69" x14ac:dyDescent="0.2">
      <c r="A526" t="s">
        <v>2834</v>
      </c>
      <c r="B526" t="s">
        <v>2834</v>
      </c>
      <c r="C526">
        <v>61.706000000000003</v>
      </c>
      <c r="D526" t="s">
        <v>2835</v>
      </c>
      <c r="E526" s="1" t="s">
        <v>84</v>
      </c>
      <c r="F526" s="1">
        <v>4</v>
      </c>
      <c r="G526" s="1" t="s">
        <v>84</v>
      </c>
      <c r="H526" s="1">
        <v>1</v>
      </c>
      <c r="I526" s="1"/>
      <c r="J526" t="s">
        <v>2836</v>
      </c>
      <c r="K526" s="1" t="s">
        <v>86</v>
      </c>
      <c r="L526" s="1">
        <v>4</v>
      </c>
      <c r="M526" s="1" t="s">
        <v>87</v>
      </c>
      <c r="N526" s="1">
        <v>3</v>
      </c>
      <c r="O526" s="1" t="s">
        <v>88</v>
      </c>
      <c r="P526" s="1">
        <v>4</v>
      </c>
      <c r="R526" t="s">
        <v>2837</v>
      </c>
      <c r="S526">
        <v>0</v>
      </c>
      <c r="X526">
        <v>0</v>
      </c>
      <c r="Y526" t="str" cm="1">
        <f t="array" ref="Y52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26" cm="1">
        <f t="array" ref="Z52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26" t="str" cm="1">
        <f t="array" ref="AA52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26" t="str" cm="1">
        <f t="array" ref="AB52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26" t="str" cm="1">
        <f t="array" ref="AC52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26" t="str" cm="1">
        <f t="array" ref="AD52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26">
        <f>IF(OR(Table1[[#This Row],[Merged_Coding3numerical1]]=1,Table1[[#This Row],[Merged_Coding3numerical2]]=1,Table1[[#This Row],[Merged_Coding3numerical3]]=1),1,0)</f>
        <v>1</v>
      </c>
      <c r="AF526">
        <f>IF(OR(Table1[[#This Row],[Merged_Coding3numerical1]]=2,Table1[[#This Row],[Merged_Coding3numerical2]]=2,Table1[[#This Row],[Merged_Coding3numerical3]]=2),1,0)</f>
        <v>0</v>
      </c>
      <c r="AG526">
        <f>IF(OR(Table1[[#This Row],[Merged_Coding3numerical1]]=3,Table1[[#This Row],[Merged_Coding3numerical2]]=3,Table1[[#This Row],[Merged_Coding3numerical3]]=3),1,0)</f>
        <v>0</v>
      </c>
      <c r="AH526">
        <f>IF(OR(Table1[[#This Row],[Merged_Coding3numerical1]]=4,Table1[[#This Row],[Merged_Coding3numerical2]]=4,Table1[[#This Row],[Merged_Coding3numerical3]]=4),1,0)</f>
        <v>0</v>
      </c>
      <c r="AI526">
        <f>IF(OR(Table1[[#This Row],[Merged_Coding3numerical1]]=5,Table1[[#This Row],[Merged_Coding3numerical2]]=5,Table1[[#This Row],[Merged_Coding3numerical3]]=5),1,0)</f>
        <v>0</v>
      </c>
      <c r="AJ526">
        <f>LEN(Table1[[#This Row],[narratives_open]])</f>
        <v>29</v>
      </c>
      <c r="AK526" s="1" t="s">
        <v>90</v>
      </c>
      <c r="AL526" s="1">
        <v>2</v>
      </c>
      <c r="AR526">
        <f t="shared" si="8"/>
        <v>1</v>
      </c>
      <c r="AS526">
        <v>1</v>
      </c>
      <c r="AT526">
        <v>2</v>
      </c>
      <c r="AU526">
        <v>3</v>
      </c>
      <c r="AV526">
        <f>IF(Table1[[#This Row],[narratives_rank_1]]=1,IF(Table1[[#This Row],[narratives_rank_2]]=2,123,132),IF(Table1[[#This Row],[narratives_rank_1]]=2,IF(Table1[[#This Row],[narratives_rank_2]]=1,213,231),IF(Table1[[#This Row],[narratives_rank_2]]=1,312,321)))</f>
        <v>123</v>
      </c>
      <c r="AW526" t="str">
        <f>IF(AV526=[1]Q4_narr_rank!$B$2,[1]Q4_narr_rank!$A$2,IF(AV526=[1]Q4_narr_rank!$B$3,[1]Q4_narr_rank!$A$3,IF(AV526=[1]Q4_narr_rank!$B$4,[1]Q4_narr_rank!$A$4,IF(AV526=[1]Q4_narr_rank!$B$5,[1]Q4_narr_rank!$A$5,IF(AV526=[1]Q4_narr_rank!$B$6,[1]Q4_narr_rank!$A$6,IF(AV526=[1]Q4_narr_rank!$B$7,[1]Q4_narr_rank!$A$7))))))</f>
        <v>Cynics</v>
      </c>
      <c r="AX526" t="s">
        <v>2838</v>
      </c>
      <c r="AY526">
        <v>1</v>
      </c>
      <c r="AZ526">
        <f>LEN(Table1[[#This Row],[narratives_probing]])</f>
        <v>41</v>
      </c>
      <c r="BA526" s="6" t="str">
        <f>IF(Table1[[#This Row],[narratives_rank_1]]=1,"Money",IF(Table1[[#This Row],[narratives_rank_2]]=1,"Mixture",IF(Table1[[#This Row],[narratives_rank_3]]=1,"Sincere")))</f>
        <v>Money</v>
      </c>
      <c r="BB526" s="7" t="s">
        <v>116</v>
      </c>
      <c r="BC526" s="1">
        <v>10</v>
      </c>
      <c r="BF526" t="s">
        <v>202</v>
      </c>
      <c r="BG526">
        <v>0.6</v>
      </c>
      <c r="BH526" t="s">
        <v>188</v>
      </c>
      <c r="BI526" t="s">
        <v>146</v>
      </c>
      <c r="BJ526" t="s">
        <v>162</v>
      </c>
      <c r="BK526" t="s">
        <v>120</v>
      </c>
      <c r="BL526" t="s">
        <v>135</v>
      </c>
      <c r="BN526">
        <v>49</v>
      </c>
      <c r="BO526" t="s">
        <v>155</v>
      </c>
      <c r="BP526" t="s">
        <v>164</v>
      </c>
      <c r="BQ526" t="s">
        <v>156</v>
      </c>
    </row>
    <row r="527" spans="1:69" x14ac:dyDescent="0.2">
      <c r="A527" t="s">
        <v>2839</v>
      </c>
      <c r="B527" t="s">
        <v>2839</v>
      </c>
      <c r="C527">
        <v>68.233000000000004</v>
      </c>
      <c r="D527" t="s">
        <v>2840</v>
      </c>
      <c r="E527" s="1" t="s">
        <v>205</v>
      </c>
      <c r="F527" s="1">
        <v>2</v>
      </c>
      <c r="G527" s="1" t="s">
        <v>281</v>
      </c>
      <c r="H527" s="1">
        <v>4</v>
      </c>
      <c r="I527" s="1"/>
      <c r="J527" t="s">
        <v>2841</v>
      </c>
      <c r="K527" s="1" t="s">
        <v>108</v>
      </c>
      <c r="L527" s="1">
        <v>1</v>
      </c>
      <c r="M527" s="1" t="s">
        <v>109</v>
      </c>
      <c r="N527" s="1">
        <v>1</v>
      </c>
      <c r="O527" s="1" t="s">
        <v>88</v>
      </c>
      <c r="P527" s="1">
        <v>4</v>
      </c>
      <c r="R527" t="s">
        <v>2842</v>
      </c>
      <c r="S527">
        <v>0</v>
      </c>
      <c r="X527">
        <v>0</v>
      </c>
      <c r="Y527" t="str" cm="1">
        <f t="array" ref="Y52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27" cm="1">
        <f t="array" ref="Z52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27" t="str" cm="1">
        <f t="array" ref="AA52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27" t="str" cm="1">
        <f t="array" ref="AB52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27" t="str" cm="1">
        <f t="array" ref="AC52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27" t="str" cm="1">
        <f t="array" ref="AD52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27">
        <f>IF(OR(Table1[[#This Row],[Merged_Coding3numerical1]]=1,Table1[[#This Row],[Merged_Coding3numerical2]]=1,Table1[[#This Row],[Merged_Coding3numerical3]]=1),1,0)</f>
        <v>0</v>
      </c>
      <c r="AF527">
        <f>IF(OR(Table1[[#This Row],[Merged_Coding3numerical1]]=2,Table1[[#This Row],[Merged_Coding3numerical2]]=2,Table1[[#This Row],[Merged_Coding3numerical3]]=2),1,0)</f>
        <v>0</v>
      </c>
      <c r="AG527">
        <f>IF(OR(Table1[[#This Row],[Merged_Coding3numerical1]]=3,Table1[[#This Row],[Merged_Coding3numerical2]]=3,Table1[[#This Row],[Merged_Coding3numerical3]]=3),1,0)</f>
        <v>0</v>
      </c>
      <c r="AH527">
        <f>IF(OR(Table1[[#This Row],[Merged_Coding3numerical1]]=4,Table1[[#This Row],[Merged_Coding3numerical2]]=4,Table1[[#This Row],[Merged_Coding3numerical3]]=4),1,0)</f>
        <v>1</v>
      </c>
      <c r="AI527">
        <f>IF(OR(Table1[[#This Row],[Merged_Coding3numerical1]]=5,Table1[[#This Row],[Merged_Coding3numerical2]]=5,Table1[[#This Row],[Merged_Coding3numerical3]]=5),1,0)</f>
        <v>0</v>
      </c>
      <c r="AJ527">
        <f>LEN(Table1[[#This Row],[narratives_open]])</f>
        <v>253</v>
      </c>
      <c r="AK527" s="1" t="s">
        <v>113</v>
      </c>
      <c r="AL527" s="1">
        <v>1</v>
      </c>
      <c r="AR527">
        <f t="shared" si="8"/>
        <v>1</v>
      </c>
      <c r="AS527">
        <v>3</v>
      </c>
      <c r="AT527">
        <v>1</v>
      </c>
      <c r="AU527">
        <v>2</v>
      </c>
      <c r="AV527">
        <f>IF(Table1[[#This Row],[narratives_rank_1]]=1,IF(Table1[[#This Row],[narratives_rank_2]]=2,123,132),IF(Table1[[#This Row],[narratives_rank_1]]=2,IF(Table1[[#This Row],[narratives_rank_2]]=1,213,231),IF(Table1[[#This Row],[narratives_rank_2]]=1,312,321)))</f>
        <v>312</v>
      </c>
      <c r="AW527" t="str">
        <f>IF(AV527=[1]Q4_narr_rank!$B$2,[1]Q4_narr_rank!$A$2,IF(AV527=[1]Q4_narr_rank!$B$3,[1]Q4_narr_rank!$A$3,IF(AV527=[1]Q4_narr_rank!$B$4,[1]Q4_narr_rank!$A$4,IF(AV527=[1]Q4_narr_rank!$B$5,[1]Q4_narr_rank!$A$5,IF(AV527=[1]Q4_narr_rank!$B$6,[1]Q4_narr_rank!$A$6,IF(AV527=[1]Q4_narr_rank!$B$7,[1]Q4_narr_rank!$A$7))))))</f>
        <v>Balanced Idealists</v>
      </c>
      <c r="AX527" t="s">
        <v>2843</v>
      </c>
      <c r="AY527">
        <v>1</v>
      </c>
      <c r="AZ527">
        <f>LEN(Table1[[#This Row],[narratives_probing]])</f>
        <v>117</v>
      </c>
      <c r="BA527" s="6" t="str">
        <f>IF(Table1[[#This Row],[narratives_rank_1]]=1,"Money",IF(Table1[[#This Row],[narratives_rank_2]]=1,"Mixture",IF(Table1[[#This Row],[narratives_rank_3]]=1,"Sincere")))</f>
        <v>Mixture</v>
      </c>
      <c r="BB527" s="9" t="s">
        <v>132</v>
      </c>
      <c r="BC527" s="1">
        <v>20</v>
      </c>
      <c r="BF527" t="s">
        <v>210</v>
      </c>
      <c r="BG527" t="s">
        <v>187</v>
      </c>
      <c r="BH527" t="s">
        <v>146</v>
      </c>
      <c r="BI527" t="s">
        <v>188</v>
      </c>
      <c r="BJ527" t="s">
        <v>154</v>
      </c>
      <c r="BK527" t="s">
        <v>120</v>
      </c>
      <c r="BL527" t="s">
        <v>135</v>
      </c>
      <c r="BN527">
        <v>50</v>
      </c>
      <c r="BO527" t="s">
        <v>122</v>
      </c>
      <c r="BP527" t="s">
        <v>324</v>
      </c>
      <c r="BQ527" t="s">
        <v>124</v>
      </c>
    </row>
    <row r="528" spans="1:69" x14ac:dyDescent="0.2">
      <c r="A528" t="s">
        <v>2844</v>
      </c>
      <c r="B528" t="s">
        <v>2844</v>
      </c>
      <c r="C528">
        <v>106.101</v>
      </c>
      <c r="D528" t="s">
        <v>2845</v>
      </c>
      <c r="E528" s="1" t="s">
        <v>141</v>
      </c>
      <c r="F528" s="1">
        <v>6</v>
      </c>
      <c r="G528" s="1" t="s">
        <v>142</v>
      </c>
      <c r="H528" s="1">
        <v>21</v>
      </c>
      <c r="I528" s="1"/>
      <c r="J528" t="s">
        <v>2846</v>
      </c>
      <c r="K528" s="1" t="s">
        <v>108</v>
      </c>
      <c r="L528" s="1">
        <v>1</v>
      </c>
      <c r="M528" s="1" t="s">
        <v>109</v>
      </c>
      <c r="N528" s="1">
        <v>1</v>
      </c>
      <c r="O528" s="1" t="s">
        <v>88</v>
      </c>
      <c r="P528" s="1">
        <v>4</v>
      </c>
      <c r="R528" t="s">
        <v>2847</v>
      </c>
      <c r="S528">
        <v>0</v>
      </c>
      <c r="U528">
        <v>1</v>
      </c>
      <c r="V528" t="s">
        <v>111</v>
      </c>
      <c r="W528" s="8">
        <f>IF(Table1[[#This Row],[main_reasontext]]=[1]Q3_narr_open!$A$23,1,IF(Table1[[#This Row],[main_reasontext]]=[1]Q3_narr_open!$A$24,2,IF(Table1[[#This Row],[main_reasontext]]=[1]Q3_narr_open!$A$25,3,IF(Table1[[#This Row],[main_reasontext]]=[1]Q3_narr_open!$A$26,4,))))</f>
        <v>2</v>
      </c>
      <c r="X528">
        <v>0</v>
      </c>
      <c r="Y528" t="str" cm="1">
        <f t="array" ref="Y52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28" cm="1">
        <f t="array" ref="Z52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28" t="str" cm="1">
        <f t="array" ref="AA52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28" cm="1">
        <f t="array" ref="AB52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28" t="str" cm="1">
        <f t="array" ref="AC52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28" t="str" cm="1">
        <f t="array" ref="AD52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28">
        <f>IF(OR(Table1[[#This Row],[Merged_Coding3numerical1]]=1,Table1[[#This Row],[Merged_Coding3numerical2]]=1,Table1[[#This Row],[Merged_Coding3numerical3]]=1),1,0)</f>
        <v>0</v>
      </c>
      <c r="AF528">
        <f>IF(OR(Table1[[#This Row],[Merged_Coding3numerical1]]=2,Table1[[#This Row],[Merged_Coding3numerical2]]=2,Table1[[#This Row],[Merged_Coding3numerical3]]=2),1,0)</f>
        <v>1</v>
      </c>
      <c r="AG528">
        <f>IF(OR(Table1[[#This Row],[Merged_Coding3numerical1]]=3,Table1[[#This Row],[Merged_Coding3numerical2]]=3,Table1[[#This Row],[Merged_Coding3numerical3]]=3),1,0)</f>
        <v>0</v>
      </c>
      <c r="AH528">
        <f>IF(OR(Table1[[#This Row],[Merged_Coding3numerical1]]=4,Table1[[#This Row],[Merged_Coding3numerical2]]=4,Table1[[#This Row],[Merged_Coding3numerical3]]=4),1,0)</f>
        <v>1</v>
      </c>
      <c r="AI528">
        <f>IF(OR(Table1[[#This Row],[Merged_Coding3numerical1]]=5,Table1[[#This Row],[Merged_Coding3numerical2]]=5,Table1[[#This Row],[Merged_Coding3numerical3]]=5),1,0)</f>
        <v>0</v>
      </c>
      <c r="AJ528">
        <f>LEN(Table1[[#This Row],[narratives_open]])</f>
        <v>141</v>
      </c>
      <c r="AK528" s="1" t="s">
        <v>112</v>
      </c>
      <c r="AL528" s="1">
        <v>3</v>
      </c>
      <c r="AM528" s="1" t="s">
        <v>114</v>
      </c>
      <c r="AN528" s="1">
        <v>6</v>
      </c>
      <c r="AR528">
        <f t="shared" si="8"/>
        <v>0.5</v>
      </c>
      <c r="AS528">
        <v>2</v>
      </c>
      <c r="AT528">
        <v>1</v>
      </c>
      <c r="AU528">
        <v>3</v>
      </c>
      <c r="AV528">
        <f>IF(Table1[[#This Row],[narratives_rank_1]]=1,IF(Table1[[#This Row],[narratives_rank_2]]=2,123,132),IF(Table1[[#This Row],[narratives_rank_1]]=2,IF(Table1[[#This Row],[narratives_rank_2]]=1,213,231),IF(Table1[[#This Row],[narratives_rank_2]]=1,312,321)))</f>
        <v>213</v>
      </c>
      <c r="AW528" t="str">
        <f>IF(AV528=[1]Q4_narr_rank!$B$2,[1]Q4_narr_rank!$A$2,IF(AV528=[1]Q4_narr_rank!$B$3,[1]Q4_narr_rank!$A$3,IF(AV528=[1]Q4_narr_rank!$B$4,[1]Q4_narr_rank!$A$4,IF(AV528=[1]Q4_narr_rank!$B$5,[1]Q4_narr_rank!$A$5,IF(AV528=[1]Q4_narr_rank!$B$6,[1]Q4_narr_rank!$A$6,IF(AV528=[1]Q4_narr_rank!$B$7,[1]Q4_narr_rank!$A$7))))))</f>
        <v>Balanced Cynics</v>
      </c>
      <c r="AX528" t="s">
        <v>2848</v>
      </c>
      <c r="AY528">
        <v>1</v>
      </c>
      <c r="AZ528">
        <f>LEN(Table1[[#This Row],[narratives_probing]])</f>
        <v>102</v>
      </c>
      <c r="BA528" s="6" t="str">
        <f>IF(Table1[[#This Row],[narratives_rank_1]]=1,"Money",IF(Table1[[#This Row],[narratives_rank_2]]=1,"Mixture",IF(Table1[[#This Row],[narratives_rank_3]]=1,"Sincere")))</f>
        <v>Mixture</v>
      </c>
      <c r="BB528" s="9" t="s">
        <v>132</v>
      </c>
      <c r="BC528" s="1">
        <v>20</v>
      </c>
      <c r="BF528" t="s">
        <v>93</v>
      </c>
      <c r="BG528" t="s">
        <v>94</v>
      </c>
      <c r="BH528" t="s">
        <v>118</v>
      </c>
      <c r="BI528" t="s">
        <v>146</v>
      </c>
      <c r="BJ528" t="s">
        <v>134</v>
      </c>
      <c r="BK528" t="s">
        <v>163</v>
      </c>
      <c r="BL528" t="s">
        <v>135</v>
      </c>
      <c r="BN528">
        <v>49</v>
      </c>
      <c r="BO528" t="s">
        <v>122</v>
      </c>
      <c r="BP528" t="s">
        <v>216</v>
      </c>
      <c r="BQ528" t="s">
        <v>124</v>
      </c>
    </row>
    <row r="529" spans="1:69" x14ac:dyDescent="0.2">
      <c r="A529" t="s">
        <v>2849</v>
      </c>
      <c r="B529" t="s">
        <v>2849</v>
      </c>
      <c r="C529">
        <v>35.472000000000001</v>
      </c>
      <c r="D529" t="s">
        <v>2850</v>
      </c>
      <c r="E529" s="1" t="s">
        <v>105</v>
      </c>
      <c r="F529" s="1">
        <v>1</v>
      </c>
      <c r="G529" s="1" t="s">
        <v>106</v>
      </c>
      <c r="H529" s="1">
        <v>2</v>
      </c>
      <c r="I529" s="1"/>
      <c r="J529" t="s">
        <v>2851</v>
      </c>
      <c r="K529" s="1" t="s">
        <v>176</v>
      </c>
      <c r="L529" s="1">
        <v>2</v>
      </c>
      <c r="M529" s="1" t="s">
        <v>328</v>
      </c>
      <c r="N529" s="1">
        <v>4</v>
      </c>
      <c r="O529" s="1" t="s">
        <v>88</v>
      </c>
      <c r="P529" s="1">
        <v>4</v>
      </c>
      <c r="R529" t="s">
        <v>2852</v>
      </c>
      <c r="S529">
        <v>0</v>
      </c>
      <c r="X529">
        <v>0</v>
      </c>
      <c r="Y529" t="str" cm="1">
        <f t="array" ref="Y52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29" cm="1">
        <f t="array" ref="Z52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29" t="str" cm="1">
        <f t="array" ref="AA52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29" t="str" cm="1">
        <f t="array" ref="AB52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29" t="str" cm="1">
        <f t="array" ref="AC52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29" t="str" cm="1">
        <f t="array" ref="AD52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29">
        <f>IF(OR(Table1[[#This Row],[Merged_Coding3numerical1]]=1,Table1[[#This Row],[Merged_Coding3numerical2]]=1,Table1[[#This Row],[Merged_Coding3numerical3]]=1),1,0)</f>
        <v>1</v>
      </c>
      <c r="AF529">
        <f>IF(OR(Table1[[#This Row],[Merged_Coding3numerical1]]=2,Table1[[#This Row],[Merged_Coding3numerical2]]=2,Table1[[#This Row],[Merged_Coding3numerical3]]=2),1,0)</f>
        <v>0</v>
      </c>
      <c r="AG529">
        <f>IF(OR(Table1[[#This Row],[Merged_Coding3numerical1]]=3,Table1[[#This Row],[Merged_Coding3numerical2]]=3,Table1[[#This Row],[Merged_Coding3numerical3]]=3),1,0)</f>
        <v>0</v>
      </c>
      <c r="AH529">
        <f>IF(OR(Table1[[#This Row],[Merged_Coding3numerical1]]=4,Table1[[#This Row],[Merged_Coding3numerical2]]=4,Table1[[#This Row],[Merged_Coding3numerical3]]=4),1,0)</f>
        <v>0</v>
      </c>
      <c r="AI529">
        <f>IF(OR(Table1[[#This Row],[Merged_Coding3numerical1]]=5,Table1[[#This Row],[Merged_Coding3numerical2]]=5,Table1[[#This Row],[Merged_Coding3numerical3]]=5),1,0)</f>
        <v>0</v>
      </c>
      <c r="AJ529">
        <f>LEN(Table1[[#This Row],[narratives_open]])</f>
        <v>130</v>
      </c>
      <c r="AK529" s="1" t="s">
        <v>90</v>
      </c>
      <c r="AL529" s="1">
        <v>2</v>
      </c>
      <c r="AR529">
        <f t="shared" si="8"/>
        <v>1</v>
      </c>
      <c r="AS529">
        <v>3</v>
      </c>
      <c r="AT529">
        <v>1</v>
      </c>
      <c r="AU529">
        <v>2</v>
      </c>
      <c r="AV529">
        <f>IF(Table1[[#This Row],[narratives_rank_1]]=1,IF(Table1[[#This Row],[narratives_rank_2]]=2,123,132),IF(Table1[[#This Row],[narratives_rank_1]]=2,IF(Table1[[#This Row],[narratives_rank_2]]=1,213,231),IF(Table1[[#This Row],[narratives_rank_2]]=1,312,321)))</f>
        <v>312</v>
      </c>
      <c r="AW529" t="str">
        <f>IF(AV529=[1]Q4_narr_rank!$B$2,[1]Q4_narr_rank!$A$2,IF(AV529=[1]Q4_narr_rank!$B$3,[1]Q4_narr_rank!$A$3,IF(AV529=[1]Q4_narr_rank!$B$4,[1]Q4_narr_rank!$A$4,IF(AV529=[1]Q4_narr_rank!$B$5,[1]Q4_narr_rank!$A$5,IF(AV529=[1]Q4_narr_rank!$B$6,[1]Q4_narr_rank!$A$6,IF(AV529=[1]Q4_narr_rank!$B$7,[1]Q4_narr_rank!$A$7))))))</f>
        <v>Balanced Idealists</v>
      </c>
      <c r="AX529" t="s">
        <v>2853</v>
      </c>
      <c r="AY529">
        <v>1</v>
      </c>
      <c r="AZ529">
        <f>LEN(Table1[[#This Row],[narratives_probing]])</f>
        <v>61</v>
      </c>
      <c r="BA529" s="6" t="str">
        <f>IF(Table1[[#This Row],[narratives_rank_1]]=1,"Money",IF(Table1[[#This Row],[narratives_rank_2]]=1,"Mixture",IF(Table1[[#This Row],[narratives_rank_3]]=1,"Sincere")))</f>
        <v>Mixture</v>
      </c>
      <c r="BB529" s="7" t="s">
        <v>116</v>
      </c>
      <c r="BC529" s="1">
        <v>10</v>
      </c>
      <c r="BF529" t="s">
        <v>153</v>
      </c>
      <c r="BG529" t="s">
        <v>187</v>
      </c>
      <c r="BH529" t="s">
        <v>188</v>
      </c>
      <c r="BI529" t="s">
        <v>146</v>
      </c>
      <c r="BJ529" t="s">
        <v>119</v>
      </c>
      <c r="BK529" t="s">
        <v>120</v>
      </c>
      <c r="BL529" t="s">
        <v>135</v>
      </c>
      <c r="BN529">
        <v>48</v>
      </c>
      <c r="BO529" t="s">
        <v>155</v>
      </c>
      <c r="BP529" t="s">
        <v>123</v>
      </c>
      <c r="BQ529" t="s">
        <v>156</v>
      </c>
    </row>
    <row r="530" spans="1:69" x14ac:dyDescent="0.2">
      <c r="A530" t="s">
        <v>2854</v>
      </c>
      <c r="B530" t="s">
        <v>2854</v>
      </c>
      <c r="C530">
        <v>31.167000000000002</v>
      </c>
      <c r="D530" t="s">
        <v>2855</v>
      </c>
      <c r="E530" s="1" t="s">
        <v>105</v>
      </c>
      <c r="F530" s="1">
        <v>1</v>
      </c>
      <c r="G530" s="1" t="s">
        <v>2505</v>
      </c>
      <c r="H530" s="1">
        <v>12</v>
      </c>
      <c r="I530" s="1"/>
      <c r="J530" t="s">
        <v>2856</v>
      </c>
      <c r="K530" s="1" t="s">
        <v>176</v>
      </c>
      <c r="L530" s="1">
        <v>2</v>
      </c>
      <c r="M530" s="1" t="s">
        <v>177</v>
      </c>
      <c r="N530" s="1">
        <v>2</v>
      </c>
      <c r="O530" s="1" t="s">
        <v>88</v>
      </c>
      <c r="P530" s="1">
        <v>4</v>
      </c>
      <c r="R530" t="s">
        <v>2857</v>
      </c>
      <c r="S530">
        <v>0</v>
      </c>
      <c r="X530">
        <v>0</v>
      </c>
      <c r="Y530" t="s">
        <v>111</v>
      </c>
      <c r="Z530">
        <v>2</v>
      </c>
      <c r="AA530" t="str" cm="1">
        <f t="array" ref="AA53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30" t="str" cm="1">
        <f t="array" ref="AB53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30" t="str" cm="1">
        <f t="array" ref="AC53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30" t="str" cm="1">
        <f t="array" ref="AD53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30">
        <f>IF(OR(Table1[[#This Row],[Merged_Coding3numerical1]]=1,Table1[[#This Row],[Merged_Coding3numerical2]]=1,Table1[[#This Row],[Merged_Coding3numerical3]]=1),1,0)</f>
        <v>0</v>
      </c>
      <c r="AF530">
        <f>IF(OR(Table1[[#This Row],[Merged_Coding3numerical1]]=2,Table1[[#This Row],[Merged_Coding3numerical2]]=2,Table1[[#This Row],[Merged_Coding3numerical3]]=2),1,0)</f>
        <v>1</v>
      </c>
      <c r="AG530">
        <f>IF(OR(Table1[[#This Row],[Merged_Coding3numerical1]]=3,Table1[[#This Row],[Merged_Coding3numerical2]]=3,Table1[[#This Row],[Merged_Coding3numerical3]]=3),1,0)</f>
        <v>0</v>
      </c>
      <c r="AH530">
        <f>IF(OR(Table1[[#This Row],[Merged_Coding3numerical1]]=4,Table1[[#This Row],[Merged_Coding3numerical2]]=4,Table1[[#This Row],[Merged_Coding3numerical3]]=4),1,0)</f>
        <v>0</v>
      </c>
      <c r="AI530">
        <f>IF(OR(Table1[[#This Row],[Merged_Coding3numerical1]]=5,Table1[[#This Row],[Merged_Coding3numerical2]]=5,Table1[[#This Row],[Merged_Coding3numerical3]]=5),1,0)</f>
        <v>0</v>
      </c>
      <c r="AJ530">
        <f>LEN(Table1[[#This Row],[narratives_open]])</f>
        <v>182</v>
      </c>
      <c r="AK530" s="1" t="s">
        <v>567</v>
      </c>
      <c r="AL530" s="1">
        <v>13</v>
      </c>
      <c r="AR530">
        <f t="shared" si="8"/>
        <v>1</v>
      </c>
      <c r="AS530">
        <v>1</v>
      </c>
      <c r="AT530">
        <v>2</v>
      </c>
      <c r="AU530">
        <v>3</v>
      </c>
      <c r="AV530">
        <f>IF(Table1[[#This Row],[narratives_rank_1]]=1,IF(Table1[[#This Row],[narratives_rank_2]]=2,123,132),IF(Table1[[#This Row],[narratives_rank_1]]=2,IF(Table1[[#This Row],[narratives_rank_2]]=1,213,231),IF(Table1[[#This Row],[narratives_rank_2]]=1,312,321)))</f>
        <v>123</v>
      </c>
      <c r="AW530" t="str">
        <f>IF(AV530=[1]Q4_narr_rank!$B$2,[1]Q4_narr_rank!$A$2,IF(AV530=[1]Q4_narr_rank!$B$3,[1]Q4_narr_rank!$A$3,IF(AV530=[1]Q4_narr_rank!$B$4,[1]Q4_narr_rank!$A$4,IF(AV530=[1]Q4_narr_rank!$B$5,[1]Q4_narr_rank!$A$5,IF(AV530=[1]Q4_narr_rank!$B$6,[1]Q4_narr_rank!$A$6,IF(AV530=[1]Q4_narr_rank!$B$7,[1]Q4_narr_rank!$A$7))))))</f>
        <v>Cynics</v>
      </c>
      <c r="AX530" t="s">
        <v>2858</v>
      </c>
      <c r="AY530">
        <v>1</v>
      </c>
      <c r="AZ530">
        <f>LEN(Table1[[#This Row],[narratives_probing]])</f>
        <v>191</v>
      </c>
      <c r="BA530" s="6" t="str">
        <f>IF(Table1[[#This Row],[narratives_rank_1]]=1,"Money",IF(Table1[[#This Row],[narratives_rank_2]]=1,"Mixture",IF(Table1[[#This Row],[narratives_rank_3]]=1,"Sincere")))</f>
        <v>Money</v>
      </c>
      <c r="BB530" s="7" t="s">
        <v>92</v>
      </c>
      <c r="BC530" s="1">
        <v>9</v>
      </c>
      <c r="BF530" t="s">
        <v>133</v>
      </c>
      <c r="BG530" t="s">
        <v>94</v>
      </c>
      <c r="BH530" t="s">
        <v>146</v>
      </c>
      <c r="BI530" t="s">
        <v>118</v>
      </c>
      <c r="BJ530" t="s">
        <v>97</v>
      </c>
      <c r="BK530" t="s">
        <v>120</v>
      </c>
      <c r="BL530" t="s">
        <v>448</v>
      </c>
      <c r="BM530" t="s">
        <v>2859</v>
      </c>
      <c r="BN530">
        <v>42</v>
      </c>
      <c r="BO530" t="s">
        <v>122</v>
      </c>
      <c r="BP530" t="s">
        <v>137</v>
      </c>
      <c r="BQ530" t="s">
        <v>124</v>
      </c>
    </row>
    <row r="531" spans="1:69" x14ac:dyDescent="0.2">
      <c r="A531" t="s">
        <v>2860</v>
      </c>
      <c r="B531" t="s">
        <v>2860</v>
      </c>
      <c r="C531">
        <v>61.48</v>
      </c>
      <c r="D531" t="s">
        <v>2861</v>
      </c>
      <c r="E531" s="1" t="s">
        <v>105</v>
      </c>
      <c r="F531" s="1">
        <v>1</v>
      </c>
      <c r="G531" s="1" t="s">
        <v>106</v>
      </c>
      <c r="H531" s="1">
        <v>2</v>
      </c>
      <c r="I531" s="1"/>
      <c r="J531" t="s">
        <v>2862</v>
      </c>
      <c r="K531" s="1" t="s">
        <v>108</v>
      </c>
      <c r="L531" s="1">
        <v>1</v>
      </c>
      <c r="M531" s="1" t="s">
        <v>109</v>
      </c>
      <c r="N531" s="1">
        <v>1</v>
      </c>
      <c r="O531" s="1" t="s">
        <v>88</v>
      </c>
      <c r="P531" s="1">
        <v>4</v>
      </c>
      <c r="R531" t="s">
        <v>2863</v>
      </c>
      <c r="S531">
        <v>0</v>
      </c>
      <c r="X531">
        <v>0</v>
      </c>
      <c r="Y531" t="str" cm="1">
        <f t="array" ref="Y53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31" cm="1">
        <f t="array" ref="Z53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31" t="str" cm="1">
        <f t="array" ref="AA53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31" t="str" cm="1">
        <f t="array" ref="AB53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31" t="str" cm="1">
        <f t="array" ref="AC53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31" t="str" cm="1">
        <f t="array" ref="AD53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31">
        <f>IF(OR(Table1[[#This Row],[Merged_Coding3numerical1]]=1,Table1[[#This Row],[Merged_Coding3numerical2]]=1,Table1[[#This Row],[Merged_Coding3numerical3]]=1),1,0)</f>
        <v>0</v>
      </c>
      <c r="AF531">
        <f>IF(OR(Table1[[#This Row],[Merged_Coding3numerical1]]=2,Table1[[#This Row],[Merged_Coding3numerical2]]=2,Table1[[#This Row],[Merged_Coding3numerical3]]=2),1,0)</f>
        <v>1</v>
      </c>
      <c r="AG531">
        <f>IF(OR(Table1[[#This Row],[Merged_Coding3numerical1]]=3,Table1[[#This Row],[Merged_Coding3numerical2]]=3,Table1[[#This Row],[Merged_Coding3numerical3]]=3),1,0)</f>
        <v>0</v>
      </c>
      <c r="AH531">
        <f>IF(OR(Table1[[#This Row],[Merged_Coding3numerical1]]=4,Table1[[#This Row],[Merged_Coding3numerical2]]=4,Table1[[#This Row],[Merged_Coding3numerical3]]=4),1,0)</f>
        <v>0</v>
      </c>
      <c r="AI531">
        <f>IF(OR(Table1[[#This Row],[Merged_Coding3numerical1]]=5,Table1[[#This Row],[Merged_Coding3numerical2]]=5,Table1[[#This Row],[Merged_Coding3numerical3]]=5),1,0)</f>
        <v>0</v>
      </c>
      <c r="AJ531">
        <f>LEN(Table1[[#This Row],[narratives_open]])</f>
        <v>111</v>
      </c>
      <c r="AK531" s="1" t="s">
        <v>221</v>
      </c>
      <c r="AL531" s="1">
        <v>5</v>
      </c>
      <c r="AR531">
        <f t="shared" si="8"/>
        <v>1</v>
      </c>
      <c r="AS531">
        <v>1</v>
      </c>
      <c r="AT531">
        <v>2</v>
      </c>
      <c r="AU531">
        <v>3</v>
      </c>
      <c r="AV531">
        <f>IF(Table1[[#This Row],[narratives_rank_1]]=1,IF(Table1[[#This Row],[narratives_rank_2]]=2,123,132),IF(Table1[[#This Row],[narratives_rank_1]]=2,IF(Table1[[#This Row],[narratives_rank_2]]=1,213,231),IF(Table1[[#This Row],[narratives_rank_2]]=1,312,321)))</f>
        <v>123</v>
      </c>
      <c r="AW531" t="str">
        <f>IF(AV531=[1]Q4_narr_rank!$B$2,[1]Q4_narr_rank!$A$2,IF(AV531=[1]Q4_narr_rank!$B$3,[1]Q4_narr_rank!$A$3,IF(AV531=[1]Q4_narr_rank!$B$4,[1]Q4_narr_rank!$A$4,IF(AV531=[1]Q4_narr_rank!$B$5,[1]Q4_narr_rank!$A$5,IF(AV531=[1]Q4_narr_rank!$B$6,[1]Q4_narr_rank!$A$6,IF(AV531=[1]Q4_narr_rank!$B$7,[1]Q4_narr_rank!$A$7))))))</f>
        <v>Cynics</v>
      </c>
      <c r="AX531" t="s">
        <v>2864</v>
      </c>
      <c r="AY531">
        <v>1</v>
      </c>
      <c r="AZ531">
        <f>LEN(Table1[[#This Row],[narratives_probing]])</f>
        <v>106</v>
      </c>
      <c r="BA531" s="6" t="str">
        <f>IF(Table1[[#This Row],[narratives_rank_1]]=1,"Money",IF(Table1[[#This Row],[narratives_rank_2]]=1,"Mixture",IF(Table1[[#This Row],[narratives_rank_3]]=1,"Sincere")))</f>
        <v>Money</v>
      </c>
      <c r="BB531" s="9" t="s">
        <v>336</v>
      </c>
      <c r="BC531" s="1">
        <v>3</v>
      </c>
      <c r="BF531" t="s">
        <v>202</v>
      </c>
      <c r="BG531" t="s">
        <v>94</v>
      </c>
      <c r="BH531" t="s">
        <v>118</v>
      </c>
      <c r="BI531" t="s">
        <v>95</v>
      </c>
      <c r="BJ531" t="s">
        <v>97</v>
      </c>
      <c r="BK531" t="s">
        <v>120</v>
      </c>
      <c r="BL531" t="s">
        <v>135</v>
      </c>
      <c r="BN531">
        <v>65</v>
      </c>
      <c r="BO531" t="s">
        <v>155</v>
      </c>
      <c r="BP531" t="s">
        <v>147</v>
      </c>
      <c r="BQ531" t="s">
        <v>156</v>
      </c>
    </row>
    <row r="532" spans="1:69" x14ac:dyDescent="0.2">
      <c r="A532" t="s">
        <v>2865</v>
      </c>
      <c r="B532" t="s">
        <v>2865</v>
      </c>
      <c r="C532">
        <v>98.614000000000004</v>
      </c>
      <c r="D532" t="s">
        <v>2866</v>
      </c>
      <c r="E532" s="1" t="s">
        <v>127</v>
      </c>
      <c r="F532" s="1">
        <v>3</v>
      </c>
      <c r="G532" s="1" t="s">
        <v>128</v>
      </c>
      <c r="H532" s="1">
        <v>9</v>
      </c>
      <c r="I532" s="1"/>
      <c r="J532" t="s">
        <v>2867</v>
      </c>
      <c r="K532" s="1" t="s">
        <v>108</v>
      </c>
      <c r="L532" s="1">
        <v>1</v>
      </c>
      <c r="M532" s="1" t="s">
        <v>109</v>
      </c>
      <c r="N532" s="1">
        <v>1</v>
      </c>
      <c r="O532" s="1" t="s">
        <v>88</v>
      </c>
      <c r="P532" s="1">
        <v>4</v>
      </c>
      <c r="Q532" s="1">
        <v>1</v>
      </c>
      <c r="R532" t="s">
        <v>2868</v>
      </c>
      <c r="S532">
        <v>1</v>
      </c>
      <c r="V532" t="s">
        <v>90</v>
      </c>
      <c r="W532" s="8">
        <f>IF(Table1[[#This Row],[main_reasontext]]=[1]Q3_narr_open!$A$23,1,IF(Table1[[#This Row],[main_reasontext]]=[1]Q3_narr_open!$A$24,2,IF(Table1[[#This Row],[main_reasontext]]=[1]Q3_narr_open!$A$25,3,IF(Table1[[#This Row],[main_reasontext]]=[1]Q3_narr_open!$A$26,4,))))</f>
        <v>1</v>
      </c>
      <c r="X532">
        <v>0</v>
      </c>
      <c r="Y532" t="str" cm="1">
        <f t="array" ref="Y53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32" cm="1">
        <f t="array" ref="Z53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32" t="str" cm="1">
        <f t="array" ref="AA53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32" cm="1">
        <f t="array" ref="AB53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32" t="str" cm="1">
        <f t="array" ref="AC53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532" cm="1">
        <f t="array" ref="AD53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532">
        <f>IF(OR(Table1[[#This Row],[Merged_Coding3numerical1]]=1,Table1[[#This Row],[Merged_Coding3numerical2]]=1,Table1[[#This Row],[Merged_Coding3numerical3]]=1),1,0)</f>
        <v>1</v>
      </c>
      <c r="AF532">
        <f>IF(OR(Table1[[#This Row],[Merged_Coding3numerical1]]=2,Table1[[#This Row],[Merged_Coding3numerical2]]=2,Table1[[#This Row],[Merged_Coding3numerical3]]=2),1,0)</f>
        <v>1</v>
      </c>
      <c r="AG532">
        <f>IF(OR(Table1[[#This Row],[Merged_Coding3numerical1]]=3,Table1[[#This Row],[Merged_Coding3numerical2]]=3,Table1[[#This Row],[Merged_Coding3numerical3]]=3),1,0)</f>
        <v>0</v>
      </c>
      <c r="AH532">
        <f>IF(OR(Table1[[#This Row],[Merged_Coding3numerical1]]=4,Table1[[#This Row],[Merged_Coding3numerical2]]=4,Table1[[#This Row],[Merged_Coding3numerical3]]=4),1,0)</f>
        <v>1</v>
      </c>
      <c r="AI532">
        <f>IF(OR(Table1[[#This Row],[Merged_Coding3numerical1]]=5,Table1[[#This Row],[Merged_Coding3numerical2]]=5,Table1[[#This Row],[Merged_Coding3numerical3]]=5),1,0)</f>
        <v>0</v>
      </c>
      <c r="AJ532">
        <f>LEN(Table1[[#This Row],[narratives_open]])</f>
        <v>1053</v>
      </c>
      <c r="AK532" s="1" t="s">
        <v>90</v>
      </c>
      <c r="AL532" s="1">
        <v>2</v>
      </c>
      <c r="AM532" s="1" t="s">
        <v>113</v>
      </c>
      <c r="AN532" s="1">
        <v>1</v>
      </c>
      <c r="AO532" s="1" t="s">
        <v>112</v>
      </c>
      <c r="AP532" s="1">
        <v>3</v>
      </c>
      <c r="AR532">
        <f t="shared" si="8"/>
        <v>0.33333333333333331</v>
      </c>
      <c r="AS532">
        <v>2</v>
      </c>
      <c r="AT532">
        <v>1</v>
      </c>
      <c r="AU532">
        <v>3</v>
      </c>
      <c r="AV532">
        <f>IF(Table1[[#This Row],[narratives_rank_1]]=1,IF(Table1[[#This Row],[narratives_rank_2]]=2,123,132),IF(Table1[[#This Row],[narratives_rank_1]]=2,IF(Table1[[#This Row],[narratives_rank_2]]=1,213,231),IF(Table1[[#This Row],[narratives_rank_2]]=1,312,321)))</f>
        <v>213</v>
      </c>
      <c r="AW532" t="str">
        <f>IF(AV532=[1]Q4_narr_rank!$B$2,[1]Q4_narr_rank!$A$2,IF(AV532=[1]Q4_narr_rank!$B$3,[1]Q4_narr_rank!$A$3,IF(AV532=[1]Q4_narr_rank!$B$4,[1]Q4_narr_rank!$A$4,IF(AV532=[1]Q4_narr_rank!$B$5,[1]Q4_narr_rank!$A$5,IF(AV532=[1]Q4_narr_rank!$B$6,[1]Q4_narr_rank!$A$6,IF(AV532=[1]Q4_narr_rank!$B$7,[1]Q4_narr_rank!$A$7))))))</f>
        <v>Balanced Cynics</v>
      </c>
      <c r="AX532" t="s">
        <v>2869</v>
      </c>
      <c r="AY532">
        <v>1</v>
      </c>
      <c r="AZ532">
        <f>LEN(Table1[[#This Row],[narratives_probing]])</f>
        <v>586</v>
      </c>
      <c r="BA532" s="6" t="str">
        <f>IF(Table1[[#This Row],[narratives_rank_1]]=1,"Money",IF(Table1[[#This Row],[narratives_rank_2]]=1,"Mixture",IF(Table1[[#This Row],[narratives_rank_3]]=1,"Sincere")))</f>
        <v>Mixture</v>
      </c>
      <c r="BB532" s="9" t="s">
        <v>132</v>
      </c>
      <c r="BC532" s="1">
        <v>20</v>
      </c>
      <c r="BF532" t="s">
        <v>93</v>
      </c>
      <c r="BG532" t="s">
        <v>94</v>
      </c>
      <c r="BH532" t="s">
        <v>146</v>
      </c>
      <c r="BI532" t="s">
        <v>188</v>
      </c>
      <c r="BJ532" t="s">
        <v>97</v>
      </c>
      <c r="BK532" t="s">
        <v>163</v>
      </c>
      <c r="BL532" t="s">
        <v>135</v>
      </c>
      <c r="BN532">
        <v>48</v>
      </c>
      <c r="BO532" t="s">
        <v>100</v>
      </c>
      <c r="BP532" t="s">
        <v>164</v>
      </c>
      <c r="BQ532" t="s">
        <v>156</v>
      </c>
    </row>
    <row r="533" spans="1:69" x14ac:dyDescent="0.2">
      <c r="A533" t="s">
        <v>2870</v>
      </c>
      <c r="B533" t="s">
        <v>2870</v>
      </c>
      <c r="C533">
        <v>49.073</v>
      </c>
      <c r="D533" t="s">
        <v>2871</v>
      </c>
      <c r="E533" s="1" t="s">
        <v>127</v>
      </c>
      <c r="F533" s="1">
        <v>3</v>
      </c>
      <c r="G533" s="1" t="s">
        <v>128</v>
      </c>
      <c r="H533" s="1">
        <v>9</v>
      </c>
      <c r="I533" s="1"/>
      <c r="J533" t="s">
        <v>2872</v>
      </c>
      <c r="K533" s="1" t="s">
        <v>108</v>
      </c>
      <c r="L533" s="1">
        <v>1</v>
      </c>
      <c r="M533" s="1" t="s">
        <v>109</v>
      </c>
      <c r="N533" s="1">
        <v>1</v>
      </c>
      <c r="O533" s="1" t="s">
        <v>88</v>
      </c>
      <c r="P533" s="1">
        <v>4</v>
      </c>
      <c r="Q533" s="1"/>
      <c r="R533" t="s">
        <v>2873</v>
      </c>
      <c r="S533">
        <v>0</v>
      </c>
      <c r="V533" t="s">
        <v>90</v>
      </c>
      <c r="W533" s="8">
        <f>IF(Table1[[#This Row],[main_reasontext]]=[1]Q3_narr_open!$A$23,1,IF(Table1[[#This Row],[main_reasontext]]=[1]Q3_narr_open!$A$24,2,IF(Table1[[#This Row],[main_reasontext]]=[1]Q3_narr_open!$A$25,3,IF(Table1[[#This Row],[main_reasontext]]=[1]Q3_narr_open!$A$26,4,))))</f>
        <v>1</v>
      </c>
      <c r="X533">
        <v>1</v>
      </c>
      <c r="Y533" t="str" cm="1">
        <f t="array" ref="Y53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33" cm="1">
        <f t="array" ref="Z53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33" t="str" cm="1">
        <f t="array" ref="AA53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33" cm="1">
        <f t="array" ref="AB53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33" t="str" cm="1">
        <f t="array" ref="AC53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33" t="str" cm="1">
        <f t="array" ref="AD53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33">
        <f>IF(OR(Table1[[#This Row],[Merged_Coding3numerical1]]=1,Table1[[#This Row],[Merged_Coding3numerical2]]=1,Table1[[#This Row],[Merged_Coding3numerical3]]=1),1,0)</f>
        <v>1</v>
      </c>
      <c r="AF533">
        <f>IF(OR(Table1[[#This Row],[Merged_Coding3numerical1]]=2,Table1[[#This Row],[Merged_Coding3numerical2]]=2,Table1[[#This Row],[Merged_Coding3numerical3]]=2),1,0)</f>
        <v>0</v>
      </c>
      <c r="AG533">
        <f>IF(OR(Table1[[#This Row],[Merged_Coding3numerical1]]=3,Table1[[#This Row],[Merged_Coding3numerical2]]=3,Table1[[#This Row],[Merged_Coding3numerical3]]=3),1,0)</f>
        <v>0</v>
      </c>
      <c r="AH533">
        <f>IF(OR(Table1[[#This Row],[Merged_Coding3numerical1]]=4,Table1[[#This Row],[Merged_Coding3numerical2]]=4,Table1[[#This Row],[Merged_Coding3numerical3]]=4),1,0)</f>
        <v>1</v>
      </c>
      <c r="AI533">
        <f>IF(OR(Table1[[#This Row],[Merged_Coding3numerical1]]=5,Table1[[#This Row],[Merged_Coding3numerical2]]=5,Table1[[#This Row],[Merged_Coding3numerical3]]=5),1,0)</f>
        <v>0</v>
      </c>
      <c r="AJ533">
        <f>LEN(Table1[[#This Row],[narratives_open]])</f>
        <v>198</v>
      </c>
      <c r="AK533" s="1" t="s">
        <v>90</v>
      </c>
      <c r="AL533" s="1">
        <v>2</v>
      </c>
      <c r="AM533" s="1" t="s">
        <v>113</v>
      </c>
      <c r="AN533" s="1">
        <v>1</v>
      </c>
      <c r="AR533">
        <f t="shared" si="8"/>
        <v>0.5</v>
      </c>
      <c r="AS533">
        <v>1</v>
      </c>
      <c r="AT533">
        <v>2</v>
      </c>
      <c r="AU533">
        <v>3</v>
      </c>
      <c r="AV533">
        <f>IF(Table1[[#This Row],[narratives_rank_1]]=1,IF(Table1[[#This Row],[narratives_rank_2]]=2,123,132),IF(Table1[[#This Row],[narratives_rank_1]]=2,IF(Table1[[#This Row],[narratives_rank_2]]=1,213,231),IF(Table1[[#This Row],[narratives_rank_2]]=1,312,321)))</f>
        <v>123</v>
      </c>
      <c r="AW533" t="str">
        <f>IF(AV533=[1]Q4_narr_rank!$B$2,[1]Q4_narr_rank!$A$2,IF(AV533=[1]Q4_narr_rank!$B$3,[1]Q4_narr_rank!$A$3,IF(AV533=[1]Q4_narr_rank!$B$4,[1]Q4_narr_rank!$A$4,IF(AV533=[1]Q4_narr_rank!$B$5,[1]Q4_narr_rank!$A$5,IF(AV533=[1]Q4_narr_rank!$B$6,[1]Q4_narr_rank!$A$6,IF(AV533=[1]Q4_narr_rank!$B$7,[1]Q4_narr_rank!$A$7))))))</f>
        <v>Cynics</v>
      </c>
      <c r="AX533" t="s">
        <v>2874</v>
      </c>
      <c r="AY533">
        <v>1</v>
      </c>
      <c r="AZ533">
        <f>LEN(Table1[[#This Row],[narratives_probing]])</f>
        <v>155</v>
      </c>
      <c r="BA533" s="6" t="str">
        <f>IF(Table1[[#This Row],[narratives_rank_1]]=1,"Money",IF(Table1[[#This Row],[narratives_rank_2]]=1,"Mixture",IF(Table1[[#This Row],[narratives_rank_3]]=1,"Sincere")))</f>
        <v>Money</v>
      </c>
      <c r="BB533" s="11" t="s">
        <v>116</v>
      </c>
      <c r="BC533" s="1">
        <v>10</v>
      </c>
      <c r="BF533" t="s">
        <v>133</v>
      </c>
      <c r="BG533">
        <v>0.4</v>
      </c>
      <c r="BH533" t="s">
        <v>118</v>
      </c>
      <c r="BI533" t="s">
        <v>118</v>
      </c>
      <c r="BJ533" t="s">
        <v>162</v>
      </c>
      <c r="BK533" t="s">
        <v>120</v>
      </c>
      <c r="BL533" t="s">
        <v>135</v>
      </c>
      <c r="BN533">
        <v>43</v>
      </c>
      <c r="BO533" t="s">
        <v>122</v>
      </c>
      <c r="BP533" t="s">
        <v>324</v>
      </c>
      <c r="BQ533" t="s">
        <v>124</v>
      </c>
    </row>
    <row r="534" spans="1:69" x14ac:dyDescent="0.2">
      <c r="A534" t="s">
        <v>2875</v>
      </c>
      <c r="B534" t="s">
        <v>2875</v>
      </c>
      <c r="C534">
        <v>46.747999999999998</v>
      </c>
      <c r="D534" t="s">
        <v>2876</v>
      </c>
      <c r="E534" s="1" t="s">
        <v>84</v>
      </c>
      <c r="F534" s="1">
        <v>4</v>
      </c>
      <c r="G534" s="1" t="s">
        <v>84</v>
      </c>
      <c r="H534" s="1">
        <v>1</v>
      </c>
      <c r="I534" s="1"/>
      <c r="J534" t="s">
        <v>2877</v>
      </c>
      <c r="K534" s="1" t="s">
        <v>176</v>
      </c>
      <c r="L534" s="1">
        <v>2</v>
      </c>
      <c r="M534" s="1" t="s">
        <v>177</v>
      </c>
      <c r="N534" s="1">
        <v>2</v>
      </c>
      <c r="O534" s="1" t="s">
        <v>88</v>
      </c>
      <c r="P534" s="1">
        <v>4</v>
      </c>
      <c r="R534" t="s">
        <v>2878</v>
      </c>
      <c r="S534">
        <v>0</v>
      </c>
      <c r="X534">
        <v>0</v>
      </c>
      <c r="Y534" t="str" cm="1">
        <f t="array" ref="Y53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34" cm="1">
        <f t="array" ref="Z53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34" t="str" cm="1">
        <f t="array" ref="AA53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34" t="str" cm="1">
        <f t="array" ref="AB53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34" t="str" cm="1">
        <f t="array" ref="AC53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34" t="str" cm="1">
        <f t="array" ref="AD53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34">
        <f>IF(OR(Table1[[#This Row],[Merged_Coding3numerical1]]=1,Table1[[#This Row],[Merged_Coding3numerical2]]=1,Table1[[#This Row],[Merged_Coding3numerical3]]=1),1,0)</f>
        <v>0</v>
      </c>
      <c r="AF534">
        <f>IF(OR(Table1[[#This Row],[Merged_Coding3numerical1]]=2,Table1[[#This Row],[Merged_Coding3numerical2]]=2,Table1[[#This Row],[Merged_Coding3numerical3]]=2),1,0)</f>
        <v>0</v>
      </c>
      <c r="AG534">
        <f>IF(OR(Table1[[#This Row],[Merged_Coding3numerical1]]=3,Table1[[#This Row],[Merged_Coding3numerical2]]=3,Table1[[#This Row],[Merged_Coding3numerical3]]=3),1,0)</f>
        <v>0</v>
      </c>
      <c r="AH534">
        <f>IF(OR(Table1[[#This Row],[Merged_Coding3numerical1]]=4,Table1[[#This Row],[Merged_Coding3numerical2]]=4,Table1[[#This Row],[Merged_Coding3numerical3]]=4),1,0)</f>
        <v>1</v>
      </c>
      <c r="AI534">
        <f>IF(OR(Table1[[#This Row],[Merged_Coding3numerical1]]=5,Table1[[#This Row],[Merged_Coding3numerical2]]=5,Table1[[#This Row],[Merged_Coding3numerical3]]=5),1,0)</f>
        <v>0</v>
      </c>
      <c r="AJ534">
        <f>LEN(Table1[[#This Row],[narratives_open]])</f>
        <v>76</v>
      </c>
      <c r="AK534" s="1" t="s">
        <v>113</v>
      </c>
      <c r="AL534" s="1">
        <v>1</v>
      </c>
      <c r="AR534">
        <f t="shared" si="8"/>
        <v>1</v>
      </c>
      <c r="AS534">
        <v>2</v>
      </c>
      <c r="AT534">
        <v>1</v>
      </c>
      <c r="AU534">
        <v>3</v>
      </c>
      <c r="AV534">
        <f>IF(Table1[[#This Row],[narratives_rank_1]]=1,IF(Table1[[#This Row],[narratives_rank_2]]=2,123,132),IF(Table1[[#This Row],[narratives_rank_1]]=2,IF(Table1[[#This Row],[narratives_rank_2]]=1,213,231),IF(Table1[[#This Row],[narratives_rank_2]]=1,312,321)))</f>
        <v>213</v>
      </c>
      <c r="AW534" t="str">
        <f>IF(AV534=[1]Q4_narr_rank!$B$2,[1]Q4_narr_rank!$A$2,IF(AV534=[1]Q4_narr_rank!$B$3,[1]Q4_narr_rank!$A$3,IF(AV534=[1]Q4_narr_rank!$B$4,[1]Q4_narr_rank!$A$4,IF(AV534=[1]Q4_narr_rank!$B$5,[1]Q4_narr_rank!$A$5,IF(AV534=[1]Q4_narr_rank!$B$6,[1]Q4_narr_rank!$A$6,IF(AV534=[1]Q4_narr_rank!$B$7,[1]Q4_narr_rank!$A$7))))))</f>
        <v>Balanced Cynics</v>
      </c>
      <c r="AX534" t="s">
        <v>2879</v>
      </c>
      <c r="AY534">
        <v>1</v>
      </c>
      <c r="AZ534">
        <f>LEN(Table1[[#This Row],[narratives_probing]])</f>
        <v>47</v>
      </c>
      <c r="BA534" s="6" t="str">
        <f>IF(Table1[[#This Row],[narratives_rank_1]]=1,"Money",IF(Table1[[#This Row],[narratives_rank_2]]=1,"Mixture",IF(Table1[[#This Row],[narratives_rank_3]]=1,"Sincere")))</f>
        <v>Mixture</v>
      </c>
      <c r="BB534" s="9" t="s">
        <v>132</v>
      </c>
      <c r="BC534" s="1">
        <v>20</v>
      </c>
      <c r="BF534" t="s">
        <v>117</v>
      </c>
      <c r="BG534" t="s">
        <v>94</v>
      </c>
      <c r="BH534" t="s">
        <v>96</v>
      </c>
      <c r="BI534" t="s">
        <v>96</v>
      </c>
      <c r="BJ534" t="s">
        <v>119</v>
      </c>
      <c r="BK534" t="s">
        <v>120</v>
      </c>
      <c r="BL534" t="s">
        <v>135</v>
      </c>
      <c r="BN534">
        <v>33</v>
      </c>
      <c r="BO534" t="s">
        <v>136</v>
      </c>
      <c r="BP534" t="s">
        <v>324</v>
      </c>
      <c r="BQ534" t="s">
        <v>124</v>
      </c>
    </row>
    <row r="535" spans="1:69" x14ac:dyDescent="0.2">
      <c r="A535" t="s">
        <v>2880</v>
      </c>
      <c r="B535" t="s">
        <v>2880</v>
      </c>
      <c r="C535">
        <v>26.49</v>
      </c>
      <c r="D535" t="s">
        <v>2881</v>
      </c>
      <c r="E535" s="1" t="s">
        <v>105</v>
      </c>
      <c r="F535" s="1">
        <v>1</v>
      </c>
      <c r="G535" s="1" t="s">
        <v>182</v>
      </c>
      <c r="H535" s="1">
        <v>3</v>
      </c>
      <c r="I535" s="1"/>
      <c r="J535" t="s">
        <v>2882</v>
      </c>
      <c r="K535" s="1" t="s">
        <v>192</v>
      </c>
      <c r="L535" s="1">
        <v>3</v>
      </c>
      <c r="M535" s="1" t="s">
        <v>87</v>
      </c>
      <c r="N535" s="1">
        <v>3</v>
      </c>
      <c r="O535" s="1" t="s">
        <v>88</v>
      </c>
      <c r="P535" s="1">
        <v>4</v>
      </c>
      <c r="R535" t="s">
        <v>2883</v>
      </c>
      <c r="S535">
        <v>0</v>
      </c>
      <c r="X535">
        <v>0</v>
      </c>
      <c r="Y535" t="str" cm="1">
        <f t="array" ref="Y53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35" cm="1">
        <f t="array" ref="Z53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35" t="str" cm="1">
        <f t="array" ref="AA53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35" t="str" cm="1">
        <f t="array" ref="AB53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35" t="str" cm="1">
        <f t="array" ref="AC53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35" t="str" cm="1">
        <f t="array" ref="AD53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35">
        <f>IF(OR(Table1[[#This Row],[Merged_Coding3numerical1]]=1,Table1[[#This Row],[Merged_Coding3numerical2]]=1,Table1[[#This Row],[Merged_Coding3numerical3]]=1),1,0)</f>
        <v>1</v>
      </c>
      <c r="AF535">
        <f>IF(OR(Table1[[#This Row],[Merged_Coding3numerical1]]=2,Table1[[#This Row],[Merged_Coding3numerical2]]=2,Table1[[#This Row],[Merged_Coding3numerical3]]=2),1,0)</f>
        <v>0</v>
      </c>
      <c r="AG535">
        <f>IF(OR(Table1[[#This Row],[Merged_Coding3numerical1]]=3,Table1[[#This Row],[Merged_Coding3numerical2]]=3,Table1[[#This Row],[Merged_Coding3numerical3]]=3),1,0)</f>
        <v>0</v>
      </c>
      <c r="AH535">
        <f>IF(OR(Table1[[#This Row],[Merged_Coding3numerical1]]=4,Table1[[#This Row],[Merged_Coding3numerical2]]=4,Table1[[#This Row],[Merged_Coding3numerical3]]=4),1,0)</f>
        <v>0</v>
      </c>
      <c r="AI535">
        <f>IF(OR(Table1[[#This Row],[Merged_Coding3numerical1]]=5,Table1[[#This Row],[Merged_Coding3numerical2]]=5,Table1[[#This Row],[Merged_Coding3numerical3]]=5),1,0)</f>
        <v>0</v>
      </c>
      <c r="AJ535">
        <f>LEN(Table1[[#This Row],[narratives_open]])</f>
        <v>14</v>
      </c>
      <c r="AK535" s="1" t="s">
        <v>90</v>
      </c>
      <c r="AL535" s="1">
        <v>2</v>
      </c>
      <c r="AR535">
        <f t="shared" si="8"/>
        <v>1</v>
      </c>
      <c r="AS535">
        <v>3</v>
      </c>
      <c r="AT535">
        <v>2</v>
      </c>
      <c r="AU535">
        <v>1</v>
      </c>
      <c r="AV535">
        <f>IF(Table1[[#This Row],[narratives_rank_1]]=1,IF(Table1[[#This Row],[narratives_rank_2]]=2,123,132),IF(Table1[[#This Row],[narratives_rank_1]]=2,IF(Table1[[#This Row],[narratives_rank_2]]=1,213,231),IF(Table1[[#This Row],[narratives_rank_2]]=1,312,321)))</f>
        <v>321</v>
      </c>
      <c r="AW535" t="str">
        <f>IF(AV535=[1]Q4_narr_rank!$B$2,[1]Q4_narr_rank!$A$2,IF(AV535=[1]Q4_narr_rank!$B$3,[1]Q4_narr_rank!$A$3,IF(AV535=[1]Q4_narr_rank!$B$4,[1]Q4_narr_rank!$A$4,IF(AV535=[1]Q4_narr_rank!$B$5,[1]Q4_narr_rank!$A$5,IF(AV535=[1]Q4_narr_rank!$B$6,[1]Q4_narr_rank!$A$6,IF(AV535=[1]Q4_narr_rank!$B$7,[1]Q4_narr_rank!$A$7))))))</f>
        <v>Idealists</v>
      </c>
      <c r="AX535" t="s">
        <v>2884</v>
      </c>
      <c r="AY535">
        <v>1</v>
      </c>
      <c r="AZ535">
        <f>LEN(Table1[[#This Row],[narratives_probing]])</f>
        <v>26</v>
      </c>
      <c r="BA535" s="6" t="str">
        <f>IF(Table1[[#This Row],[narratives_rank_1]]=1,"Money",IF(Table1[[#This Row],[narratives_rank_2]]=1,"Mixture",IF(Table1[[#This Row],[narratives_rank_3]]=1,"Sincere")))</f>
        <v>Sincere</v>
      </c>
      <c r="BB535" s="9" t="s">
        <v>369</v>
      </c>
      <c r="BC535" s="1">
        <v>7</v>
      </c>
      <c r="BF535" t="s">
        <v>210</v>
      </c>
      <c r="BG535">
        <v>0.6</v>
      </c>
      <c r="BH535" t="s">
        <v>188</v>
      </c>
      <c r="BI535" t="s">
        <v>188</v>
      </c>
      <c r="BJ535" t="s">
        <v>97</v>
      </c>
      <c r="BK535" t="s">
        <v>120</v>
      </c>
      <c r="BL535" t="s">
        <v>135</v>
      </c>
      <c r="BN535">
        <v>24</v>
      </c>
      <c r="BO535" t="s">
        <v>122</v>
      </c>
      <c r="BP535" t="s">
        <v>147</v>
      </c>
      <c r="BQ535" t="s">
        <v>138</v>
      </c>
    </row>
    <row r="536" spans="1:69" x14ac:dyDescent="0.2">
      <c r="A536" t="s">
        <v>2885</v>
      </c>
      <c r="B536" t="s">
        <v>2885</v>
      </c>
      <c r="C536">
        <v>101.529</v>
      </c>
      <c r="D536" t="s">
        <v>2886</v>
      </c>
      <c r="E536" s="1" t="s">
        <v>105</v>
      </c>
      <c r="F536" s="1">
        <v>1</v>
      </c>
      <c r="G536" s="1" t="s">
        <v>182</v>
      </c>
      <c r="H536" s="1">
        <v>3</v>
      </c>
      <c r="I536" s="1"/>
      <c r="J536" t="s">
        <v>2007</v>
      </c>
      <c r="K536" s="1" t="s">
        <v>86</v>
      </c>
      <c r="L536" s="1">
        <v>4</v>
      </c>
      <c r="M536" s="1" t="s">
        <v>87</v>
      </c>
      <c r="N536" s="1">
        <v>3</v>
      </c>
      <c r="O536" s="1" t="s">
        <v>88</v>
      </c>
      <c r="P536" s="1">
        <v>4</v>
      </c>
      <c r="R536" t="s">
        <v>2887</v>
      </c>
      <c r="S536">
        <v>0</v>
      </c>
      <c r="X536">
        <v>0</v>
      </c>
      <c r="Y536" t="str" cm="1">
        <f t="array" ref="Y53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536" cm="1">
        <f t="array" ref="Z53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536" t="str" cm="1">
        <f t="array" ref="AA53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36" t="str" cm="1">
        <f t="array" ref="AB53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36" t="str" cm="1">
        <f t="array" ref="AC53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36" t="str" cm="1">
        <f t="array" ref="AD53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36">
        <f>IF(OR(Table1[[#This Row],[Merged_Coding3numerical1]]=1,Table1[[#This Row],[Merged_Coding3numerical2]]=1,Table1[[#This Row],[Merged_Coding3numerical3]]=1),1,0)</f>
        <v>0</v>
      </c>
      <c r="AF536">
        <f>IF(OR(Table1[[#This Row],[Merged_Coding3numerical1]]=2,Table1[[#This Row],[Merged_Coding3numerical2]]=2,Table1[[#This Row],[Merged_Coding3numerical3]]=2),1,0)</f>
        <v>0</v>
      </c>
      <c r="AG536">
        <f>IF(OR(Table1[[#This Row],[Merged_Coding3numerical1]]=3,Table1[[#This Row],[Merged_Coding3numerical2]]=3,Table1[[#This Row],[Merged_Coding3numerical3]]=3),1,0)</f>
        <v>0</v>
      </c>
      <c r="AH536">
        <f>IF(OR(Table1[[#This Row],[Merged_Coding3numerical1]]=4,Table1[[#This Row],[Merged_Coding3numerical2]]=4,Table1[[#This Row],[Merged_Coding3numerical3]]=4),1,0)</f>
        <v>0</v>
      </c>
      <c r="AI536">
        <f>IF(OR(Table1[[#This Row],[Merged_Coding3numerical1]]=5,Table1[[#This Row],[Merged_Coding3numerical2]]=5,Table1[[#This Row],[Merged_Coding3numerical3]]=5),1,0)</f>
        <v>1</v>
      </c>
      <c r="AJ536">
        <f>LEN(Table1[[#This Row],[narratives_open]])</f>
        <v>1</v>
      </c>
      <c r="AK536" s="1" t="s">
        <v>604</v>
      </c>
      <c r="AL536" s="1">
        <v>8</v>
      </c>
      <c r="AR536">
        <f t="shared" si="8"/>
        <v>1</v>
      </c>
      <c r="AS536">
        <v>1</v>
      </c>
      <c r="AT536">
        <v>2</v>
      </c>
      <c r="AU536">
        <v>3</v>
      </c>
      <c r="AV536">
        <f>IF(Table1[[#This Row],[narratives_rank_1]]=1,IF(Table1[[#This Row],[narratives_rank_2]]=2,123,132),IF(Table1[[#This Row],[narratives_rank_1]]=2,IF(Table1[[#This Row],[narratives_rank_2]]=1,213,231),IF(Table1[[#This Row],[narratives_rank_2]]=1,312,321)))</f>
        <v>123</v>
      </c>
      <c r="AW536" t="str">
        <f>IF(AV536=[1]Q4_narr_rank!$B$2,[1]Q4_narr_rank!$A$2,IF(AV536=[1]Q4_narr_rank!$B$3,[1]Q4_narr_rank!$A$3,IF(AV536=[1]Q4_narr_rank!$B$4,[1]Q4_narr_rank!$A$4,IF(AV536=[1]Q4_narr_rank!$B$5,[1]Q4_narr_rank!$A$5,IF(AV536=[1]Q4_narr_rank!$B$6,[1]Q4_narr_rank!$A$6,IF(AV536=[1]Q4_narr_rank!$B$7,[1]Q4_narr_rank!$A$7))))))</f>
        <v>Cynics</v>
      </c>
      <c r="AX536" t="s">
        <v>2888</v>
      </c>
      <c r="AY536">
        <v>1</v>
      </c>
      <c r="AZ536">
        <f>LEN(Table1[[#This Row],[narratives_probing]])</f>
        <v>84</v>
      </c>
      <c r="BA536" s="6" t="str">
        <f>IF(Table1[[#This Row],[narratives_rank_1]]=1,"Money",IF(Table1[[#This Row],[narratives_rank_2]]=1,"Mixture",IF(Table1[[#This Row],[narratives_rank_3]]=1,"Sincere")))</f>
        <v>Money</v>
      </c>
      <c r="BB536" s="7" t="s">
        <v>116</v>
      </c>
      <c r="BC536" s="1">
        <v>10</v>
      </c>
      <c r="BF536" t="s">
        <v>93</v>
      </c>
      <c r="BG536" t="s">
        <v>187</v>
      </c>
      <c r="BH536" t="s">
        <v>118</v>
      </c>
      <c r="BI536" t="s">
        <v>96</v>
      </c>
      <c r="BJ536" t="s">
        <v>97</v>
      </c>
      <c r="BK536" t="s">
        <v>163</v>
      </c>
      <c r="BL536" t="s">
        <v>135</v>
      </c>
      <c r="BN536">
        <v>45</v>
      </c>
      <c r="BO536" t="s">
        <v>155</v>
      </c>
      <c r="BP536" t="s">
        <v>147</v>
      </c>
      <c r="BQ536" t="s">
        <v>124</v>
      </c>
    </row>
    <row r="537" spans="1:69" x14ac:dyDescent="0.2">
      <c r="A537" t="s">
        <v>2889</v>
      </c>
      <c r="B537" s="15" t="s">
        <v>2889</v>
      </c>
      <c r="C537">
        <v>138.15600000000001</v>
      </c>
      <c r="D537" t="s">
        <v>2890</v>
      </c>
      <c r="E537" s="1" t="s">
        <v>167</v>
      </c>
      <c r="F537" s="1">
        <v>5</v>
      </c>
      <c r="G537" s="1" t="s">
        <v>167</v>
      </c>
      <c r="H537" s="1">
        <v>19</v>
      </c>
      <c r="I537" s="1"/>
      <c r="J537" t="s">
        <v>2891</v>
      </c>
      <c r="K537" s="1" t="s">
        <v>108</v>
      </c>
      <c r="L537" s="1">
        <v>1</v>
      </c>
      <c r="M537" s="1" t="s">
        <v>109</v>
      </c>
      <c r="N537" s="1">
        <v>1</v>
      </c>
      <c r="O537" s="1" t="s">
        <v>88</v>
      </c>
      <c r="P537" s="1">
        <v>4</v>
      </c>
      <c r="R537" t="s">
        <v>2892</v>
      </c>
      <c r="S537">
        <v>1</v>
      </c>
      <c r="V537" t="s">
        <v>185</v>
      </c>
      <c r="W537" s="8">
        <f>IF(Table1[[#This Row],[main_reasontext]]=[1]Q3_narr_open!$A$23,1,IF(Table1[[#This Row],[main_reasontext]]=[1]Q3_narr_open!$A$24,2,IF(Table1[[#This Row],[main_reasontext]]=[1]Q3_narr_open!$A$25,3,IF(Table1[[#This Row],[main_reasontext]]=[1]Q3_narr_open!$A$26,4,))))</f>
        <v>4</v>
      </c>
      <c r="X537">
        <v>0</v>
      </c>
      <c r="Y537" t="str" cm="1">
        <f t="array" ref="Y53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37" cm="1">
        <f t="array" ref="Z53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37" t="str" cm="1">
        <f t="array" ref="AA53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537" cm="1">
        <f t="array" ref="AB53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537" t="str" cm="1">
        <f t="array" ref="AC53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37" t="str" cm="1">
        <f t="array" ref="AD53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37">
        <f>IF(OR(Table1[[#This Row],[Merged_Coding3numerical1]]=1,Table1[[#This Row],[Merged_Coding3numerical2]]=1,Table1[[#This Row],[Merged_Coding3numerical3]]=1),1,0)</f>
        <v>1</v>
      </c>
      <c r="AF537">
        <f>IF(OR(Table1[[#This Row],[Merged_Coding3numerical1]]=2,Table1[[#This Row],[Merged_Coding3numerical2]]=2,Table1[[#This Row],[Merged_Coding3numerical3]]=2),1,0)</f>
        <v>0</v>
      </c>
      <c r="AG537">
        <f>IF(OR(Table1[[#This Row],[Merged_Coding3numerical1]]=3,Table1[[#This Row],[Merged_Coding3numerical2]]=3,Table1[[#This Row],[Merged_Coding3numerical3]]=3),1,0)</f>
        <v>0</v>
      </c>
      <c r="AH537">
        <f>IF(OR(Table1[[#This Row],[Merged_Coding3numerical1]]=4,Table1[[#This Row],[Merged_Coding3numerical2]]=4,Table1[[#This Row],[Merged_Coding3numerical3]]=4),1,0)</f>
        <v>1</v>
      </c>
      <c r="AI537">
        <f>IF(OR(Table1[[#This Row],[Merged_Coding3numerical1]]=5,Table1[[#This Row],[Merged_Coding3numerical2]]=5,Table1[[#This Row],[Merged_Coding3numerical3]]=5),1,0)</f>
        <v>0</v>
      </c>
      <c r="AJ537">
        <f>LEN(Table1[[#This Row],[narratives_open]])</f>
        <v>422</v>
      </c>
      <c r="AK537" s="1" t="s">
        <v>113</v>
      </c>
      <c r="AL537" s="1">
        <v>1</v>
      </c>
      <c r="AM537" s="1" t="s">
        <v>90</v>
      </c>
      <c r="AN537" s="1">
        <v>2</v>
      </c>
      <c r="AR537">
        <f t="shared" si="8"/>
        <v>0.5</v>
      </c>
      <c r="AS537">
        <v>2</v>
      </c>
      <c r="AT537">
        <v>1</v>
      </c>
      <c r="AU537">
        <v>3</v>
      </c>
      <c r="AV537">
        <f>IF(Table1[[#This Row],[narratives_rank_1]]=1,IF(Table1[[#This Row],[narratives_rank_2]]=2,123,132),IF(Table1[[#This Row],[narratives_rank_1]]=2,IF(Table1[[#This Row],[narratives_rank_2]]=1,213,231),IF(Table1[[#This Row],[narratives_rank_2]]=1,312,321)))</f>
        <v>213</v>
      </c>
      <c r="AW537" t="str">
        <f>IF(AV537=[1]Q4_narr_rank!$B$2,[1]Q4_narr_rank!$A$2,IF(AV537=[1]Q4_narr_rank!$B$3,[1]Q4_narr_rank!$A$3,IF(AV537=[1]Q4_narr_rank!$B$4,[1]Q4_narr_rank!$A$4,IF(AV537=[1]Q4_narr_rank!$B$5,[1]Q4_narr_rank!$A$5,IF(AV537=[1]Q4_narr_rank!$B$6,[1]Q4_narr_rank!$A$6,IF(AV537=[1]Q4_narr_rank!$B$7,[1]Q4_narr_rank!$A$7))))))</f>
        <v>Balanced Cynics</v>
      </c>
      <c r="AX537" t="s">
        <v>2893</v>
      </c>
      <c r="AY537">
        <v>1</v>
      </c>
      <c r="AZ537">
        <f>LEN(Table1[[#This Row],[narratives_probing]])</f>
        <v>240</v>
      </c>
      <c r="BA537" s="6" t="str">
        <f>IF(Table1[[#This Row],[narratives_rank_1]]=1,"Money",IF(Table1[[#This Row],[narratives_rank_2]]=1,"Mixture",IF(Table1[[#This Row],[narratives_rank_3]]=1,"Sincere")))</f>
        <v>Mixture</v>
      </c>
      <c r="BB537" s="9" t="s">
        <v>369</v>
      </c>
      <c r="BC537" s="1">
        <v>7</v>
      </c>
      <c r="BF537" t="s">
        <v>223</v>
      </c>
      <c r="BG537" t="s">
        <v>94</v>
      </c>
      <c r="BH537" t="s">
        <v>188</v>
      </c>
      <c r="BI537" t="s">
        <v>188</v>
      </c>
      <c r="BJ537" t="s">
        <v>154</v>
      </c>
      <c r="BK537" t="s">
        <v>120</v>
      </c>
      <c r="BL537" t="s">
        <v>99</v>
      </c>
      <c r="BN537">
        <v>41</v>
      </c>
      <c r="BO537" t="s">
        <v>122</v>
      </c>
      <c r="BP537" t="s">
        <v>324</v>
      </c>
      <c r="BQ537" t="s">
        <v>138</v>
      </c>
    </row>
    <row r="538" spans="1:69" x14ac:dyDescent="0.2">
      <c r="A538" t="s">
        <v>2894</v>
      </c>
      <c r="B538" t="s">
        <v>2894</v>
      </c>
      <c r="C538">
        <v>195.11500000000001</v>
      </c>
      <c r="D538" t="s">
        <v>2895</v>
      </c>
      <c r="E538" s="1" t="s">
        <v>167</v>
      </c>
      <c r="F538" s="1">
        <v>5</v>
      </c>
      <c r="G538" s="1" t="s">
        <v>167</v>
      </c>
      <c r="H538" s="1">
        <v>19</v>
      </c>
      <c r="I538" s="1"/>
      <c r="J538" t="s">
        <v>2896</v>
      </c>
      <c r="K538" s="1" t="s">
        <v>86</v>
      </c>
      <c r="L538" s="1">
        <v>4</v>
      </c>
      <c r="M538" s="1" t="s">
        <v>87</v>
      </c>
      <c r="N538" s="1">
        <v>3</v>
      </c>
      <c r="O538" s="1" t="s">
        <v>88</v>
      </c>
      <c r="P538" s="1">
        <v>4</v>
      </c>
      <c r="R538" t="s">
        <v>2897</v>
      </c>
      <c r="S538">
        <v>1</v>
      </c>
      <c r="T538" t="s">
        <v>170</v>
      </c>
      <c r="V538" t="s">
        <v>90</v>
      </c>
      <c r="W538" s="8">
        <f>IF(Table1[[#This Row],[main_reasontext]]=[1]Q3_narr_open!$A$23,1,IF(Table1[[#This Row],[main_reasontext]]=[1]Q3_narr_open!$A$24,2,IF(Table1[[#This Row],[main_reasontext]]=[1]Q3_narr_open!$A$25,3,IF(Table1[[#This Row],[main_reasontext]]=[1]Q3_narr_open!$A$26,4,))))</f>
        <v>1</v>
      </c>
      <c r="X538">
        <v>0</v>
      </c>
      <c r="Y538" t="str" cm="1">
        <f t="array" ref="Y53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38" cm="1">
        <f t="array" ref="Z53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38" t="str" cm="1">
        <f t="array" ref="AA53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38" cm="1">
        <f t="array" ref="AB53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38" t="str" cm="1">
        <f t="array" ref="AC53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38" t="str" cm="1">
        <f t="array" ref="AD53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38">
        <f>IF(OR(Table1[[#This Row],[Merged_Coding3numerical1]]=1,Table1[[#This Row],[Merged_Coding3numerical2]]=1,Table1[[#This Row],[Merged_Coding3numerical3]]=1),1,0)</f>
        <v>1</v>
      </c>
      <c r="AF538">
        <f>IF(OR(Table1[[#This Row],[Merged_Coding3numerical1]]=2,Table1[[#This Row],[Merged_Coding3numerical2]]=2,Table1[[#This Row],[Merged_Coding3numerical3]]=2),1,0)</f>
        <v>0</v>
      </c>
      <c r="AG538">
        <f>IF(OR(Table1[[#This Row],[Merged_Coding3numerical1]]=3,Table1[[#This Row],[Merged_Coding3numerical2]]=3,Table1[[#This Row],[Merged_Coding3numerical3]]=3),1,0)</f>
        <v>0</v>
      </c>
      <c r="AH538">
        <f>IF(OR(Table1[[#This Row],[Merged_Coding3numerical1]]=4,Table1[[#This Row],[Merged_Coding3numerical2]]=4,Table1[[#This Row],[Merged_Coding3numerical3]]=4),1,0)</f>
        <v>1</v>
      </c>
      <c r="AI538">
        <f>IF(OR(Table1[[#This Row],[Merged_Coding3numerical1]]=5,Table1[[#This Row],[Merged_Coding3numerical2]]=5,Table1[[#This Row],[Merged_Coding3numerical3]]=5),1,0)</f>
        <v>0</v>
      </c>
      <c r="AJ538">
        <f>LEN(Table1[[#This Row],[narratives_open]])</f>
        <v>99</v>
      </c>
      <c r="AK538" s="1" t="s">
        <v>90</v>
      </c>
      <c r="AL538" s="1">
        <v>2</v>
      </c>
      <c r="AM538" s="1" t="s">
        <v>113</v>
      </c>
      <c r="AN538" s="1">
        <v>1</v>
      </c>
      <c r="AR538">
        <f t="shared" si="8"/>
        <v>0.5</v>
      </c>
      <c r="AS538">
        <v>1</v>
      </c>
      <c r="AT538">
        <v>2</v>
      </c>
      <c r="AU538">
        <v>3</v>
      </c>
      <c r="AV538">
        <f>IF(Table1[[#This Row],[narratives_rank_1]]=1,IF(Table1[[#This Row],[narratives_rank_2]]=2,123,132),IF(Table1[[#This Row],[narratives_rank_1]]=2,IF(Table1[[#This Row],[narratives_rank_2]]=1,213,231),IF(Table1[[#This Row],[narratives_rank_2]]=1,312,321)))</f>
        <v>123</v>
      </c>
      <c r="AW538" t="str">
        <f>IF(AV538=[1]Q4_narr_rank!$B$2,[1]Q4_narr_rank!$A$2,IF(AV538=[1]Q4_narr_rank!$B$3,[1]Q4_narr_rank!$A$3,IF(AV538=[1]Q4_narr_rank!$B$4,[1]Q4_narr_rank!$A$4,IF(AV538=[1]Q4_narr_rank!$B$5,[1]Q4_narr_rank!$A$5,IF(AV538=[1]Q4_narr_rank!$B$6,[1]Q4_narr_rank!$A$6,IF(AV538=[1]Q4_narr_rank!$B$7,[1]Q4_narr_rank!$A$7))))))</f>
        <v>Cynics</v>
      </c>
      <c r="AX538" t="s">
        <v>2898</v>
      </c>
      <c r="AY538">
        <v>1</v>
      </c>
      <c r="AZ538">
        <f>LEN(Table1[[#This Row],[narratives_probing]])</f>
        <v>187</v>
      </c>
      <c r="BA538" s="6" t="str">
        <f>IF(Table1[[#This Row],[narratives_rank_1]]=1,"Money",IF(Table1[[#This Row],[narratives_rank_2]]=1,"Mixture",IF(Table1[[#This Row],[narratives_rank_3]]=1,"Sincere")))</f>
        <v>Money</v>
      </c>
      <c r="BB538" s="7" t="s">
        <v>116</v>
      </c>
      <c r="BC538" s="1">
        <v>10</v>
      </c>
      <c r="BF538" t="s">
        <v>133</v>
      </c>
      <c r="BG538" t="s">
        <v>187</v>
      </c>
      <c r="BH538" t="s">
        <v>188</v>
      </c>
      <c r="BI538" t="s">
        <v>118</v>
      </c>
      <c r="BJ538" t="s">
        <v>97</v>
      </c>
      <c r="BK538" t="s">
        <v>120</v>
      </c>
      <c r="BL538" t="s">
        <v>135</v>
      </c>
      <c r="BN538">
        <v>46</v>
      </c>
      <c r="BO538" t="s">
        <v>100</v>
      </c>
      <c r="BP538" t="s">
        <v>147</v>
      </c>
      <c r="BQ538" t="s">
        <v>138</v>
      </c>
    </row>
    <row r="539" spans="1:69" x14ac:dyDescent="0.2">
      <c r="A539" t="s">
        <v>2899</v>
      </c>
      <c r="B539" t="s">
        <v>2899</v>
      </c>
      <c r="C539">
        <v>69.641000000000005</v>
      </c>
      <c r="D539" t="s">
        <v>2900</v>
      </c>
      <c r="E539" s="1" t="s">
        <v>127</v>
      </c>
      <c r="F539" s="1">
        <v>3</v>
      </c>
      <c r="G539" s="1" t="s">
        <v>128</v>
      </c>
      <c r="H539" s="1">
        <v>9</v>
      </c>
      <c r="I539" s="1"/>
      <c r="J539" t="s">
        <v>2901</v>
      </c>
      <c r="K539" s="1" t="s">
        <v>108</v>
      </c>
      <c r="L539" s="1">
        <v>1</v>
      </c>
      <c r="M539" s="1" t="s">
        <v>109</v>
      </c>
      <c r="N539" s="1">
        <v>1</v>
      </c>
      <c r="O539" s="1" t="s">
        <v>345</v>
      </c>
      <c r="P539" s="1">
        <v>1</v>
      </c>
      <c r="R539" t="s">
        <v>2902</v>
      </c>
      <c r="S539">
        <v>0</v>
      </c>
      <c r="U539">
        <v>1</v>
      </c>
      <c r="V539" t="s">
        <v>90</v>
      </c>
      <c r="W539" s="8">
        <f>IF(Table1[[#This Row],[main_reasontext]]=[1]Q3_narr_open!$A$23,1,IF(Table1[[#This Row],[main_reasontext]]=[1]Q3_narr_open!$A$24,2,IF(Table1[[#This Row],[main_reasontext]]=[1]Q3_narr_open!$A$25,3,IF(Table1[[#This Row],[main_reasontext]]=[1]Q3_narr_open!$A$26,4,))))</f>
        <v>1</v>
      </c>
      <c r="X539">
        <v>1</v>
      </c>
      <c r="Y539" t="str" cm="1">
        <f t="array" ref="Y53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39" cm="1">
        <f t="array" ref="Z53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39" t="str" cm="1">
        <f t="array" ref="AA53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39" cm="1">
        <f t="array" ref="AB53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39" t="str" cm="1">
        <f t="array" ref="AC53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39" t="str" cm="1">
        <f t="array" ref="AD53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39">
        <f>IF(OR(Table1[[#This Row],[Merged_Coding3numerical1]]=1,Table1[[#This Row],[Merged_Coding3numerical2]]=1,Table1[[#This Row],[Merged_Coding3numerical3]]=1),1,0)</f>
        <v>1</v>
      </c>
      <c r="AF539">
        <f>IF(OR(Table1[[#This Row],[Merged_Coding3numerical1]]=2,Table1[[#This Row],[Merged_Coding3numerical2]]=2,Table1[[#This Row],[Merged_Coding3numerical3]]=2),1,0)</f>
        <v>0</v>
      </c>
      <c r="AG539">
        <f>IF(OR(Table1[[#This Row],[Merged_Coding3numerical1]]=3,Table1[[#This Row],[Merged_Coding3numerical2]]=3,Table1[[#This Row],[Merged_Coding3numerical3]]=3),1,0)</f>
        <v>0</v>
      </c>
      <c r="AH539">
        <f>IF(OR(Table1[[#This Row],[Merged_Coding3numerical1]]=4,Table1[[#This Row],[Merged_Coding3numerical2]]=4,Table1[[#This Row],[Merged_Coding3numerical3]]=4),1,0)</f>
        <v>1</v>
      </c>
      <c r="AI539">
        <f>IF(OR(Table1[[#This Row],[Merged_Coding3numerical1]]=5,Table1[[#This Row],[Merged_Coding3numerical2]]=5,Table1[[#This Row],[Merged_Coding3numerical3]]=5),1,0)</f>
        <v>0</v>
      </c>
      <c r="AJ539">
        <f>LEN(Table1[[#This Row],[narratives_open]])</f>
        <v>164</v>
      </c>
      <c r="AK539" s="1" t="s">
        <v>90</v>
      </c>
      <c r="AL539" s="1">
        <v>2</v>
      </c>
      <c r="AM539" s="1" t="s">
        <v>114</v>
      </c>
      <c r="AN539" s="1">
        <v>6</v>
      </c>
      <c r="AR539">
        <f t="shared" si="8"/>
        <v>0.5</v>
      </c>
      <c r="AS539">
        <v>3</v>
      </c>
      <c r="AT539">
        <v>1</v>
      </c>
      <c r="AU539">
        <v>2</v>
      </c>
      <c r="AV539">
        <f>IF(Table1[[#This Row],[narratives_rank_1]]=1,IF(Table1[[#This Row],[narratives_rank_2]]=2,123,132),IF(Table1[[#This Row],[narratives_rank_1]]=2,IF(Table1[[#This Row],[narratives_rank_2]]=1,213,231),IF(Table1[[#This Row],[narratives_rank_2]]=1,312,321)))</f>
        <v>312</v>
      </c>
      <c r="AW539" t="str">
        <f>IF(AV539=[1]Q4_narr_rank!$B$2,[1]Q4_narr_rank!$A$2,IF(AV539=[1]Q4_narr_rank!$B$3,[1]Q4_narr_rank!$A$3,IF(AV539=[1]Q4_narr_rank!$B$4,[1]Q4_narr_rank!$A$4,IF(AV539=[1]Q4_narr_rank!$B$5,[1]Q4_narr_rank!$A$5,IF(AV539=[1]Q4_narr_rank!$B$6,[1]Q4_narr_rank!$A$6,IF(AV539=[1]Q4_narr_rank!$B$7,[1]Q4_narr_rank!$A$7))))))</f>
        <v>Balanced Idealists</v>
      </c>
      <c r="AX539" t="s">
        <v>2903</v>
      </c>
      <c r="AY539">
        <v>1</v>
      </c>
      <c r="AZ539">
        <f>LEN(Table1[[#This Row],[narratives_probing]])</f>
        <v>270</v>
      </c>
      <c r="BA539" s="6" t="str">
        <f>IF(Table1[[#This Row],[narratives_rank_1]]=1,"Money",IF(Table1[[#This Row],[narratives_rank_2]]=1,"Mixture",IF(Table1[[#This Row],[narratives_rank_3]]=1,"Sincere")))</f>
        <v>Mixture</v>
      </c>
      <c r="BB539" s="9" t="s">
        <v>132</v>
      </c>
      <c r="BC539" s="1">
        <v>20</v>
      </c>
      <c r="BF539" t="s">
        <v>117</v>
      </c>
      <c r="BG539" t="s">
        <v>94</v>
      </c>
      <c r="BH539" t="s">
        <v>146</v>
      </c>
      <c r="BI539" t="s">
        <v>96</v>
      </c>
      <c r="BJ539" t="s">
        <v>134</v>
      </c>
      <c r="BK539" t="s">
        <v>163</v>
      </c>
      <c r="BL539" t="s">
        <v>135</v>
      </c>
      <c r="BN539">
        <v>56</v>
      </c>
      <c r="BO539" t="s">
        <v>136</v>
      </c>
      <c r="BP539" t="s">
        <v>164</v>
      </c>
      <c r="BQ539" t="s">
        <v>156</v>
      </c>
    </row>
    <row r="540" spans="1:69" x14ac:dyDescent="0.2">
      <c r="A540" t="s">
        <v>2904</v>
      </c>
      <c r="B540" t="s">
        <v>2904</v>
      </c>
      <c r="C540">
        <v>74.198999999999998</v>
      </c>
      <c r="D540" t="s">
        <v>2905</v>
      </c>
      <c r="E540" s="1" t="s">
        <v>167</v>
      </c>
      <c r="F540" s="1">
        <v>5</v>
      </c>
      <c r="G540" s="1" t="s">
        <v>167</v>
      </c>
      <c r="H540" s="1">
        <v>19</v>
      </c>
      <c r="I540" s="1"/>
      <c r="J540" t="s">
        <v>2906</v>
      </c>
      <c r="K540" s="1" t="s">
        <v>108</v>
      </c>
      <c r="L540" s="1">
        <v>1</v>
      </c>
      <c r="M540" s="1" t="s">
        <v>109</v>
      </c>
      <c r="N540" s="1">
        <v>1</v>
      </c>
      <c r="O540" s="1" t="s">
        <v>88</v>
      </c>
      <c r="P540" s="1">
        <v>4</v>
      </c>
      <c r="R540" t="s">
        <v>2907</v>
      </c>
      <c r="S540">
        <v>0</v>
      </c>
      <c r="X540">
        <v>0</v>
      </c>
      <c r="Y540" t="str" cm="1">
        <f t="array" ref="Y54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40" cm="1">
        <f t="array" ref="Z54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40" t="str" cm="1">
        <f t="array" ref="AA54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40" t="str" cm="1">
        <f t="array" ref="AB54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40" t="str" cm="1">
        <f t="array" ref="AC54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40" t="str" cm="1">
        <f t="array" ref="AD54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40">
        <f>IF(OR(Table1[[#This Row],[Merged_Coding3numerical1]]=1,Table1[[#This Row],[Merged_Coding3numerical2]]=1,Table1[[#This Row],[Merged_Coding3numerical3]]=1),1,0)</f>
        <v>0</v>
      </c>
      <c r="AF540">
        <f>IF(OR(Table1[[#This Row],[Merged_Coding3numerical1]]=2,Table1[[#This Row],[Merged_Coding3numerical2]]=2,Table1[[#This Row],[Merged_Coding3numerical3]]=2),1,0)</f>
        <v>0</v>
      </c>
      <c r="AG540">
        <f>IF(OR(Table1[[#This Row],[Merged_Coding3numerical1]]=3,Table1[[#This Row],[Merged_Coding3numerical2]]=3,Table1[[#This Row],[Merged_Coding3numerical3]]=3),1,0)</f>
        <v>0</v>
      </c>
      <c r="AH540">
        <f>IF(OR(Table1[[#This Row],[Merged_Coding3numerical1]]=4,Table1[[#This Row],[Merged_Coding3numerical2]]=4,Table1[[#This Row],[Merged_Coding3numerical3]]=4),1,0)</f>
        <v>1</v>
      </c>
      <c r="AI540">
        <f>IF(OR(Table1[[#This Row],[Merged_Coding3numerical1]]=5,Table1[[#This Row],[Merged_Coding3numerical2]]=5,Table1[[#This Row],[Merged_Coding3numerical3]]=5),1,0)</f>
        <v>0</v>
      </c>
      <c r="AJ540">
        <f>LEN(Table1[[#This Row],[narratives_open]])</f>
        <v>371</v>
      </c>
      <c r="AK540" s="1" t="s">
        <v>113</v>
      </c>
      <c r="AL540" s="1">
        <v>1</v>
      </c>
      <c r="AR540">
        <f t="shared" si="8"/>
        <v>1</v>
      </c>
      <c r="AS540">
        <v>1</v>
      </c>
      <c r="AT540">
        <v>2</v>
      </c>
      <c r="AU540">
        <v>3</v>
      </c>
      <c r="AV540">
        <f>IF(Table1[[#This Row],[narratives_rank_1]]=1,IF(Table1[[#This Row],[narratives_rank_2]]=2,123,132),IF(Table1[[#This Row],[narratives_rank_1]]=2,IF(Table1[[#This Row],[narratives_rank_2]]=1,213,231),IF(Table1[[#This Row],[narratives_rank_2]]=1,312,321)))</f>
        <v>123</v>
      </c>
      <c r="AW540" t="str">
        <f>IF(AV540=[1]Q4_narr_rank!$B$2,[1]Q4_narr_rank!$A$2,IF(AV540=[1]Q4_narr_rank!$B$3,[1]Q4_narr_rank!$A$3,IF(AV540=[1]Q4_narr_rank!$B$4,[1]Q4_narr_rank!$A$4,IF(AV540=[1]Q4_narr_rank!$B$5,[1]Q4_narr_rank!$A$5,IF(AV540=[1]Q4_narr_rank!$B$6,[1]Q4_narr_rank!$A$6,IF(AV540=[1]Q4_narr_rank!$B$7,[1]Q4_narr_rank!$A$7))))))</f>
        <v>Cynics</v>
      </c>
      <c r="AX540" t="s">
        <v>2908</v>
      </c>
      <c r="AY540">
        <v>1</v>
      </c>
      <c r="AZ540">
        <f>LEN(Table1[[#This Row],[narratives_probing]])</f>
        <v>229</v>
      </c>
      <c r="BA540" s="6" t="str">
        <f>IF(Table1[[#This Row],[narratives_rank_1]]=1,"Money",IF(Table1[[#This Row],[narratives_rank_2]]=1,"Mixture",IF(Table1[[#This Row],[narratives_rank_3]]=1,"Sincere")))</f>
        <v>Money</v>
      </c>
      <c r="BB540" s="1" t="s">
        <v>116</v>
      </c>
      <c r="BC540" s="1">
        <v>10</v>
      </c>
      <c r="BF540" t="s">
        <v>223</v>
      </c>
      <c r="BG540" t="s">
        <v>94</v>
      </c>
      <c r="BH540" t="s">
        <v>96</v>
      </c>
      <c r="BI540" t="s">
        <v>188</v>
      </c>
      <c r="BJ540" t="s">
        <v>134</v>
      </c>
      <c r="BK540" t="s">
        <v>120</v>
      </c>
      <c r="BL540" t="s">
        <v>99</v>
      </c>
      <c r="BN540">
        <v>24</v>
      </c>
      <c r="BO540" t="s">
        <v>136</v>
      </c>
      <c r="BP540" t="s">
        <v>101</v>
      </c>
      <c r="BQ540" t="s">
        <v>124</v>
      </c>
    </row>
    <row r="541" spans="1:69" x14ac:dyDescent="0.2">
      <c r="A541" t="s">
        <v>2909</v>
      </c>
      <c r="B541" t="s">
        <v>2909</v>
      </c>
      <c r="C541">
        <v>38.299999999999997</v>
      </c>
      <c r="D541" t="s">
        <v>2910</v>
      </c>
      <c r="E541" s="1" t="s">
        <v>127</v>
      </c>
      <c r="F541" s="1">
        <v>3</v>
      </c>
      <c r="G541" s="1" t="s">
        <v>128</v>
      </c>
      <c r="H541" s="1">
        <v>9</v>
      </c>
      <c r="I541" s="1"/>
      <c r="J541" t="s">
        <v>2911</v>
      </c>
      <c r="K541" s="1" t="s">
        <v>86</v>
      </c>
      <c r="L541" s="1">
        <v>4</v>
      </c>
      <c r="M541" s="1" t="s">
        <v>87</v>
      </c>
      <c r="N541" s="1">
        <v>3</v>
      </c>
      <c r="O541" s="1" t="s">
        <v>88</v>
      </c>
      <c r="P541" s="1">
        <v>4</v>
      </c>
      <c r="R541" t="s">
        <v>2912</v>
      </c>
      <c r="S541">
        <v>0</v>
      </c>
      <c r="X541">
        <v>0</v>
      </c>
      <c r="Y541" t="str" cm="1">
        <f t="array" ref="Y54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41" cm="1">
        <f t="array" ref="Z54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41" t="str" cm="1">
        <f t="array" ref="AA54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41" t="str" cm="1">
        <f t="array" ref="AB54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41" t="str" cm="1">
        <f t="array" ref="AC54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41" t="str" cm="1">
        <f t="array" ref="AD54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41">
        <f>IF(OR(Table1[[#This Row],[Merged_Coding3numerical1]]=1,Table1[[#This Row],[Merged_Coding3numerical2]]=1,Table1[[#This Row],[Merged_Coding3numerical3]]=1),1,0)</f>
        <v>0</v>
      </c>
      <c r="AF541">
        <f>IF(OR(Table1[[#This Row],[Merged_Coding3numerical1]]=2,Table1[[#This Row],[Merged_Coding3numerical2]]=2,Table1[[#This Row],[Merged_Coding3numerical3]]=2),1,0)</f>
        <v>0</v>
      </c>
      <c r="AG541">
        <f>IF(OR(Table1[[#This Row],[Merged_Coding3numerical1]]=3,Table1[[#This Row],[Merged_Coding3numerical2]]=3,Table1[[#This Row],[Merged_Coding3numerical3]]=3),1,0)</f>
        <v>0</v>
      </c>
      <c r="AH541">
        <f>IF(OR(Table1[[#This Row],[Merged_Coding3numerical1]]=4,Table1[[#This Row],[Merged_Coding3numerical2]]=4,Table1[[#This Row],[Merged_Coding3numerical3]]=4),1,0)</f>
        <v>1</v>
      </c>
      <c r="AI541">
        <f>IF(OR(Table1[[#This Row],[Merged_Coding3numerical1]]=5,Table1[[#This Row],[Merged_Coding3numerical2]]=5,Table1[[#This Row],[Merged_Coding3numerical3]]=5),1,0)</f>
        <v>0</v>
      </c>
      <c r="AJ541">
        <f>LEN(Table1[[#This Row],[narratives_open]])</f>
        <v>299</v>
      </c>
      <c r="AK541" s="1" t="s">
        <v>113</v>
      </c>
      <c r="AL541" s="1">
        <v>1</v>
      </c>
      <c r="AR541">
        <f t="shared" si="8"/>
        <v>1</v>
      </c>
      <c r="AS541">
        <v>3</v>
      </c>
      <c r="AT541">
        <v>2</v>
      </c>
      <c r="AU541">
        <v>1</v>
      </c>
      <c r="AV541">
        <f>IF(Table1[[#This Row],[narratives_rank_1]]=1,IF(Table1[[#This Row],[narratives_rank_2]]=2,123,132),IF(Table1[[#This Row],[narratives_rank_1]]=2,IF(Table1[[#This Row],[narratives_rank_2]]=1,213,231),IF(Table1[[#This Row],[narratives_rank_2]]=1,312,321)))</f>
        <v>321</v>
      </c>
      <c r="AW541" t="str">
        <f>IF(AV541=[1]Q4_narr_rank!$B$2,[1]Q4_narr_rank!$A$2,IF(AV541=[1]Q4_narr_rank!$B$3,[1]Q4_narr_rank!$A$3,IF(AV541=[1]Q4_narr_rank!$B$4,[1]Q4_narr_rank!$A$4,IF(AV541=[1]Q4_narr_rank!$B$5,[1]Q4_narr_rank!$A$5,IF(AV541=[1]Q4_narr_rank!$B$6,[1]Q4_narr_rank!$A$6,IF(AV541=[1]Q4_narr_rank!$B$7,[1]Q4_narr_rank!$A$7))))))</f>
        <v>Idealists</v>
      </c>
      <c r="AX541" t="s">
        <v>2913</v>
      </c>
      <c r="AY541">
        <v>1</v>
      </c>
      <c r="AZ541">
        <f>LEN(Table1[[#This Row],[narratives_probing]])</f>
        <v>329</v>
      </c>
      <c r="BA541" s="6" t="str">
        <f>IF(Table1[[#This Row],[narratives_rank_1]]=1,"Money",IF(Table1[[#This Row],[narratives_rank_2]]=1,"Mixture",IF(Table1[[#This Row],[narratives_rank_3]]=1,"Sincere")))</f>
        <v>Sincere</v>
      </c>
      <c r="BB541" s="9" t="s">
        <v>268</v>
      </c>
      <c r="BC541" s="1">
        <v>6</v>
      </c>
      <c r="BF541" t="s">
        <v>202</v>
      </c>
      <c r="BG541" t="s">
        <v>187</v>
      </c>
      <c r="BH541" t="s">
        <v>96</v>
      </c>
      <c r="BI541" t="s">
        <v>146</v>
      </c>
      <c r="BJ541" t="s">
        <v>134</v>
      </c>
      <c r="BK541" t="s">
        <v>120</v>
      </c>
      <c r="BL541" t="s">
        <v>135</v>
      </c>
      <c r="BN541">
        <v>36</v>
      </c>
      <c r="BO541" t="s">
        <v>122</v>
      </c>
      <c r="BP541" t="s">
        <v>123</v>
      </c>
      <c r="BQ541" t="s">
        <v>124</v>
      </c>
    </row>
    <row r="542" spans="1:69" x14ac:dyDescent="0.2">
      <c r="A542" t="s">
        <v>2914</v>
      </c>
      <c r="B542" t="s">
        <v>2914</v>
      </c>
      <c r="C542">
        <v>188.87799999999999</v>
      </c>
      <c r="D542" t="s">
        <v>2915</v>
      </c>
      <c r="E542" s="1" t="s">
        <v>205</v>
      </c>
      <c r="F542" s="1">
        <v>2</v>
      </c>
      <c r="G542" s="1" t="s">
        <v>206</v>
      </c>
      <c r="H542" s="1">
        <v>6</v>
      </c>
      <c r="I542" s="1"/>
      <c r="J542" t="s">
        <v>2916</v>
      </c>
      <c r="K542" s="1" t="s">
        <v>108</v>
      </c>
      <c r="L542" s="1">
        <v>1</v>
      </c>
      <c r="M542" s="1" t="s">
        <v>109</v>
      </c>
      <c r="N542" s="1">
        <v>1</v>
      </c>
      <c r="O542" s="1" t="s">
        <v>88</v>
      </c>
      <c r="P542" s="1">
        <v>4</v>
      </c>
      <c r="R542" t="s">
        <v>2917</v>
      </c>
      <c r="S542">
        <v>0</v>
      </c>
      <c r="X542">
        <v>0</v>
      </c>
      <c r="Y542" t="str" cm="1">
        <f t="array" ref="Y54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42" cm="1">
        <f t="array" ref="Z54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42" t="str" cm="1">
        <f t="array" ref="AA54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42" t="str" cm="1">
        <f t="array" ref="AB54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42" t="str" cm="1">
        <f t="array" ref="AC54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42" t="str" cm="1">
        <f t="array" ref="AD54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42">
        <f>IF(OR(Table1[[#This Row],[Merged_Coding3numerical1]]=1,Table1[[#This Row],[Merged_Coding3numerical2]]=1,Table1[[#This Row],[Merged_Coding3numerical3]]=1),1,0)</f>
        <v>1</v>
      </c>
      <c r="AF542">
        <f>IF(OR(Table1[[#This Row],[Merged_Coding3numerical1]]=2,Table1[[#This Row],[Merged_Coding3numerical2]]=2,Table1[[#This Row],[Merged_Coding3numerical3]]=2),1,0)</f>
        <v>0</v>
      </c>
      <c r="AG542">
        <f>IF(OR(Table1[[#This Row],[Merged_Coding3numerical1]]=3,Table1[[#This Row],[Merged_Coding3numerical2]]=3,Table1[[#This Row],[Merged_Coding3numerical3]]=3),1,0)</f>
        <v>0</v>
      </c>
      <c r="AH542">
        <f>IF(OR(Table1[[#This Row],[Merged_Coding3numerical1]]=4,Table1[[#This Row],[Merged_Coding3numerical2]]=4,Table1[[#This Row],[Merged_Coding3numerical3]]=4),1,0)</f>
        <v>0</v>
      </c>
      <c r="AI542">
        <f>IF(OR(Table1[[#This Row],[Merged_Coding3numerical1]]=5,Table1[[#This Row],[Merged_Coding3numerical2]]=5,Table1[[#This Row],[Merged_Coding3numerical3]]=5),1,0)</f>
        <v>0</v>
      </c>
      <c r="AJ542">
        <f>LEN(Table1[[#This Row],[narratives_open]])</f>
        <v>198</v>
      </c>
      <c r="AK542" s="1" t="s">
        <v>90</v>
      </c>
      <c r="AL542" s="1">
        <v>2</v>
      </c>
      <c r="AR542">
        <f t="shared" si="8"/>
        <v>1</v>
      </c>
      <c r="AS542">
        <v>1</v>
      </c>
      <c r="AT542">
        <v>2</v>
      </c>
      <c r="AU542">
        <v>3</v>
      </c>
      <c r="AV542">
        <f>IF(Table1[[#This Row],[narratives_rank_1]]=1,IF(Table1[[#This Row],[narratives_rank_2]]=2,123,132),IF(Table1[[#This Row],[narratives_rank_1]]=2,IF(Table1[[#This Row],[narratives_rank_2]]=1,213,231),IF(Table1[[#This Row],[narratives_rank_2]]=1,312,321)))</f>
        <v>123</v>
      </c>
      <c r="AW542" t="str">
        <f>IF(AV542=[1]Q4_narr_rank!$B$2,[1]Q4_narr_rank!$A$2,IF(AV542=[1]Q4_narr_rank!$B$3,[1]Q4_narr_rank!$A$3,IF(AV542=[1]Q4_narr_rank!$B$4,[1]Q4_narr_rank!$A$4,IF(AV542=[1]Q4_narr_rank!$B$5,[1]Q4_narr_rank!$A$5,IF(AV542=[1]Q4_narr_rank!$B$6,[1]Q4_narr_rank!$A$6,IF(AV542=[1]Q4_narr_rank!$B$7,[1]Q4_narr_rank!$A$7))))))</f>
        <v>Cynics</v>
      </c>
      <c r="AX542" t="s">
        <v>2918</v>
      </c>
      <c r="AY542">
        <v>1</v>
      </c>
      <c r="AZ542">
        <f>LEN(Table1[[#This Row],[narratives_probing]])</f>
        <v>132</v>
      </c>
      <c r="BA542" s="6" t="str">
        <f>IF(Table1[[#This Row],[narratives_rank_1]]=1,"Money",IF(Table1[[#This Row],[narratives_rank_2]]=1,"Mixture",IF(Table1[[#This Row],[narratives_rank_3]]=1,"Sincere")))</f>
        <v>Money</v>
      </c>
      <c r="BB542" s="10" t="s">
        <v>92</v>
      </c>
      <c r="BC542" s="1">
        <v>9</v>
      </c>
      <c r="BF542" t="s">
        <v>223</v>
      </c>
      <c r="BG542" t="s">
        <v>187</v>
      </c>
      <c r="BH542" t="s">
        <v>118</v>
      </c>
      <c r="BI542" t="s">
        <v>118</v>
      </c>
      <c r="BJ542" t="s">
        <v>154</v>
      </c>
      <c r="BK542" t="s">
        <v>163</v>
      </c>
      <c r="BL542" t="s">
        <v>99</v>
      </c>
      <c r="BN542">
        <v>42</v>
      </c>
      <c r="BO542" t="s">
        <v>122</v>
      </c>
      <c r="BP542" t="s">
        <v>324</v>
      </c>
      <c r="BQ542" t="s">
        <v>138</v>
      </c>
    </row>
    <row r="543" spans="1:69" x14ac:dyDescent="0.2">
      <c r="A543" t="s">
        <v>2919</v>
      </c>
      <c r="B543" t="s">
        <v>2919</v>
      </c>
      <c r="C543">
        <v>584.89499999999998</v>
      </c>
      <c r="D543" t="s">
        <v>2920</v>
      </c>
      <c r="E543" s="1" t="s">
        <v>205</v>
      </c>
      <c r="F543" s="1">
        <v>2</v>
      </c>
      <c r="G543" s="1" t="s">
        <v>206</v>
      </c>
      <c r="H543" s="1">
        <v>6</v>
      </c>
      <c r="I543" s="1"/>
      <c r="J543" t="s">
        <v>2921</v>
      </c>
      <c r="K543" s="1" t="s">
        <v>108</v>
      </c>
      <c r="L543" s="1">
        <v>1</v>
      </c>
      <c r="M543" s="1" t="s">
        <v>109</v>
      </c>
      <c r="N543" s="1">
        <v>1</v>
      </c>
      <c r="O543" s="1" t="s">
        <v>345</v>
      </c>
      <c r="P543" s="1">
        <v>1</v>
      </c>
      <c r="R543" t="s">
        <v>2922</v>
      </c>
      <c r="S543">
        <v>0</v>
      </c>
      <c r="U543">
        <v>1</v>
      </c>
      <c r="V543" t="s">
        <v>185</v>
      </c>
      <c r="W543" s="8">
        <f>IF(Table1[[#This Row],[main_reasontext]]=[1]Q3_narr_open!$A$23,1,IF(Table1[[#This Row],[main_reasontext]]=[1]Q3_narr_open!$A$24,2,IF(Table1[[#This Row],[main_reasontext]]=[1]Q3_narr_open!$A$25,3,IF(Table1[[#This Row],[main_reasontext]]=[1]Q3_narr_open!$A$26,4,))))</f>
        <v>4</v>
      </c>
      <c r="X543">
        <v>0</v>
      </c>
      <c r="Y543" t="str" cm="1">
        <f t="array" ref="Y54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43" cm="1">
        <f t="array" ref="Z54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43" t="str" cm="1">
        <f t="array" ref="AA54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543" cm="1">
        <f t="array" ref="AB54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543" t="str" cm="1">
        <f t="array" ref="AC54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543" cm="1">
        <f t="array" ref="AD54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543">
        <f>IF(OR(Table1[[#This Row],[Merged_Coding3numerical1]]=1,Table1[[#This Row],[Merged_Coding3numerical2]]=1,Table1[[#This Row],[Merged_Coding3numerical3]]=1),1,0)</f>
        <v>1</v>
      </c>
      <c r="AF543">
        <f>IF(OR(Table1[[#This Row],[Merged_Coding3numerical1]]=2,Table1[[#This Row],[Merged_Coding3numerical2]]=2,Table1[[#This Row],[Merged_Coding3numerical3]]=2),1,0)</f>
        <v>0</v>
      </c>
      <c r="AG543">
        <f>IF(OR(Table1[[#This Row],[Merged_Coding3numerical1]]=3,Table1[[#This Row],[Merged_Coding3numerical2]]=3,Table1[[#This Row],[Merged_Coding3numerical3]]=3),1,0)</f>
        <v>0</v>
      </c>
      <c r="AH543">
        <f>IF(OR(Table1[[#This Row],[Merged_Coding3numerical1]]=4,Table1[[#This Row],[Merged_Coding3numerical2]]=4,Table1[[#This Row],[Merged_Coding3numerical3]]=4),1,0)</f>
        <v>1</v>
      </c>
      <c r="AI543">
        <f>IF(OR(Table1[[#This Row],[Merged_Coding3numerical1]]=5,Table1[[#This Row],[Merged_Coding3numerical2]]=5,Table1[[#This Row],[Merged_Coding3numerical3]]=5),1,0)</f>
        <v>0</v>
      </c>
      <c r="AJ543">
        <f>LEN(Table1[[#This Row],[narratives_open]])</f>
        <v>263</v>
      </c>
      <c r="AK543" s="1" t="s">
        <v>113</v>
      </c>
      <c r="AL543" s="1">
        <v>1</v>
      </c>
      <c r="AM543" s="1" t="s">
        <v>90</v>
      </c>
      <c r="AN543" s="1">
        <v>2</v>
      </c>
      <c r="AO543" s="1" t="s">
        <v>114</v>
      </c>
      <c r="AP543" s="1">
        <v>6</v>
      </c>
      <c r="AR543">
        <f t="shared" si="8"/>
        <v>0.33333333333333331</v>
      </c>
      <c r="AS543">
        <v>1</v>
      </c>
      <c r="AT543">
        <v>2</v>
      </c>
      <c r="AU543">
        <v>3</v>
      </c>
      <c r="AV543">
        <f>IF(Table1[[#This Row],[narratives_rank_1]]=1,IF(Table1[[#This Row],[narratives_rank_2]]=2,123,132),IF(Table1[[#This Row],[narratives_rank_1]]=2,IF(Table1[[#This Row],[narratives_rank_2]]=1,213,231),IF(Table1[[#This Row],[narratives_rank_2]]=1,312,321)))</f>
        <v>123</v>
      </c>
      <c r="AW543" t="str">
        <f>IF(AV543=[1]Q4_narr_rank!$B$2,[1]Q4_narr_rank!$A$2,IF(AV543=[1]Q4_narr_rank!$B$3,[1]Q4_narr_rank!$A$3,IF(AV543=[1]Q4_narr_rank!$B$4,[1]Q4_narr_rank!$A$4,IF(AV543=[1]Q4_narr_rank!$B$5,[1]Q4_narr_rank!$A$5,IF(AV543=[1]Q4_narr_rank!$B$6,[1]Q4_narr_rank!$A$6,IF(AV543=[1]Q4_narr_rank!$B$7,[1]Q4_narr_rank!$A$7))))))</f>
        <v>Cynics</v>
      </c>
      <c r="AX543" t="s">
        <v>2923</v>
      </c>
      <c r="AY543">
        <v>1</v>
      </c>
      <c r="AZ543">
        <f>LEN(Table1[[#This Row],[narratives_probing]])</f>
        <v>154</v>
      </c>
      <c r="BA543" s="6" t="str">
        <f>IF(Table1[[#This Row],[narratives_rank_1]]=1,"Money",IF(Table1[[#This Row],[narratives_rank_2]]=1,"Mixture",IF(Table1[[#This Row],[narratives_rank_3]]=1,"Sincere")))</f>
        <v>Money</v>
      </c>
      <c r="BB543" s="11" t="s">
        <v>116</v>
      </c>
      <c r="BC543" s="1">
        <v>10</v>
      </c>
      <c r="BF543" t="s">
        <v>223</v>
      </c>
      <c r="BG543">
        <v>0.4</v>
      </c>
      <c r="BH543" t="s">
        <v>146</v>
      </c>
      <c r="BI543" t="s">
        <v>146</v>
      </c>
      <c r="BJ543" t="s">
        <v>119</v>
      </c>
      <c r="BK543" t="s">
        <v>120</v>
      </c>
      <c r="BL543" t="s">
        <v>448</v>
      </c>
      <c r="BM543" t="s">
        <v>2924</v>
      </c>
      <c r="BN543">
        <v>45</v>
      </c>
      <c r="BO543" t="s">
        <v>136</v>
      </c>
      <c r="BP543" t="s">
        <v>358</v>
      </c>
      <c r="BQ543" t="s">
        <v>124</v>
      </c>
    </row>
    <row r="544" spans="1:69" x14ac:dyDescent="0.2">
      <c r="A544" t="s">
        <v>2925</v>
      </c>
      <c r="B544" t="s">
        <v>2925</v>
      </c>
      <c r="C544">
        <v>53.890999999999998</v>
      </c>
      <c r="D544" t="s">
        <v>2926</v>
      </c>
      <c r="E544" s="1" t="s">
        <v>105</v>
      </c>
      <c r="F544" s="1">
        <v>1</v>
      </c>
      <c r="G544" s="1" t="s">
        <v>106</v>
      </c>
      <c r="H544" s="1">
        <v>2</v>
      </c>
      <c r="I544" s="1"/>
      <c r="J544" t="s">
        <v>87</v>
      </c>
      <c r="K544" s="1" t="s">
        <v>86</v>
      </c>
      <c r="L544" s="1">
        <v>4</v>
      </c>
      <c r="M544" s="1" t="s">
        <v>87</v>
      </c>
      <c r="N544" s="1">
        <v>3</v>
      </c>
      <c r="O544" s="1" t="s">
        <v>88</v>
      </c>
      <c r="P544" s="1">
        <v>4</v>
      </c>
      <c r="R544" t="s">
        <v>2927</v>
      </c>
      <c r="S544">
        <v>1</v>
      </c>
      <c r="V544" t="s">
        <v>90</v>
      </c>
      <c r="W544" s="8">
        <f>IF(Table1[[#This Row],[main_reasontext]]=[1]Q3_narr_open!$A$23,1,IF(Table1[[#This Row],[main_reasontext]]=[1]Q3_narr_open!$A$24,2,IF(Table1[[#This Row],[main_reasontext]]=[1]Q3_narr_open!$A$25,3,IF(Table1[[#This Row],[main_reasontext]]=[1]Q3_narr_open!$A$26,4,))))</f>
        <v>1</v>
      </c>
      <c r="X544">
        <v>0</v>
      </c>
      <c r="Y544" t="str" cm="1">
        <f t="array" ref="Y54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44" cm="1">
        <f t="array" ref="Z54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44" t="str" cm="1">
        <f t="array" ref="AA54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44" cm="1">
        <f t="array" ref="AB54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44" t="str" cm="1">
        <f t="array" ref="AC54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544" cm="1">
        <f t="array" ref="AD54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544">
        <f>IF(OR(Table1[[#This Row],[Merged_Coding3numerical1]]=1,Table1[[#This Row],[Merged_Coding3numerical2]]=1,Table1[[#This Row],[Merged_Coding3numerical3]]=1),1,0)</f>
        <v>1</v>
      </c>
      <c r="AF544">
        <f>IF(OR(Table1[[#This Row],[Merged_Coding3numerical1]]=2,Table1[[#This Row],[Merged_Coding3numerical2]]=2,Table1[[#This Row],[Merged_Coding3numerical3]]=2),1,0)</f>
        <v>1</v>
      </c>
      <c r="AG544">
        <f>IF(OR(Table1[[#This Row],[Merged_Coding3numerical1]]=3,Table1[[#This Row],[Merged_Coding3numerical2]]=3,Table1[[#This Row],[Merged_Coding3numerical3]]=3),1,0)</f>
        <v>0</v>
      </c>
      <c r="AH544">
        <f>IF(OR(Table1[[#This Row],[Merged_Coding3numerical1]]=4,Table1[[#This Row],[Merged_Coding3numerical2]]=4,Table1[[#This Row],[Merged_Coding3numerical3]]=4),1,0)</f>
        <v>1</v>
      </c>
      <c r="AI544">
        <f>IF(OR(Table1[[#This Row],[Merged_Coding3numerical1]]=5,Table1[[#This Row],[Merged_Coding3numerical2]]=5,Table1[[#This Row],[Merged_Coding3numerical3]]=5),1,0)</f>
        <v>0</v>
      </c>
      <c r="AJ544">
        <f>LEN(Table1[[#This Row],[narratives_open]])</f>
        <v>124</v>
      </c>
      <c r="AK544" s="1" t="s">
        <v>90</v>
      </c>
      <c r="AL544" s="1">
        <v>2</v>
      </c>
      <c r="AM544" s="1" t="s">
        <v>113</v>
      </c>
      <c r="AN544" s="1">
        <v>1</v>
      </c>
      <c r="AO544" s="1" t="s">
        <v>112</v>
      </c>
      <c r="AP544" s="1">
        <v>3</v>
      </c>
      <c r="AR544">
        <f t="shared" si="8"/>
        <v>0.33333333333333331</v>
      </c>
      <c r="AS544">
        <v>1</v>
      </c>
      <c r="AT544">
        <v>2</v>
      </c>
      <c r="AU544">
        <v>3</v>
      </c>
      <c r="AV544">
        <f>IF(Table1[[#This Row],[narratives_rank_1]]=1,IF(Table1[[#This Row],[narratives_rank_2]]=2,123,132),IF(Table1[[#This Row],[narratives_rank_1]]=2,IF(Table1[[#This Row],[narratives_rank_2]]=1,213,231),IF(Table1[[#This Row],[narratives_rank_2]]=1,312,321)))</f>
        <v>123</v>
      </c>
      <c r="AW544" t="str">
        <f>IF(AV544=[1]Q4_narr_rank!$B$2,[1]Q4_narr_rank!$A$2,IF(AV544=[1]Q4_narr_rank!$B$3,[1]Q4_narr_rank!$A$3,IF(AV544=[1]Q4_narr_rank!$B$4,[1]Q4_narr_rank!$A$4,IF(AV544=[1]Q4_narr_rank!$B$5,[1]Q4_narr_rank!$A$5,IF(AV544=[1]Q4_narr_rank!$B$6,[1]Q4_narr_rank!$A$6,IF(AV544=[1]Q4_narr_rank!$B$7,[1]Q4_narr_rank!$A$7))))))</f>
        <v>Cynics</v>
      </c>
      <c r="AX544" t="s">
        <v>2928</v>
      </c>
      <c r="AY544">
        <v>1</v>
      </c>
      <c r="AZ544">
        <f>LEN(Table1[[#This Row],[narratives_probing]])</f>
        <v>245</v>
      </c>
      <c r="BA544" s="6" t="str">
        <f>IF(Table1[[#This Row],[narratives_rank_1]]=1,"Money",IF(Table1[[#This Row],[narratives_rank_2]]=1,"Mixture",IF(Table1[[#This Row],[narratives_rank_3]]=1,"Sincere")))</f>
        <v>Money</v>
      </c>
      <c r="BB544" s="7" t="s">
        <v>116</v>
      </c>
      <c r="BC544" s="1">
        <v>10</v>
      </c>
      <c r="BF544" t="s">
        <v>223</v>
      </c>
      <c r="BG544" t="s">
        <v>94</v>
      </c>
      <c r="BH544" t="s">
        <v>96</v>
      </c>
      <c r="BI544" t="s">
        <v>95</v>
      </c>
      <c r="BJ544" t="s">
        <v>134</v>
      </c>
      <c r="BK544" t="s">
        <v>120</v>
      </c>
      <c r="BL544" t="s">
        <v>121</v>
      </c>
      <c r="BN544">
        <v>40</v>
      </c>
      <c r="BO544" t="s">
        <v>136</v>
      </c>
      <c r="BP544" t="s">
        <v>123</v>
      </c>
      <c r="BQ544" t="s">
        <v>156</v>
      </c>
    </row>
    <row r="545" spans="1:69" x14ac:dyDescent="0.2">
      <c r="A545" t="s">
        <v>2929</v>
      </c>
      <c r="B545" t="s">
        <v>2929</v>
      </c>
      <c r="C545">
        <v>128.91499999999999</v>
      </c>
      <c r="D545" t="s">
        <v>2930</v>
      </c>
      <c r="E545" s="1" t="s">
        <v>105</v>
      </c>
      <c r="F545" s="1">
        <v>1</v>
      </c>
      <c r="G545" s="1" t="s">
        <v>182</v>
      </c>
      <c r="H545" s="1">
        <v>3</v>
      </c>
      <c r="I545" s="1"/>
      <c r="J545" t="s">
        <v>2931</v>
      </c>
      <c r="K545" s="1" t="s">
        <v>176</v>
      </c>
      <c r="L545" s="1">
        <v>2</v>
      </c>
      <c r="M545" s="1" t="s">
        <v>328</v>
      </c>
      <c r="N545" s="1">
        <v>4</v>
      </c>
      <c r="O545" s="1" t="s">
        <v>88</v>
      </c>
      <c r="P545" s="1">
        <v>4</v>
      </c>
      <c r="R545" t="s">
        <v>2932</v>
      </c>
      <c r="S545">
        <v>0</v>
      </c>
      <c r="V545" t="s">
        <v>185</v>
      </c>
      <c r="W545" s="8">
        <f>IF(Table1[[#This Row],[main_reasontext]]=[1]Q3_narr_open!$A$23,1,IF(Table1[[#This Row],[main_reasontext]]=[1]Q3_narr_open!$A$24,2,IF(Table1[[#This Row],[main_reasontext]]=[1]Q3_narr_open!$A$25,3,IF(Table1[[#This Row],[main_reasontext]]=[1]Q3_narr_open!$A$26,4,))))</f>
        <v>4</v>
      </c>
      <c r="X545">
        <v>0</v>
      </c>
      <c r="Y545" t="str" cm="1">
        <f t="array" ref="Y54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45" cm="1">
        <f t="array" ref="Z54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45" t="str" cm="1">
        <f t="array" ref="AA54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545" cm="1">
        <f t="array" ref="AB54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545" t="str" cm="1">
        <f t="array" ref="AC54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45" t="str" cm="1">
        <f t="array" ref="AD54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45">
        <f>IF(OR(Table1[[#This Row],[Merged_Coding3numerical1]]=1,Table1[[#This Row],[Merged_Coding3numerical2]]=1,Table1[[#This Row],[Merged_Coding3numerical3]]=1),1,0)</f>
        <v>1</v>
      </c>
      <c r="AF545">
        <f>IF(OR(Table1[[#This Row],[Merged_Coding3numerical1]]=2,Table1[[#This Row],[Merged_Coding3numerical2]]=2,Table1[[#This Row],[Merged_Coding3numerical3]]=2),1,0)</f>
        <v>0</v>
      </c>
      <c r="AG545">
        <f>IF(OR(Table1[[#This Row],[Merged_Coding3numerical1]]=3,Table1[[#This Row],[Merged_Coding3numerical2]]=3,Table1[[#This Row],[Merged_Coding3numerical3]]=3),1,0)</f>
        <v>0</v>
      </c>
      <c r="AH545">
        <f>IF(OR(Table1[[#This Row],[Merged_Coding3numerical1]]=4,Table1[[#This Row],[Merged_Coding3numerical2]]=4,Table1[[#This Row],[Merged_Coding3numerical3]]=4),1,0)</f>
        <v>1</v>
      </c>
      <c r="AI545">
        <f>IF(OR(Table1[[#This Row],[Merged_Coding3numerical1]]=5,Table1[[#This Row],[Merged_Coding3numerical2]]=5,Table1[[#This Row],[Merged_Coding3numerical3]]=5),1,0)</f>
        <v>0</v>
      </c>
      <c r="AJ545">
        <f>LEN(Table1[[#This Row],[narratives_open]])</f>
        <v>361</v>
      </c>
      <c r="AK545" s="1" t="s">
        <v>114</v>
      </c>
      <c r="AL545" s="1">
        <v>6</v>
      </c>
      <c r="AM545" s="1" t="s">
        <v>90</v>
      </c>
      <c r="AN545" s="1">
        <v>2</v>
      </c>
      <c r="AR545">
        <f t="shared" si="8"/>
        <v>0.5</v>
      </c>
      <c r="AS545">
        <v>1</v>
      </c>
      <c r="AT545">
        <v>2</v>
      </c>
      <c r="AU545">
        <v>3</v>
      </c>
      <c r="AV545">
        <f>IF(Table1[[#This Row],[narratives_rank_1]]=1,IF(Table1[[#This Row],[narratives_rank_2]]=2,123,132),IF(Table1[[#This Row],[narratives_rank_1]]=2,IF(Table1[[#This Row],[narratives_rank_2]]=1,213,231),IF(Table1[[#This Row],[narratives_rank_2]]=1,312,321)))</f>
        <v>123</v>
      </c>
      <c r="AW545" t="str">
        <f>IF(AV545=[1]Q4_narr_rank!$B$2,[1]Q4_narr_rank!$A$2,IF(AV545=[1]Q4_narr_rank!$B$3,[1]Q4_narr_rank!$A$3,IF(AV545=[1]Q4_narr_rank!$B$4,[1]Q4_narr_rank!$A$4,IF(AV545=[1]Q4_narr_rank!$B$5,[1]Q4_narr_rank!$A$5,IF(AV545=[1]Q4_narr_rank!$B$6,[1]Q4_narr_rank!$A$6,IF(AV545=[1]Q4_narr_rank!$B$7,[1]Q4_narr_rank!$A$7))))))</f>
        <v>Cynics</v>
      </c>
      <c r="AX545" t="s">
        <v>2933</v>
      </c>
      <c r="AY545">
        <v>1</v>
      </c>
      <c r="AZ545">
        <f>LEN(Table1[[#This Row],[narratives_probing]])</f>
        <v>91</v>
      </c>
      <c r="BA545" s="6" t="str">
        <f>IF(Table1[[#This Row],[narratives_rank_1]]=1,"Money",IF(Table1[[#This Row],[narratives_rank_2]]=1,"Mixture",IF(Table1[[#This Row],[narratives_rank_3]]=1,"Sincere")))</f>
        <v>Money</v>
      </c>
      <c r="BB545" s="11" t="s">
        <v>116</v>
      </c>
      <c r="BC545" s="1">
        <v>10</v>
      </c>
      <c r="BF545" t="s">
        <v>117</v>
      </c>
      <c r="BG545">
        <v>0.6</v>
      </c>
      <c r="BH545" t="s">
        <v>118</v>
      </c>
      <c r="BI545" t="s">
        <v>118</v>
      </c>
      <c r="BJ545" t="s">
        <v>134</v>
      </c>
      <c r="BK545" t="s">
        <v>163</v>
      </c>
      <c r="BL545" t="s">
        <v>135</v>
      </c>
      <c r="BN545">
        <v>52</v>
      </c>
      <c r="BO545" t="s">
        <v>122</v>
      </c>
      <c r="BP545" t="s">
        <v>324</v>
      </c>
      <c r="BQ545" t="s">
        <v>138</v>
      </c>
    </row>
    <row r="546" spans="1:69" x14ac:dyDescent="0.2">
      <c r="A546" t="s">
        <v>2934</v>
      </c>
      <c r="B546" t="s">
        <v>2934</v>
      </c>
      <c r="C546">
        <v>31.385999999999999</v>
      </c>
      <c r="D546" t="s">
        <v>2935</v>
      </c>
      <c r="E546" s="1" t="s">
        <v>127</v>
      </c>
      <c r="F546" s="1">
        <v>3</v>
      </c>
      <c r="G546" s="1" t="s">
        <v>128</v>
      </c>
      <c r="H546" s="1">
        <v>9</v>
      </c>
      <c r="I546" s="1"/>
      <c r="J546" t="s">
        <v>2936</v>
      </c>
      <c r="K546" s="1" t="s">
        <v>176</v>
      </c>
      <c r="L546" s="1">
        <v>2</v>
      </c>
      <c r="M546" s="1" t="s">
        <v>328</v>
      </c>
      <c r="N546" s="1">
        <v>4</v>
      </c>
      <c r="O546" s="1" t="s">
        <v>88</v>
      </c>
      <c r="P546" s="1">
        <v>4</v>
      </c>
      <c r="Q546" s="1"/>
      <c r="R546" t="s">
        <v>2937</v>
      </c>
      <c r="S546">
        <v>1</v>
      </c>
      <c r="T546" t="s">
        <v>170</v>
      </c>
      <c r="V546" t="s">
        <v>90</v>
      </c>
      <c r="W546" s="8">
        <f>IF(Table1[[#This Row],[main_reasontext]]=[1]Q3_narr_open!$A$23,1,IF(Table1[[#This Row],[main_reasontext]]=[1]Q3_narr_open!$A$24,2,IF(Table1[[#This Row],[main_reasontext]]=[1]Q3_narr_open!$A$25,3,IF(Table1[[#This Row],[main_reasontext]]=[1]Q3_narr_open!$A$26,4,))))</f>
        <v>1</v>
      </c>
      <c r="X546">
        <v>0</v>
      </c>
      <c r="Y546" t="str" cm="1">
        <f t="array" ref="Y54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46" cm="1">
        <f t="array" ref="Z54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46" t="str" cm="1">
        <f t="array" ref="AA54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46" cm="1">
        <f t="array" ref="AB54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46" t="str" cm="1">
        <f t="array" ref="AC54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46" t="str" cm="1">
        <f t="array" ref="AD54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46">
        <f>IF(OR(Table1[[#This Row],[Merged_Coding3numerical1]]=1,Table1[[#This Row],[Merged_Coding3numerical2]]=1,Table1[[#This Row],[Merged_Coding3numerical3]]=1),1,0)</f>
        <v>1</v>
      </c>
      <c r="AF546">
        <f>IF(OR(Table1[[#This Row],[Merged_Coding3numerical1]]=2,Table1[[#This Row],[Merged_Coding3numerical2]]=2,Table1[[#This Row],[Merged_Coding3numerical3]]=2),1,0)</f>
        <v>0</v>
      </c>
      <c r="AG546">
        <f>IF(OR(Table1[[#This Row],[Merged_Coding3numerical1]]=3,Table1[[#This Row],[Merged_Coding3numerical2]]=3,Table1[[#This Row],[Merged_Coding3numerical3]]=3),1,0)</f>
        <v>0</v>
      </c>
      <c r="AH546">
        <f>IF(OR(Table1[[#This Row],[Merged_Coding3numerical1]]=4,Table1[[#This Row],[Merged_Coding3numerical2]]=4,Table1[[#This Row],[Merged_Coding3numerical3]]=4),1,0)</f>
        <v>1</v>
      </c>
      <c r="AI546">
        <f>IF(OR(Table1[[#This Row],[Merged_Coding3numerical1]]=5,Table1[[#This Row],[Merged_Coding3numerical2]]=5,Table1[[#This Row],[Merged_Coding3numerical3]]=5),1,0)</f>
        <v>0</v>
      </c>
      <c r="AJ546">
        <f>LEN(Table1[[#This Row],[narratives_open]])</f>
        <v>53</v>
      </c>
      <c r="AK546" s="1" t="s">
        <v>90</v>
      </c>
      <c r="AL546" s="1">
        <v>2</v>
      </c>
      <c r="AM546" s="1" t="s">
        <v>113</v>
      </c>
      <c r="AN546" s="1">
        <v>1</v>
      </c>
      <c r="AR546">
        <f t="shared" si="8"/>
        <v>0.5</v>
      </c>
      <c r="AS546">
        <v>3</v>
      </c>
      <c r="AT546">
        <v>1</v>
      </c>
      <c r="AU546">
        <v>2</v>
      </c>
      <c r="AV546">
        <f>IF(Table1[[#This Row],[narratives_rank_1]]=1,IF(Table1[[#This Row],[narratives_rank_2]]=2,123,132),IF(Table1[[#This Row],[narratives_rank_1]]=2,IF(Table1[[#This Row],[narratives_rank_2]]=1,213,231),IF(Table1[[#This Row],[narratives_rank_2]]=1,312,321)))</f>
        <v>312</v>
      </c>
      <c r="AW546" t="str">
        <f>IF(AV546=[1]Q4_narr_rank!$B$2,[1]Q4_narr_rank!$A$2,IF(AV546=[1]Q4_narr_rank!$B$3,[1]Q4_narr_rank!$A$3,IF(AV546=[1]Q4_narr_rank!$B$4,[1]Q4_narr_rank!$A$4,IF(AV546=[1]Q4_narr_rank!$B$5,[1]Q4_narr_rank!$A$5,IF(AV546=[1]Q4_narr_rank!$B$6,[1]Q4_narr_rank!$A$6,IF(AV546=[1]Q4_narr_rank!$B$7,[1]Q4_narr_rank!$A$7))))))</f>
        <v>Balanced Idealists</v>
      </c>
      <c r="AX546" t="s">
        <v>2938</v>
      </c>
      <c r="AY546">
        <v>1</v>
      </c>
      <c r="AZ546">
        <f>LEN(Table1[[#This Row],[narratives_probing]])</f>
        <v>96</v>
      </c>
      <c r="BA546" s="6" t="str">
        <f>IF(Table1[[#This Row],[narratives_rank_1]]=1,"Money",IF(Table1[[#This Row],[narratives_rank_2]]=1,"Mixture",IF(Table1[[#This Row],[narratives_rank_3]]=1,"Sincere")))</f>
        <v>Mixture</v>
      </c>
      <c r="BB546" s="9" t="s">
        <v>336</v>
      </c>
      <c r="BC546" s="1">
        <v>3</v>
      </c>
      <c r="BF546" t="s">
        <v>133</v>
      </c>
      <c r="BG546" t="s">
        <v>187</v>
      </c>
      <c r="BH546" t="s">
        <v>146</v>
      </c>
      <c r="BI546" t="s">
        <v>146</v>
      </c>
      <c r="BJ546" t="s">
        <v>154</v>
      </c>
      <c r="BK546" t="s">
        <v>120</v>
      </c>
      <c r="BL546" t="s">
        <v>135</v>
      </c>
      <c r="BN546">
        <v>49</v>
      </c>
      <c r="BO546" t="s">
        <v>136</v>
      </c>
      <c r="BP546" t="s">
        <v>324</v>
      </c>
      <c r="BQ546" t="s">
        <v>124</v>
      </c>
    </row>
    <row r="547" spans="1:69" x14ac:dyDescent="0.2">
      <c r="A547" t="s">
        <v>2939</v>
      </c>
      <c r="B547" t="s">
        <v>2939</v>
      </c>
      <c r="C547">
        <v>148.71199999999999</v>
      </c>
      <c r="D547" t="s">
        <v>2940</v>
      </c>
      <c r="E547" s="1" t="s">
        <v>105</v>
      </c>
      <c r="F547" s="1">
        <v>1</v>
      </c>
      <c r="G547" s="1" t="s">
        <v>688</v>
      </c>
      <c r="H547" s="1">
        <v>18</v>
      </c>
      <c r="I547" s="1"/>
      <c r="J547" t="s">
        <v>2941</v>
      </c>
      <c r="K547" s="1" t="s">
        <v>108</v>
      </c>
      <c r="L547" s="1">
        <v>1</v>
      </c>
      <c r="M547" s="1" t="s">
        <v>109</v>
      </c>
      <c r="N547" s="1">
        <v>1</v>
      </c>
      <c r="O547" s="1" t="s">
        <v>88</v>
      </c>
      <c r="P547" s="1">
        <v>4</v>
      </c>
      <c r="R547" t="s">
        <v>2942</v>
      </c>
      <c r="S547">
        <v>0</v>
      </c>
      <c r="V547" t="s">
        <v>111</v>
      </c>
      <c r="W547" s="8">
        <f>IF(Table1[[#This Row],[main_reasontext]]=[1]Q3_narr_open!$A$23,1,IF(Table1[[#This Row],[main_reasontext]]=[1]Q3_narr_open!$A$24,2,IF(Table1[[#This Row],[main_reasontext]]=[1]Q3_narr_open!$A$25,3,IF(Table1[[#This Row],[main_reasontext]]=[1]Q3_narr_open!$A$26,4,))))</f>
        <v>2</v>
      </c>
      <c r="X547">
        <v>0</v>
      </c>
      <c r="Y547" t="str" cm="1">
        <f t="array" ref="Y54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47" cm="1">
        <f t="array" ref="Z54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47" t="str" cm="1">
        <f t="array" ref="AA54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547" cm="1">
        <f t="array" ref="AB54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547" t="s">
        <v>111</v>
      </c>
      <c r="AD547">
        <v>2</v>
      </c>
      <c r="AE547">
        <f>IF(OR(Table1[[#This Row],[Merged_Coding3numerical1]]=1,Table1[[#This Row],[Merged_Coding3numerical2]]=1,Table1[[#This Row],[Merged_Coding3numerical3]]=1),1,0)</f>
        <v>0</v>
      </c>
      <c r="AF547">
        <f>IF(OR(Table1[[#This Row],[Merged_Coding3numerical1]]=2,Table1[[#This Row],[Merged_Coding3numerical2]]=2,Table1[[#This Row],[Merged_Coding3numerical3]]=2),1,0)</f>
        <v>1</v>
      </c>
      <c r="AG547">
        <f>IF(OR(Table1[[#This Row],[Merged_Coding3numerical1]]=3,Table1[[#This Row],[Merged_Coding3numerical2]]=3,Table1[[#This Row],[Merged_Coding3numerical3]]=3),1,0)</f>
        <v>1</v>
      </c>
      <c r="AH547">
        <f>IF(OR(Table1[[#This Row],[Merged_Coding3numerical1]]=4,Table1[[#This Row],[Merged_Coding3numerical2]]=4,Table1[[#This Row],[Merged_Coding3numerical3]]=4),1,0)</f>
        <v>0</v>
      </c>
      <c r="AI547">
        <f>IF(OR(Table1[[#This Row],[Merged_Coding3numerical1]]=5,Table1[[#This Row],[Merged_Coding3numerical2]]=5,Table1[[#This Row],[Merged_Coding3numerical3]]=5),1,0)</f>
        <v>0</v>
      </c>
      <c r="AJ547">
        <f>LEN(Table1[[#This Row],[narratives_open]])</f>
        <v>100</v>
      </c>
      <c r="AK547" s="1" t="s">
        <v>112</v>
      </c>
      <c r="AL547" s="1">
        <v>3</v>
      </c>
      <c r="AM547" s="1" t="s">
        <v>1254</v>
      </c>
      <c r="AN547" s="1">
        <v>10</v>
      </c>
      <c r="AO547" s="1" t="s">
        <v>567</v>
      </c>
      <c r="AP547" s="1">
        <v>13</v>
      </c>
      <c r="AR547">
        <f t="shared" si="8"/>
        <v>0.33333333333333331</v>
      </c>
      <c r="AS547">
        <v>3</v>
      </c>
      <c r="AT547">
        <v>1</v>
      </c>
      <c r="AU547">
        <v>2</v>
      </c>
      <c r="AV547">
        <f>IF(Table1[[#This Row],[narratives_rank_1]]=1,IF(Table1[[#This Row],[narratives_rank_2]]=2,123,132),IF(Table1[[#This Row],[narratives_rank_1]]=2,IF(Table1[[#This Row],[narratives_rank_2]]=1,213,231),IF(Table1[[#This Row],[narratives_rank_2]]=1,312,321)))</f>
        <v>312</v>
      </c>
      <c r="AW547" t="str">
        <f>IF(AV547=[1]Q4_narr_rank!$B$2,[1]Q4_narr_rank!$A$2,IF(AV547=[1]Q4_narr_rank!$B$3,[1]Q4_narr_rank!$A$3,IF(AV547=[1]Q4_narr_rank!$B$4,[1]Q4_narr_rank!$A$4,IF(AV547=[1]Q4_narr_rank!$B$5,[1]Q4_narr_rank!$A$5,IF(AV547=[1]Q4_narr_rank!$B$6,[1]Q4_narr_rank!$A$6,IF(AV547=[1]Q4_narr_rank!$B$7,[1]Q4_narr_rank!$A$7))))))</f>
        <v>Balanced Idealists</v>
      </c>
      <c r="AX547" t="s">
        <v>2943</v>
      </c>
      <c r="AY547">
        <v>1</v>
      </c>
      <c r="AZ547">
        <f>LEN(Table1[[#This Row],[narratives_probing]])</f>
        <v>254</v>
      </c>
      <c r="BA547" s="6" t="str">
        <f>IF(Table1[[#This Row],[narratives_rank_1]]=1,"Money",IF(Table1[[#This Row],[narratives_rank_2]]=1,"Mixture",IF(Table1[[#This Row],[narratives_rank_3]]=1,"Sincere")))</f>
        <v>Mixture</v>
      </c>
      <c r="BB547" s="9" t="s">
        <v>132</v>
      </c>
      <c r="BC547" s="1">
        <v>20</v>
      </c>
      <c r="BF547" t="s">
        <v>133</v>
      </c>
      <c r="BG547">
        <v>0.4</v>
      </c>
      <c r="BH547" t="s">
        <v>146</v>
      </c>
      <c r="BI547" t="s">
        <v>118</v>
      </c>
      <c r="BJ547" t="s">
        <v>119</v>
      </c>
      <c r="BK547" t="s">
        <v>120</v>
      </c>
      <c r="BL547" t="s">
        <v>135</v>
      </c>
      <c r="BN547">
        <v>56</v>
      </c>
      <c r="BO547" t="s">
        <v>122</v>
      </c>
      <c r="BP547" t="s">
        <v>216</v>
      </c>
      <c r="BQ547" t="s">
        <v>138</v>
      </c>
    </row>
    <row r="548" spans="1:69" x14ac:dyDescent="0.2">
      <c r="A548" t="s">
        <v>2944</v>
      </c>
      <c r="B548" t="s">
        <v>2944</v>
      </c>
      <c r="C548">
        <v>171.45699999999999</v>
      </c>
      <c r="D548" t="s">
        <v>2945</v>
      </c>
      <c r="E548" s="1" t="s">
        <v>105</v>
      </c>
      <c r="F548" s="1">
        <v>1</v>
      </c>
      <c r="G548" s="1" t="s">
        <v>106</v>
      </c>
      <c r="H548" s="1">
        <v>2</v>
      </c>
      <c r="I548" s="1"/>
      <c r="J548" t="s">
        <v>2946</v>
      </c>
      <c r="K548" s="1" t="s">
        <v>108</v>
      </c>
      <c r="L548" s="1">
        <v>1</v>
      </c>
      <c r="M548" s="1" t="s">
        <v>109</v>
      </c>
      <c r="N548" s="1">
        <v>1</v>
      </c>
      <c r="O548" s="1" t="s">
        <v>88</v>
      </c>
      <c r="P548" s="1">
        <v>4</v>
      </c>
      <c r="R548" t="s">
        <v>2947</v>
      </c>
      <c r="S548">
        <v>1</v>
      </c>
      <c r="U548">
        <v>1</v>
      </c>
      <c r="V548" t="s">
        <v>90</v>
      </c>
      <c r="W548" s="8">
        <f>IF(Table1[[#This Row],[main_reasontext]]=[1]Q3_narr_open!$A$23,1,IF(Table1[[#This Row],[main_reasontext]]=[1]Q3_narr_open!$A$24,2,IF(Table1[[#This Row],[main_reasontext]]=[1]Q3_narr_open!$A$25,3,IF(Table1[[#This Row],[main_reasontext]]=[1]Q3_narr_open!$A$26,4,))))</f>
        <v>1</v>
      </c>
      <c r="X548">
        <v>1</v>
      </c>
      <c r="Y548" t="str" cm="1">
        <f t="array" ref="Y54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48" cm="1">
        <f t="array" ref="Z54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48" t="str" cm="1">
        <f t="array" ref="AA54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548" cm="1">
        <f t="array" ref="AB54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548" t="str" cm="1">
        <f t="array" ref="AC54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48" t="str" cm="1">
        <f t="array" ref="AD54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48">
        <f>IF(OR(Table1[[#This Row],[Merged_Coding3numerical1]]=1,Table1[[#This Row],[Merged_Coding3numerical2]]=1,Table1[[#This Row],[Merged_Coding3numerical3]]=1),1,0)</f>
        <v>1</v>
      </c>
      <c r="AF548">
        <f>IF(OR(Table1[[#This Row],[Merged_Coding3numerical1]]=2,Table1[[#This Row],[Merged_Coding3numerical2]]=2,Table1[[#This Row],[Merged_Coding3numerical3]]=2),1,0)</f>
        <v>0</v>
      </c>
      <c r="AG548">
        <f>IF(OR(Table1[[#This Row],[Merged_Coding3numerical1]]=3,Table1[[#This Row],[Merged_Coding3numerical2]]=3,Table1[[#This Row],[Merged_Coding3numerical3]]=3),1,0)</f>
        <v>0</v>
      </c>
      <c r="AH548">
        <f>IF(OR(Table1[[#This Row],[Merged_Coding3numerical1]]=4,Table1[[#This Row],[Merged_Coding3numerical2]]=4,Table1[[#This Row],[Merged_Coding3numerical3]]=4),1,0)</f>
        <v>1</v>
      </c>
      <c r="AI548">
        <f>IF(OR(Table1[[#This Row],[Merged_Coding3numerical1]]=5,Table1[[#This Row],[Merged_Coding3numerical2]]=5,Table1[[#This Row],[Merged_Coding3numerical3]]=5),1,0)</f>
        <v>0</v>
      </c>
      <c r="AJ548">
        <f>LEN(Table1[[#This Row],[narratives_open]])</f>
        <v>424</v>
      </c>
      <c r="AK548" s="1" t="s">
        <v>113</v>
      </c>
      <c r="AL548" s="1">
        <v>1</v>
      </c>
      <c r="AM548" s="1" t="s">
        <v>90</v>
      </c>
      <c r="AN548" s="1">
        <v>2</v>
      </c>
      <c r="AR548">
        <f t="shared" si="8"/>
        <v>0.5</v>
      </c>
      <c r="AS548">
        <v>1</v>
      </c>
      <c r="AT548">
        <v>2</v>
      </c>
      <c r="AU548">
        <v>3</v>
      </c>
      <c r="AV548">
        <f>IF(Table1[[#This Row],[narratives_rank_1]]=1,IF(Table1[[#This Row],[narratives_rank_2]]=2,123,132),IF(Table1[[#This Row],[narratives_rank_1]]=2,IF(Table1[[#This Row],[narratives_rank_2]]=1,213,231),IF(Table1[[#This Row],[narratives_rank_2]]=1,312,321)))</f>
        <v>123</v>
      </c>
      <c r="AW548" t="str">
        <f>IF(AV548=[1]Q4_narr_rank!$B$2,[1]Q4_narr_rank!$A$2,IF(AV548=[1]Q4_narr_rank!$B$3,[1]Q4_narr_rank!$A$3,IF(AV548=[1]Q4_narr_rank!$B$4,[1]Q4_narr_rank!$A$4,IF(AV548=[1]Q4_narr_rank!$B$5,[1]Q4_narr_rank!$A$5,IF(AV548=[1]Q4_narr_rank!$B$6,[1]Q4_narr_rank!$A$6,IF(AV548=[1]Q4_narr_rank!$B$7,[1]Q4_narr_rank!$A$7))))))</f>
        <v>Cynics</v>
      </c>
      <c r="AX548" t="s">
        <v>2948</v>
      </c>
      <c r="AY548">
        <v>1</v>
      </c>
      <c r="AZ548">
        <f>LEN(Table1[[#This Row],[narratives_probing]])</f>
        <v>476</v>
      </c>
      <c r="BA548" s="6" t="str">
        <f>IF(Table1[[#This Row],[narratives_rank_1]]=1,"Money",IF(Table1[[#This Row],[narratives_rank_2]]=1,"Mixture",IF(Table1[[#This Row],[narratives_rank_3]]=1,"Sincere")))</f>
        <v>Money</v>
      </c>
      <c r="BB548" s="7" t="s">
        <v>116</v>
      </c>
      <c r="BC548" s="1">
        <v>10</v>
      </c>
      <c r="BF548" t="s">
        <v>93</v>
      </c>
      <c r="BG548" t="s">
        <v>187</v>
      </c>
      <c r="BH548" t="s">
        <v>188</v>
      </c>
      <c r="BI548" t="s">
        <v>188</v>
      </c>
      <c r="BJ548" t="s">
        <v>97</v>
      </c>
      <c r="BK548" t="s">
        <v>163</v>
      </c>
      <c r="BL548" t="s">
        <v>135</v>
      </c>
      <c r="BN548">
        <v>57</v>
      </c>
      <c r="BO548" t="s">
        <v>136</v>
      </c>
      <c r="BP548" t="s">
        <v>147</v>
      </c>
      <c r="BQ548" t="s">
        <v>138</v>
      </c>
    </row>
    <row r="549" spans="1:69" x14ac:dyDescent="0.2">
      <c r="A549" t="s">
        <v>2949</v>
      </c>
      <c r="B549" t="s">
        <v>2949</v>
      </c>
      <c r="C549">
        <v>56.994</v>
      </c>
      <c r="D549" t="s">
        <v>2950</v>
      </c>
      <c r="E549" s="1" t="s">
        <v>105</v>
      </c>
      <c r="F549" s="1">
        <v>1</v>
      </c>
      <c r="G549" s="1" t="s">
        <v>182</v>
      </c>
      <c r="H549" s="1">
        <v>3</v>
      </c>
      <c r="I549" s="1"/>
      <c r="J549" t="s">
        <v>2951</v>
      </c>
      <c r="K549" s="1" t="s">
        <v>604</v>
      </c>
      <c r="L549" s="1">
        <v>5</v>
      </c>
      <c r="M549" s="1" t="s">
        <v>87</v>
      </c>
      <c r="N549" s="1">
        <v>3</v>
      </c>
      <c r="O549" s="1" t="s">
        <v>88</v>
      </c>
      <c r="P549" s="1">
        <v>4</v>
      </c>
      <c r="Q549" s="1"/>
      <c r="R549" t="s">
        <v>2952</v>
      </c>
      <c r="S549">
        <v>0</v>
      </c>
      <c r="X549">
        <v>0</v>
      </c>
      <c r="Y549" t="str" cm="1">
        <f t="array" ref="Y54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49" cm="1">
        <f t="array" ref="Z54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49" t="str" cm="1">
        <f t="array" ref="AA54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49" t="str" cm="1">
        <f t="array" ref="AB54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49" t="str" cm="1">
        <f t="array" ref="AC54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49" t="str" cm="1">
        <f t="array" ref="AD54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49">
        <f>IF(OR(Table1[[#This Row],[Merged_Coding3numerical1]]=1,Table1[[#This Row],[Merged_Coding3numerical2]]=1,Table1[[#This Row],[Merged_Coding3numerical3]]=1),1,0)</f>
        <v>0</v>
      </c>
      <c r="AF549">
        <f>IF(OR(Table1[[#This Row],[Merged_Coding3numerical1]]=2,Table1[[#This Row],[Merged_Coding3numerical2]]=2,Table1[[#This Row],[Merged_Coding3numerical3]]=2),1,0)</f>
        <v>1</v>
      </c>
      <c r="AG549">
        <f>IF(OR(Table1[[#This Row],[Merged_Coding3numerical1]]=3,Table1[[#This Row],[Merged_Coding3numerical2]]=3,Table1[[#This Row],[Merged_Coding3numerical3]]=3),1,0)</f>
        <v>0</v>
      </c>
      <c r="AH549">
        <f>IF(OR(Table1[[#This Row],[Merged_Coding3numerical1]]=4,Table1[[#This Row],[Merged_Coding3numerical2]]=4,Table1[[#This Row],[Merged_Coding3numerical3]]=4),1,0)</f>
        <v>0</v>
      </c>
      <c r="AI549">
        <f>IF(OR(Table1[[#This Row],[Merged_Coding3numerical1]]=5,Table1[[#This Row],[Merged_Coding3numerical2]]=5,Table1[[#This Row],[Merged_Coding3numerical3]]=5),1,0)</f>
        <v>0</v>
      </c>
      <c r="AJ549">
        <f>LEN(Table1[[#This Row],[narratives_open]])</f>
        <v>28</v>
      </c>
      <c r="AK549" s="1" t="s">
        <v>112</v>
      </c>
      <c r="AL549" s="1">
        <v>3</v>
      </c>
      <c r="AR549">
        <f t="shared" si="8"/>
        <v>1</v>
      </c>
      <c r="AS549">
        <v>1</v>
      </c>
      <c r="AT549">
        <v>3</v>
      </c>
      <c r="AU549">
        <v>2</v>
      </c>
      <c r="AV549">
        <f>IF(Table1[[#This Row],[narratives_rank_1]]=1,IF(Table1[[#This Row],[narratives_rank_2]]=2,123,132),IF(Table1[[#This Row],[narratives_rank_1]]=2,IF(Table1[[#This Row],[narratives_rank_2]]=1,213,231),IF(Table1[[#This Row],[narratives_rank_2]]=1,312,321)))</f>
        <v>132</v>
      </c>
      <c r="AW549" t="str">
        <f>IF(AV549=[1]Q4_narr_rank!$B$2,[1]Q4_narr_rank!$A$2,IF(AV549=[1]Q4_narr_rank!$B$3,[1]Q4_narr_rank!$A$3,IF(AV549=[1]Q4_narr_rank!$B$4,[1]Q4_narr_rank!$A$4,IF(AV549=[1]Q4_narr_rank!$B$5,[1]Q4_narr_rank!$A$5,IF(AV549=[1]Q4_narr_rank!$B$6,[1]Q4_narr_rank!$A$6,IF(AV549=[1]Q4_narr_rank!$B$7,[1]Q4_narr_rank!$A$7))))))</f>
        <v>2 different types of firms, cynics</v>
      </c>
      <c r="AX549" t="s">
        <v>2953</v>
      </c>
      <c r="AY549">
        <v>1</v>
      </c>
      <c r="AZ549">
        <f>LEN(Table1[[#This Row],[narratives_probing]])</f>
        <v>59</v>
      </c>
      <c r="BA549" s="6" t="str">
        <f>IF(Table1[[#This Row],[narratives_rank_1]]=1,"Money",IF(Table1[[#This Row],[narratives_rank_2]]=1,"Mixture",IF(Table1[[#This Row],[narratives_rank_3]]=1,"Sincere")))</f>
        <v>Money</v>
      </c>
      <c r="BB549" s="7" t="s">
        <v>116</v>
      </c>
      <c r="BC549" s="1">
        <v>10</v>
      </c>
      <c r="BF549" t="s">
        <v>153</v>
      </c>
      <c r="BG549" t="s">
        <v>94</v>
      </c>
      <c r="BH549" t="s">
        <v>118</v>
      </c>
      <c r="BI549" t="s">
        <v>146</v>
      </c>
      <c r="BJ549" t="s">
        <v>119</v>
      </c>
      <c r="BK549" t="s">
        <v>120</v>
      </c>
      <c r="BL549" t="s">
        <v>630</v>
      </c>
      <c r="BN549">
        <v>25</v>
      </c>
      <c r="BO549" t="s">
        <v>136</v>
      </c>
      <c r="BP549" t="s">
        <v>164</v>
      </c>
      <c r="BQ549" t="s">
        <v>102</v>
      </c>
    </row>
    <row r="550" spans="1:69" x14ac:dyDescent="0.2">
      <c r="A550" t="s">
        <v>2954</v>
      </c>
      <c r="B550" t="s">
        <v>2954</v>
      </c>
      <c r="C550">
        <v>69.850999999999999</v>
      </c>
      <c r="D550" t="s">
        <v>2955</v>
      </c>
      <c r="E550" s="1" t="s">
        <v>127</v>
      </c>
      <c r="F550" s="1">
        <v>3</v>
      </c>
      <c r="G550" s="1" t="s">
        <v>128</v>
      </c>
      <c r="H550" s="1">
        <v>9</v>
      </c>
      <c r="I550" s="1"/>
      <c r="J550" t="s">
        <v>2956</v>
      </c>
      <c r="K550" s="1" t="s">
        <v>108</v>
      </c>
      <c r="L550" s="1">
        <v>1</v>
      </c>
      <c r="M550" s="1" t="s">
        <v>109</v>
      </c>
      <c r="N550" s="1">
        <v>1</v>
      </c>
      <c r="O550" s="1" t="s">
        <v>88</v>
      </c>
      <c r="P550" s="1">
        <v>4</v>
      </c>
      <c r="Q550" s="1"/>
      <c r="R550" t="s">
        <v>2957</v>
      </c>
      <c r="S550">
        <v>0</v>
      </c>
      <c r="V550" t="s">
        <v>111</v>
      </c>
      <c r="W550" s="8">
        <f>IF(Table1[[#This Row],[main_reasontext]]=[1]Q3_narr_open!$A$23,1,IF(Table1[[#This Row],[main_reasontext]]=[1]Q3_narr_open!$A$24,2,IF(Table1[[#This Row],[main_reasontext]]=[1]Q3_narr_open!$A$25,3,IF(Table1[[#This Row],[main_reasontext]]=[1]Q3_narr_open!$A$26,4,))))</f>
        <v>2</v>
      </c>
      <c r="X550">
        <v>1</v>
      </c>
      <c r="Y550" t="str" cm="1">
        <f t="array" ref="Y55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50" cm="1">
        <f t="array" ref="Z55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50" t="str" cm="1">
        <f t="array" ref="AA55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550" cm="1">
        <f t="array" ref="AB55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550" t="str" cm="1">
        <f t="array" ref="AC55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50" t="str" cm="1">
        <f t="array" ref="AD55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50">
        <f>IF(OR(Table1[[#This Row],[Merged_Coding3numerical1]]=1,Table1[[#This Row],[Merged_Coding3numerical2]]=1,Table1[[#This Row],[Merged_Coding3numerical3]]=1),1,0)</f>
        <v>0</v>
      </c>
      <c r="AF550">
        <f>IF(OR(Table1[[#This Row],[Merged_Coding3numerical1]]=2,Table1[[#This Row],[Merged_Coding3numerical2]]=2,Table1[[#This Row],[Merged_Coding3numerical3]]=2),1,0)</f>
        <v>1</v>
      </c>
      <c r="AG550">
        <f>IF(OR(Table1[[#This Row],[Merged_Coding3numerical1]]=3,Table1[[#This Row],[Merged_Coding3numerical2]]=3,Table1[[#This Row],[Merged_Coding3numerical3]]=3),1,0)</f>
        <v>0</v>
      </c>
      <c r="AH550">
        <f>IF(OR(Table1[[#This Row],[Merged_Coding3numerical1]]=4,Table1[[#This Row],[Merged_Coding3numerical2]]=4,Table1[[#This Row],[Merged_Coding3numerical3]]=4),1,0)</f>
        <v>0</v>
      </c>
      <c r="AI550">
        <f>IF(OR(Table1[[#This Row],[Merged_Coding3numerical1]]=5,Table1[[#This Row],[Merged_Coding3numerical2]]=5,Table1[[#This Row],[Merged_Coding3numerical3]]=5),1,0)</f>
        <v>0</v>
      </c>
      <c r="AJ550">
        <f>LEN(Table1[[#This Row],[narratives_open]])</f>
        <v>205</v>
      </c>
      <c r="AK550" s="1" t="s">
        <v>112</v>
      </c>
      <c r="AL550" s="1">
        <v>3</v>
      </c>
      <c r="AM550" s="1" t="s">
        <v>221</v>
      </c>
      <c r="AN550" s="1">
        <v>5</v>
      </c>
      <c r="AQ550" s="1">
        <v>1</v>
      </c>
      <c r="AR550">
        <f t="shared" si="8"/>
        <v>0.5</v>
      </c>
      <c r="AS550">
        <v>2</v>
      </c>
      <c r="AT550">
        <v>3</v>
      </c>
      <c r="AU550">
        <v>1</v>
      </c>
      <c r="AV550">
        <f>IF(Table1[[#This Row],[narratives_rank_1]]=1,IF(Table1[[#This Row],[narratives_rank_2]]=2,123,132),IF(Table1[[#This Row],[narratives_rank_1]]=2,IF(Table1[[#This Row],[narratives_rank_2]]=1,213,231),IF(Table1[[#This Row],[narratives_rank_2]]=1,312,321)))</f>
        <v>231</v>
      </c>
      <c r="AW550" t="str">
        <f>IF(AV550=[1]Q4_narr_rank!$B$2,[1]Q4_narr_rank!$A$2,IF(AV550=[1]Q4_narr_rank!$B$3,[1]Q4_narr_rank!$A$3,IF(AV550=[1]Q4_narr_rank!$B$4,[1]Q4_narr_rank!$A$4,IF(AV550=[1]Q4_narr_rank!$B$5,[1]Q4_narr_rank!$A$5,IF(AV550=[1]Q4_narr_rank!$B$6,[1]Q4_narr_rank!$A$6,IF(AV550=[1]Q4_narr_rank!$B$7,[1]Q4_narr_rank!$A$7))))))</f>
        <v>2 different types of firms, idealists</v>
      </c>
      <c r="AX550" t="s">
        <v>2958</v>
      </c>
      <c r="AY550">
        <v>1</v>
      </c>
      <c r="AZ550">
        <f>LEN(Table1[[#This Row],[narratives_probing]])</f>
        <v>336</v>
      </c>
      <c r="BA550" s="6" t="str">
        <f>IF(Table1[[#This Row],[narratives_rank_1]]=1,"Money",IF(Table1[[#This Row],[narratives_rank_2]]=1,"Mixture",IF(Table1[[#This Row],[narratives_rank_3]]=1,"Sincere")))</f>
        <v>Sincere</v>
      </c>
      <c r="BB550" s="9" t="s">
        <v>369</v>
      </c>
      <c r="BC550" s="1">
        <v>7</v>
      </c>
      <c r="BF550" t="s">
        <v>93</v>
      </c>
      <c r="BG550" t="s">
        <v>94</v>
      </c>
      <c r="BH550" t="s">
        <v>118</v>
      </c>
      <c r="BI550" t="s">
        <v>118</v>
      </c>
      <c r="BJ550" t="s">
        <v>154</v>
      </c>
      <c r="BK550" t="s">
        <v>163</v>
      </c>
      <c r="BL550" t="s">
        <v>135</v>
      </c>
      <c r="BN550">
        <v>64</v>
      </c>
      <c r="BO550" t="s">
        <v>122</v>
      </c>
      <c r="BP550" t="s">
        <v>123</v>
      </c>
      <c r="BQ550" t="s">
        <v>124</v>
      </c>
    </row>
    <row r="551" spans="1:69" x14ac:dyDescent="0.2">
      <c r="A551" t="s">
        <v>2959</v>
      </c>
      <c r="B551" t="s">
        <v>2959</v>
      </c>
      <c r="C551">
        <v>195.91800000000001</v>
      </c>
      <c r="D551" t="s">
        <v>2960</v>
      </c>
      <c r="E551" s="1" t="s">
        <v>105</v>
      </c>
      <c r="F551" s="1">
        <v>1</v>
      </c>
      <c r="G551" s="1" t="s">
        <v>182</v>
      </c>
      <c r="H551" s="1">
        <v>3</v>
      </c>
      <c r="I551" s="1"/>
      <c r="J551" t="s">
        <v>2961</v>
      </c>
      <c r="K551" s="1" t="s">
        <v>192</v>
      </c>
      <c r="L551" s="1">
        <v>3</v>
      </c>
      <c r="M551" s="1" t="s">
        <v>87</v>
      </c>
      <c r="N551" s="1">
        <v>3</v>
      </c>
      <c r="O551" s="1" t="s">
        <v>88</v>
      </c>
      <c r="P551" s="1">
        <v>4</v>
      </c>
      <c r="R551" t="s">
        <v>2962</v>
      </c>
      <c r="S551">
        <v>0</v>
      </c>
      <c r="V551" t="s">
        <v>111</v>
      </c>
      <c r="W551" s="8">
        <f>IF(Table1[[#This Row],[main_reasontext]]=[1]Q3_narr_open!$A$23,1,IF(Table1[[#This Row],[main_reasontext]]=[1]Q3_narr_open!$A$24,2,IF(Table1[[#This Row],[main_reasontext]]=[1]Q3_narr_open!$A$25,3,IF(Table1[[#This Row],[main_reasontext]]=[1]Q3_narr_open!$A$26,4,))))</f>
        <v>2</v>
      </c>
      <c r="X551">
        <v>0</v>
      </c>
      <c r="Y551" t="str" cm="1">
        <f t="array" ref="Y55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51" cm="1">
        <f t="array" ref="Z55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51" t="str" cm="1">
        <f t="array" ref="AA55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51" cm="1">
        <f t="array" ref="AB55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51" t="str" cm="1">
        <f t="array" ref="AC55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51" t="str" cm="1">
        <f t="array" ref="AD55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51">
        <f>IF(OR(Table1[[#This Row],[Merged_Coding3numerical1]]=1,Table1[[#This Row],[Merged_Coding3numerical2]]=1,Table1[[#This Row],[Merged_Coding3numerical3]]=1),1,0)</f>
        <v>0</v>
      </c>
      <c r="AF551">
        <f>IF(OR(Table1[[#This Row],[Merged_Coding3numerical1]]=2,Table1[[#This Row],[Merged_Coding3numerical2]]=2,Table1[[#This Row],[Merged_Coding3numerical3]]=2),1,0)</f>
        <v>1</v>
      </c>
      <c r="AG551">
        <f>IF(OR(Table1[[#This Row],[Merged_Coding3numerical1]]=3,Table1[[#This Row],[Merged_Coding3numerical2]]=3,Table1[[#This Row],[Merged_Coding3numerical3]]=3),1,0)</f>
        <v>0</v>
      </c>
      <c r="AH551">
        <f>IF(OR(Table1[[#This Row],[Merged_Coding3numerical1]]=4,Table1[[#This Row],[Merged_Coding3numerical2]]=4,Table1[[#This Row],[Merged_Coding3numerical3]]=4),1,0)</f>
        <v>1</v>
      </c>
      <c r="AI551">
        <f>IF(OR(Table1[[#This Row],[Merged_Coding3numerical1]]=5,Table1[[#This Row],[Merged_Coding3numerical2]]=5,Table1[[#This Row],[Merged_Coding3numerical3]]=5),1,0)</f>
        <v>0</v>
      </c>
      <c r="AJ551">
        <f>LEN(Table1[[#This Row],[narratives_open]])</f>
        <v>286</v>
      </c>
      <c r="AK551" s="1" t="s">
        <v>112</v>
      </c>
      <c r="AL551" s="1">
        <v>3</v>
      </c>
      <c r="AM551" s="1" t="s">
        <v>113</v>
      </c>
      <c r="AN551" s="1">
        <v>1</v>
      </c>
      <c r="AR551">
        <f t="shared" si="8"/>
        <v>0.5</v>
      </c>
      <c r="AS551">
        <v>3</v>
      </c>
      <c r="AT551">
        <v>1</v>
      </c>
      <c r="AU551">
        <v>2</v>
      </c>
      <c r="AV551">
        <f>IF(Table1[[#This Row],[narratives_rank_1]]=1,IF(Table1[[#This Row],[narratives_rank_2]]=2,123,132),IF(Table1[[#This Row],[narratives_rank_1]]=2,IF(Table1[[#This Row],[narratives_rank_2]]=1,213,231),IF(Table1[[#This Row],[narratives_rank_2]]=1,312,321)))</f>
        <v>312</v>
      </c>
      <c r="AW551" t="str">
        <f>IF(AV551=[1]Q4_narr_rank!$B$2,[1]Q4_narr_rank!$A$2,IF(AV551=[1]Q4_narr_rank!$B$3,[1]Q4_narr_rank!$A$3,IF(AV551=[1]Q4_narr_rank!$B$4,[1]Q4_narr_rank!$A$4,IF(AV551=[1]Q4_narr_rank!$B$5,[1]Q4_narr_rank!$A$5,IF(AV551=[1]Q4_narr_rank!$B$6,[1]Q4_narr_rank!$A$6,IF(AV551=[1]Q4_narr_rank!$B$7,[1]Q4_narr_rank!$A$7))))))</f>
        <v>Balanced Idealists</v>
      </c>
      <c r="AX551" t="s">
        <v>2963</v>
      </c>
      <c r="AY551">
        <v>1</v>
      </c>
      <c r="AZ551">
        <f>LEN(Table1[[#This Row],[narratives_probing]])</f>
        <v>321</v>
      </c>
      <c r="BA551" s="6" t="str">
        <f>IF(Table1[[#This Row],[narratives_rank_1]]=1,"Money",IF(Table1[[#This Row],[narratives_rank_2]]=1,"Mixture",IF(Table1[[#This Row],[narratives_rank_3]]=1,"Sincere")))</f>
        <v>Mixture</v>
      </c>
      <c r="BB551" s="10" t="s">
        <v>236</v>
      </c>
      <c r="BC551" s="1">
        <v>17</v>
      </c>
      <c r="BD551" s="14"/>
      <c r="BE551" s="14"/>
      <c r="BF551" t="s">
        <v>93</v>
      </c>
      <c r="BG551" t="s">
        <v>187</v>
      </c>
      <c r="BH551" t="s">
        <v>188</v>
      </c>
      <c r="BI551" t="s">
        <v>188</v>
      </c>
      <c r="BJ551" t="s">
        <v>119</v>
      </c>
      <c r="BK551" t="s">
        <v>120</v>
      </c>
      <c r="BL551" t="s">
        <v>135</v>
      </c>
      <c r="BN551">
        <v>50</v>
      </c>
      <c r="BO551" t="s">
        <v>122</v>
      </c>
      <c r="BP551" t="s">
        <v>123</v>
      </c>
      <c r="BQ551" t="s">
        <v>138</v>
      </c>
    </row>
    <row r="552" spans="1:69" x14ac:dyDescent="0.2">
      <c r="A552" t="s">
        <v>2964</v>
      </c>
      <c r="B552" t="s">
        <v>2964</v>
      </c>
      <c r="C552">
        <v>24.93</v>
      </c>
      <c r="D552" t="s">
        <v>2965</v>
      </c>
      <c r="E552" s="1" t="s">
        <v>84</v>
      </c>
      <c r="F552" s="1">
        <v>4</v>
      </c>
      <c r="G552" s="1" t="s">
        <v>84</v>
      </c>
      <c r="H552" s="1">
        <v>1</v>
      </c>
      <c r="I552" s="1"/>
      <c r="J552" t="s">
        <v>2966</v>
      </c>
      <c r="K552" s="1" t="s">
        <v>108</v>
      </c>
      <c r="L552" s="1">
        <v>1</v>
      </c>
      <c r="M552" s="1" t="s">
        <v>109</v>
      </c>
      <c r="N552" s="1">
        <v>1</v>
      </c>
      <c r="O552" s="1" t="s">
        <v>88</v>
      </c>
      <c r="P552" s="1">
        <v>4</v>
      </c>
      <c r="R552" t="s">
        <v>2967</v>
      </c>
      <c r="S552">
        <v>0</v>
      </c>
      <c r="T552" t="s">
        <v>170</v>
      </c>
      <c r="X552">
        <v>0</v>
      </c>
      <c r="Y552" t="str" cm="1">
        <f t="array" ref="Y55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552" cm="1">
        <f t="array" ref="Z55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552" t="str" cm="1">
        <f t="array" ref="AA55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52" t="str" cm="1">
        <f t="array" ref="AB55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52" t="str" cm="1">
        <f t="array" ref="AC55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52" t="str" cm="1">
        <f t="array" ref="AD55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52">
        <f>IF(OR(Table1[[#This Row],[Merged_Coding3numerical1]]=1,Table1[[#This Row],[Merged_Coding3numerical2]]=1,Table1[[#This Row],[Merged_Coding3numerical3]]=1),1,0)</f>
        <v>0</v>
      </c>
      <c r="AF552">
        <f>IF(OR(Table1[[#This Row],[Merged_Coding3numerical1]]=2,Table1[[#This Row],[Merged_Coding3numerical2]]=2,Table1[[#This Row],[Merged_Coding3numerical3]]=2),1,0)</f>
        <v>0</v>
      </c>
      <c r="AG552">
        <f>IF(OR(Table1[[#This Row],[Merged_Coding3numerical1]]=3,Table1[[#This Row],[Merged_Coding3numerical2]]=3,Table1[[#This Row],[Merged_Coding3numerical3]]=3),1,0)</f>
        <v>0</v>
      </c>
      <c r="AH552">
        <f>IF(OR(Table1[[#This Row],[Merged_Coding3numerical1]]=4,Table1[[#This Row],[Merged_Coding3numerical2]]=4,Table1[[#This Row],[Merged_Coding3numerical3]]=4),1,0)</f>
        <v>0</v>
      </c>
      <c r="AI552">
        <f>IF(OR(Table1[[#This Row],[Merged_Coding3numerical1]]=5,Table1[[#This Row],[Merged_Coding3numerical2]]=5,Table1[[#This Row],[Merged_Coding3numerical3]]=5),1,0)</f>
        <v>1</v>
      </c>
      <c r="AJ552">
        <f>LEN(Table1[[#This Row],[narratives_open]])</f>
        <v>66</v>
      </c>
      <c r="AK552" s="1" t="s">
        <v>194</v>
      </c>
      <c r="AL552" s="1">
        <v>9</v>
      </c>
      <c r="AR552">
        <f t="shared" si="8"/>
        <v>1</v>
      </c>
      <c r="AS552">
        <v>2</v>
      </c>
      <c r="AT552">
        <v>3</v>
      </c>
      <c r="AU552">
        <v>1</v>
      </c>
      <c r="AV552">
        <f>IF(Table1[[#This Row],[narratives_rank_1]]=1,IF(Table1[[#This Row],[narratives_rank_2]]=2,123,132),IF(Table1[[#This Row],[narratives_rank_1]]=2,IF(Table1[[#This Row],[narratives_rank_2]]=1,213,231),IF(Table1[[#This Row],[narratives_rank_2]]=1,312,321)))</f>
        <v>231</v>
      </c>
      <c r="AW552" t="str">
        <f>IF(AV552=[1]Q4_narr_rank!$B$2,[1]Q4_narr_rank!$A$2,IF(AV552=[1]Q4_narr_rank!$B$3,[1]Q4_narr_rank!$A$3,IF(AV552=[1]Q4_narr_rank!$B$4,[1]Q4_narr_rank!$A$4,IF(AV552=[1]Q4_narr_rank!$B$5,[1]Q4_narr_rank!$A$5,IF(AV552=[1]Q4_narr_rank!$B$6,[1]Q4_narr_rank!$A$6,IF(AV552=[1]Q4_narr_rank!$B$7,[1]Q4_narr_rank!$A$7))))))</f>
        <v>2 different types of firms, idealists</v>
      </c>
      <c r="AX552" t="s">
        <v>2968</v>
      </c>
      <c r="AY552">
        <v>1</v>
      </c>
      <c r="AZ552">
        <f>LEN(Table1[[#This Row],[narratives_probing]])</f>
        <v>111</v>
      </c>
      <c r="BA552" s="6" t="str">
        <f>IF(Table1[[#This Row],[narratives_rank_1]]=1,"Money",IF(Table1[[#This Row],[narratives_rank_2]]=1,"Mixture",IF(Table1[[#This Row],[narratives_rank_3]]=1,"Sincere")))</f>
        <v>Sincere</v>
      </c>
      <c r="BB552" s="11" t="s">
        <v>2207</v>
      </c>
      <c r="BC552" s="1">
        <v>5</v>
      </c>
      <c r="BF552" t="s">
        <v>223</v>
      </c>
      <c r="BG552">
        <v>0.4</v>
      </c>
      <c r="BH552" t="s">
        <v>96</v>
      </c>
      <c r="BI552" t="s">
        <v>96</v>
      </c>
      <c r="BJ552" t="s">
        <v>119</v>
      </c>
      <c r="BK552" t="s">
        <v>163</v>
      </c>
      <c r="BL552" t="s">
        <v>135</v>
      </c>
      <c r="BN552">
        <v>64</v>
      </c>
      <c r="BO552" t="s">
        <v>136</v>
      </c>
      <c r="BP552" t="s">
        <v>147</v>
      </c>
      <c r="BQ552" t="s">
        <v>138</v>
      </c>
    </row>
    <row r="553" spans="1:69" x14ac:dyDescent="0.2">
      <c r="A553" t="s">
        <v>2969</v>
      </c>
      <c r="B553" t="s">
        <v>2969</v>
      </c>
      <c r="C553">
        <v>259.56700000000001</v>
      </c>
      <c r="D553" t="s">
        <v>2970</v>
      </c>
      <c r="E553" s="1" t="s">
        <v>105</v>
      </c>
      <c r="F553" s="1">
        <v>1</v>
      </c>
      <c r="G553" s="1" t="s">
        <v>106</v>
      </c>
      <c r="H553" s="1">
        <v>2</v>
      </c>
      <c r="I553" s="1"/>
      <c r="J553" t="s">
        <v>2971</v>
      </c>
      <c r="K553" s="1" t="s">
        <v>176</v>
      </c>
      <c r="L553" s="1">
        <v>2</v>
      </c>
      <c r="M553" s="1" t="s">
        <v>328</v>
      </c>
      <c r="N553" s="1">
        <v>4</v>
      </c>
      <c r="O553" s="1" t="s">
        <v>88</v>
      </c>
      <c r="P553" s="1">
        <v>4</v>
      </c>
      <c r="Q553" s="1"/>
      <c r="R553" t="s">
        <v>2972</v>
      </c>
      <c r="S553">
        <v>0</v>
      </c>
      <c r="V553" t="s">
        <v>90</v>
      </c>
      <c r="W553" s="8">
        <f>IF(Table1[[#This Row],[main_reasontext]]=[1]Q3_narr_open!$A$23,1,IF(Table1[[#This Row],[main_reasontext]]=[1]Q3_narr_open!$A$24,2,IF(Table1[[#This Row],[main_reasontext]]=[1]Q3_narr_open!$A$25,3,IF(Table1[[#This Row],[main_reasontext]]=[1]Q3_narr_open!$A$26,4,))))</f>
        <v>1</v>
      </c>
      <c r="X553">
        <v>0</v>
      </c>
      <c r="Y553" t="str" cm="1">
        <f t="array" ref="Y55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53" cm="1">
        <f t="array" ref="Z55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53" t="str" cm="1">
        <f t="array" ref="AA55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53" cm="1">
        <f t="array" ref="AB55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53" t="str" cm="1">
        <f t="array" ref="AC55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553" cm="1">
        <f t="array" ref="AD55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553">
        <f>IF(OR(Table1[[#This Row],[Merged_Coding3numerical1]]=1,Table1[[#This Row],[Merged_Coding3numerical2]]=1,Table1[[#This Row],[Merged_Coding3numerical3]]=1),1,0)</f>
        <v>1</v>
      </c>
      <c r="AF553">
        <f>IF(OR(Table1[[#This Row],[Merged_Coding3numerical1]]=2,Table1[[#This Row],[Merged_Coding3numerical2]]=2,Table1[[#This Row],[Merged_Coding3numerical3]]=2),1,0)</f>
        <v>1</v>
      </c>
      <c r="AG553">
        <f>IF(OR(Table1[[#This Row],[Merged_Coding3numerical1]]=3,Table1[[#This Row],[Merged_Coding3numerical2]]=3,Table1[[#This Row],[Merged_Coding3numerical3]]=3),1,0)</f>
        <v>0</v>
      </c>
      <c r="AH553">
        <f>IF(OR(Table1[[#This Row],[Merged_Coding3numerical1]]=4,Table1[[#This Row],[Merged_Coding3numerical2]]=4,Table1[[#This Row],[Merged_Coding3numerical3]]=4),1,0)</f>
        <v>1</v>
      </c>
      <c r="AI553">
        <f>IF(OR(Table1[[#This Row],[Merged_Coding3numerical1]]=5,Table1[[#This Row],[Merged_Coding3numerical2]]=5,Table1[[#This Row],[Merged_Coding3numerical3]]=5),1,0)</f>
        <v>0</v>
      </c>
      <c r="AJ553">
        <f>LEN(Table1[[#This Row],[narratives_open]])</f>
        <v>181</v>
      </c>
      <c r="AK553" s="1" t="s">
        <v>90</v>
      </c>
      <c r="AL553" s="1">
        <v>2</v>
      </c>
      <c r="AM553" s="1" t="s">
        <v>113</v>
      </c>
      <c r="AN553" s="1">
        <v>1</v>
      </c>
      <c r="AO553" s="1" t="s">
        <v>491</v>
      </c>
      <c r="AP553" s="1">
        <v>11</v>
      </c>
      <c r="AR553">
        <f t="shared" si="8"/>
        <v>0.33333333333333331</v>
      </c>
      <c r="AS553">
        <v>2</v>
      </c>
      <c r="AT553">
        <v>3</v>
      </c>
      <c r="AU553">
        <v>1</v>
      </c>
      <c r="AV553">
        <f>IF(Table1[[#This Row],[narratives_rank_1]]=1,IF(Table1[[#This Row],[narratives_rank_2]]=2,123,132),IF(Table1[[#This Row],[narratives_rank_1]]=2,IF(Table1[[#This Row],[narratives_rank_2]]=1,213,231),IF(Table1[[#This Row],[narratives_rank_2]]=1,312,321)))</f>
        <v>231</v>
      </c>
      <c r="AW553" t="str">
        <f>IF(AV553=[1]Q4_narr_rank!$B$2,[1]Q4_narr_rank!$A$2,IF(AV553=[1]Q4_narr_rank!$B$3,[1]Q4_narr_rank!$A$3,IF(AV553=[1]Q4_narr_rank!$B$4,[1]Q4_narr_rank!$A$4,IF(AV553=[1]Q4_narr_rank!$B$5,[1]Q4_narr_rank!$A$5,IF(AV553=[1]Q4_narr_rank!$B$6,[1]Q4_narr_rank!$A$6,IF(AV553=[1]Q4_narr_rank!$B$7,[1]Q4_narr_rank!$A$7))))))</f>
        <v>2 different types of firms, idealists</v>
      </c>
      <c r="AX553" t="s">
        <v>2973</v>
      </c>
      <c r="AY553">
        <v>1</v>
      </c>
      <c r="AZ553">
        <f>LEN(Table1[[#This Row],[narratives_probing]])</f>
        <v>315</v>
      </c>
      <c r="BA553" s="6" t="str">
        <f>IF(Table1[[#This Row],[narratives_rank_1]]=1,"Money",IF(Table1[[#This Row],[narratives_rank_2]]=1,"Mixture",IF(Table1[[#This Row],[narratives_rank_3]]=1,"Sincere")))</f>
        <v>Sincere</v>
      </c>
      <c r="BB553" s="10" t="s">
        <v>236</v>
      </c>
      <c r="BC553" s="1">
        <v>17</v>
      </c>
      <c r="BF553" t="s">
        <v>237</v>
      </c>
      <c r="BG553" t="s">
        <v>94</v>
      </c>
      <c r="BH553" t="s">
        <v>118</v>
      </c>
      <c r="BI553" t="s">
        <v>146</v>
      </c>
      <c r="BJ553" t="s">
        <v>134</v>
      </c>
      <c r="BK553" t="s">
        <v>163</v>
      </c>
      <c r="BL553" t="s">
        <v>135</v>
      </c>
      <c r="BN553">
        <v>72</v>
      </c>
      <c r="BO553" t="s">
        <v>100</v>
      </c>
      <c r="BP553" t="s">
        <v>216</v>
      </c>
      <c r="BQ553" t="s">
        <v>156</v>
      </c>
    </row>
    <row r="554" spans="1:69" x14ac:dyDescent="0.2">
      <c r="A554" t="s">
        <v>2974</v>
      </c>
      <c r="B554" t="s">
        <v>2974</v>
      </c>
      <c r="C554">
        <v>90.646000000000001</v>
      </c>
      <c r="D554" t="s">
        <v>2975</v>
      </c>
      <c r="E554" s="1" t="s">
        <v>167</v>
      </c>
      <c r="F554" s="1">
        <v>5</v>
      </c>
      <c r="G554" s="1" t="s">
        <v>167</v>
      </c>
      <c r="H554" s="1">
        <v>19</v>
      </c>
      <c r="I554" s="1"/>
      <c r="J554" t="s">
        <v>2976</v>
      </c>
      <c r="K554" s="1" t="s">
        <v>604</v>
      </c>
      <c r="L554" s="1">
        <v>5</v>
      </c>
      <c r="M554" s="1" t="s">
        <v>87</v>
      </c>
      <c r="N554" s="1">
        <v>3</v>
      </c>
      <c r="O554" s="1" t="s">
        <v>88</v>
      </c>
      <c r="P554" s="1">
        <v>4</v>
      </c>
      <c r="R554" t="s">
        <v>2977</v>
      </c>
      <c r="S554">
        <v>0</v>
      </c>
      <c r="X554">
        <v>0</v>
      </c>
      <c r="Y554" t="str" cm="1">
        <f t="array" ref="Y55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554" cm="1">
        <f t="array" ref="Z55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554" t="str" cm="1">
        <f t="array" ref="AA55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54" t="str" cm="1">
        <f t="array" ref="AB55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54" t="str" cm="1">
        <f t="array" ref="AC55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54" t="str" cm="1">
        <f t="array" ref="AD55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54">
        <f>IF(OR(Table1[[#This Row],[Merged_Coding3numerical1]]=1,Table1[[#This Row],[Merged_Coding3numerical2]]=1,Table1[[#This Row],[Merged_Coding3numerical3]]=1),1,0)</f>
        <v>0</v>
      </c>
      <c r="AF554">
        <f>IF(OR(Table1[[#This Row],[Merged_Coding3numerical1]]=2,Table1[[#This Row],[Merged_Coding3numerical2]]=2,Table1[[#This Row],[Merged_Coding3numerical3]]=2),1,0)</f>
        <v>0</v>
      </c>
      <c r="AG554">
        <f>IF(OR(Table1[[#This Row],[Merged_Coding3numerical1]]=3,Table1[[#This Row],[Merged_Coding3numerical2]]=3,Table1[[#This Row],[Merged_Coding3numerical3]]=3),1,0)</f>
        <v>1</v>
      </c>
      <c r="AH554">
        <f>IF(OR(Table1[[#This Row],[Merged_Coding3numerical1]]=4,Table1[[#This Row],[Merged_Coding3numerical2]]=4,Table1[[#This Row],[Merged_Coding3numerical3]]=4),1,0)</f>
        <v>0</v>
      </c>
      <c r="AI554">
        <f>IF(OR(Table1[[#This Row],[Merged_Coding3numerical1]]=5,Table1[[#This Row],[Merged_Coding3numerical2]]=5,Table1[[#This Row],[Merged_Coding3numerical3]]=5),1,0)</f>
        <v>0</v>
      </c>
      <c r="AJ554">
        <f>LEN(Table1[[#This Row],[narratives_open]])</f>
        <v>153</v>
      </c>
      <c r="AK554" s="1" t="s">
        <v>295</v>
      </c>
      <c r="AL554" s="1">
        <v>4</v>
      </c>
      <c r="AR554">
        <f t="shared" si="8"/>
        <v>1</v>
      </c>
      <c r="AS554">
        <v>1</v>
      </c>
      <c r="AT554">
        <v>2</v>
      </c>
      <c r="AU554">
        <v>3</v>
      </c>
      <c r="AV554">
        <f>IF(Table1[[#This Row],[narratives_rank_1]]=1,IF(Table1[[#This Row],[narratives_rank_2]]=2,123,132),IF(Table1[[#This Row],[narratives_rank_1]]=2,IF(Table1[[#This Row],[narratives_rank_2]]=1,213,231),IF(Table1[[#This Row],[narratives_rank_2]]=1,312,321)))</f>
        <v>123</v>
      </c>
      <c r="AW554" t="str">
        <f>IF(AV554=[1]Q4_narr_rank!$B$2,[1]Q4_narr_rank!$A$2,IF(AV554=[1]Q4_narr_rank!$B$3,[1]Q4_narr_rank!$A$3,IF(AV554=[1]Q4_narr_rank!$B$4,[1]Q4_narr_rank!$A$4,IF(AV554=[1]Q4_narr_rank!$B$5,[1]Q4_narr_rank!$A$5,IF(AV554=[1]Q4_narr_rank!$B$6,[1]Q4_narr_rank!$A$6,IF(AV554=[1]Q4_narr_rank!$B$7,[1]Q4_narr_rank!$A$7))))))</f>
        <v>Cynics</v>
      </c>
      <c r="AX554" t="s">
        <v>2978</v>
      </c>
      <c r="AY554">
        <v>1</v>
      </c>
      <c r="AZ554">
        <f>LEN(Table1[[#This Row],[narratives_probing]])</f>
        <v>113</v>
      </c>
      <c r="BA554" s="6" t="str">
        <f>IF(Table1[[#This Row],[narratives_rank_1]]=1,"Money",IF(Table1[[#This Row],[narratives_rank_2]]=1,"Mixture",IF(Table1[[#This Row],[narratives_rank_3]]=1,"Sincere")))</f>
        <v>Money</v>
      </c>
      <c r="BB554" s="11" t="s">
        <v>116</v>
      </c>
      <c r="BC554" s="1">
        <v>10</v>
      </c>
      <c r="BF554" t="s">
        <v>117</v>
      </c>
      <c r="BG554" t="s">
        <v>94</v>
      </c>
      <c r="BH554" t="s">
        <v>118</v>
      </c>
      <c r="BI554" t="s">
        <v>118</v>
      </c>
      <c r="BJ554" t="s">
        <v>154</v>
      </c>
      <c r="BK554" t="s">
        <v>163</v>
      </c>
      <c r="BL554" t="s">
        <v>135</v>
      </c>
      <c r="BN554">
        <v>47</v>
      </c>
      <c r="BO554" t="s">
        <v>100</v>
      </c>
      <c r="BP554" t="s">
        <v>123</v>
      </c>
      <c r="BQ554" t="s">
        <v>156</v>
      </c>
    </row>
    <row r="555" spans="1:69" x14ac:dyDescent="0.2">
      <c r="A555" t="s">
        <v>2979</v>
      </c>
      <c r="B555" t="s">
        <v>2979</v>
      </c>
      <c r="C555">
        <v>17.146999999999998</v>
      </c>
      <c r="D555" t="s">
        <v>2980</v>
      </c>
      <c r="E555" s="1" t="s">
        <v>127</v>
      </c>
      <c r="F555" s="1">
        <v>3</v>
      </c>
      <c r="G555" s="1" t="s">
        <v>128</v>
      </c>
      <c r="H555" s="1">
        <v>9</v>
      </c>
      <c r="I555" s="1"/>
      <c r="J555" t="s">
        <v>2981</v>
      </c>
      <c r="K555" s="1" t="s">
        <v>176</v>
      </c>
      <c r="L555" s="1">
        <v>2</v>
      </c>
      <c r="M555" s="1" t="s">
        <v>328</v>
      </c>
      <c r="N555" s="1">
        <v>4</v>
      </c>
      <c r="O555" s="1" t="s">
        <v>88</v>
      </c>
      <c r="P555" s="1">
        <v>4</v>
      </c>
      <c r="Q555" s="1"/>
      <c r="R555" t="s">
        <v>2982</v>
      </c>
      <c r="S555">
        <v>1</v>
      </c>
      <c r="V555" t="s">
        <v>90</v>
      </c>
      <c r="W555" s="8">
        <f>IF(Table1[[#This Row],[main_reasontext]]=[1]Q3_narr_open!$A$23,1,IF(Table1[[#This Row],[main_reasontext]]=[1]Q3_narr_open!$A$24,2,IF(Table1[[#This Row],[main_reasontext]]=[1]Q3_narr_open!$A$25,3,IF(Table1[[#This Row],[main_reasontext]]=[1]Q3_narr_open!$A$26,4,))))</f>
        <v>1</v>
      </c>
      <c r="X555">
        <v>0</v>
      </c>
      <c r="Y555" t="str" cm="1">
        <f t="array" ref="Y55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55" cm="1">
        <f t="array" ref="Z55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55" t="str" cm="1">
        <f t="array" ref="AA55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555" cm="1">
        <f t="array" ref="AB55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555" t="str" cm="1">
        <f t="array" ref="AC55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555" cm="1">
        <f t="array" ref="AD55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555">
        <f>IF(OR(Table1[[#This Row],[Merged_Coding3numerical1]]=1,Table1[[#This Row],[Merged_Coding3numerical2]]=1,Table1[[#This Row],[Merged_Coding3numerical3]]=1),1,0)</f>
        <v>1</v>
      </c>
      <c r="AF555">
        <f>IF(OR(Table1[[#This Row],[Merged_Coding3numerical1]]=2,Table1[[#This Row],[Merged_Coding3numerical2]]=2,Table1[[#This Row],[Merged_Coding3numerical3]]=2),1,0)</f>
        <v>1</v>
      </c>
      <c r="AG555">
        <f>IF(OR(Table1[[#This Row],[Merged_Coding3numerical1]]=3,Table1[[#This Row],[Merged_Coding3numerical2]]=3,Table1[[#This Row],[Merged_Coding3numerical3]]=3),1,0)</f>
        <v>0</v>
      </c>
      <c r="AH555">
        <f>IF(OR(Table1[[#This Row],[Merged_Coding3numerical1]]=4,Table1[[#This Row],[Merged_Coding3numerical2]]=4,Table1[[#This Row],[Merged_Coding3numerical3]]=4),1,0)</f>
        <v>1</v>
      </c>
      <c r="AI555">
        <f>IF(OR(Table1[[#This Row],[Merged_Coding3numerical1]]=5,Table1[[#This Row],[Merged_Coding3numerical2]]=5,Table1[[#This Row],[Merged_Coding3numerical3]]=5),1,0)</f>
        <v>0</v>
      </c>
      <c r="AJ555">
        <f>LEN(Table1[[#This Row],[narratives_open]])</f>
        <v>220</v>
      </c>
      <c r="AK555" s="1" t="s">
        <v>90</v>
      </c>
      <c r="AL555" s="1">
        <v>2</v>
      </c>
      <c r="AM555" s="1" t="s">
        <v>112</v>
      </c>
      <c r="AN555" s="1">
        <v>3</v>
      </c>
      <c r="AO555" s="1" t="s">
        <v>113</v>
      </c>
      <c r="AP555" s="1">
        <v>1</v>
      </c>
      <c r="AQ555" s="1"/>
      <c r="AR555">
        <f t="shared" si="8"/>
        <v>0.33333333333333331</v>
      </c>
      <c r="AS555">
        <v>1</v>
      </c>
      <c r="AT555">
        <v>2</v>
      </c>
      <c r="AU555">
        <v>3</v>
      </c>
      <c r="AV555">
        <f>IF(Table1[[#This Row],[narratives_rank_1]]=1,IF(Table1[[#This Row],[narratives_rank_2]]=2,123,132),IF(Table1[[#This Row],[narratives_rank_1]]=2,IF(Table1[[#This Row],[narratives_rank_2]]=1,213,231),IF(Table1[[#This Row],[narratives_rank_2]]=1,312,321)))</f>
        <v>123</v>
      </c>
      <c r="AW555" t="str">
        <f>IF(AV555=[1]Q4_narr_rank!$B$2,[1]Q4_narr_rank!$A$2,IF(AV555=[1]Q4_narr_rank!$B$3,[1]Q4_narr_rank!$A$3,IF(AV555=[1]Q4_narr_rank!$B$4,[1]Q4_narr_rank!$A$4,IF(AV555=[1]Q4_narr_rank!$B$5,[1]Q4_narr_rank!$A$5,IF(AV555=[1]Q4_narr_rank!$B$6,[1]Q4_narr_rank!$A$6,IF(AV555=[1]Q4_narr_rank!$B$7,[1]Q4_narr_rank!$A$7))))))</f>
        <v>Cynics</v>
      </c>
      <c r="AX555" t="s">
        <v>2983</v>
      </c>
      <c r="AY555">
        <v>1</v>
      </c>
      <c r="AZ555">
        <f>LEN(Table1[[#This Row],[narratives_probing]])</f>
        <v>198</v>
      </c>
      <c r="BA555" s="6" t="str">
        <f>IF(Table1[[#This Row],[narratives_rank_1]]=1,"Money",IF(Table1[[#This Row],[narratives_rank_2]]=1,"Mixture",IF(Table1[[#This Row],[narratives_rank_3]]=1,"Sincere")))</f>
        <v>Money</v>
      </c>
      <c r="BB555" s="9" t="s">
        <v>336</v>
      </c>
      <c r="BC555" s="1">
        <v>3</v>
      </c>
      <c r="BF555" t="s">
        <v>210</v>
      </c>
      <c r="BG555" t="s">
        <v>187</v>
      </c>
      <c r="BH555" t="s">
        <v>146</v>
      </c>
      <c r="BI555" t="s">
        <v>146</v>
      </c>
      <c r="BJ555" t="s">
        <v>154</v>
      </c>
      <c r="BK555" t="s">
        <v>163</v>
      </c>
      <c r="BL555" t="s">
        <v>135</v>
      </c>
      <c r="BN555">
        <v>58</v>
      </c>
      <c r="BO555" t="s">
        <v>122</v>
      </c>
      <c r="BP555" t="s">
        <v>123</v>
      </c>
      <c r="BQ555" t="s">
        <v>156</v>
      </c>
    </row>
    <row r="556" spans="1:69" x14ac:dyDescent="0.2">
      <c r="A556" t="s">
        <v>2984</v>
      </c>
      <c r="B556" t="s">
        <v>2984</v>
      </c>
      <c r="C556">
        <v>43.726999999999997</v>
      </c>
      <c r="D556" t="s">
        <v>2985</v>
      </c>
      <c r="E556" s="1" t="s">
        <v>105</v>
      </c>
      <c r="F556" s="1">
        <v>1</v>
      </c>
      <c r="G556" s="1" t="s">
        <v>182</v>
      </c>
      <c r="H556" s="1">
        <v>3</v>
      </c>
      <c r="I556" s="1"/>
      <c r="J556" t="s">
        <v>2986</v>
      </c>
      <c r="K556" s="1" t="s">
        <v>108</v>
      </c>
      <c r="L556" s="1">
        <v>1</v>
      </c>
      <c r="M556" s="1" t="s">
        <v>109</v>
      </c>
      <c r="N556" s="1">
        <v>1</v>
      </c>
      <c r="O556" s="1" t="s">
        <v>88</v>
      </c>
      <c r="P556" s="1">
        <v>4</v>
      </c>
      <c r="R556" t="s">
        <v>2987</v>
      </c>
      <c r="S556">
        <v>0</v>
      </c>
      <c r="X556">
        <v>0</v>
      </c>
      <c r="Y556" t="str" cm="1">
        <f t="array" ref="Y55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56" cm="1">
        <f t="array" ref="Z55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56" t="str" cm="1">
        <f t="array" ref="AA55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56" t="str" cm="1">
        <f t="array" ref="AB55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56" t="str" cm="1">
        <f t="array" ref="AC55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56" t="str" cm="1">
        <f t="array" ref="AD55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56">
        <f>IF(OR(Table1[[#This Row],[Merged_Coding3numerical1]]=1,Table1[[#This Row],[Merged_Coding3numerical2]]=1,Table1[[#This Row],[Merged_Coding3numerical3]]=1),1,0)</f>
        <v>1</v>
      </c>
      <c r="AF556">
        <f>IF(OR(Table1[[#This Row],[Merged_Coding3numerical1]]=2,Table1[[#This Row],[Merged_Coding3numerical2]]=2,Table1[[#This Row],[Merged_Coding3numerical3]]=2),1,0)</f>
        <v>0</v>
      </c>
      <c r="AG556">
        <f>IF(OR(Table1[[#This Row],[Merged_Coding3numerical1]]=3,Table1[[#This Row],[Merged_Coding3numerical2]]=3,Table1[[#This Row],[Merged_Coding3numerical3]]=3),1,0)</f>
        <v>0</v>
      </c>
      <c r="AH556">
        <f>IF(OR(Table1[[#This Row],[Merged_Coding3numerical1]]=4,Table1[[#This Row],[Merged_Coding3numerical2]]=4,Table1[[#This Row],[Merged_Coding3numerical3]]=4),1,0)</f>
        <v>0</v>
      </c>
      <c r="AI556">
        <f>IF(OR(Table1[[#This Row],[Merged_Coding3numerical1]]=5,Table1[[#This Row],[Merged_Coding3numerical2]]=5,Table1[[#This Row],[Merged_Coding3numerical3]]=5),1,0)</f>
        <v>0</v>
      </c>
      <c r="AJ556">
        <f>LEN(Table1[[#This Row],[narratives_open]])</f>
        <v>352</v>
      </c>
      <c r="AK556" s="1" t="s">
        <v>90</v>
      </c>
      <c r="AL556" s="1">
        <v>2</v>
      </c>
      <c r="AR556">
        <f t="shared" si="8"/>
        <v>1</v>
      </c>
      <c r="AS556">
        <v>2</v>
      </c>
      <c r="AT556">
        <v>1</v>
      </c>
      <c r="AU556">
        <v>3</v>
      </c>
      <c r="AV556">
        <f>IF(Table1[[#This Row],[narratives_rank_1]]=1,IF(Table1[[#This Row],[narratives_rank_2]]=2,123,132),IF(Table1[[#This Row],[narratives_rank_1]]=2,IF(Table1[[#This Row],[narratives_rank_2]]=1,213,231),IF(Table1[[#This Row],[narratives_rank_2]]=1,312,321)))</f>
        <v>213</v>
      </c>
      <c r="AW556" t="str">
        <f>IF(AV556=[1]Q4_narr_rank!$B$2,[1]Q4_narr_rank!$A$2,IF(AV556=[1]Q4_narr_rank!$B$3,[1]Q4_narr_rank!$A$3,IF(AV556=[1]Q4_narr_rank!$B$4,[1]Q4_narr_rank!$A$4,IF(AV556=[1]Q4_narr_rank!$B$5,[1]Q4_narr_rank!$A$5,IF(AV556=[1]Q4_narr_rank!$B$6,[1]Q4_narr_rank!$A$6,IF(AV556=[1]Q4_narr_rank!$B$7,[1]Q4_narr_rank!$A$7))))))</f>
        <v>Balanced Cynics</v>
      </c>
      <c r="AX556" t="s">
        <v>2988</v>
      </c>
      <c r="AY556">
        <v>1</v>
      </c>
      <c r="AZ556">
        <f>LEN(Table1[[#This Row],[narratives_probing]])</f>
        <v>96</v>
      </c>
      <c r="BA556" s="6" t="str">
        <f>IF(Table1[[#This Row],[narratives_rank_1]]=1,"Money",IF(Table1[[#This Row],[narratives_rank_2]]=1,"Mixture",IF(Table1[[#This Row],[narratives_rank_3]]=1,"Sincere")))</f>
        <v>Mixture</v>
      </c>
      <c r="BB556" s="10" t="s">
        <v>236</v>
      </c>
      <c r="BC556" s="1">
        <v>17</v>
      </c>
      <c r="BF556" t="s">
        <v>93</v>
      </c>
      <c r="BG556" t="s">
        <v>187</v>
      </c>
      <c r="BH556" t="s">
        <v>146</v>
      </c>
      <c r="BI556" t="s">
        <v>118</v>
      </c>
      <c r="BJ556" t="s">
        <v>119</v>
      </c>
      <c r="BK556" t="s">
        <v>120</v>
      </c>
      <c r="BL556" t="s">
        <v>135</v>
      </c>
      <c r="BN556">
        <v>61</v>
      </c>
      <c r="BO556" t="s">
        <v>136</v>
      </c>
      <c r="BP556" t="s">
        <v>147</v>
      </c>
      <c r="BQ556" t="s">
        <v>138</v>
      </c>
    </row>
    <row r="557" spans="1:69" x14ac:dyDescent="0.2">
      <c r="A557" t="s">
        <v>2989</v>
      </c>
      <c r="B557" t="s">
        <v>2989</v>
      </c>
      <c r="C557">
        <v>126.602</v>
      </c>
      <c r="D557" t="s">
        <v>2990</v>
      </c>
      <c r="E557" s="1" t="s">
        <v>205</v>
      </c>
      <c r="F557" s="1">
        <v>2</v>
      </c>
      <c r="G557" s="1" t="s">
        <v>206</v>
      </c>
      <c r="H557" s="1">
        <v>6</v>
      </c>
      <c r="I557" s="1"/>
      <c r="J557" t="s">
        <v>2991</v>
      </c>
      <c r="K557" s="1" t="s">
        <v>192</v>
      </c>
      <c r="L557" s="1">
        <v>3</v>
      </c>
      <c r="M557" s="1" t="s">
        <v>87</v>
      </c>
      <c r="N557" s="1">
        <v>3</v>
      </c>
      <c r="O557" s="1" t="s">
        <v>88</v>
      </c>
      <c r="P557" s="1">
        <v>4</v>
      </c>
      <c r="R557" t="s">
        <v>2992</v>
      </c>
      <c r="S557">
        <v>0</v>
      </c>
      <c r="V557" t="s">
        <v>185</v>
      </c>
      <c r="W557" s="8">
        <f>IF(Table1[[#This Row],[main_reasontext]]=[1]Q3_narr_open!$A$23,1,IF(Table1[[#This Row],[main_reasontext]]=[1]Q3_narr_open!$A$24,2,IF(Table1[[#This Row],[main_reasontext]]=[1]Q3_narr_open!$A$25,3,IF(Table1[[#This Row],[main_reasontext]]=[1]Q3_narr_open!$A$26,4,))))</f>
        <v>4</v>
      </c>
      <c r="X557">
        <v>0</v>
      </c>
      <c r="Y557" t="str" cm="1">
        <f t="array" ref="Y55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57" cm="1">
        <f t="array" ref="Z55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57" t="str" cm="1">
        <f t="array" ref="AA55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557" cm="1">
        <f t="array" ref="AB55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557" t="str" cm="1">
        <f t="array" ref="AC55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557" cm="1">
        <f t="array" ref="AD55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557">
        <f>IF(OR(Table1[[#This Row],[Merged_Coding3numerical1]]=1,Table1[[#This Row],[Merged_Coding3numerical2]]=1,Table1[[#This Row],[Merged_Coding3numerical3]]=1),1,0)</f>
        <v>1</v>
      </c>
      <c r="AF557">
        <f>IF(OR(Table1[[#This Row],[Merged_Coding3numerical1]]=2,Table1[[#This Row],[Merged_Coding3numerical2]]=2,Table1[[#This Row],[Merged_Coding3numerical3]]=2),1,0)</f>
        <v>0</v>
      </c>
      <c r="AG557">
        <f>IF(OR(Table1[[#This Row],[Merged_Coding3numerical1]]=3,Table1[[#This Row],[Merged_Coding3numerical2]]=3,Table1[[#This Row],[Merged_Coding3numerical3]]=3),1,0)</f>
        <v>0</v>
      </c>
      <c r="AH557">
        <f>IF(OR(Table1[[#This Row],[Merged_Coding3numerical1]]=4,Table1[[#This Row],[Merged_Coding3numerical2]]=4,Table1[[#This Row],[Merged_Coding3numerical3]]=4),1,0)</f>
        <v>1</v>
      </c>
      <c r="AI557">
        <f>IF(OR(Table1[[#This Row],[Merged_Coding3numerical1]]=5,Table1[[#This Row],[Merged_Coding3numerical2]]=5,Table1[[#This Row],[Merged_Coding3numerical3]]=5),1,0)</f>
        <v>0</v>
      </c>
      <c r="AJ557">
        <f>LEN(Table1[[#This Row],[narratives_open]])</f>
        <v>235</v>
      </c>
      <c r="AK557" s="1" t="s">
        <v>113</v>
      </c>
      <c r="AL557" s="1">
        <v>1</v>
      </c>
      <c r="AM557" s="1" t="s">
        <v>90</v>
      </c>
      <c r="AN557" s="1">
        <v>2</v>
      </c>
      <c r="AO557" s="1" t="s">
        <v>114</v>
      </c>
      <c r="AP557" s="1">
        <v>6</v>
      </c>
      <c r="AR557">
        <f t="shared" si="8"/>
        <v>0.33333333333333331</v>
      </c>
      <c r="AS557">
        <v>1</v>
      </c>
      <c r="AT557">
        <v>2</v>
      </c>
      <c r="AU557">
        <v>3</v>
      </c>
      <c r="AV557">
        <f>IF(Table1[[#This Row],[narratives_rank_1]]=1,IF(Table1[[#This Row],[narratives_rank_2]]=2,123,132),IF(Table1[[#This Row],[narratives_rank_1]]=2,IF(Table1[[#This Row],[narratives_rank_2]]=1,213,231),IF(Table1[[#This Row],[narratives_rank_2]]=1,312,321)))</f>
        <v>123</v>
      </c>
      <c r="AW557" t="str">
        <f>IF(AV557=[1]Q4_narr_rank!$B$2,[1]Q4_narr_rank!$A$2,IF(AV557=[1]Q4_narr_rank!$B$3,[1]Q4_narr_rank!$A$3,IF(AV557=[1]Q4_narr_rank!$B$4,[1]Q4_narr_rank!$A$4,IF(AV557=[1]Q4_narr_rank!$B$5,[1]Q4_narr_rank!$A$5,IF(AV557=[1]Q4_narr_rank!$B$6,[1]Q4_narr_rank!$A$6,IF(AV557=[1]Q4_narr_rank!$B$7,[1]Q4_narr_rank!$A$7))))))</f>
        <v>Cynics</v>
      </c>
      <c r="AX557" t="s">
        <v>2993</v>
      </c>
      <c r="AY557">
        <v>1</v>
      </c>
      <c r="AZ557">
        <f>LEN(Table1[[#This Row],[narratives_probing]])</f>
        <v>242</v>
      </c>
      <c r="BA557" s="6" t="str">
        <f>IF(Table1[[#This Row],[narratives_rank_1]]=1,"Money",IF(Table1[[#This Row],[narratives_rank_2]]=1,"Mixture",IF(Table1[[#This Row],[narratives_rank_3]]=1,"Sincere")))</f>
        <v>Money</v>
      </c>
      <c r="BB557" s="11" t="s">
        <v>116</v>
      </c>
      <c r="BC557" s="1">
        <v>10</v>
      </c>
      <c r="BF557" t="s">
        <v>223</v>
      </c>
      <c r="BG557" t="s">
        <v>187</v>
      </c>
      <c r="BH557" t="s">
        <v>146</v>
      </c>
      <c r="BI557" t="s">
        <v>146</v>
      </c>
      <c r="BJ557" t="s">
        <v>154</v>
      </c>
      <c r="BK557" t="s">
        <v>163</v>
      </c>
      <c r="BL557" t="s">
        <v>448</v>
      </c>
      <c r="BM557" t="s">
        <v>2994</v>
      </c>
      <c r="BN557">
        <v>32</v>
      </c>
      <c r="BO557" t="s">
        <v>136</v>
      </c>
      <c r="BP557" t="s">
        <v>324</v>
      </c>
      <c r="BQ557" t="s">
        <v>124</v>
      </c>
    </row>
    <row r="558" spans="1:69" x14ac:dyDescent="0.2">
      <c r="A558" t="s">
        <v>2995</v>
      </c>
      <c r="B558" t="s">
        <v>2995</v>
      </c>
      <c r="C558">
        <v>111.783</v>
      </c>
      <c r="D558" t="s">
        <v>2996</v>
      </c>
      <c r="E558" s="1" t="s">
        <v>205</v>
      </c>
      <c r="F558" s="1">
        <v>2</v>
      </c>
      <c r="G558" s="1" t="s">
        <v>206</v>
      </c>
      <c r="H558" s="1">
        <v>6</v>
      </c>
      <c r="I558" s="1"/>
      <c r="J558" t="s">
        <v>2997</v>
      </c>
      <c r="K558" s="1" t="s">
        <v>108</v>
      </c>
      <c r="L558" s="1">
        <v>1</v>
      </c>
      <c r="M558" s="1" t="s">
        <v>109</v>
      </c>
      <c r="N558" s="1">
        <v>1</v>
      </c>
      <c r="O558" s="1" t="s">
        <v>88</v>
      </c>
      <c r="P558" s="1">
        <v>4</v>
      </c>
      <c r="R558" t="s">
        <v>2998</v>
      </c>
      <c r="S558">
        <v>0</v>
      </c>
      <c r="V558" t="s">
        <v>90</v>
      </c>
      <c r="W558" s="8">
        <f>IF(Table1[[#This Row],[main_reasontext]]=[1]Q3_narr_open!$A$23,1,IF(Table1[[#This Row],[main_reasontext]]=[1]Q3_narr_open!$A$24,2,IF(Table1[[#This Row],[main_reasontext]]=[1]Q3_narr_open!$A$25,3,IF(Table1[[#This Row],[main_reasontext]]=[1]Q3_narr_open!$A$26,4,))))</f>
        <v>1</v>
      </c>
      <c r="X558">
        <v>1</v>
      </c>
      <c r="Y558" t="str" cm="1">
        <f t="array" ref="Y55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58" cm="1">
        <f t="array" ref="Z55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58" t="str" cm="1">
        <f t="array" ref="AA55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58" cm="1">
        <f t="array" ref="AB55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58" t="str" cm="1">
        <f t="array" ref="AC55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58" t="str" cm="1">
        <f t="array" ref="AD55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58">
        <f>IF(OR(Table1[[#This Row],[Merged_Coding3numerical1]]=1,Table1[[#This Row],[Merged_Coding3numerical2]]=1,Table1[[#This Row],[Merged_Coding3numerical3]]=1),1,0)</f>
        <v>1</v>
      </c>
      <c r="AF558">
        <f>IF(OR(Table1[[#This Row],[Merged_Coding3numerical1]]=2,Table1[[#This Row],[Merged_Coding3numerical2]]=2,Table1[[#This Row],[Merged_Coding3numerical3]]=2),1,0)</f>
        <v>0</v>
      </c>
      <c r="AG558">
        <f>IF(OR(Table1[[#This Row],[Merged_Coding3numerical1]]=3,Table1[[#This Row],[Merged_Coding3numerical2]]=3,Table1[[#This Row],[Merged_Coding3numerical3]]=3),1,0)</f>
        <v>0</v>
      </c>
      <c r="AH558">
        <f>IF(OR(Table1[[#This Row],[Merged_Coding3numerical1]]=4,Table1[[#This Row],[Merged_Coding3numerical2]]=4,Table1[[#This Row],[Merged_Coding3numerical3]]=4),1,0)</f>
        <v>1</v>
      </c>
      <c r="AI558">
        <f>IF(OR(Table1[[#This Row],[Merged_Coding3numerical1]]=5,Table1[[#This Row],[Merged_Coding3numerical2]]=5,Table1[[#This Row],[Merged_Coding3numerical3]]=5),1,0)</f>
        <v>0</v>
      </c>
      <c r="AJ558">
        <f>LEN(Table1[[#This Row],[narratives_open]])</f>
        <v>552</v>
      </c>
      <c r="AK558" s="1" t="s">
        <v>90</v>
      </c>
      <c r="AL558" s="1">
        <v>2</v>
      </c>
      <c r="AM558" s="1" t="s">
        <v>113</v>
      </c>
      <c r="AN558" s="1">
        <v>1</v>
      </c>
      <c r="AR558">
        <f t="shared" si="8"/>
        <v>0.5</v>
      </c>
      <c r="AS558">
        <v>1</v>
      </c>
      <c r="AT558">
        <v>2</v>
      </c>
      <c r="AU558">
        <v>3</v>
      </c>
      <c r="AV558">
        <f>IF(Table1[[#This Row],[narratives_rank_1]]=1,IF(Table1[[#This Row],[narratives_rank_2]]=2,123,132),IF(Table1[[#This Row],[narratives_rank_1]]=2,IF(Table1[[#This Row],[narratives_rank_2]]=1,213,231),IF(Table1[[#This Row],[narratives_rank_2]]=1,312,321)))</f>
        <v>123</v>
      </c>
      <c r="AW558" t="str">
        <f>IF(AV558=[1]Q4_narr_rank!$B$2,[1]Q4_narr_rank!$A$2,IF(AV558=[1]Q4_narr_rank!$B$3,[1]Q4_narr_rank!$A$3,IF(AV558=[1]Q4_narr_rank!$B$4,[1]Q4_narr_rank!$A$4,IF(AV558=[1]Q4_narr_rank!$B$5,[1]Q4_narr_rank!$A$5,IF(AV558=[1]Q4_narr_rank!$B$6,[1]Q4_narr_rank!$A$6,IF(AV558=[1]Q4_narr_rank!$B$7,[1]Q4_narr_rank!$A$7))))))</f>
        <v>Cynics</v>
      </c>
      <c r="AX558" t="s">
        <v>2999</v>
      </c>
      <c r="AY558">
        <v>1</v>
      </c>
      <c r="AZ558">
        <f>LEN(Table1[[#This Row],[narratives_probing]])</f>
        <v>253</v>
      </c>
      <c r="BA558" s="6" t="str">
        <f>IF(Table1[[#This Row],[narratives_rank_1]]=1,"Money",IF(Table1[[#This Row],[narratives_rank_2]]=1,"Mixture",IF(Table1[[#This Row],[narratives_rank_3]]=1,"Sincere")))</f>
        <v>Money</v>
      </c>
      <c r="BB558" s="11" t="s">
        <v>116</v>
      </c>
      <c r="BC558" s="1">
        <v>10</v>
      </c>
      <c r="BF558" t="s">
        <v>133</v>
      </c>
      <c r="BG558" t="s">
        <v>187</v>
      </c>
      <c r="BH558" t="s">
        <v>188</v>
      </c>
      <c r="BI558" t="s">
        <v>146</v>
      </c>
      <c r="BJ558" t="s">
        <v>154</v>
      </c>
      <c r="BK558" t="s">
        <v>120</v>
      </c>
      <c r="BL558" t="s">
        <v>135</v>
      </c>
      <c r="BN558">
        <v>28</v>
      </c>
      <c r="BO558" t="s">
        <v>136</v>
      </c>
      <c r="BP558" t="s">
        <v>147</v>
      </c>
      <c r="BQ558" t="s">
        <v>124</v>
      </c>
    </row>
    <row r="559" spans="1:69" x14ac:dyDescent="0.2">
      <c r="A559" t="s">
        <v>3000</v>
      </c>
      <c r="B559" t="s">
        <v>3000</v>
      </c>
      <c r="C559">
        <v>37.46</v>
      </c>
      <c r="D559" t="s">
        <v>3001</v>
      </c>
      <c r="E559" s="1" t="s">
        <v>105</v>
      </c>
      <c r="F559" s="1">
        <v>1</v>
      </c>
      <c r="G559" s="1" t="s">
        <v>106</v>
      </c>
      <c r="H559" s="1">
        <v>2</v>
      </c>
      <c r="I559" s="1"/>
      <c r="J559" t="s">
        <v>3002</v>
      </c>
      <c r="K559" s="1" t="s">
        <v>108</v>
      </c>
      <c r="L559" s="1">
        <v>1</v>
      </c>
      <c r="M559" s="1" t="s">
        <v>109</v>
      </c>
      <c r="N559" s="1">
        <v>1</v>
      </c>
      <c r="O559" s="1" t="s">
        <v>88</v>
      </c>
      <c r="P559" s="1">
        <v>4</v>
      </c>
      <c r="R559" t="s">
        <v>3003</v>
      </c>
      <c r="S559">
        <v>0</v>
      </c>
      <c r="V559" t="s">
        <v>90</v>
      </c>
      <c r="W559" s="8">
        <f>IF(Table1[[#This Row],[main_reasontext]]=[1]Q3_narr_open!$A$23,1,IF(Table1[[#This Row],[main_reasontext]]=[1]Q3_narr_open!$A$24,2,IF(Table1[[#This Row],[main_reasontext]]=[1]Q3_narr_open!$A$25,3,IF(Table1[[#This Row],[main_reasontext]]=[1]Q3_narr_open!$A$26,4,))))</f>
        <v>1</v>
      </c>
      <c r="X559">
        <v>0</v>
      </c>
      <c r="Y559" t="str" cm="1">
        <f t="array" ref="Y55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59" cm="1">
        <f t="array" ref="Z55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59" t="str" cm="1">
        <f t="array" ref="AA55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59" cm="1">
        <f t="array" ref="AB55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59" t="str" cm="1">
        <f t="array" ref="AC55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59" t="str" cm="1">
        <f t="array" ref="AD55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59">
        <f>IF(OR(Table1[[#This Row],[Merged_Coding3numerical1]]=1,Table1[[#This Row],[Merged_Coding3numerical2]]=1,Table1[[#This Row],[Merged_Coding3numerical3]]=1),1,0)</f>
        <v>1</v>
      </c>
      <c r="AF559">
        <f>IF(OR(Table1[[#This Row],[Merged_Coding3numerical1]]=2,Table1[[#This Row],[Merged_Coding3numerical2]]=2,Table1[[#This Row],[Merged_Coding3numerical3]]=2),1,0)</f>
        <v>0</v>
      </c>
      <c r="AG559">
        <f>IF(OR(Table1[[#This Row],[Merged_Coding3numerical1]]=3,Table1[[#This Row],[Merged_Coding3numerical2]]=3,Table1[[#This Row],[Merged_Coding3numerical3]]=3),1,0)</f>
        <v>0</v>
      </c>
      <c r="AH559">
        <f>IF(OR(Table1[[#This Row],[Merged_Coding3numerical1]]=4,Table1[[#This Row],[Merged_Coding3numerical2]]=4,Table1[[#This Row],[Merged_Coding3numerical3]]=4),1,0)</f>
        <v>1</v>
      </c>
      <c r="AI559">
        <f>IF(OR(Table1[[#This Row],[Merged_Coding3numerical1]]=5,Table1[[#This Row],[Merged_Coding3numerical2]]=5,Table1[[#This Row],[Merged_Coding3numerical3]]=5),1,0)</f>
        <v>0</v>
      </c>
      <c r="AJ559">
        <f>LEN(Table1[[#This Row],[narratives_open]])</f>
        <v>180</v>
      </c>
      <c r="AK559" s="1" t="s">
        <v>90</v>
      </c>
      <c r="AL559" s="1">
        <v>2</v>
      </c>
      <c r="AM559" s="1" t="s">
        <v>113</v>
      </c>
      <c r="AN559" s="1">
        <v>1</v>
      </c>
      <c r="AR559">
        <f t="shared" si="8"/>
        <v>0.5</v>
      </c>
      <c r="AS559">
        <v>3</v>
      </c>
      <c r="AT559">
        <v>1</v>
      </c>
      <c r="AU559">
        <v>2</v>
      </c>
      <c r="AV559">
        <f>IF(Table1[[#This Row],[narratives_rank_1]]=1,IF(Table1[[#This Row],[narratives_rank_2]]=2,123,132),IF(Table1[[#This Row],[narratives_rank_1]]=2,IF(Table1[[#This Row],[narratives_rank_2]]=1,213,231),IF(Table1[[#This Row],[narratives_rank_2]]=1,312,321)))</f>
        <v>312</v>
      </c>
      <c r="AW559" t="str">
        <f>IF(AV559=[1]Q4_narr_rank!$B$2,[1]Q4_narr_rank!$A$2,IF(AV559=[1]Q4_narr_rank!$B$3,[1]Q4_narr_rank!$A$3,IF(AV559=[1]Q4_narr_rank!$B$4,[1]Q4_narr_rank!$A$4,IF(AV559=[1]Q4_narr_rank!$B$5,[1]Q4_narr_rank!$A$5,IF(AV559=[1]Q4_narr_rank!$B$6,[1]Q4_narr_rank!$A$6,IF(AV559=[1]Q4_narr_rank!$B$7,[1]Q4_narr_rank!$A$7))))))</f>
        <v>Balanced Idealists</v>
      </c>
      <c r="AX559" t="s">
        <v>3004</v>
      </c>
      <c r="AY559">
        <v>1</v>
      </c>
      <c r="AZ559">
        <f>LEN(Table1[[#This Row],[narratives_probing]])</f>
        <v>158</v>
      </c>
      <c r="BA559" s="6" t="str">
        <f>IF(Table1[[#This Row],[narratives_rank_1]]=1,"Money",IF(Table1[[#This Row],[narratives_rank_2]]=1,"Mixture",IF(Table1[[#This Row],[narratives_rank_3]]=1,"Sincere")))</f>
        <v>Mixture</v>
      </c>
      <c r="BB559" s="9" t="s">
        <v>369</v>
      </c>
      <c r="BC559" s="1">
        <v>7</v>
      </c>
      <c r="BF559" t="s">
        <v>93</v>
      </c>
      <c r="BG559">
        <v>0.4</v>
      </c>
      <c r="BH559" t="s">
        <v>146</v>
      </c>
      <c r="BI559" t="s">
        <v>188</v>
      </c>
      <c r="BJ559" t="s">
        <v>134</v>
      </c>
      <c r="BK559" t="s">
        <v>163</v>
      </c>
      <c r="BL559" t="s">
        <v>135</v>
      </c>
      <c r="BN559">
        <v>30</v>
      </c>
      <c r="BO559" t="s">
        <v>122</v>
      </c>
      <c r="BP559" t="s">
        <v>164</v>
      </c>
      <c r="BQ559" t="s">
        <v>138</v>
      </c>
    </row>
    <row r="560" spans="1:69" x14ac:dyDescent="0.2">
      <c r="A560" t="s">
        <v>3005</v>
      </c>
      <c r="B560" t="s">
        <v>3005</v>
      </c>
      <c r="C560">
        <v>152.00299999999999</v>
      </c>
      <c r="D560" t="s">
        <v>3006</v>
      </c>
      <c r="E560" s="1" t="s">
        <v>127</v>
      </c>
      <c r="F560" s="1">
        <v>3</v>
      </c>
      <c r="G560" s="1" t="s">
        <v>128</v>
      </c>
      <c r="H560" s="1">
        <v>9</v>
      </c>
      <c r="I560" s="1"/>
      <c r="J560" t="s">
        <v>3007</v>
      </c>
      <c r="K560" s="1" t="s">
        <v>86</v>
      </c>
      <c r="L560" s="1">
        <v>4</v>
      </c>
      <c r="M560" s="1" t="s">
        <v>87</v>
      </c>
      <c r="N560" s="1">
        <v>3</v>
      </c>
      <c r="O560" s="1" t="s">
        <v>88</v>
      </c>
      <c r="P560" s="1">
        <v>4</v>
      </c>
      <c r="R560" t="s">
        <v>3008</v>
      </c>
      <c r="S560">
        <v>0</v>
      </c>
      <c r="X560">
        <v>0</v>
      </c>
      <c r="Y560" t="str" cm="1">
        <f t="array" ref="Y56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60" cm="1">
        <f t="array" ref="Z56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60" t="str" cm="1">
        <f t="array" ref="AA56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60" t="str" cm="1">
        <f t="array" ref="AB56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60" t="str" cm="1">
        <f t="array" ref="AC56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60" t="str" cm="1">
        <f t="array" ref="AD56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60">
        <f>IF(OR(Table1[[#This Row],[Merged_Coding3numerical1]]=1,Table1[[#This Row],[Merged_Coding3numerical2]]=1,Table1[[#This Row],[Merged_Coding3numerical3]]=1),1,0)</f>
        <v>0</v>
      </c>
      <c r="AF560">
        <f>IF(OR(Table1[[#This Row],[Merged_Coding3numerical1]]=2,Table1[[#This Row],[Merged_Coding3numerical2]]=2,Table1[[#This Row],[Merged_Coding3numerical3]]=2),1,0)</f>
        <v>1</v>
      </c>
      <c r="AG560">
        <f>IF(OR(Table1[[#This Row],[Merged_Coding3numerical1]]=3,Table1[[#This Row],[Merged_Coding3numerical2]]=3,Table1[[#This Row],[Merged_Coding3numerical3]]=3),1,0)</f>
        <v>0</v>
      </c>
      <c r="AH560">
        <f>IF(OR(Table1[[#This Row],[Merged_Coding3numerical1]]=4,Table1[[#This Row],[Merged_Coding3numerical2]]=4,Table1[[#This Row],[Merged_Coding3numerical3]]=4),1,0)</f>
        <v>0</v>
      </c>
      <c r="AI560">
        <f>IF(OR(Table1[[#This Row],[Merged_Coding3numerical1]]=5,Table1[[#This Row],[Merged_Coding3numerical2]]=5,Table1[[#This Row],[Merged_Coding3numerical3]]=5),1,0)</f>
        <v>0</v>
      </c>
      <c r="AJ560">
        <f>LEN(Table1[[#This Row],[narratives_open]])</f>
        <v>133</v>
      </c>
      <c r="AK560" s="1" t="s">
        <v>221</v>
      </c>
      <c r="AL560" s="1">
        <v>5</v>
      </c>
      <c r="AR560">
        <f t="shared" si="8"/>
        <v>1</v>
      </c>
      <c r="AS560">
        <v>1</v>
      </c>
      <c r="AT560">
        <v>2</v>
      </c>
      <c r="AU560">
        <v>3</v>
      </c>
      <c r="AV560">
        <f>IF(Table1[[#This Row],[narratives_rank_1]]=1,IF(Table1[[#This Row],[narratives_rank_2]]=2,123,132),IF(Table1[[#This Row],[narratives_rank_1]]=2,IF(Table1[[#This Row],[narratives_rank_2]]=1,213,231),IF(Table1[[#This Row],[narratives_rank_2]]=1,312,321)))</f>
        <v>123</v>
      </c>
      <c r="AW560" t="str">
        <f>IF(AV560=[1]Q4_narr_rank!$B$2,[1]Q4_narr_rank!$A$2,IF(AV560=[1]Q4_narr_rank!$B$3,[1]Q4_narr_rank!$A$3,IF(AV560=[1]Q4_narr_rank!$B$4,[1]Q4_narr_rank!$A$4,IF(AV560=[1]Q4_narr_rank!$B$5,[1]Q4_narr_rank!$A$5,IF(AV560=[1]Q4_narr_rank!$B$6,[1]Q4_narr_rank!$A$6,IF(AV560=[1]Q4_narr_rank!$B$7,[1]Q4_narr_rank!$A$7))))))</f>
        <v>Cynics</v>
      </c>
      <c r="AX560" t="s">
        <v>3009</v>
      </c>
      <c r="AY560">
        <v>1</v>
      </c>
      <c r="AZ560">
        <f>LEN(Table1[[#This Row],[narratives_probing]])</f>
        <v>158</v>
      </c>
      <c r="BA560" s="6" t="str">
        <f>IF(Table1[[#This Row],[narratives_rank_1]]=1,"Money",IF(Table1[[#This Row],[narratives_rank_2]]=1,"Mixture",IF(Table1[[#This Row],[narratives_rank_3]]=1,"Sincere")))</f>
        <v>Money</v>
      </c>
      <c r="BB560" s="9" t="s">
        <v>336</v>
      </c>
      <c r="BC560" s="1">
        <v>3</v>
      </c>
      <c r="BF560" t="s">
        <v>153</v>
      </c>
      <c r="BG560" t="s">
        <v>94</v>
      </c>
      <c r="BH560" t="s">
        <v>118</v>
      </c>
      <c r="BI560" t="s">
        <v>96</v>
      </c>
      <c r="BJ560" t="s">
        <v>154</v>
      </c>
      <c r="BK560" t="s">
        <v>120</v>
      </c>
      <c r="BL560" t="s">
        <v>135</v>
      </c>
      <c r="BN560">
        <v>41</v>
      </c>
      <c r="BO560" t="s">
        <v>803</v>
      </c>
      <c r="BP560" t="s">
        <v>101</v>
      </c>
      <c r="BQ560" t="s">
        <v>124</v>
      </c>
    </row>
    <row r="561" spans="1:69" x14ac:dyDescent="0.2">
      <c r="A561" t="s">
        <v>3010</v>
      </c>
      <c r="B561" t="s">
        <v>3010</v>
      </c>
      <c r="C561">
        <v>152.727</v>
      </c>
      <c r="D561" t="s">
        <v>3011</v>
      </c>
      <c r="E561" s="1" t="s">
        <v>205</v>
      </c>
      <c r="F561" s="1">
        <v>2</v>
      </c>
      <c r="G561" s="1" t="s">
        <v>281</v>
      </c>
      <c r="H561" s="1">
        <v>4</v>
      </c>
      <c r="I561" s="1"/>
      <c r="J561" t="s">
        <v>3012</v>
      </c>
      <c r="K561" s="1" t="s">
        <v>108</v>
      </c>
      <c r="L561" s="1">
        <v>1</v>
      </c>
      <c r="M561" s="1" t="s">
        <v>109</v>
      </c>
      <c r="N561" s="1">
        <v>1</v>
      </c>
      <c r="O561" s="1" t="s">
        <v>88</v>
      </c>
      <c r="P561" s="1">
        <v>4</v>
      </c>
      <c r="R561" t="s">
        <v>3013</v>
      </c>
      <c r="S561">
        <v>0</v>
      </c>
      <c r="X561">
        <v>0</v>
      </c>
      <c r="Y561" t="str" cm="1">
        <f t="array" ref="Y56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61" cm="1">
        <f t="array" ref="Z56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61" t="str" cm="1">
        <f t="array" ref="AA56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61" t="str" cm="1">
        <f t="array" ref="AB56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61" t="str" cm="1">
        <f t="array" ref="AC56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61" t="str" cm="1">
        <f t="array" ref="AD56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61">
        <f>IF(OR(Table1[[#This Row],[Merged_Coding3numerical1]]=1,Table1[[#This Row],[Merged_Coding3numerical2]]=1,Table1[[#This Row],[Merged_Coding3numerical3]]=1),1,0)</f>
        <v>1</v>
      </c>
      <c r="AF561">
        <f>IF(OR(Table1[[#This Row],[Merged_Coding3numerical1]]=2,Table1[[#This Row],[Merged_Coding3numerical2]]=2,Table1[[#This Row],[Merged_Coding3numerical3]]=2),1,0)</f>
        <v>0</v>
      </c>
      <c r="AG561">
        <f>IF(OR(Table1[[#This Row],[Merged_Coding3numerical1]]=3,Table1[[#This Row],[Merged_Coding3numerical2]]=3,Table1[[#This Row],[Merged_Coding3numerical3]]=3),1,0)</f>
        <v>0</v>
      </c>
      <c r="AH561">
        <f>IF(OR(Table1[[#This Row],[Merged_Coding3numerical1]]=4,Table1[[#This Row],[Merged_Coding3numerical2]]=4,Table1[[#This Row],[Merged_Coding3numerical3]]=4),1,0)</f>
        <v>0</v>
      </c>
      <c r="AI561">
        <f>IF(OR(Table1[[#This Row],[Merged_Coding3numerical1]]=5,Table1[[#This Row],[Merged_Coding3numerical2]]=5,Table1[[#This Row],[Merged_Coding3numerical3]]=5),1,0)</f>
        <v>0</v>
      </c>
      <c r="AJ561">
        <f>LEN(Table1[[#This Row],[narratives_open]])</f>
        <v>135</v>
      </c>
      <c r="AK561" s="1" t="s">
        <v>90</v>
      </c>
      <c r="AL561" s="1">
        <v>2</v>
      </c>
      <c r="AR561">
        <f t="shared" si="8"/>
        <v>1</v>
      </c>
      <c r="AS561">
        <v>2</v>
      </c>
      <c r="AT561">
        <v>1</v>
      </c>
      <c r="AU561">
        <v>3</v>
      </c>
      <c r="AV561">
        <f>IF(Table1[[#This Row],[narratives_rank_1]]=1,IF(Table1[[#This Row],[narratives_rank_2]]=2,123,132),IF(Table1[[#This Row],[narratives_rank_1]]=2,IF(Table1[[#This Row],[narratives_rank_2]]=1,213,231),IF(Table1[[#This Row],[narratives_rank_2]]=1,312,321)))</f>
        <v>213</v>
      </c>
      <c r="AW561" t="str">
        <f>IF(AV561=[1]Q4_narr_rank!$B$2,[1]Q4_narr_rank!$A$2,IF(AV561=[1]Q4_narr_rank!$B$3,[1]Q4_narr_rank!$A$3,IF(AV561=[1]Q4_narr_rank!$B$4,[1]Q4_narr_rank!$A$4,IF(AV561=[1]Q4_narr_rank!$B$5,[1]Q4_narr_rank!$A$5,IF(AV561=[1]Q4_narr_rank!$B$6,[1]Q4_narr_rank!$A$6,IF(AV561=[1]Q4_narr_rank!$B$7,[1]Q4_narr_rank!$A$7))))))</f>
        <v>Balanced Cynics</v>
      </c>
      <c r="AX561" t="s">
        <v>3014</v>
      </c>
      <c r="AY561">
        <v>1</v>
      </c>
      <c r="AZ561">
        <f>LEN(Table1[[#This Row],[narratives_probing]])</f>
        <v>173</v>
      </c>
      <c r="BA561" s="6" t="str">
        <f>IF(Table1[[#This Row],[narratives_rank_1]]=1,"Money",IF(Table1[[#This Row],[narratives_rank_2]]=1,"Mixture",IF(Table1[[#This Row],[narratives_rank_3]]=1,"Sincere")))</f>
        <v>Mixture</v>
      </c>
      <c r="BB561" s="9" t="s">
        <v>268</v>
      </c>
      <c r="BC561" s="1">
        <v>6</v>
      </c>
      <c r="BF561" t="s">
        <v>223</v>
      </c>
      <c r="BG561" t="s">
        <v>187</v>
      </c>
      <c r="BH561" t="s">
        <v>188</v>
      </c>
      <c r="BI561" t="s">
        <v>188</v>
      </c>
      <c r="BJ561" t="s">
        <v>154</v>
      </c>
      <c r="BK561" t="s">
        <v>163</v>
      </c>
      <c r="BL561" t="s">
        <v>121</v>
      </c>
      <c r="BN561">
        <v>42</v>
      </c>
      <c r="BO561" t="s">
        <v>136</v>
      </c>
      <c r="BP561" t="s">
        <v>216</v>
      </c>
      <c r="BQ561" t="s">
        <v>138</v>
      </c>
    </row>
    <row r="562" spans="1:69" x14ac:dyDescent="0.2">
      <c r="A562" t="s">
        <v>3015</v>
      </c>
      <c r="B562" t="s">
        <v>3015</v>
      </c>
      <c r="C562">
        <v>46.826000000000001</v>
      </c>
      <c r="D562" t="s">
        <v>3016</v>
      </c>
      <c r="E562" s="1" t="s">
        <v>105</v>
      </c>
      <c r="F562" s="1">
        <v>1</v>
      </c>
      <c r="G562" s="1" t="s">
        <v>106</v>
      </c>
      <c r="H562" s="1">
        <v>2</v>
      </c>
      <c r="I562" s="1"/>
      <c r="J562" t="s">
        <v>3017</v>
      </c>
      <c r="K562" s="1" t="s">
        <v>176</v>
      </c>
      <c r="L562" s="1">
        <v>2</v>
      </c>
      <c r="M562" s="1" t="s">
        <v>328</v>
      </c>
      <c r="N562" s="1">
        <v>4</v>
      </c>
      <c r="O562" s="1" t="s">
        <v>88</v>
      </c>
      <c r="P562" s="1">
        <v>4</v>
      </c>
      <c r="Q562" s="1"/>
      <c r="R562" t="s">
        <v>3018</v>
      </c>
      <c r="S562">
        <v>0</v>
      </c>
      <c r="X562">
        <v>0</v>
      </c>
      <c r="Y562" t="str" cm="1">
        <f t="array" ref="Y56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562" cm="1">
        <f t="array" ref="Z56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562" t="str" cm="1">
        <f t="array" ref="AA56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62" t="str" cm="1">
        <f t="array" ref="AB56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62" t="str" cm="1">
        <f t="array" ref="AC56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62" t="str" cm="1">
        <f t="array" ref="AD56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62">
        <f>IF(OR(Table1[[#This Row],[Merged_Coding3numerical1]]=1,Table1[[#This Row],[Merged_Coding3numerical2]]=1,Table1[[#This Row],[Merged_Coding3numerical3]]=1),1,0)</f>
        <v>0</v>
      </c>
      <c r="AF562">
        <f>IF(OR(Table1[[#This Row],[Merged_Coding3numerical1]]=2,Table1[[#This Row],[Merged_Coding3numerical2]]=2,Table1[[#This Row],[Merged_Coding3numerical3]]=2),1,0)</f>
        <v>0</v>
      </c>
      <c r="AG562">
        <f>IF(OR(Table1[[#This Row],[Merged_Coding3numerical1]]=3,Table1[[#This Row],[Merged_Coding3numerical2]]=3,Table1[[#This Row],[Merged_Coding3numerical3]]=3),1,0)</f>
        <v>0</v>
      </c>
      <c r="AH562">
        <f>IF(OR(Table1[[#This Row],[Merged_Coding3numerical1]]=4,Table1[[#This Row],[Merged_Coding3numerical2]]=4,Table1[[#This Row],[Merged_Coding3numerical3]]=4),1,0)</f>
        <v>0</v>
      </c>
      <c r="AI562">
        <f>IF(OR(Table1[[#This Row],[Merged_Coding3numerical1]]=5,Table1[[#This Row],[Merged_Coding3numerical2]]=5,Table1[[#This Row],[Merged_Coding3numerical3]]=5),1,0)</f>
        <v>1</v>
      </c>
      <c r="AJ562">
        <f>LEN(Table1[[#This Row],[narratives_open]])</f>
        <v>301</v>
      </c>
      <c r="AK562" s="1" t="s">
        <v>194</v>
      </c>
      <c r="AL562" s="1">
        <v>9</v>
      </c>
      <c r="AR562">
        <f t="shared" si="8"/>
        <v>1</v>
      </c>
      <c r="AS562">
        <v>3</v>
      </c>
      <c r="AT562">
        <v>2</v>
      </c>
      <c r="AU562">
        <v>1</v>
      </c>
      <c r="AV562">
        <f>IF(Table1[[#This Row],[narratives_rank_1]]=1,IF(Table1[[#This Row],[narratives_rank_2]]=2,123,132),IF(Table1[[#This Row],[narratives_rank_1]]=2,IF(Table1[[#This Row],[narratives_rank_2]]=1,213,231),IF(Table1[[#This Row],[narratives_rank_2]]=1,312,321)))</f>
        <v>321</v>
      </c>
      <c r="AW562" t="str">
        <f>IF(AV562=[1]Q4_narr_rank!$B$2,[1]Q4_narr_rank!$A$2,IF(AV562=[1]Q4_narr_rank!$B$3,[1]Q4_narr_rank!$A$3,IF(AV562=[1]Q4_narr_rank!$B$4,[1]Q4_narr_rank!$A$4,IF(AV562=[1]Q4_narr_rank!$B$5,[1]Q4_narr_rank!$A$5,IF(AV562=[1]Q4_narr_rank!$B$6,[1]Q4_narr_rank!$A$6,IF(AV562=[1]Q4_narr_rank!$B$7,[1]Q4_narr_rank!$A$7))))))</f>
        <v>Idealists</v>
      </c>
      <c r="AX562" t="s">
        <v>3019</v>
      </c>
      <c r="AY562">
        <v>1</v>
      </c>
      <c r="AZ562">
        <f>LEN(Table1[[#This Row],[narratives_probing]])</f>
        <v>124</v>
      </c>
      <c r="BA562" s="6" t="str">
        <f>IF(Table1[[#This Row],[narratives_rank_1]]=1,"Money",IF(Table1[[#This Row],[narratives_rank_2]]=1,"Mixture",IF(Table1[[#This Row],[narratives_rank_3]]=1,"Sincere")))</f>
        <v>Sincere</v>
      </c>
      <c r="BB562" s="9" t="s">
        <v>369</v>
      </c>
      <c r="BC562" s="1">
        <v>7</v>
      </c>
      <c r="BF562" t="s">
        <v>117</v>
      </c>
      <c r="BG562" t="s">
        <v>94</v>
      </c>
      <c r="BH562" t="s">
        <v>498</v>
      </c>
      <c r="BI562" t="s">
        <v>188</v>
      </c>
      <c r="BJ562" t="s">
        <v>154</v>
      </c>
      <c r="BK562" t="s">
        <v>120</v>
      </c>
      <c r="BL562" t="s">
        <v>99</v>
      </c>
      <c r="BN562">
        <v>32</v>
      </c>
      <c r="BO562" t="s">
        <v>136</v>
      </c>
      <c r="BP562" t="s">
        <v>324</v>
      </c>
      <c r="BQ562" t="s">
        <v>138</v>
      </c>
    </row>
    <row r="563" spans="1:69" x14ac:dyDescent="0.2">
      <c r="A563" t="s">
        <v>3020</v>
      </c>
      <c r="B563" t="s">
        <v>3020</v>
      </c>
      <c r="C563">
        <v>127.953</v>
      </c>
      <c r="D563" t="s">
        <v>3021</v>
      </c>
      <c r="E563" s="1" t="s">
        <v>205</v>
      </c>
      <c r="F563" s="1">
        <v>2</v>
      </c>
      <c r="G563" s="1" t="s">
        <v>206</v>
      </c>
      <c r="H563" s="1">
        <v>6</v>
      </c>
      <c r="I563" s="1"/>
      <c r="J563" t="s">
        <v>3022</v>
      </c>
      <c r="K563" s="1" t="s">
        <v>192</v>
      </c>
      <c r="L563" s="1">
        <v>3</v>
      </c>
      <c r="M563" s="1" t="s">
        <v>87</v>
      </c>
      <c r="N563" s="1">
        <v>3</v>
      </c>
      <c r="O563" s="1" t="s">
        <v>88</v>
      </c>
      <c r="P563" s="1">
        <v>4</v>
      </c>
      <c r="R563" t="s">
        <v>3023</v>
      </c>
      <c r="S563">
        <v>0</v>
      </c>
      <c r="X563">
        <v>0</v>
      </c>
      <c r="Y563" t="str" cm="1">
        <f t="array" ref="Y56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63" cm="1">
        <f t="array" ref="Z56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63" t="str" cm="1">
        <f t="array" ref="AA56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63" t="str" cm="1">
        <f t="array" ref="AB56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63" t="str" cm="1">
        <f t="array" ref="AC56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63" t="str" cm="1">
        <f t="array" ref="AD56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63">
        <f>IF(OR(Table1[[#This Row],[Merged_Coding3numerical1]]=1,Table1[[#This Row],[Merged_Coding3numerical2]]=1,Table1[[#This Row],[Merged_Coding3numerical3]]=1),1,0)</f>
        <v>0</v>
      </c>
      <c r="AF563">
        <f>IF(OR(Table1[[#This Row],[Merged_Coding3numerical1]]=2,Table1[[#This Row],[Merged_Coding3numerical2]]=2,Table1[[#This Row],[Merged_Coding3numerical3]]=2),1,0)</f>
        <v>1</v>
      </c>
      <c r="AG563">
        <f>IF(OR(Table1[[#This Row],[Merged_Coding3numerical1]]=3,Table1[[#This Row],[Merged_Coding3numerical2]]=3,Table1[[#This Row],[Merged_Coding3numerical3]]=3),1,0)</f>
        <v>0</v>
      </c>
      <c r="AH563">
        <f>IF(OR(Table1[[#This Row],[Merged_Coding3numerical1]]=4,Table1[[#This Row],[Merged_Coding3numerical2]]=4,Table1[[#This Row],[Merged_Coding3numerical3]]=4),1,0)</f>
        <v>0</v>
      </c>
      <c r="AI563">
        <f>IF(OR(Table1[[#This Row],[Merged_Coding3numerical1]]=5,Table1[[#This Row],[Merged_Coding3numerical2]]=5,Table1[[#This Row],[Merged_Coding3numerical3]]=5),1,0)</f>
        <v>0</v>
      </c>
      <c r="AJ563">
        <f>LEN(Table1[[#This Row],[narratives_open]])</f>
        <v>269</v>
      </c>
      <c r="AK563" s="1" t="s">
        <v>112</v>
      </c>
      <c r="AL563" s="1">
        <v>3</v>
      </c>
      <c r="AR563">
        <f t="shared" si="8"/>
        <v>1</v>
      </c>
      <c r="AS563">
        <v>1</v>
      </c>
      <c r="AT563">
        <v>2</v>
      </c>
      <c r="AU563">
        <v>3</v>
      </c>
      <c r="AV563">
        <f>IF(Table1[[#This Row],[narratives_rank_1]]=1,IF(Table1[[#This Row],[narratives_rank_2]]=2,123,132),IF(Table1[[#This Row],[narratives_rank_1]]=2,IF(Table1[[#This Row],[narratives_rank_2]]=1,213,231),IF(Table1[[#This Row],[narratives_rank_2]]=1,312,321)))</f>
        <v>123</v>
      </c>
      <c r="AW563" t="str">
        <f>IF(AV563=[1]Q4_narr_rank!$B$2,[1]Q4_narr_rank!$A$2,IF(AV563=[1]Q4_narr_rank!$B$3,[1]Q4_narr_rank!$A$3,IF(AV563=[1]Q4_narr_rank!$B$4,[1]Q4_narr_rank!$A$4,IF(AV563=[1]Q4_narr_rank!$B$5,[1]Q4_narr_rank!$A$5,IF(AV563=[1]Q4_narr_rank!$B$6,[1]Q4_narr_rank!$A$6,IF(AV563=[1]Q4_narr_rank!$B$7,[1]Q4_narr_rank!$A$7))))))</f>
        <v>Cynics</v>
      </c>
      <c r="AX563" t="s">
        <v>3024</v>
      </c>
      <c r="AY563">
        <v>1</v>
      </c>
      <c r="AZ563">
        <f>LEN(Table1[[#This Row],[narratives_probing]])</f>
        <v>233</v>
      </c>
      <c r="BA563" s="6" t="str">
        <f>IF(Table1[[#This Row],[narratives_rank_1]]=1,"Money",IF(Table1[[#This Row],[narratives_rank_2]]=1,"Mixture",IF(Table1[[#This Row],[narratives_rank_3]]=1,"Sincere")))</f>
        <v>Money</v>
      </c>
      <c r="BB563" s="7" t="s">
        <v>92</v>
      </c>
      <c r="BC563" s="1">
        <v>9</v>
      </c>
      <c r="BF563" t="s">
        <v>117</v>
      </c>
      <c r="BG563" t="s">
        <v>94</v>
      </c>
      <c r="BH563" t="s">
        <v>96</v>
      </c>
      <c r="BI563" t="s">
        <v>96</v>
      </c>
      <c r="BJ563" t="s">
        <v>134</v>
      </c>
      <c r="BK563" t="s">
        <v>163</v>
      </c>
      <c r="BL563" t="s">
        <v>135</v>
      </c>
      <c r="BN563">
        <v>24</v>
      </c>
      <c r="BO563" t="s">
        <v>136</v>
      </c>
      <c r="BP563" t="s">
        <v>324</v>
      </c>
      <c r="BQ563" t="s">
        <v>138</v>
      </c>
    </row>
    <row r="564" spans="1:69" x14ac:dyDescent="0.2">
      <c r="A564" t="s">
        <v>3025</v>
      </c>
      <c r="B564" t="s">
        <v>3025</v>
      </c>
      <c r="C564">
        <v>91.44</v>
      </c>
      <c r="D564" t="s">
        <v>3026</v>
      </c>
      <c r="E564" s="1" t="s">
        <v>105</v>
      </c>
      <c r="F564" s="1">
        <v>1</v>
      </c>
      <c r="G564" s="1" t="s">
        <v>106</v>
      </c>
      <c r="H564" s="1">
        <v>2</v>
      </c>
      <c r="I564" s="1"/>
      <c r="J564" t="s">
        <v>3027</v>
      </c>
      <c r="K564" s="1" t="s">
        <v>108</v>
      </c>
      <c r="L564" s="1">
        <v>1</v>
      </c>
      <c r="M564" s="1" t="s">
        <v>109</v>
      </c>
      <c r="N564" s="1">
        <v>1</v>
      </c>
      <c r="O564" s="1" t="s">
        <v>88</v>
      </c>
      <c r="P564" s="1">
        <v>4</v>
      </c>
      <c r="R564" t="s">
        <v>3028</v>
      </c>
      <c r="S564">
        <v>0</v>
      </c>
      <c r="X564">
        <v>0</v>
      </c>
      <c r="Y564" t="str" cm="1">
        <f t="array" ref="Y56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64" cm="1">
        <f t="array" ref="Z56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64" t="str" cm="1">
        <f t="array" ref="AA56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64" t="str" cm="1">
        <f t="array" ref="AB56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64" t="str" cm="1">
        <f t="array" ref="AC56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64" t="str" cm="1">
        <f t="array" ref="AD56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64">
        <f>IF(OR(Table1[[#This Row],[Merged_Coding3numerical1]]=1,Table1[[#This Row],[Merged_Coding3numerical2]]=1,Table1[[#This Row],[Merged_Coding3numerical3]]=1),1,0)</f>
        <v>0</v>
      </c>
      <c r="AF564">
        <f>IF(OR(Table1[[#This Row],[Merged_Coding3numerical1]]=2,Table1[[#This Row],[Merged_Coding3numerical2]]=2,Table1[[#This Row],[Merged_Coding3numerical3]]=2),1,0)</f>
        <v>1</v>
      </c>
      <c r="AG564">
        <f>IF(OR(Table1[[#This Row],[Merged_Coding3numerical1]]=3,Table1[[#This Row],[Merged_Coding3numerical2]]=3,Table1[[#This Row],[Merged_Coding3numerical3]]=3),1,0)</f>
        <v>0</v>
      </c>
      <c r="AH564">
        <f>IF(OR(Table1[[#This Row],[Merged_Coding3numerical1]]=4,Table1[[#This Row],[Merged_Coding3numerical2]]=4,Table1[[#This Row],[Merged_Coding3numerical3]]=4),1,0)</f>
        <v>0</v>
      </c>
      <c r="AI564">
        <f>IF(OR(Table1[[#This Row],[Merged_Coding3numerical1]]=5,Table1[[#This Row],[Merged_Coding3numerical2]]=5,Table1[[#This Row],[Merged_Coding3numerical3]]=5),1,0)</f>
        <v>0</v>
      </c>
      <c r="AJ564">
        <f>LEN(Table1[[#This Row],[narratives_open]])</f>
        <v>332</v>
      </c>
      <c r="AK564" s="1" t="s">
        <v>112</v>
      </c>
      <c r="AL564" s="1">
        <v>3</v>
      </c>
      <c r="AR564">
        <f t="shared" si="8"/>
        <v>1</v>
      </c>
      <c r="AS564">
        <v>3</v>
      </c>
      <c r="AT564">
        <v>1</v>
      </c>
      <c r="AU564">
        <v>2</v>
      </c>
      <c r="AV564">
        <f>IF(Table1[[#This Row],[narratives_rank_1]]=1,IF(Table1[[#This Row],[narratives_rank_2]]=2,123,132),IF(Table1[[#This Row],[narratives_rank_1]]=2,IF(Table1[[#This Row],[narratives_rank_2]]=1,213,231),IF(Table1[[#This Row],[narratives_rank_2]]=1,312,321)))</f>
        <v>312</v>
      </c>
      <c r="AW564" t="str">
        <f>IF(AV564=[1]Q4_narr_rank!$B$2,[1]Q4_narr_rank!$A$2,IF(AV564=[1]Q4_narr_rank!$B$3,[1]Q4_narr_rank!$A$3,IF(AV564=[1]Q4_narr_rank!$B$4,[1]Q4_narr_rank!$A$4,IF(AV564=[1]Q4_narr_rank!$B$5,[1]Q4_narr_rank!$A$5,IF(AV564=[1]Q4_narr_rank!$B$6,[1]Q4_narr_rank!$A$6,IF(AV564=[1]Q4_narr_rank!$B$7,[1]Q4_narr_rank!$A$7))))))</f>
        <v>Balanced Idealists</v>
      </c>
      <c r="AX564" t="s">
        <v>3029</v>
      </c>
      <c r="AY564">
        <v>1</v>
      </c>
      <c r="AZ564">
        <f>LEN(Table1[[#This Row],[narratives_probing]])</f>
        <v>362</v>
      </c>
      <c r="BA564" s="6" t="str">
        <f>IF(Table1[[#This Row],[narratives_rank_1]]=1,"Money",IF(Table1[[#This Row],[narratives_rank_2]]=1,"Mixture",IF(Table1[[#This Row],[narratives_rank_3]]=1,"Sincere")))</f>
        <v>Mixture</v>
      </c>
      <c r="BB564" s="9" t="s">
        <v>132</v>
      </c>
      <c r="BC564" s="1">
        <v>20</v>
      </c>
      <c r="BF564" t="s">
        <v>237</v>
      </c>
      <c r="BG564">
        <v>0.2</v>
      </c>
      <c r="BH564" t="s">
        <v>146</v>
      </c>
      <c r="BI564" t="s">
        <v>146</v>
      </c>
      <c r="BJ564" t="s">
        <v>162</v>
      </c>
      <c r="BK564" t="s">
        <v>120</v>
      </c>
      <c r="BL564" t="s">
        <v>135</v>
      </c>
      <c r="BN564">
        <v>33</v>
      </c>
      <c r="BO564" t="s">
        <v>136</v>
      </c>
      <c r="BP564" t="s">
        <v>137</v>
      </c>
      <c r="BQ564" t="s">
        <v>156</v>
      </c>
    </row>
    <row r="565" spans="1:69" x14ac:dyDescent="0.2">
      <c r="A565" t="s">
        <v>3030</v>
      </c>
      <c r="B565" t="s">
        <v>3030</v>
      </c>
      <c r="C565">
        <v>32.006</v>
      </c>
      <c r="D565" t="s">
        <v>3031</v>
      </c>
      <c r="E565" s="1" t="s">
        <v>127</v>
      </c>
      <c r="F565" s="1">
        <v>3</v>
      </c>
      <c r="G565" s="1" t="s">
        <v>128</v>
      </c>
      <c r="H565" s="1">
        <v>9</v>
      </c>
      <c r="I565" s="1"/>
      <c r="J565" t="s">
        <v>3032</v>
      </c>
      <c r="K565" s="1" t="s">
        <v>86</v>
      </c>
      <c r="L565" s="1">
        <v>4</v>
      </c>
      <c r="M565" s="1" t="s">
        <v>87</v>
      </c>
      <c r="N565" s="1">
        <v>3</v>
      </c>
      <c r="O565" s="1" t="s">
        <v>88</v>
      </c>
      <c r="P565" s="1">
        <v>4</v>
      </c>
      <c r="Q565" s="1"/>
      <c r="R565" t="s">
        <v>3033</v>
      </c>
      <c r="S565">
        <v>0</v>
      </c>
      <c r="X565">
        <v>0</v>
      </c>
      <c r="Y565" t="s">
        <v>111</v>
      </c>
      <c r="Z565">
        <v>2</v>
      </c>
      <c r="AA565" t="str" cm="1">
        <f t="array" ref="AA56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65" t="str" cm="1">
        <f t="array" ref="AB56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65" t="str" cm="1">
        <f t="array" ref="AC56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65" t="str" cm="1">
        <f t="array" ref="AD56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65">
        <f>IF(OR(Table1[[#This Row],[Merged_Coding3numerical1]]=1,Table1[[#This Row],[Merged_Coding3numerical2]]=1,Table1[[#This Row],[Merged_Coding3numerical3]]=1),1,0)</f>
        <v>0</v>
      </c>
      <c r="AF565">
        <f>IF(OR(Table1[[#This Row],[Merged_Coding3numerical1]]=2,Table1[[#This Row],[Merged_Coding3numerical2]]=2,Table1[[#This Row],[Merged_Coding3numerical3]]=2),1,0)</f>
        <v>1</v>
      </c>
      <c r="AG565">
        <f>IF(OR(Table1[[#This Row],[Merged_Coding3numerical1]]=3,Table1[[#This Row],[Merged_Coding3numerical2]]=3,Table1[[#This Row],[Merged_Coding3numerical3]]=3),1,0)</f>
        <v>0</v>
      </c>
      <c r="AH565">
        <f>IF(OR(Table1[[#This Row],[Merged_Coding3numerical1]]=4,Table1[[#This Row],[Merged_Coding3numerical2]]=4,Table1[[#This Row],[Merged_Coding3numerical3]]=4),1,0)</f>
        <v>0</v>
      </c>
      <c r="AI565">
        <f>IF(OR(Table1[[#This Row],[Merged_Coding3numerical1]]=5,Table1[[#This Row],[Merged_Coding3numerical2]]=5,Table1[[#This Row],[Merged_Coding3numerical3]]=5),1,0)</f>
        <v>0</v>
      </c>
      <c r="AJ565">
        <f>LEN(Table1[[#This Row],[narratives_open]])</f>
        <v>144</v>
      </c>
      <c r="AK565" s="1" t="s">
        <v>567</v>
      </c>
      <c r="AL565" s="1">
        <v>13</v>
      </c>
      <c r="AR565">
        <f t="shared" si="8"/>
        <v>1</v>
      </c>
      <c r="AS565">
        <v>3</v>
      </c>
      <c r="AT565">
        <v>1</v>
      </c>
      <c r="AU565">
        <v>2</v>
      </c>
      <c r="AV565">
        <f>IF(Table1[[#This Row],[narratives_rank_1]]=1,IF(Table1[[#This Row],[narratives_rank_2]]=2,123,132),IF(Table1[[#This Row],[narratives_rank_1]]=2,IF(Table1[[#This Row],[narratives_rank_2]]=1,213,231),IF(Table1[[#This Row],[narratives_rank_2]]=1,312,321)))</f>
        <v>312</v>
      </c>
      <c r="AW565" t="str">
        <f>IF(AV565=[1]Q4_narr_rank!$B$2,[1]Q4_narr_rank!$A$2,IF(AV565=[1]Q4_narr_rank!$B$3,[1]Q4_narr_rank!$A$3,IF(AV565=[1]Q4_narr_rank!$B$4,[1]Q4_narr_rank!$A$4,IF(AV565=[1]Q4_narr_rank!$B$5,[1]Q4_narr_rank!$A$5,IF(AV565=[1]Q4_narr_rank!$B$6,[1]Q4_narr_rank!$A$6,IF(AV565=[1]Q4_narr_rank!$B$7,[1]Q4_narr_rank!$A$7))))))</f>
        <v>Balanced Idealists</v>
      </c>
      <c r="AX565" t="s">
        <v>3034</v>
      </c>
      <c r="AY565">
        <v>1</v>
      </c>
      <c r="AZ565">
        <f>LEN(Table1[[#This Row],[narratives_probing]])</f>
        <v>100</v>
      </c>
      <c r="BA565" s="6" t="str">
        <f>IF(Table1[[#This Row],[narratives_rank_1]]=1,"Money",IF(Table1[[#This Row],[narratives_rank_2]]=1,"Mixture",IF(Table1[[#This Row],[narratives_rank_3]]=1,"Sincere")))</f>
        <v>Mixture</v>
      </c>
      <c r="BB565" s="9" t="s">
        <v>132</v>
      </c>
      <c r="BC565" s="1">
        <v>20</v>
      </c>
      <c r="BF565" t="s">
        <v>117</v>
      </c>
      <c r="BG565">
        <v>0.4</v>
      </c>
      <c r="BH565" t="s">
        <v>146</v>
      </c>
      <c r="BI565" t="s">
        <v>118</v>
      </c>
      <c r="BJ565" t="s">
        <v>154</v>
      </c>
      <c r="BK565" t="s">
        <v>120</v>
      </c>
      <c r="BL565" t="s">
        <v>121</v>
      </c>
      <c r="BN565">
        <v>41</v>
      </c>
      <c r="BO565" t="s">
        <v>136</v>
      </c>
      <c r="BP565" t="s">
        <v>123</v>
      </c>
      <c r="BQ565" t="s">
        <v>138</v>
      </c>
    </row>
    <row r="566" spans="1:69" x14ac:dyDescent="0.2">
      <c r="A566" t="s">
        <v>3035</v>
      </c>
      <c r="B566" t="s">
        <v>3035</v>
      </c>
      <c r="C566">
        <v>377.31700000000001</v>
      </c>
      <c r="D566" t="s">
        <v>3036</v>
      </c>
      <c r="E566" s="1" t="s">
        <v>205</v>
      </c>
      <c r="F566" s="1">
        <v>2</v>
      </c>
      <c r="G566" s="1" t="s">
        <v>206</v>
      </c>
      <c r="H566" s="1">
        <v>6</v>
      </c>
      <c r="I566" s="1"/>
      <c r="J566" t="s">
        <v>3037</v>
      </c>
      <c r="K566" s="1" t="s">
        <v>108</v>
      </c>
      <c r="L566" s="1">
        <v>1</v>
      </c>
      <c r="M566" s="1" t="s">
        <v>109</v>
      </c>
      <c r="N566" s="1">
        <v>1</v>
      </c>
      <c r="O566" s="1" t="s">
        <v>88</v>
      </c>
      <c r="P566" s="1">
        <v>4</v>
      </c>
      <c r="R566" t="s">
        <v>3038</v>
      </c>
      <c r="S566">
        <v>1</v>
      </c>
      <c r="T566" t="s">
        <v>170</v>
      </c>
      <c r="U566">
        <v>1</v>
      </c>
      <c r="V566" t="s">
        <v>90</v>
      </c>
      <c r="W566" s="8">
        <f>IF(Table1[[#This Row],[main_reasontext]]=[1]Q3_narr_open!$A$23,1,IF(Table1[[#This Row],[main_reasontext]]=[1]Q3_narr_open!$A$24,2,IF(Table1[[#This Row],[main_reasontext]]=[1]Q3_narr_open!$A$25,3,IF(Table1[[#This Row],[main_reasontext]]=[1]Q3_narr_open!$A$26,4,))))</f>
        <v>1</v>
      </c>
      <c r="X566">
        <v>0</v>
      </c>
      <c r="Y566" t="str" cm="1">
        <f t="array" ref="Y56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66" cm="1">
        <f t="array" ref="Z56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66" t="str" cm="1">
        <f t="array" ref="AA56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66" cm="1">
        <f t="array" ref="AB56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66" t="str" cm="1">
        <f t="array" ref="AC56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66" t="str" cm="1">
        <f t="array" ref="AD56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66">
        <f>IF(OR(Table1[[#This Row],[Merged_Coding3numerical1]]=1,Table1[[#This Row],[Merged_Coding3numerical2]]=1,Table1[[#This Row],[Merged_Coding3numerical3]]=1),1,0)</f>
        <v>1</v>
      </c>
      <c r="AF566">
        <f>IF(OR(Table1[[#This Row],[Merged_Coding3numerical1]]=2,Table1[[#This Row],[Merged_Coding3numerical2]]=2,Table1[[#This Row],[Merged_Coding3numerical3]]=2),1,0)</f>
        <v>0</v>
      </c>
      <c r="AG566">
        <f>IF(OR(Table1[[#This Row],[Merged_Coding3numerical1]]=3,Table1[[#This Row],[Merged_Coding3numerical2]]=3,Table1[[#This Row],[Merged_Coding3numerical3]]=3),1,0)</f>
        <v>0</v>
      </c>
      <c r="AH566">
        <f>IF(OR(Table1[[#This Row],[Merged_Coding3numerical1]]=4,Table1[[#This Row],[Merged_Coding3numerical2]]=4,Table1[[#This Row],[Merged_Coding3numerical3]]=4),1,0)</f>
        <v>1</v>
      </c>
      <c r="AI566">
        <f>IF(OR(Table1[[#This Row],[Merged_Coding3numerical1]]=5,Table1[[#This Row],[Merged_Coding3numerical2]]=5,Table1[[#This Row],[Merged_Coding3numerical3]]=5),1,0)</f>
        <v>0</v>
      </c>
      <c r="AJ566">
        <f>LEN(Table1[[#This Row],[narratives_open]])</f>
        <v>713</v>
      </c>
      <c r="AK566" s="1" t="s">
        <v>90</v>
      </c>
      <c r="AL566" s="1">
        <v>2</v>
      </c>
      <c r="AM566" s="1" t="s">
        <v>113</v>
      </c>
      <c r="AN566" s="1">
        <v>1</v>
      </c>
      <c r="AR566">
        <f t="shared" si="8"/>
        <v>0.5</v>
      </c>
      <c r="AS566">
        <v>2</v>
      </c>
      <c r="AT566">
        <v>1</v>
      </c>
      <c r="AU566">
        <v>3</v>
      </c>
      <c r="AV566">
        <f>IF(Table1[[#This Row],[narratives_rank_1]]=1,IF(Table1[[#This Row],[narratives_rank_2]]=2,123,132),IF(Table1[[#This Row],[narratives_rank_1]]=2,IF(Table1[[#This Row],[narratives_rank_2]]=1,213,231),IF(Table1[[#This Row],[narratives_rank_2]]=1,312,321)))</f>
        <v>213</v>
      </c>
      <c r="AW566" t="str">
        <f>IF(AV566=[1]Q4_narr_rank!$B$2,[1]Q4_narr_rank!$A$2,IF(AV566=[1]Q4_narr_rank!$B$3,[1]Q4_narr_rank!$A$3,IF(AV566=[1]Q4_narr_rank!$B$4,[1]Q4_narr_rank!$A$4,IF(AV566=[1]Q4_narr_rank!$B$5,[1]Q4_narr_rank!$A$5,IF(AV566=[1]Q4_narr_rank!$B$6,[1]Q4_narr_rank!$A$6,IF(AV566=[1]Q4_narr_rank!$B$7,[1]Q4_narr_rank!$A$7))))))</f>
        <v>Balanced Cynics</v>
      </c>
      <c r="AX566" t="s">
        <v>3039</v>
      </c>
      <c r="AY566">
        <v>1</v>
      </c>
      <c r="AZ566">
        <f>LEN(Table1[[#This Row],[narratives_probing]])</f>
        <v>362</v>
      </c>
      <c r="BA566" s="6" t="str">
        <f>IF(Table1[[#This Row],[narratives_rank_1]]=1,"Money",IF(Table1[[#This Row],[narratives_rank_2]]=1,"Mixture",IF(Table1[[#This Row],[narratives_rank_3]]=1,"Sincere")))</f>
        <v>Mixture</v>
      </c>
      <c r="BB566" s="12" t="s">
        <v>116</v>
      </c>
      <c r="BC566" s="1">
        <v>10</v>
      </c>
      <c r="BF566" t="s">
        <v>210</v>
      </c>
      <c r="BG566" t="s">
        <v>187</v>
      </c>
      <c r="BH566" t="s">
        <v>188</v>
      </c>
      <c r="BI566" t="s">
        <v>188</v>
      </c>
      <c r="BJ566" t="s">
        <v>162</v>
      </c>
      <c r="BK566" t="s">
        <v>120</v>
      </c>
      <c r="BL566" t="s">
        <v>448</v>
      </c>
      <c r="BM566" t="s">
        <v>3040</v>
      </c>
      <c r="BN566">
        <v>56</v>
      </c>
      <c r="BO566" t="s">
        <v>100</v>
      </c>
      <c r="BP566" t="s">
        <v>123</v>
      </c>
      <c r="BQ566" t="s">
        <v>138</v>
      </c>
    </row>
    <row r="567" spans="1:69" x14ac:dyDescent="0.2">
      <c r="A567" t="s">
        <v>3041</v>
      </c>
      <c r="B567" t="s">
        <v>3041</v>
      </c>
      <c r="C567">
        <v>32.118000000000002</v>
      </c>
      <c r="D567" t="s">
        <v>3042</v>
      </c>
      <c r="E567" s="1" t="s">
        <v>105</v>
      </c>
      <c r="F567" s="1">
        <v>1</v>
      </c>
      <c r="G567" s="1" t="s">
        <v>106</v>
      </c>
      <c r="H567" s="1">
        <v>2</v>
      </c>
      <c r="I567" s="1"/>
      <c r="J567" t="s">
        <v>3043</v>
      </c>
      <c r="K567" s="1" t="s">
        <v>86</v>
      </c>
      <c r="L567" s="1">
        <v>4</v>
      </c>
      <c r="M567" s="1" t="s">
        <v>87</v>
      </c>
      <c r="N567" s="1">
        <v>3</v>
      </c>
      <c r="O567" s="1" t="s">
        <v>88</v>
      </c>
      <c r="P567" s="1">
        <v>4</v>
      </c>
      <c r="Q567" s="1"/>
      <c r="R567" t="s">
        <v>3044</v>
      </c>
      <c r="S567">
        <v>0</v>
      </c>
      <c r="X567">
        <v>0</v>
      </c>
      <c r="Y567" t="str" cm="1">
        <f t="array" ref="Y56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67" cm="1">
        <f t="array" ref="Z56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67" t="str" cm="1">
        <f t="array" ref="AA56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67" t="str" cm="1">
        <f t="array" ref="AB56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67" t="str" cm="1">
        <f t="array" ref="AC56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67" t="str" cm="1">
        <f t="array" ref="AD56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67">
        <f>IF(OR(Table1[[#This Row],[Merged_Coding3numerical1]]=1,Table1[[#This Row],[Merged_Coding3numerical2]]=1,Table1[[#This Row],[Merged_Coding3numerical3]]=1),1,0)</f>
        <v>0</v>
      </c>
      <c r="AF567">
        <f>IF(OR(Table1[[#This Row],[Merged_Coding3numerical1]]=2,Table1[[#This Row],[Merged_Coding3numerical2]]=2,Table1[[#This Row],[Merged_Coding3numerical3]]=2),1,0)</f>
        <v>0</v>
      </c>
      <c r="AG567">
        <f>IF(OR(Table1[[#This Row],[Merged_Coding3numerical1]]=3,Table1[[#This Row],[Merged_Coding3numerical2]]=3,Table1[[#This Row],[Merged_Coding3numerical3]]=3),1,0)</f>
        <v>0</v>
      </c>
      <c r="AH567">
        <f>IF(OR(Table1[[#This Row],[Merged_Coding3numerical1]]=4,Table1[[#This Row],[Merged_Coding3numerical2]]=4,Table1[[#This Row],[Merged_Coding3numerical3]]=4),1,0)</f>
        <v>1</v>
      </c>
      <c r="AI567">
        <f>IF(OR(Table1[[#This Row],[Merged_Coding3numerical1]]=5,Table1[[#This Row],[Merged_Coding3numerical2]]=5,Table1[[#This Row],[Merged_Coding3numerical3]]=5),1,0)</f>
        <v>0</v>
      </c>
      <c r="AJ567">
        <f>LEN(Table1[[#This Row],[narratives_open]])</f>
        <v>176</v>
      </c>
      <c r="AK567" s="1" t="s">
        <v>113</v>
      </c>
      <c r="AL567" s="1">
        <v>1</v>
      </c>
      <c r="AR567">
        <f t="shared" si="8"/>
        <v>1</v>
      </c>
      <c r="AS567">
        <v>3</v>
      </c>
      <c r="AT567">
        <v>2</v>
      </c>
      <c r="AU567">
        <v>1</v>
      </c>
      <c r="AV567">
        <f>IF(Table1[[#This Row],[narratives_rank_1]]=1,IF(Table1[[#This Row],[narratives_rank_2]]=2,123,132),IF(Table1[[#This Row],[narratives_rank_1]]=2,IF(Table1[[#This Row],[narratives_rank_2]]=1,213,231),IF(Table1[[#This Row],[narratives_rank_2]]=1,312,321)))</f>
        <v>321</v>
      </c>
      <c r="AW567" t="str">
        <f>IF(AV567=[1]Q4_narr_rank!$B$2,[1]Q4_narr_rank!$A$2,IF(AV567=[1]Q4_narr_rank!$B$3,[1]Q4_narr_rank!$A$3,IF(AV567=[1]Q4_narr_rank!$B$4,[1]Q4_narr_rank!$A$4,IF(AV567=[1]Q4_narr_rank!$B$5,[1]Q4_narr_rank!$A$5,IF(AV567=[1]Q4_narr_rank!$B$6,[1]Q4_narr_rank!$A$6,IF(AV567=[1]Q4_narr_rank!$B$7,[1]Q4_narr_rank!$A$7))))))</f>
        <v>Idealists</v>
      </c>
      <c r="AX567" t="s">
        <v>3045</v>
      </c>
      <c r="AY567">
        <v>1</v>
      </c>
      <c r="AZ567">
        <f>LEN(Table1[[#This Row],[narratives_probing]])</f>
        <v>103</v>
      </c>
      <c r="BA567" s="6" t="str">
        <f>IF(Table1[[#This Row],[narratives_rank_1]]=1,"Money",IF(Table1[[#This Row],[narratives_rank_2]]=1,"Mixture",IF(Table1[[#This Row],[narratives_rank_3]]=1,"Sincere")))</f>
        <v>Sincere</v>
      </c>
      <c r="BB567" s="9" t="s">
        <v>268</v>
      </c>
      <c r="BC567" s="1">
        <v>6</v>
      </c>
      <c r="BF567" t="s">
        <v>223</v>
      </c>
      <c r="BG567" t="s">
        <v>187</v>
      </c>
      <c r="BH567" t="s">
        <v>146</v>
      </c>
      <c r="BI567" t="s">
        <v>188</v>
      </c>
      <c r="BJ567" t="s">
        <v>119</v>
      </c>
      <c r="BK567" t="s">
        <v>163</v>
      </c>
      <c r="BL567" t="s">
        <v>448</v>
      </c>
      <c r="BM567" t="s">
        <v>3046</v>
      </c>
      <c r="BN567">
        <v>45</v>
      </c>
      <c r="BO567" t="s">
        <v>136</v>
      </c>
      <c r="BP567" t="s">
        <v>164</v>
      </c>
      <c r="BQ567" t="s">
        <v>138</v>
      </c>
    </row>
    <row r="568" spans="1:69" x14ac:dyDescent="0.2">
      <c r="A568" t="s">
        <v>3047</v>
      </c>
      <c r="B568" t="s">
        <v>3047</v>
      </c>
      <c r="C568">
        <v>56.686999999999998</v>
      </c>
      <c r="D568" t="s">
        <v>3048</v>
      </c>
      <c r="E568" s="1" t="s">
        <v>127</v>
      </c>
      <c r="F568" s="1">
        <v>3</v>
      </c>
      <c r="G568" s="1" t="s">
        <v>128</v>
      </c>
      <c r="H568" s="1">
        <v>9</v>
      </c>
      <c r="I568" s="1"/>
      <c r="J568" t="s">
        <v>3049</v>
      </c>
      <c r="K568" s="1" t="s">
        <v>108</v>
      </c>
      <c r="L568" s="1">
        <v>1</v>
      </c>
      <c r="M568" s="1" t="s">
        <v>109</v>
      </c>
      <c r="N568" s="1">
        <v>1</v>
      </c>
      <c r="O568" s="1" t="s">
        <v>88</v>
      </c>
      <c r="P568" s="1">
        <v>4</v>
      </c>
      <c r="Q568" s="1"/>
      <c r="R568" t="s">
        <v>3050</v>
      </c>
      <c r="S568">
        <v>0</v>
      </c>
      <c r="V568" t="s">
        <v>90</v>
      </c>
      <c r="W568" s="8">
        <f>IF(Table1[[#This Row],[main_reasontext]]=[1]Q3_narr_open!$A$23,1,IF(Table1[[#This Row],[main_reasontext]]=[1]Q3_narr_open!$A$24,2,IF(Table1[[#This Row],[main_reasontext]]=[1]Q3_narr_open!$A$25,3,IF(Table1[[#This Row],[main_reasontext]]=[1]Q3_narr_open!$A$26,4,))))</f>
        <v>1</v>
      </c>
      <c r="X568">
        <v>1</v>
      </c>
      <c r="Y568" t="str" cm="1">
        <f t="array" ref="Y56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68" cm="1">
        <f t="array" ref="Z56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68" t="str" cm="1">
        <f t="array" ref="AA56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568" cm="1">
        <f t="array" ref="AB56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568" t="str" cm="1">
        <f t="array" ref="AC56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568" cm="1">
        <f t="array" ref="AD56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568">
        <f>IF(OR(Table1[[#This Row],[Merged_Coding3numerical1]]=1,Table1[[#This Row],[Merged_Coding3numerical2]]=1,Table1[[#This Row],[Merged_Coding3numerical3]]=1),1,0)</f>
        <v>1</v>
      </c>
      <c r="AF568">
        <f>IF(OR(Table1[[#This Row],[Merged_Coding3numerical1]]=2,Table1[[#This Row],[Merged_Coding3numerical2]]=2,Table1[[#This Row],[Merged_Coding3numerical3]]=2),1,0)</f>
        <v>1</v>
      </c>
      <c r="AG568">
        <f>IF(OR(Table1[[#This Row],[Merged_Coding3numerical1]]=3,Table1[[#This Row],[Merged_Coding3numerical2]]=3,Table1[[#This Row],[Merged_Coding3numerical3]]=3),1,0)</f>
        <v>1</v>
      </c>
      <c r="AH568">
        <f>IF(OR(Table1[[#This Row],[Merged_Coding3numerical1]]=4,Table1[[#This Row],[Merged_Coding3numerical2]]=4,Table1[[#This Row],[Merged_Coding3numerical3]]=4),1,0)</f>
        <v>0</v>
      </c>
      <c r="AI568">
        <f>IF(OR(Table1[[#This Row],[Merged_Coding3numerical1]]=5,Table1[[#This Row],[Merged_Coding3numerical2]]=5,Table1[[#This Row],[Merged_Coding3numerical3]]=5),1,0)</f>
        <v>0</v>
      </c>
      <c r="AJ568">
        <f>LEN(Table1[[#This Row],[narratives_open]])</f>
        <v>258</v>
      </c>
      <c r="AK568" s="1" t="s">
        <v>90</v>
      </c>
      <c r="AL568" s="1">
        <v>2</v>
      </c>
      <c r="AM568" s="1" t="s">
        <v>1254</v>
      </c>
      <c r="AN568" s="1">
        <v>10</v>
      </c>
      <c r="AO568" s="1" t="s">
        <v>112</v>
      </c>
      <c r="AP568" s="1">
        <v>3</v>
      </c>
      <c r="AR568">
        <f t="shared" si="8"/>
        <v>0.33333333333333331</v>
      </c>
      <c r="AS568">
        <v>1</v>
      </c>
      <c r="AT568">
        <v>2</v>
      </c>
      <c r="AU568">
        <v>3</v>
      </c>
      <c r="AV568">
        <f>IF(Table1[[#This Row],[narratives_rank_1]]=1,IF(Table1[[#This Row],[narratives_rank_2]]=2,123,132),IF(Table1[[#This Row],[narratives_rank_1]]=2,IF(Table1[[#This Row],[narratives_rank_2]]=1,213,231),IF(Table1[[#This Row],[narratives_rank_2]]=1,312,321)))</f>
        <v>123</v>
      </c>
      <c r="AW568" t="str">
        <f>IF(AV568=[1]Q4_narr_rank!$B$2,[1]Q4_narr_rank!$A$2,IF(AV568=[1]Q4_narr_rank!$B$3,[1]Q4_narr_rank!$A$3,IF(AV568=[1]Q4_narr_rank!$B$4,[1]Q4_narr_rank!$A$4,IF(AV568=[1]Q4_narr_rank!$B$5,[1]Q4_narr_rank!$A$5,IF(AV568=[1]Q4_narr_rank!$B$6,[1]Q4_narr_rank!$A$6,IF(AV568=[1]Q4_narr_rank!$B$7,[1]Q4_narr_rank!$A$7))))))</f>
        <v>Cynics</v>
      </c>
      <c r="AX568" t="s">
        <v>3051</v>
      </c>
      <c r="AY568">
        <v>1</v>
      </c>
      <c r="AZ568">
        <f>LEN(Table1[[#This Row],[narratives_probing]])</f>
        <v>242</v>
      </c>
      <c r="BA568" s="6" t="str">
        <f>IF(Table1[[#This Row],[narratives_rank_1]]=1,"Money",IF(Table1[[#This Row],[narratives_rank_2]]=1,"Mixture",IF(Table1[[#This Row],[narratives_rank_3]]=1,"Sincere")))</f>
        <v>Money</v>
      </c>
      <c r="BB568" s="1" t="s">
        <v>116</v>
      </c>
      <c r="BC568" s="1">
        <v>10</v>
      </c>
      <c r="BF568" t="s">
        <v>133</v>
      </c>
      <c r="BG568">
        <v>0.4</v>
      </c>
      <c r="BH568" t="s">
        <v>118</v>
      </c>
      <c r="BI568" t="s">
        <v>96</v>
      </c>
      <c r="BJ568" t="s">
        <v>154</v>
      </c>
      <c r="BK568" t="s">
        <v>163</v>
      </c>
      <c r="BL568" t="s">
        <v>99</v>
      </c>
      <c r="BN568">
        <v>38</v>
      </c>
      <c r="BO568" t="s">
        <v>122</v>
      </c>
      <c r="BP568" t="s">
        <v>147</v>
      </c>
      <c r="BQ568" t="s">
        <v>138</v>
      </c>
    </row>
    <row r="569" spans="1:69" x14ac:dyDescent="0.2">
      <c r="A569" t="s">
        <v>3052</v>
      </c>
      <c r="B569" t="s">
        <v>3052</v>
      </c>
      <c r="C569">
        <v>35.051000000000002</v>
      </c>
      <c r="D569" t="s">
        <v>3053</v>
      </c>
      <c r="E569" s="1" t="s">
        <v>105</v>
      </c>
      <c r="F569" s="1">
        <v>1</v>
      </c>
      <c r="G569" s="1" t="s">
        <v>106</v>
      </c>
      <c r="H569" s="1">
        <v>2</v>
      </c>
      <c r="I569" s="1"/>
      <c r="J569" t="s">
        <v>3054</v>
      </c>
      <c r="K569" s="1" t="s">
        <v>108</v>
      </c>
      <c r="L569" s="1">
        <v>1</v>
      </c>
      <c r="M569" s="1" t="s">
        <v>109</v>
      </c>
      <c r="N569" s="1">
        <v>1</v>
      </c>
      <c r="O569" s="1" t="s">
        <v>88</v>
      </c>
      <c r="P569" s="1">
        <v>4</v>
      </c>
      <c r="R569" t="s">
        <v>3055</v>
      </c>
      <c r="S569">
        <v>0</v>
      </c>
      <c r="V569" t="s">
        <v>294</v>
      </c>
      <c r="W569" s="8">
        <f>IF(Table1[[#This Row],[main_reasontext]]=[1]Q3_narr_open!$A$23,1,IF(Table1[[#This Row],[main_reasontext]]=[1]Q3_narr_open!$A$24,2,IF(Table1[[#This Row],[main_reasontext]]=[1]Q3_narr_open!$A$25,3,IF(Table1[[#This Row],[main_reasontext]]=[1]Q3_narr_open!$A$26,4,))))</f>
        <v>3</v>
      </c>
      <c r="X569">
        <v>0</v>
      </c>
      <c r="Y569" t="str" cm="1">
        <f t="array" ref="Y56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569" cm="1">
        <f t="array" ref="Z56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569" t="str" cm="1">
        <f t="array" ref="AA56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569" cm="1">
        <f t="array" ref="AB56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569" t="str" cm="1">
        <f t="array" ref="AC56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569" cm="1">
        <f t="array" ref="AD56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569">
        <f>IF(OR(Table1[[#This Row],[Merged_Coding3numerical1]]=1,Table1[[#This Row],[Merged_Coding3numerical2]]=1,Table1[[#This Row],[Merged_Coding3numerical3]]=1),1,0)</f>
        <v>1</v>
      </c>
      <c r="AF569">
        <f>IF(OR(Table1[[#This Row],[Merged_Coding3numerical1]]=2,Table1[[#This Row],[Merged_Coding3numerical2]]=2,Table1[[#This Row],[Merged_Coding3numerical3]]=2),1,0)</f>
        <v>1</v>
      </c>
      <c r="AG569">
        <f>IF(OR(Table1[[#This Row],[Merged_Coding3numerical1]]=3,Table1[[#This Row],[Merged_Coding3numerical2]]=3,Table1[[#This Row],[Merged_Coding3numerical3]]=3),1,0)</f>
        <v>1</v>
      </c>
      <c r="AH569">
        <f>IF(OR(Table1[[#This Row],[Merged_Coding3numerical1]]=4,Table1[[#This Row],[Merged_Coding3numerical2]]=4,Table1[[#This Row],[Merged_Coding3numerical3]]=4),1,0)</f>
        <v>0</v>
      </c>
      <c r="AI569">
        <f>IF(OR(Table1[[#This Row],[Merged_Coding3numerical1]]=5,Table1[[#This Row],[Merged_Coding3numerical2]]=5,Table1[[#This Row],[Merged_Coding3numerical3]]=5),1,0)</f>
        <v>0</v>
      </c>
      <c r="AJ569">
        <f>LEN(Table1[[#This Row],[narratives_open]])</f>
        <v>241</v>
      </c>
      <c r="AK569" s="1" t="s">
        <v>295</v>
      </c>
      <c r="AL569" s="1">
        <v>4</v>
      </c>
      <c r="AM569" s="1" t="s">
        <v>90</v>
      </c>
      <c r="AN569" s="1">
        <v>2</v>
      </c>
      <c r="AO569" s="1" t="s">
        <v>112</v>
      </c>
      <c r="AP569" s="1">
        <v>3</v>
      </c>
      <c r="AR569">
        <f t="shared" si="8"/>
        <v>0.33333333333333331</v>
      </c>
      <c r="AS569">
        <v>3</v>
      </c>
      <c r="AT569">
        <v>2</v>
      </c>
      <c r="AU569">
        <v>1</v>
      </c>
      <c r="AV569">
        <f>IF(Table1[[#This Row],[narratives_rank_1]]=1,IF(Table1[[#This Row],[narratives_rank_2]]=2,123,132),IF(Table1[[#This Row],[narratives_rank_1]]=2,IF(Table1[[#This Row],[narratives_rank_2]]=1,213,231),IF(Table1[[#This Row],[narratives_rank_2]]=1,312,321)))</f>
        <v>321</v>
      </c>
      <c r="AW569" t="str">
        <f>IF(AV569=[1]Q4_narr_rank!$B$2,[1]Q4_narr_rank!$A$2,IF(AV569=[1]Q4_narr_rank!$B$3,[1]Q4_narr_rank!$A$3,IF(AV569=[1]Q4_narr_rank!$B$4,[1]Q4_narr_rank!$A$4,IF(AV569=[1]Q4_narr_rank!$B$5,[1]Q4_narr_rank!$A$5,IF(AV569=[1]Q4_narr_rank!$B$6,[1]Q4_narr_rank!$A$6,IF(AV569=[1]Q4_narr_rank!$B$7,[1]Q4_narr_rank!$A$7))))))</f>
        <v>Idealists</v>
      </c>
      <c r="AX569" t="s">
        <v>3056</v>
      </c>
      <c r="AY569">
        <v>1</v>
      </c>
      <c r="AZ569">
        <f>LEN(Table1[[#This Row],[narratives_probing]])</f>
        <v>203</v>
      </c>
      <c r="BA569" s="6" t="str">
        <f>IF(Table1[[#This Row],[narratives_rank_1]]=1,"Money",IF(Table1[[#This Row],[narratives_rank_2]]=1,"Mixture",IF(Table1[[#This Row],[narratives_rank_3]]=1,"Sincere")))</f>
        <v>Sincere</v>
      </c>
      <c r="BB569" s="9" t="s">
        <v>369</v>
      </c>
      <c r="BC569" s="1">
        <v>7</v>
      </c>
      <c r="BF569" t="s">
        <v>153</v>
      </c>
      <c r="BG569" t="s">
        <v>187</v>
      </c>
      <c r="BH569" t="s">
        <v>118</v>
      </c>
      <c r="BI569" t="s">
        <v>118</v>
      </c>
      <c r="BJ569" t="s">
        <v>119</v>
      </c>
      <c r="BK569" t="s">
        <v>163</v>
      </c>
      <c r="BL569" t="s">
        <v>121</v>
      </c>
      <c r="BN569">
        <v>39</v>
      </c>
      <c r="BO569" t="s">
        <v>136</v>
      </c>
      <c r="BP569" t="s">
        <v>123</v>
      </c>
      <c r="BQ569" t="s">
        <v>102</v>
      </c>
    </row>
    <row r="570" spans="1:69" x14ac:dyDescent="0.2">
      <c r="A570" t="s">
        <v>3057</v>
      </c>
      <c r="B570" t="s">
        <v>3057</v>
      </c>
      <c r="C570">
        <v>104.831</v>
      </c>
      <c r="D570" t="s">
        <v>3058</v>
      </c>
      <c r="E570" s="1" t="s">
        <v>105</v>
      </c>
      <c r="F570" s="1">
        <v>1</v>
      </c>
      <c r="G570" s="1" t="s">
        <v>387</v>
      </c>
      <c r="H570" s="1">
        <v>10</v>
      </c>
      <c r="I570" s="1"/>
      <c r="J570" t="s">
        <v>3059</v>
      </c>
      <c r="K570" s="1" t="s">
        <v>108</v>
      </c>
      <c r="L570" s="1">
        <v>1</v>
      </c>
      <c r="M570" s="1" t="s">
        <v>109</v>
      </c>
      <c r="N570" s="1">
        <v>1</v>
      </c>
      <c r="O570" s="1" t="s">
        <v>88</v>
      </c>
      <c r="P570" s="1">
        <v>4</v>
      </c>
      <c r="R570" t="s">
        <v>3060</v>
      </c>
      <c r="S570">
        <v>1</v>
      </c>
      <c r="U570">
        <v>1</v>
      </c>
      <c r="V570" t="s">
        <v>111</v>
      </c>
      <c r="W570" s="8">
        <f>IF(Table1[[#This Row],[main_reasontext]]=[1]Q3_narr_open!$A$23,1,IF(Table1[[#This Row],[main_reasontext]]=[1]Q3_narr_open!$A$24,2,IF(Table1[[#This Row],[main_reasontext]]=[1]Q3_narr_open!$A$25,3,IF(Table1[[#This Row],[main_reasontext]]=[1]Q3_narr_open!$A$26,4,))))</f>
        <v>2</v>
      </c>
      <c r="X570">
        <v>1</v>
      </c>
      <c r="Y570" t="str" cm="1">
        <f t="array" ref="Y57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70" cm="1">
        <f t="array" ref="Z57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70" t="str" cm="1">
        <f t="array" ref="AA57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570" cm="1">
        <f t="array" ref="AB57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570" t="str" cm="1">
        <f t="array" ref="AC57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70" t="str" cm="1">
        <f t="array" ref="AD57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70">
        <f>IF(OR(Table1[[#This Row],[Merged_Coding3numerical1]]=1,Table1[[#This Row],[Merged_Coding3numerical2]]=1,Table1[[#This Row],[Merged_Coding3numerical3]]=1),1,0)</f>
        <v>0</v>
      </c>
      <c r="AF570">
        <f>IF(OR(Table1[[#This Row],[Merged_Coding3numerical1]]=2,Table1[[#This Row],[Merged_Coding3numerical2]]=2,Table1[[#This Row],[Merged_Coding3numerical3]]=2),1,0)</f>
        <v>1</v>
      </c>
      <c r="AG570">
        <f>IF(OR(Table1[[#This Row],[Merged_Coding3numerical1]]=3,Table1[[#This Row],[Merged_Coding3numerical2]]=3,Table1[[#This Row],[Merged_Coding3numerical3]]=3),1,0)</f>
        <v>0</v>
      </c>
      <c r="AH570">
        <f>IF(OR(Table1[[#This Row],[Merged_Coding3numerical1]]=4,Table1[[#This Row],[Merged_Coding3numerical2]]=4,Table1[[#This Row],[Merged_Coding3numerical3]]=4),1,0)</f>
        <v>0</v>
      </c>
      <c r="AI570">
        <f>IF(OR(Table1[[#This Row],[Merged_Coding3numerical1]]=5,Table1[[#This Row],[Merged_Coding3numerical2]]=5,Table1[[#This Row],[Merged_Coding3numerical3]]=5),1,0)</f>
        <v>0</v>
      </c>
      <c r="AJ570">
        <f>LEN(Table1[[#This Row],[narratives_open]])</f>
        <v>510</v>
      </c>
      <c r="AK570" s="1" t="s">
        <v>112</v>
      </c>
      <c r="AL570" s="1">
        <v>3</v>
      </c>
      <c r="AM570" s="1" t="s">
        <v>221</v>
      </c>
      <c r="AN570" s="1">
        <v>5</v>
      </c>
      <c r="AR570">
        <f t="shared" si="8"/>
        <v>0.5</v>
      </c>
      <c r="AS570">
        <v>2</v>
      </c>
      <c r="AT570">
        <v>1</v>
      </c>
      <c r="AU570">
        <v>3</v>
      </c>
      <c r="AV570">
        <f>IF(Table1[[#This Row],[narratives_rank_1]]=1,IF(Table1[[#This Row],[narratives_rank_2]]=2,123,132),IF(Table1[[#This Row],[narratives_rank_1]]=2,IF(Table1[[#This Row],[narratives_rank_2]]=1,213,231),IF(Table1[[#This Row],[narratives_rank_2]]=1,312,321)))</f>
        <v>213</v>
      </c>
      <c r="AW570" t="str">
        <f>IF(AV570=[1]Q4_narr_rank!$B$2,[1]Q4_narr_rank!$A$2,IF(AV570=[1]Q4_narr_rank!$B$3,[1]Q4_narr_rank!$A$3,IF(AV570=[1]Q4_narr_rank!$B$4,[1]Q4_narr_rank!$A$4,IF(AV570=[1]Q4_narr_rank!$B$5,[1]Q4_narr_rank!$A$5,IF(AV570=[1]Q4_narr_rank!$B$6,[1]Q4_narr_rank!$A$6,IF(AV570=[1]Q4_narr_rank!$B$7,[1]Q4_narr_rank!$A$7))))))</f>
        <v>Balanced Cynics</v>
      </c>
      <c r="AX570" t="s">
        <v>3061</v>
      </c>
      <c r="AY570">
        <v>1</v>
      </c>
      <c r="AZ570">
        <f>LEN(Table1[[#This Row],[narratives_probing]])</f>
        <v>285</v>
      </c>
      <c r="BA570" s="6" t="str">
        <f>IF(Table1[[#This Row],[narratives_rank_1]]=1,"Money",IF(Table1[[#This Row],[narratives_rank_2]]=1,"Mixture",IF(Table1[[#This Row],[narratives_rank_3]]=1,"Sincere")))</f>
        <v>Mixture</v>
      </c>
      <c r="BB570" s="9" t="s">
        <v>132</v>
      </c>
      <c r="BC570" s="1">
        <v>20</v>
      </c>
      <c r="BF570" t="s">
        <v>93</v>
      </c>
      <c r="BG570" t="s">
        <v>187</v>
      </c>
      <c r="BH570" t="s">
        <v>146</v>
      </c>
      <c r="BI570" t="s">
        <v>146</v>
      </c>
      <c r="BJ570" t="s">
        <v>134</v>
      </c>
      <c r="BK570" t="s">
        <v>120</v>
      </c>
      <c r="BL570" t="s">
        <v>135</v>
      </c>
      <c r="BN570">
        <v>30</v>
      </c>
      <c r="BO570" t="s">
        <v>100</v>
      </c>
      <c r="BP570" t="s">
        <v>324</v>
      </c>
      <c r="BQ570" t="s">
        <v>138</v>
      </c>
    </row>
    <row r="571" spans="1:69" x14ac:dyDescent="0.2">
      <c r="A571" t="s">
        <v>3062</v>
      </c>
      <c r="B571" t="s">
        <v>3062</v>
      </c>
      <c r="C571">
        <v>192.88900000000001</v>
      </c>
      <c r="D571" t="s">
        <v>3063</v>
      </c>
      <c r="E571" s="1" t="s">
        <v>205</v>
      </c>
      <c r="F571" s="1">
        <v>2</v>
      </c>
      <c r="G571" s="1" t="s">
        <v>206</v>
      </c>
      <c r="H571" s="1">
        <v>6</v>
      </c>
      <c r="I571" s="1"/>
      <c r="J571" t="s">
        <v>3064</v>
      </c>
      <c r="K571" s="1" t="s">
        <v>176</v>
      </c>
      <c r="L571" s="1">
        <v>2</v>
      </c>
      <c r="M571" s="1" t="s">
        <v>177</v>
      </c>
      <c r="N571" s="1">
        <v>2</v>
      </c>
      <c r="O571" s="1" t="s">
        <v>88</v>
      </c>
      <c r="P571" s="1">
        <v>4</v>
      </c>
      <c r="R571" t="s">
        <v>3065</v>
      </c>
      <c r="S571">
        <v>0</v>
      </c>
      <c r="U571">
        <v>1</v>
      </c>
      <c r="V571" t="s">
        <v>90</v>
      </c>
      <c r="W571" s="8">
        <f>IF(Table1[[#This Row],[main_reasontext]]=[1]Q3_narr_open!$A$23,1,IF(Table1[[#This Row],[main_reasontext]]=[1]Q3_narr_open!$A$24,2,IF(Table1[[#This Row],[main_reasontext]]=[1]Q3_narr_open!$A$25,3,IF(Table1[[#This Row],[main_reasontext]]=[1]Q3_narr_open!$A$26,4,))))</f>
        <v>1</v>
      </c>
      <c r="X571">
        <v>0</v>
      </c>
      <c r="Y571" t="str" cm="1">
        <f t="array" ref="Y57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71" cm="1">
        <f t="array" ref="Z57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71" t="str" cm="1">
        <f t="array" ref="AA57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71" cm="1">
        <f t="array" ref="AB57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71" t="str" cm="1">
        <f t="array" ref="AC57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71" t="str" cm="1">
        <f t="array" ref="AD57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71">
        <f>IF(OR(Table1[[#This Row],[Merged_Coding3numerical1]]=1,Table1[[#This Row],[Merged_Coding3numerical2]]=1,Table1[[#This Row],[Merged_Coding3numerical3]]=1),1,0)</f>
        <v>1</v>
      </c>
      <c r="AF571">
        <f>IF(OR(Table1[[#This Row],[Merged_Coding3numerical1]]=2,Table1[[#This Row],[Merged_Coding3numerical2]]=2,Table1[[#This Row],[Merged_Coding3numerical3]]=2),1,0)</f>
        <v>0</v>
      </c>
      <c r="AG571">
        <f>IF(OR(Table1[[#This Row],[Merged_Coding3numerical1]]=3,Table1[[#This Row],[Merged_Coding3numerical2]]=3,Table1[[#This Row],[Merged_Coding3numerical3]]=3),1,0)</f>
        <v>0</v>
      </c>
      <c r="AH571">
        <f>IF(OR(Table1[[#This Row],[Merged_Coding3numerical1]]=4,Table1[[#This Row],[Merged_Coding3numerical2]]=4,Table1[[#This Row],[Merged_Coding3numerical3]]=4),1,0)</f>
        <v>1</v>
      </c>
      <c r="AI571">
        <f>IF(OR(Table1[[#This Row],[Merged_Coding3numerical1]]=5,Table1[[#This Row],[Merged_Coding3numerical2]]=5,Table1[[#This Row],[Merged_Coding3numerical3]]=5),1,0)</f>
        <v>0</v>
      </c>
      <c r="AJ571">
        <f>LEN(Table1[[#This Row],[narratives_open]])</f>
        <v>258</v>
      </c>
      <c r="AK571" s="1" t="s">
        <v>90</v>
      </c>
      <c r="AL571" s="1">
        <v>2</v>
      </c>
      <c r="AM571" s="1" t="s">
        <v>113</v>
      </c>
      <c r="AN571" s="1">
        <v>1</v>
      </c>
      <c r="AR571">
        <f t="shared" si="8"/>
        <v>0.5</v>
      </c>
      <c r="AS571">
        <v>1</v>
      </c>
      <c r="AT571">
        <v>2</v>
      </c>
      <c r="AU571">
        <v>3</v>
      </c>
      <c r="AV571">
        <f>IF(Table1[[#This Row],[narratives_rank_1]]=1,IF(Table1[[#This Row],[narratives_rank_2]]=2,123,132),IF(Table1[[#This Row],[narratives_rank_1]]=2,IF(Table1[[#This Row],[narratives_rank_2]]=1,213,231),IF(Table1[[#This Row],[narratives_rank_2]]=1,312,321)))</f>
        <v>123</v>
      </c>
      <c r="AW571" t="str">
        <f>IF(AV571=[1]Q4_narr_rank!$B$2,[1]Q4_narr_rank!$A$2,IF(AV571=[1]Q4_narr_rank!$B$3,[1]Q4_narr_rank!$A$3,IF(AV571=[1]Q4_narr_rank!$B$4,[1]Q4_narr_rank!$A$4,IF(AV571=[1]Q4_narr_rank!$B$5,[1]Q4_narr_rank!$A$5,IF(AV571=[1]Q4_narr_rank!$B$6,[1]Q4_narr_rank!$A$6,IF(AV571=[1]Q4_narr_rank!$B$7,[1]Q4_narr_rank!$A$7))))))</f>
        <v>Cynics</v>
      </c>
      <c r="AX571" t="s">
        <v>3066</v>
      </c>
      <c r="AY571">
        <v>1</v>
      </c>
      <c r="AZ571">
        <f>LEN(Table1[[#This Row],[narratives_probing]])</f>
        <v>78</v>
      </c>
      <c r="BA571" s="6" t="str">
        <f>IF(Table1[[#This Row],[narratives_rank_1]]=1,"Money",IF(Table1[[#This Row],[narratives_rank_2]]=1,"Mixture",IF(Table1[[#This Row],[narratives_rank_3]]=1,"Sincere")))</f>
        <v>Money</v>
      </c>
      <c r="BB571" s="7" t="s">
        <v>116</v>
      </c>
      <c r="BC571" s="1">
        <v>10</v>
      </c>
      <c r="BF571" t="s">
        <v>117</v>
      </c>
      <c r="BG571">
        <v>0.4</v>
      </c>
      <c r="BH571" t="s">
        <v>96</v>
      </c>
      <c r="BI571" t="s">
        <v>146</v>
      </c>
      <c r="BJ571" t="s">
        <v>134</v>
      </c>
      <c r="BK571" t="s">
        <v>120</v>
      </c>
      <c r="BL571" t="s">
        <v>135</v>
      </c>
      <c r="BN571">
        <v>39</v>
      </c>
      <c r="BO571" t="s">
        <v>155</v>
      </c>
      <c r="BP571" t="s">
        <v>324</v>
      </c>
      <c r="BQ571" t="s">
        <v>156</v>
      </c>
    </row>
    <row r="572" spans="1:69" x14ac:dyDescent="0.2">
      <c r="A572" t="s">
        <v>3067</v>
      </c>
      <c r="B572" t="s">
        <v>3067</v>
      </c>
      <c r="C572">
        <v>186.14099999999999</v>
      </c>
      <c r="D572" t="s">
        <v>3068</v>
      </c>
      <c r="E572" s="1" t="s">
        <v>105</v>
      </c>
      <c r="F572" s="1">
        <v>1</v>
      </c>
      <c r="G572" s="1" t="s">
        <v>106</v>
      </c>
      <c r="H572" s="1">
        <v>2</v>
      </c>
      <c r="I572" s="1"/>
      <c r="J572" t="s">
        <v>3069</v>
      </c>
      <c r="K572" s="1" t="s">
        <v>108</v>
      </c>
      <c r="L572" s="1">
        <v>1</v>
      </c>
      <c r="M572" s="1" t="s">
        <v>109</v>
      </c>
      <c r="N572" s="1">
        <v>1</v>
      </c>
      <c r="O572" s="1" t="s">
        <v>88</v>
      </c>
      <c r="P572" s="1">
        <v>4</v>
      </c>
      <c r="R572" t="s">
        <v>3070</v>
      </c>
      <c r="S572">
        <v>0</v>
      </c>
      <c r="X572">
        <v>0</v>
      </c>
      <c r="Y572" t="str" cm="1">
        <f t="array" ref="Y57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72" cm="1">
        <f t="array" ref="Z57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72" t="str" cm="1">
        <f t="array" ref="AA57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72" t="str" cm="1">
        <f t="array" ref="AB57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72" t="str" cm="1">
        <f t="array" ref="AC57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72" t="str" cm="1">
        <f t="array" ref="AD57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72">
        <f>IF(OR(Table1[[#This Row],[Merged_Coding3numerical1]]=1,Table1[[#This Row],[Merged_Coding3numerical2]]=1,Table1[[#This Row],[Merged_Coding3numerical3]]=1),1,0)</f>
        <v>0</v>
      </c>
      <c r="AF572">
        <f>IF(OR(Table1[[#This Row],[Merged_Coding3numerical1]]=2,Table1[[#This Row],[Merged_Coding3numerical2]]=2,Table1[[#This Row],[Merged_Coding3numerical3]]=2),1,0)</f>
        <v>0</v>
      </c>
      <c r="AG572">
        <f>IF(OR(Table1[[#This Row],[Merged_Coding3numerical1]]=3,Table1[[#This Row],[Merged_Coding3numerical2]]=3,Table1[[#This Row],[Merged_Coding3numerical3]]=3),1,0)</f>
        <v>0</v>
      </c>
      <c r="AH572">
        <f>IF(OR(Table1[[#This Row],[Merged_Coding3numerical1]]=4,Table1[[#This Row],[Merged_Coding3numerical2]]=4,Table1[[#This Row],[Merged_Coding3numerical3]]=4),1,0)</f>
        <v>1</v>
      </c>
      <c r="AI572">
        <f>IF(OR(Table1[[#This Row],[Merged_Coding3numerical1]]=5,Table1[[#This Row],[Merged_Coding3numerical2]]=5,Table1[[#This Row],[Merged_Coding3numerical3]]=5),1,0)</f>
        <v>0</v>
      </c>
      <c r="AJ572">
        <f>LEN(Table1[[#This Row],[narratives_open]])</f>
        <v>172</v>
      </c>
      <c r="AK572" s="1" t="s">
        <v>114</v>
      </c>
      <c r="AL572" s="1">
        <v>6</v>
      </c>
      <c r="AR572">
        <f t="shared" si="8"/>
        <v>1</v>
      </c>
      <c r="AS572">
        <v>3</v>
      </c>
      <c r="AT572">
        <v>1</v>
      </c>
      <c r="AU572">
        <v>2</v>
      </c>
      <c r="AV572">
        <f>IF(Table1[[#This Row],[narratives_rank_1]]=1,IF(Table1[[#This Row],[narratives_rank_2]]=2,123,132),IF(Table1[[#This Row],[narratives_rank_1]]=2,IF(Table1[[#This Row],[narratives_rank_2]]=1,213,231),IF(Table1[[#This Row],[narratives_rank_2]]=1,312,321)))</f>
        <v>312</v>
      </c>
      <c r="AW572" t="str">
        <f>IF(AV572=[1]Q4_narr_rank!$B$2,[1]Q4_narr_rank!$A$2,IF(AV572=[1]Q4_narr_rank!$B$3,[1]Q4_narr_rank!$A$3,IF(AV572=[1]Q4_narr_rank!$B$4,[1]Q4_narr_rank!$A$4,IF(AV572=[1]Q4_narr_rank!$B$5,[1]Q4_narr_rank!$A$5,IF(AV572=[1]Q4_narr_rank!$B$6,[1]Q4_narr_rank!$A$6,IF(AV572=[1]Q4_narr_rank!$B$7,[1]Q4_narr_rank!$A$7))))))</f>
        <v>Balanced Idealists</v>
      </c>
      <c r="AX572" t="s">
        <v>3071</v>
      </c>
      <c r="AY572">
        <v>1</v>
      </c>
      <c r="AZ572">
        <f>LEN(Table1[[#This Row],[narratives_probing]])</f>
        <v>137</v>
      </c>
      <c r="BA572" s="6" t="str">
        <f>IF(Table1[[#This Row],[narratives_rank_1]]=1,"Money",IF(Table1[[#This Row],[narratives_rank_2]]=1,"Mixture",IF(Table1[[#This Row],[narratives_rank_3]]=1,"Sincere")))</f>
        <v>Mixture</v>
      </c>
      <c r="BB572" s="9" t="s">
        <v>268</v>
      </c>
      <c r="BC572" s="1">
        <v>6</v>
      </c>
      <c r="BF572" t="s">
        <v>117</v>
      </c>
      <c r="BG572" t="s">
        <v>94</v>
      </c>
      <c r="BH572" t="s">
        <v>118</v>
      </c>
      <c r="BI572" t="s">
        <v>146</v>
      </c>
      <c r="BJ572" t="s">
        <v>154</v>
      </c>
      <c r="BK572" t="s">
        <v>163</v>
      </c>
      <c r="BL572" t="s">
        <v>135</v>
      </c>
      <c r="BN572">
        <v>54</v>
      </c>
      <c r="BO572" t="s">
        <v>136</v>
      </c>
      <c r="BP572" t="s">
        <v>324</v>
      </c>
      <c r="BQ572" t="s">
        <v>138</v>
      </c>
    </row>
    <row r="573" spans="1:69" x14ac:dyDescent="0.2">
      <c r="A573" t="s">
        <v>3072</v>
      </c>
      <c r="B573" t="s">
        <v>3072</v>
      </c>
      <c r="C573">
        <v>67.117999999999995</v>
      </c>
      <c r="D573" t="s">
        <v>3073</v>
      </c>
      <c r="E573" s="1" t="s">
        <v>205</v>
      </c>
      <c r="F573" s="1">
        <v>2</v>
      </c>
      <c r="G573" s="1" t="s">
        <v>206</v>
      </c>
      <c r="H573" s="1">
        <v>6</v>
      </c>
      <c r="I573" s="1"/>
      <c r="J573" t="s">
        <v>3074</v>
      </c>
      <c r="K573" s="1" t="s">
        <v>176</v>
      </c>
      <c r="L573" s="1">
        <v>2</v>
      </c>
      <c r="M573" s="1" t="s">
        <v>177</v>
      </c>
      <c r="N573" s="1">
        <v>2</v>
      </c>
      <c r="O573" s="1" t="s">
        <v>88</v>
      </c>
      <c r="P573" s="1">
        <v>4</v>
      </c>
      <c r="R573" t="s">
        <v>3075</v>
      </c>
      <c r="S573">
        <v>0</v>
      </c>
      <c r="X573">
        <v>0</v>
      </c>
      <c r="Y573" t="str" cm="1">
        <f t="array" ref="Y57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73" cm="1">
        <f t="array" ref="Z57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73" t="str" cm="1">
        <f t="array" ref="AA57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73" t="str" cm="1">
        <f t="array" ref="AB57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73" t="str" cm="1">
        <f t="array" ref="AC57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73" t="str" cm="1">
        <f t="array" ref="AD57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73">
        <f>IF(OR(Table1[[#This Row],[Merged_Coding3numerical1]]=1,Table1[[#This Row],[Merged_Coding3numerical2]]=1,Table1[[#This Row],[Merged_Coding3numerical3]]=1),1,0)</f>
        <v>1</v>
      </c>
      <c r="AF573">
        <f>IF(OR(Table1[[#This Row],[Merged_Coding3numerical1]]=2,Table1[[#This Row],[Merged_Coding3numerical2]]=2,Table1[[#This Row],[Merged_Coding3numerical3]]=2),1,0)</f>
        <v>0</v>
      </c>
      <c r="AG573">
        <f>IF(OR(Table1[[#This Row],[Merged_Coding3numerical1]]=3,Table1[[#This Row],[Merged_Coding3numerical2]]=3,Table1[[#This Row],[Merged_Coding3numerical3]]=3),1,0)</f>
        <v>0</v>
      </c>
      <c r="AH573">
        <f>IF(OR(Table1[[#This Row],[Merged_Coding3numerical1]]=4,Table1[[#This Row],[Merged_Coding3numerical2]]=4,Table1[[#This Row],[Merged_Coding3numerical3]]=4),1,0)</f>
        <v>0</v>
      </c>
      <c r="AI573">
        <f>IF(OR(Table1[[#This Row],[Merged_Coding3numerical1]]=5,Table1[[#This Row],[Merged_Coding3numerical2]]=5,Table1[[#This Row],[Merged_Coding3numerical3]]=5),1,0)</f>
        <v>0</v>
      </c>
      <c r="AJ573">
        <f>LEN(Table1[[#This Row],[narratives_open]])</f>
        <v>120</v>
      </c>
      <c r="AK573" s="1" t="s">
        <v>90</v>
      </c>
      <c r="AL573" s="1">
        <v>2</v>
      </c>
      <c r="AR573">
        <f t="shared" si="8"/>
        <v>1</v>
      </c>
      <c r="AS573">
        <v>1</v>
      </c>
      <c r="AT573">
        <v>2</v>
      </c>
      <c r="AU573">
        <v>3</v>
      </c>
      <c r="AV573">
        <f>IF(Table1[[#This Row],[narratives_rank_1]]=1,IF(Table1[[#This Row],[narratives_rank_2]]=2,123,132),IF(Table1[[#This Row],[narratives_rank_1]]=2,IF(Table1[[#This Row],[narratives_rank_2]]=1,213,231),IF(Table1[[#This Row],[narratives_rank_2]]=1,312,321)))</f>
        <v>123</v>
      </c>
      <c r="AW573" t="str">
        <f>IF(AV573=[1]Q4_narr_rank!$B$2,[1]Q4_narr_rank!$A$2,IF(AV573=[1]Q4_narr_rank!$B$3,[1]Q4_narr_rank!$A$3,IF(AV573=[1]Q4_narr_rank!$B$4,[1]Q4_narr_rank!$A$4,IF(AV573=[1]Q4_narr_rank!$B$5,[1]Q4_narr_rank!$A$5,IF(AV573=[1]Q4_narr_rank!$B$6,[1]Q4_narr_rank!$A$6,IF(AV573=[1]Q4_narr_rank!$B$7,[1]Q4_narr_rank!$A$7))))))</f>
        <v>Cynics</v>
      </c>
      <c r="AX573" t="s">
        <v>3076</v>
      </c>
      <c r="AY573">
        <v>1</v>
      </c>
      <c r="AZ573">
        <f>LEN(Table1[[#This Row],[narratives_probing]])</f>
        <v>68</v>
      </c>
      <c r="BA573" s="6" t="str">
        <f>IF(Table1[[#This Row],[narratives_rank_1]]=1,"Money",IF(Table1[[#This Row],[narratives_rank_2]]=1,"Mixture",IF(Table1[[#This Row],[narratives_rank_3]]=1,"Sincere")))</f>
        <v>Money</v>
      </c>
      <c r="BB573" s="1" t="s">
        <v>116</v>
      </c>
      <c r="BC573" s="1">
        <v>10</v>
      </c>
      <c r="BF573" t="s">
        <v>210</v>
      </c>
      <c r="BG573" t="s">
        <v>187</v>
      </c>
      <c r="BH573" t="s">
        <v>146</v>
      </c>
      <c r="BI573" t="s">
        <v>146</v>
      </c>
      <c r="BJ573" t="s">
        <v>97</v>
      </c>
      <c r="BK573" t="s">
        <v>98</v>
      </c>
      <c r="BL573" t="s">
        <v>135</v>
      </c>
      <c r="BN573">
        <v>23</v>
      </c>
      <c r="BO573" t="s">
        <v>155</v>
      </c>
      <c r="BP573" t="s">
        <v>137</v>
      </c>
      <c r="BQ573" t="s">
        <v>124</v>
      </c>
    </row>
    <row r="574" spans="1:69" x14ac:dyDescent="0.2">
      <c r="A574" t="s">
        <v>3077</v>
      </c>
      <c r="B574" t="s">
        <v>3077</v>
      </c>
      <c r="C574">
        <v>60.66</v>
      </c>
      <c r="D574" t="s">
        <v>3078</v>
      </c>
      <c r="E574" s="1" t="s">
        <v>167</v>
      </c>
      <c r="F574" s="1">
        <v>5</v>
      </c>
      <c r="G574" s="1" t="s">
        <v>167</v>
      </c>
      <c r="H574" s="1">
        <v>19</v>
      </c>
      <c r="I574" s="1"/>
      <c r="J574" t="s">
        <v>3079</v>
      </c>
      <c r="K574" s="1" t="s">
        <v>108</v>
      </c>
      <c r="L574" s="1">
        <v>1</v>
      </c>
      <c r="M574" s="1" t="s">
        <v>109</v>
      </c>
      <c r="N574" s="1">
        <v>1</v>
      </c>
      <c r="O574" s="1" t="s">
        <v>345</v>
      </c>
      <c r="P574" s="1">
        <v>1</v>
      </c>
      <c r="R574" t="s">
        <v>3080</v>
      </c>
      <c r="S574">
        <v>0</v>
      </c>
      <c r="X574">
        <v>0</v>
      </c>
      <c r="Y574" t="str" cm="1">
        <f t="array" ref="Y57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74" cm="1">
        <f t="array" ref="Z57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74" t="str" cm="1">
        <f t="array" ref="AA57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74" t="str" cm="1">
        <f t="array" ref="AB57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74" t="str" cm="1">
        <f t="array" ref="AC57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74" t="str" cm="1">
        <f t="array" ref="AD57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74">
        <f>IF(OR(Table1[[#This Row],[Merged_Coding3numerical1]]=1,Table1[[#This Row],[Merged_Coding3numerical2]]=1,Table1[[#This Row],[Merged_Coding3numerical3]]=1),1,0)</f>
        <v>1</v>
      </c>
      <c r="AF574">
        <f>IF(OR(Table1[[#This Row],[Merged_Coding3numerical1]]=2,Table1[[#This Row],[Merged_Coding3numerical2]]=2,Table1[[#This Row],[Merged_Coding3numerical3]]=2),1,0)</f>
        <v>0</v>
      </c>
      <c r="AG574">
        <f>IF(OR(Table1[[#This Row],[Merged_Coding3numerical1]]=3,Table1[[#This Row],[Merged_Coding3numerical2]]=3,Table1[[#This Row],[Merged_Coding3numerical3]]=3),1,0)</f>
        <v>0</v>
      </c>
      <c r="AH574">
        <f>IF(OR(Table1[[#This Row],[Merged_Coding3numerical1]]=4,Table1[[#This Row],[Merged_Coding3numerical2]]=4,Table1[[#This Row],[Merged_Coding3numerical3]]=4),1,0)</f>
        <v>0</v>
      </c>
      <c r="AI574">
        <f>IF(OR(Table1[[#This Row],[Merged_Coding3numerical1]]=5,Table1[[#This Row],[Merged_Coding3numerical2]]=5,Table1[[#This Row],[Merged_Coding3numerical3]]=5),1,0)</f>
        <v>0</v>
      </c>
      <c r="AJ574">
        <f>LEN(Table1[[#This Row],[narratives_open]])</f>
        <v>166</v>
      </c>
      <c r="AK574" s="1" t="s">
        <v>90</v>
      </c>
      <c r="AL574" s="1">
        <v>2</v>
      </c>
      <c r="AR574">
        <f t="shared" si="8"/>
        <v>1</v>
      </c>
      <c r="AS574">
        <v>1</v>
      </c>
      <c r="AT574">
        <v>2</v>
      </c>
      <c r="AU574">
        <v>3</v>
      </c>
      <c r="AV574">
        <f>IF(Table1[[#This Row],[narratives_rank_1]]=1,IF(Table1[[#This Row],[narratives_rank_2]]=2,123,132),IF(Table1[[#This Row],[narratives_rank_1]]=2,IF(Table1[[#This Row],[narratives_rank_2]]=1,213,231),IF(Table1[[#This Row],[narratives_rank_2]]=1,312,321)))</f>
        <v>123</v>
      </c>
      <c r="AW574" t="str">
        <f>IF(AV574=[1]Q4_narr_rank!$B$2,[1]Q4_narr_rank!$A$2,IF(AV574=[1]Q4_narr_rank!$B$3,[1]Q4_narr_rank!$A$3,IF(AV574=[1]Q4_narr_rank!$B$4,[1]Q4_narr_rank!$A$4,IF(AV574=[1]Q4_narr_rank!$B$5,[1]Q4_narr_rank!$A$5,IF(AV574=[1]Q4_narr_rank!$B$6,[1]Q4_narr_rank!$A$6,IF(AV574=[1]Q4_narr_rank!$B$7,[1]Q4_narr_rank!$A$7))))))</f>
        <v>Cynics</v>
      </c>
      <c r="AX574" t="s">
        <v>3081</v>
      </c>
      <c r="AY574">
        <v>1</v>
      </c>
      <c r="AZ574">
        <f>LEN(Table1[[#This Row],[narratives_probing]])</f>
        <v>167</v>
      </c>
      <c r="BA574" s="6" t="str">
        <f>IF(Table1[[#This Row],[narratives_rank_1]]=1,"Money",IF(Table1[[#This Row],[narratives_rank_2]]=1,"Mixture",IF(Table1[[#This Row],[narratives_rank_3]]=1,"Sincere")))</f>
        <v>Money</v>
      </c>
      <c r="BB574" s="11" t="s">
        <v>116</v>
      </c>
      <c r="BC574" s="1">
        <v>10</v>
      </c>
      <c r="BF574" t="s">
        <v>153</v>
      </c>
      <c r="BG574" t="s">
        <v>94</v>
      </c>
      <c r="BH574" t="s">
        <v>498</v>
      </c>
      <c r="BI574" t="s">
        <v>146</v>
      </c>
      <c r="BJ574" t="s">
        <v>119</v>
      </c>
      <c r="BK574" t="s">
        <v>163</v>
      </c>
      <c r="BL574" t="s">
        <v>630</v>
      </c>
      <c r="BN574">
        <v>28</v>
      </c>
      <c r="BO574" t="s">
        <v>100</v>
      </c>
      <c r="BP574" t="s">
        <v>216</v>
      </c>
      <c r="BQ574" t="s">
        <v>156</v>
      </c>
    </row>
    <row r="575" spans="1:69" x14ac:dyDescent="0.2">
      <c r="A575" t="s">
        <v>3082</v>
      </c>
      <c r="B575" t="s">
        <v>3082</v>
      </c>
      <c r="C575">
        <v>64.682000000000002</v>
      </c>
      <c r="D575" t="s">
        <v>3083</v>
      </c>
      <c r="E575" s="1" t="s">
        <v>205</v>
      </c>
      <c r="F575" s="1">
        <v>2</v>
      </c>
      <c r="G575" s="1" t="s">
        <v>206</v>
      </c>
      <c r="H575" s="1">
        <v>6</v>
      </c>
      <c r="I575" s="1"/>
      <c r="J575" t="s">
        <v>3084</v>
      </c>
      <c r="K575" s="1" t="s">
        <v>86</v>
      </c>
      <c r="L575" s="1">
        <v>4</v>
      </c>
      <c r="M575" s="1" t="s">
        <v>87</v>
      </c>
      <c r="N575" s="1">
        <v>3</v>
      </c>
      <c r="O575" s="1" t="s">
        <v>88</v>
      </c>
      <c r="P575" s="1">
        <v>4</v>
      </c>
      <c r="Q575" s="1"/>
      <c r="R575" t="s">
        <v>3085</v>
      </c>
      <c r="S575">
        <v>0</v>
      </c>
      <c r="X575">
        <v>0</v>
      </c>
      <c r="Y575" t="str" cm="1">
        <f t="array" ref="Y57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75" cm="1">
        <f t="array" ref="Z57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75" t="str" cm="1">
        <f t="array" ref="AA57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75" t="str" cm="1">
        <f t="array" ref="AB57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75" t="str" cm="1">
        <f t="array" ref="AC57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75" t="str" cm="1">
        <f t="array" ref="AD57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75">
        <f>IF(OR(Table1[[#This Row],[Merged_Coding3numerical1]]=1,Table1[[#This Row],[Merged_Coding3numerical2]]=1,Table1[[#This Row],[Merged_Coding3numerical3]]=1),1,0)</f>
        <v>1</v>
      </c>
      <c r="AF575">
        <f>IF(OR(Table1[[#This Row],[Merged_Coding3numerical1]]=2,Table1[[#This Row],[Merged_Coding3numerical2]]=2,Table1[[#This Row],[Merged_Coding3numerical3]]=2),1,0)</f>
        <v>0</v>
      </c>
      <c r="AG575">
        <f>IF(OR(Table1[[#This Row],[Merged_Coding3numerical1]]=3,Table1[[#This Row],[Merged_Coding3numerical2]]=3,Table1[[#This Row],[Merged_Coding3numerical3]]=3),1,0)</f>
        <v>0</v>
      </c>
      <c r="AH575">
        <f>IF(OR(Table1[[#This Row],[Merged_Coding3numerical1]]=4,Table1[[#This Row],[Merged_Coding3numerical2]]=4,Table1[[#This Row],[Merged_Coding3numerical3]]=4),1,0)</f>
        <v>0</v>
      </c>
      <c r="AI575">
        <f>IF(OR(Table1[[#This Row],[Merged_Coding3numerical1]]=5,Table1[[#This Row],[Merged_Coding3numerical2]]=5,Table1[[#This Row],[Merged_Coding3numerical3]]=5),1,0)</f>
        <v>0</v>
      </c>
      <c r="AJ575">
        <f>LEN(Table1[[#This Row],[narratives_open]])</f>
        <v>74</v>
      </c>
      <c r="AK575" s="1" t="s">
        <v>90</v>
      </c>
      <c r="AL575" s="1">
        <v>2</v>
      </c>
      <c r="AR575">
        <f t="shared" si="8"/>
        <v>1</v>
      </c>
      <c r="AS575">
        <v>1</v>
      </c>
      <c r="AT575">
        <v>2</v>
      </c>
      <c r="AU575">
        <v>3</v>
      </c>
      <c r="AV575">
        <f>IF(Table1[[#This Row],[narratives_rank_1]]=1,IF(Table1[[#This Row],[narratives_rank_2]]=2,123,132),IF(Table1[[#This Row],[narratives_rank_1]]=2,IF(Table1[[#This Row],[narratives_rank_2]]=1,213,231),IF(Table1[[#This Row],[narratives_rank_2]]=1,312,321)))</f>
        <v>123</v>
      </c>
      <c r="AW575" t="str">
        <f>IF(AV575=[1]Q4_narr_rank!$B$2,[1]Q4_narr_rank!$A$2,IF(AV575=[1]Q4_narr_rank!$B$3,[1]Q4_narr_rank!$A$3,IF(AV575=[1]Q4_narr_rank!$B$4,[1]Q4_narr_rank!$A$4,IF(AV575=[1]Q4_narr_rank!$B$5,[1]Q4_narr_rank!$A$5,IF(AV575=[1]Q4_narr_rank!$B$6,[1]Q4_narr_rank!$A$6,IF(AV575=[1]Q4_narr_rank!$B$7,[1]Q4_narr_rank!$A$7))))))</f>
        <v>Cynics</v>
      </c>
      <c r="AX575" t="s">
        <v>3086</v>
      </c>
      <c r="AY575">
        <v>1</v>
      </c>
      <c r="AZ575">
        <f>LEN(Table1[[#This Row],[narratives_probing]])</f>
        <v>68</v>
      </c>
      <c r="BA575" s="6" t="str">
        <f>IF(Table1[[#This Row],[narratives_rank_1]]=1,"Money",IF(Table1[[#This Row],[narratives_rank_2]]=1,"Mixture",IF(Table1[[#This Row],[narratives_rank_3]]=1,"Sincere")))</f>
        <v>Money</v>
      </c>
      <c r="BB575" s="11" t="s">
        <v>172</v>
      </c>
      <c r="BC575" s="1">
        <v>12</v>
      </c>
      <c r="BF575" t="s">
        <v>133</v>
      </c>
      <c r="BG575" t="s">
        <v>94</v>
      </c>
      <c r="BH575" t="s">
        <v>96</v>
      </c>
      <c r="BI575" t="s">
        <v>96</v>
      </c>
      <c r="BJ575" t="s">
        <v>119</v>
      </c>
      <c r="BK575" t="s">
        <v>120</v>
      </c>
      <c r="BL575" t="s">
        <v>135</v>
      </c>
      <c r="BN575">
        <v>27</v>
      </c>
      <c r="BO575" t="s">
        <v>100</v>
      </c>
      <c r="BP575" t="s">
        <v>164</v>
      </c>
      <c r="BQ575" t="s">
        <v>124</v>
      </c>
    </row>
    <row r="576" spans="1:69" x14ac:dyDescent="0.2">
      <c r="A576" t="s">
        <v>3087</v>
      </c>
      <c r="B576" t="s">
        <v>3087</v>
      </c>
      <c r="C576">
        <v>148.68899999999999</v>
      </c>
      <c r="D576" t="s">
        <v>3088</v>
      </c>
      <c r="E576" s="1" t="s">
        <v>127</v>
      </c>
      <c r="F576" s="1">
        <v>3</v>
      </c>
      <c r="G576" s="1" t="s">
        <v>128</v>
      </c>
      <c r="H576" s="1">
        <v>9</v>
      </c>
      <c r="I576" s="1"/>
      <c r="J576" t="s">
        <v>3089</v>
      </c>
      <c r="K576" s="1" t="s">
        <v>108</v>
      </c>
      <c r="L576" s="1">
        <v>1</v>
      </c>
      <c r="M576" s="1" t="s">
        <v>109</v>
      </c>
      <c r="N576" s="1">
        <v>1</v>
      </c>
      <c r="O576" s="1" t="s">
        <v>88</v>
      </c>
      <c r="P576" s="1">
        <v>4</v>
      </c>
      <c r="R576" t="s">
        <v>3090</v>
      </c>
      <c r="S576">
        <v>0</v>
      </c>
      <c r="V576" t="s">
        <v>294</v>
      </c>
      <c r="W576" s="8">
        <f>IF(Table1[[#This Row],[main_reasontext]]=[1]Q3_narr_open!$A$23,1,IF(Table1[[#This Row],[main_reasontext]]=[1]Q3_narr_open!$A$24,2,IF(Table1[[#This Row],[main_reasontext]]=[1]Q3_narr_open!$A$25,3,IF(Table1[[#This Row],[main_reasontext]]=[1]Q3_narr_open!$A$26,4,))))</f>
        <v>3</v>
      </c>
      <c r="X576">
        <v>0</v>
      </c>
      <c r="Y576" t="str" cm="1">
        <f t="array" ref="Y57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within</v>
      </c>
      <c r="Z576" cm="1">
        <f t="array" ref="Z57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3</v>
      </c>
      <c r="AA576" t="str" cm="1">
        <f t="array" ref="AA57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76" cm="1">
        <f t="array" ref="AB57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76" t="str" cm="1">
        <f t="array" ref="AC57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76" t="str" cm="1">
        <f t="array" ref="AD57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76">
        <f>IF(OR(Table1[[#This Row],[Merged_Coding3numerical1]]=1,Table1[[#This Row],[Merged_Coding3numerical2]]=1,Table1[[#This Row],[Merged_Coding3numerical3]]=1),1,0)</f>
        <v>0</v>
      </c>
      <c r="AF576">
        <f>IF(OR(Table1[[#This Row],[Merged_Coding3numerical1]]=2,Table1[[#This Row],[Merged_Coding3numerical2]]=2,Table1[[#This Row],[Merged_Coding3numerical3]]=2),1,0)</f>
        <v>0</v>
      </c>
      <c r="AG576">
        <f>IF(OR(Table1[[#This Row],[Merged_Coding3numerical1]]=3,Table1[[#This Row],[Merged_Coding3numerical2]]=3,Table1[[#This Row],[Merged_Coding3numerical3]]=3),1,0)</f>
        <v>1</v>
      </c>
      <c r="AH576">
        <f>IF(OR(Table1[[#This Row],[Merged_Coding3numerical1]]=4,Table1[[#This Row],[Merged_Coding3numerical2]]=4,Table1[[#This Row],[Merged_Coding3numerical3]]=4),1,0)</f>
        <v>1</v>
      </c>
      <c r="AI576">
        <f>IF(OR(Table1[[#This Row],[Merged_Coding3numerical1]]=5,Table1[[#This Row],[Merged_Coding3numerical2]]=5,Table1[[#This Row],[Merged_Coding3numerical3]]=5),1,0)</f>
        <v>0</v>
      </c>
      <c r="AJ576">
        <f>LEN(Table1[[#This Row],[narratives_open]])</f>
        <v>60</v>
      </c>
      <c r="AK576" s="1" t="s">
        <v>295</v>
      </c>
      <c r="AL576" s="1">
        <v>4</v>
      </c>
      <c r="AM576" s="1" t="s">
        <v>114</v>
      </c>
      <c r="AN576" s="1">
        <v>6</v>
      </c>
      <c r="AR576">
        <f t="shared" si="8"/>
        <v>0.5</v>
      </c>
      <c r="AS576">
        <v>3</v>
      </c>
      <c r="AT576">
        <v>1</v>
      </c>
      <c r="AU576">
        <v>2</v>
      </c>
      <c r="AV576">
        <f>IF(Table1[[#This Row],[narratives_rank_1]]=1,IF(Table1[[#This Row],[narratives_rank_2]]=2,123,132),IF(Table1[[#This Row],[narratives_rank_1]]=2,IF(Table1[[#This Row],[narratives_rank_2]]=1,213,231),IF(Table1[[#This Row],[narratives_rank_2]]=1,312,321)))</f>
        <v>312</v>
      </c>
      <c r="AW576" t="str">
        <f>IF(AV576=[1]Q4_narr_rank!$B$2,[1]Q4_narr_rank!$A$2,IF(AV576=[1]Q4_narr_rank!$B$3,[1]Q4_narr_rank!$A$3,IF(AV576=[1]Q4_narr_rank!$B$4,[1]Q4_narr_rank!$A$4,IF(AV576=[1]Q4_narr_rank!$B$5,[1]Q4_narr_rank!$A$5,IF(AV576=[1]Q4_narr_rank!$B$6,[1]Q4_narr_rank!$A$6,IF(AV576=[1]Q4_narr_rank!$B$7,[1]Q4_narr_rank!$A$7))))))</f>
        <v>Balanced Idealists</v>
      </c>
      <c r="AX576" t="s">
        <v>3091</v>
      </c>
      <c r="AY576">
        <v>1</v>
      </c>
      <c r="AZ576">
        <f>LEN(Table1[[#This Row],[narratives_probing]])</f>
        <v>109</v>
      </c>
      <c r="BA576" s="6" t="str">
        <f>IF(Table1[[#This Row],[narratives_rank_1]]=1,"Money",IF(Table1[[#This Row],[narratives_rank_2]]=1,"Mixture",IF(Table1[[#This Row],[narratives_rank_3]]=1,"Sincere")))</f>
        <v>Mixture</v>
      </c>
      <c r="BB576" s="9" t="s">
        <v>268</v>
      </c>
      <c r="BC576" s="1">
        <v>6</v>
      </c>
      <c r="BF576" t="s">
        <v>237</v>
      </c>
      <c r="BG576" t="s">
        <v>187</v>
      </c>
      <c r="BH576" t="s">
        <v>188</v>
      </c>
      <c r="BI576" t="s">
        <v>188</v>
      </c>
      <c r="BJ576" t="s">
        <v>154</v>
      </c>
      <c r="BK576" t="s">
        <v>120</v>
      </c>
      <c r="BL576" t="s">
        <v>135</v>
      </c>
      <c r="BN576">
        <v>37</v>
      </c>
      <c r="BO576" t="s">
        <v>122</v>
      </c>
      <c r="BP576" t="s">
        <v>147</v>
      </c>
      <c r="BQ576" t="s">
        <v>156</v>
      </c>
    </row>
    <row r="577" spans="1:69" x14ac:dyDescent="0.2">
      <c r="A577" t="s">
        <v>3092</v>
      </c>
      <c r="B577" t="s">
        <v>3092</v>
      </c>
      <c r="C577">
        <v>39.805</v>
      </c>
      <c r="D577" t="s">
        <v>3093</v>
      </c>
      <c r="E577" s="1" t="s">
        <v>105</v>
      </c>
      <c r="F577" s="1">
        <v>1</v>
      </c>
      <c r="G577" s="1" t="s">
        <v>106</v>
      </c>
      <c r="H577" s="1">
        <v>2</v>
      </c>
      <c r="I577" s="1"/>
      <c r="J577" t="s">
        <v>3094</v>
      </c>
      <c r="K577" s="1" t="s">
        <v>108</v>
      </c>
      <c r="L577" s="1">
        <v>1</v>
      </c>
      <c r="M577" s="1" t="s">
        <v>109</v>
      </c>
      <c r="N577" s="1">
        <v>1</v>
      </c>
      <c r="O577" s="1" t="s">
        <v>88</v>
      </c>
      <c r="P577" s="1">
        <v>4</v>
      </c>
      <c r="R577" t="s">
        <v>3095</v>
      </c>
      <c r="S577">
        <v>0</v>
      </c>
      <c r="X577">
        <v>0</v>
      </c>
      <c r="Y577" t="str" cm="1">
        <f t="array" ref="Y57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77" cm="1">
        <f t="array" ref="Z57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77" t="str" cm="1">
        <f t="array" ref="AA57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77" t="str" cm="1">
        <f t="array" ref="AB57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77" t="str" cm="1">
        <f t="array" ref="AC57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77" t="str" cm="1">
        <f t="array" ref="AD57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77">
        <f>IF(OR(Table1[[#This Row],[Merged_Coding3numerical1]]=1,Table1[[#This Row],[Merged_Coding3numerical2]]=1,Table1[[#This Row],[Merged_Coding3numerical3]]=1),1,0)</f>
        <v>1</v>
      </c>
      <c r="AF577">
        <f>IF(OR(Table1[[#This Row],[Merged_Coding3numerical1]]=2,Table1[[#This Row],[Merged_Coding3numerical2]]=2,Table1[[#This Row],[Merged_Coding3numerical3]]=2),1,0)</f>
        <v>0</v>
      </c>
      <c r="AG577">
        <f>IF(OR(Table1[[#This Row],[Merged_Coding3numerical1]]=3,Table1[[#This Row],[Merged_Coding3numerical2]]=3,Table1[[#This Row],[Merged_Coding3numerical3]]=3),1,0)</f>
        <v>0</v>
      </c>
      <c r="AH577">
        <f>IF(OR(Table1[[#This Row],[Merged_Coding3numerical1]]=4,Table1[[#This Row],[Merged_Coding3numerical2]]=4,Table1[[#This Row],[Merged_Coding3numerical3]]=4),1,0)</f>
        <v>0</v>
      </c>
      <c r="AI577">
        <f>IF(OR(Table1[[#This Row],[Merged_Coding3numerical1]]=5,Table1[[#This Row],[Merged_Coding3numerical2]]=5,Table1[[#This Row],[Merged_Coding3numerical3]]=5),1,0)</f>
        <v>0</v>
      </c>
      <c r="AJ577">
        <f>LEN(Table1[[#This Row],[narratives_open]])</f>
        <v>118</v>
      </c>
      <c r="AK577" s="1" t="s">
        <v>90</v>
      </c>
      <c r="AL577" s="1">
        <v>2</v>
      </c>
      <c r="AR577">
        <f t="shared" si="8"/>
        <v>1</v>
      </c>
      <c r="AS577">
        <v>1</v>
      </c>
      <c r="AT577">
        <v>3</v>
      </c>
      <c r="AU577">
        <v>2</v>
      </c>
      <c r="AV577">
        <f>IF(Table1[[#This Row],[narratives_rank_1]]=1,IF(Table1[[#This Row],[narratives_rank_2]]=2,123,132),IF(Table1[[#This Row],[narratives_rank_1]]=2,IF(Table1[[#This Row],[narratives_rank_2]]=1,213,231),IF(Table1[[#This Row],[narratives_rank_2]]=1,312,321)))</f>
        <v>132</v>
      </c>
      <c r="AW577" t="str">
        <f>IF(AV577=[1]Q4_narr_rank!$B$2,[1]Q4_narr_rank!$A$2,IF(AV577=[1]Q4_narr_rank!$B$3,[1]Q4_narr_rank!$A$3,IF(AV577=[1]Q4_narr_rank!$B$4,[1]Q4_narr_rank!$A$4,IF(AV577=[1]Q4_narr_rank!$B$5,[1]Q4_narr_rank!$A$5,IF(AV577=[1]Q4_narr_rank!$B$6,[1]Q4_narr_rank!$A$6,IF(AV577=[1]Q4_narr_rank!$B$7,[1]Q4_narr_rank!$A$7))))))</f>
        <v>2 different types of firms, cynics</v>
      </c>
      <c r="AX577" t="s">
        <v>3096</v>
      </c>
      <c r="AY577">
        <v>1</v>
      </c>
      <c r="AZ577">
        <f>LEN(Table1[[#This Row],[narratives_probing]])</f>
        <v>87</v>
      </c>
      <c r="BA577" s="6" t="str">
        <f>IF(Table1[[#This Row],[narratives_rank_1]]=1,"Money",IF(Table1[[#This Row],[narratives_rank_2]]=1,"Mixture",IF(Table1[[#This Row],[narratives_rank_3]]=1,"Sincere")))</f>
        <v>Money</v>
      </c>
      <c r="BB577" s="7" t="s">
        <v>92</v>
      </c>
      <c r="BC577" s="1">
        <v>9</v>
      </c>
      <c r="BF577" t="s">
        <v>133</v>
      </c>
      <c r="BG577" t="s">
        <v>94</v>
      </c>
      <c r="BH577" t="s">
        <v>96</v>
      </c>
      <c r="BI577" t="s">
        <v>95</v>
      </c>
      <c r="BJ577" t="s">
        <v>119</v>
      </c>
      <c r="BK577" t="s">
        <v>163</v>
      </c>
      <c r="BL577" t="s">
        <v>630</v>
      </c>
      <c r="BN577">
        <v>20</v>
      </c>
      <c r="BO577" t="s">
        <v>136</v>
      </c>
      <c r="BP577" t="s">
        <v>101</v>
      </c>
      <c r="BQ577" t="s">
        <v>156</v>
      </c>
    </row>
    <row r="578" spans="1:69" x14ac:dyDescent="0.2">
      <c r="A578" t="s">
        <v>3097</v>
      </c>
      <c r="B578" t="s">
        <v>3097</v>
      </c>
      <c r="C578">
        <v>196.00800000000001</v>
      </c>
      <c r="D578" t="s">
        <v>3098</v>
      </c>
      <c r="E578" s="1" t="s">
        <v>127</v>
      </c>
      <c r="F578" s="1">
        <v>3</v>
      </c>
      <c r="G578" s="1" t="s">
        <v>128</v>
      </c>
      <c r="H578" s="1">
        <v>9</v>
      </c>
      <c r="I578" s="1">
        <v>1</v>
      </c>
      <c r="J578" t="s">
        <v>3099</v>
      </c>
      <c r="K578" s="1" t="s">
        <v>108</v>
      </c>
      <c r="L578" s="1">
        <v>1</v>
      </c>
      <c r="M578" s="1" t="s">
        <v>109</v>
      </c>
      <c r="N578" s="1">
        <v>1</v>
      </c>
      <c r="O578" s="1" t="s">
        <v>88</v>
      </c>
      <c r="P578" s="1">
        <v>4</v>
      </c>
      <c r="Q578" s="1"/>
      <c r="R578" t="s">
        <v>3100</v>
      </c>
      <c r="S578">
        <v>0</v>
      </c>
      <c r="V578" t="s">
        <v>111</v>
      </c>
      <c r="W578" s="8">
        <f>IF(Table1[[#This Row],[main_reasontext]]=[1]Q3_narr_open!$A$23,1,IF(Table1[[#This Row],[main_reasontext]]=[1]Q3_narr_open!$A$24,2,IF(Table1[[#This Row],[main_reasontext]]=[1]Q3_narr_open!$A$25,3,IF(Table1[[#This Row],[main_reasontext]]=[1]Q3_narr_open!$A$26,4,))))</f>
        <v>2</v>
      </c>
      <c r="X578">
        <v>0</v>
      </c>
      <c r="Y578" t="str" cm="1">
        <f t="array" ref="Y57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78" cm="1">
        <f t="array" ref="Z57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78" t="str" cm="1">
        <f t="array" ref="AA57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578" cm="1">
        <f t="array" ref="AB57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578" t="str" cm="1">
        <f t="array" ref="AC57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578" cm="1">
        <f t="array" ref="AD57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578">
        <f>IF(OR(Table1[[#This Row],[Merged_Coding3numerical1]]=1,Table1[[#This Row],[Merged_Coding3numerical2]]=1,Table1[[#This Row],[Merged_Coding3numerical3]]=1),1,0)</f>
        <v>1</v>
      </c>
      <c r="AF578">
        <f>IF(OR(Table1[[#This Row],[Merged_Coding3numerical1]]=2,Table1[[#This Row],[Merged_Coding3numerical2]]=2,Table1[[#This Row],[Merged_Coding3numerical3]]=2),1,0)</f>
        <v>1</v>
      </c>
      <c r="AG578">
        <f>IF(OR(Table1[[#This Row],[Merged_Coding3numerical1]]=3,Table1[[#This Row],[Merged_Coding3numerical2]]=3,Table1[[#This Row],[Merged_Coding3numerical3]]=3),1,0)</f>
        <v>0</v>
      </c>
      <c r="AH578">
        <f>IF(OR(Table1[[#This Row],[Merged_Coding3numerical1]]=4,Table1[[#This Row],[Merged_Coding3numerical2]]=4,Table1[[#This Row],[Merged_Coding3numerical3]]=4),1,0)</f>
        <v>1</v>
      </c>
      <c r="AI578">
        <f>IF(OR(Table1[[#This Row],[Merged_Coding3numerical1]]=5,Table1[[#This Row],[Merged_Coding3numerical2]]=5,Table1[[#This Row],[Merged_Coding3numerical3]]=5),1,0)</f>
        <v>0</v>
      </c>
      <c r="AJ578">
        <f>LEN(Table1[[#This Row],[narratives_open]])</f>
        <v>830</v>
      </c>
      <c r="AK578" s="1" t="s">
        <v>112</v>
      </c>
      <c r="AL578" s="1">
        <v>3</v>
      </c>
      <c r="AM578" s="1" t="s">
        <v>90</v>
      </c>
      <c r="AN578" s="1">
        <v>2</v>
      </c>
      <c r="AO578" s="1" t="s">
        <v>113</v>
      </c>
      <c r="AP578" s="1">
        <v>1</v>
      </c>
      <c r="AR578">
        <f t="shared" si="8"/>
        <v>0.33333333333333331</v>
      </c>
      <c r="AS578">
        <v>2</v>
      </c>
      <c r="AT578">
        <v>1</v>
      </c>
      <c r="AU578">
        <v>3</v>
      </c>
      <c r="AV578">
        <f>IF(Table1[[#This Row],[narratives_rank_1]]=1,IF(Table1[[#This Row],[narratives_rank_2]]=2,123,132),IF(Table1[[#This Row],[narratives_rank_1]]=2,IF(Table1[[#This Row],[narratives_rank_2]]=1,213,231),IF(Table1[[#This Row],[narratives_rank_2]]=1,312,321)))</f>
        <v>213</v>
      </c>
      <c r="AW578" t="str">
        <f>IF(AV578=[1]Q4_narr_rank!$B$2,[1]Q4_narr_rank!$A$2,IF(AV578=[1]Q4_narr_rank!$B$3,[1]Q4_narr_rank!$A$3,IF(AV578=[1]Q4_narr_rank!$B$4,[1]Q4_narr_rank!$A$4,IF(AV578=[1]Q4_narr_rank!$B$5,[1]Q4_narr_rank!$A$5,IF(AV578=[1]Q4_narr_rank!$B$6,[1]Q4_narr_rank!$A$6,IF(AV578=[1]Q4_narr_rank!$B$7,[1]Q4_narr_rank!$A$7))))))</f>
        <v>Balanced Cynics</v>
      </c>
      <c r="AX578" t="s">
        <v>3101</v>
      </c>
      <c r="AY578">
        <v>1</v>
      </c>
      <c r="AZ578">
        <f>LEN(Table1[[#This Row],[narratives_probing]])</f>
        <v>957</v>
      </c>
      <c r="BA578" s="6" t="str">
        <f>IF(Table1[[#This Row],[narratives_rank_1]]=1,"Money",IF(Table1[[#This Row],[narratives_rank_2]]=1,"Mixture",IF(Table1[[#This Row],[narratives_rank_3]]=1,"Sincere")))</f>
        <v>Mixture</v>
      </c>
      <c r="BB578" s="9" t="s">
        <v>132</v>
      </c>
      <c r="BC578" s="1">
        <v>20</v>
      </c>
      <c r="BF578" t="s">
        <v>210</v>
      </c>
      <c r="BG578" t="s">
        <v>187</v>
      </c>
      <c r="BH578" t="s">
        <v>118</v>
      </c>
      <c r="BI578" t="s">
        <v>118</v>
      </c>
      <c r="BJ578" t="s">
        <v>154</v>
      </c>
      <c r="BK578" t="s">
        <v>163</v>
      </c>
      <c r="BL578" t="s">
        <v>135</v>
      </c>
      <c r="BN578">
        <v>69</v>
      </c>
      <c r="BO578" t="s">
        <v>100</v>
      </c>
      <c r="BP578" t="s">
        <v>123</v>
      </c>
      <c r="BQ578" t="s">
        <v>156</v>
      </c>
    </row>
    <row r="579" spans="1:69" x14ac:dyDescent="0.2">
      <c r="A579" t="s">
        <v>3102</v>
      </c>
      <c r="B579" t="s">
        <v>3102</v>
      </c>
      <c r="C579">
        <v>141.43799999999999</v>
      </c>
      <c r="D579" t="s">
        <v>3103</v>
      </c>
      <c r="E579" s="1" t="s">
        <v>84</v>
      </c>
      <c r="F579" s="1">
        <v>4</v>
      </c>
      <c r="G579" s="1" t="s">
        <v>84</v>
      </c>
      <c r="H579" s="1">
        <v>1</v>
      </c>
      <c r="I579" s="1"/>
      <c r="J579" t="s">
        <v>3104</v>
      </c>
      <c r="K579" s="1" t="s">
        <v>86</v>
      </c>
      <c r="L579" s="1">
        <v>4</v>
      </c>
      <c r="M579" s="1" t="s">
        <v>87</v>
      </c>
      <c r="N579" s="1">
        <v>3</v>
      </c>
      <c r="O579" s="1" t="s">
        <v>88</v>
      </c>
      <c r="P579" s="1">
        <v>4</v>
      </c>
      <c r="R579" t="s">
        <v>3105</v>
      </c>
      <c r="S579">
        <v>0</v>
      </c>
      <c r="V579" t="s">
        <v>90</v>
      </c>
      <c r="W579" s="8">
        <f>IF(Table1[[#This Row],[main_reasontext]]=[1]Q3_narr_open!$A$23,1,IF(Table1[[#This Row],[main_reasontext]]=[1]Q3_narr_open!$A$24,2,IF(Table1[[#This Row],[main_reasontext]]=[1]Q3_narr_open!$A$25,3,IF(Table1[[#This Row],[main_reasontext]]=[1]Q3_narr_open!$A$26,4,))))</f>
        <v>1</v>
      </c>
      <c r="X579">
        <v>1</v>
      </c>
      <c r="Y579" t="str" cm="1">
        <f t="array" ref="Y57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79" cm="1">
        <f t="array" ref="Z57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79" t="str" cm="1">
        <f t="array" ref="AA57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579" cm="1">
        <f t="array" ref="AB57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579" t="str" cm="1">
        <f t="array" ref="AC57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79" t="str" cm="1">
        <f t="array" ref="AD57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79">
        <f>IF(OR(Table1[[#This Row],[Merged_Coding3numerical1]]=1,Table1[[#This Row],[Merged_Coding3numerical2]]=1,Table1[[#This Row],[Merged_Coding3numerical3]]=1),1,0)</f>
        <v>1</v>
      </c>
      <c r="AF579">
        <f>IF(OR(Table1[[#This Row],[Merged_Coding3numerical1]]=2,Table1[[#This Row],[Merged_Coding3numerical2]]=2,Table1[[#This Row],[Merged_Coding3numerical3]]=2),1,0)</f>
        <v>0</v>
      </c>
      <c r="AG579">
        <f>IF(OR(Table1[[#This Row],[Merged_Coding3numerical1]]=3,Table1[[#This Row],[Merged_Coding3numerical2]]=3,Table1[[#This Row],[Merged_Coding3numerical3]]=3),1,0)</f>
        <v>0</v>
      </c>
      <c r="AH579">
        <f>IF(OR(Table1[[#This Row],[Merged_Coding3numerical1]]=4,Table1[[#This Row],[Merged_Coding3numerical2]]=4,Table1[[#This Row],[Merged_Coding3numerical3]]=4),1,0)</f>
        <v>1</v>
      </c>
      <c r="AI579">
        <f>IF(OR(Table1[[#This Row],[Merged_Coding3numerical1]]=5,Table1[[#This Row],[Merged_Coding3numerical2]]=5,Table1[[#This Row],[Merged_Coding3numerical3]]=5),1,0)</f>
        <v>0</v>
      </c>
      <c r="AJ579">
        <f>LEN(Table1[[#This Row],[narratives_open]])</f>
        <v>337</v>
      </c>
      <c r="AK579" s="1" t="s">
        <v>113</v>
      </c>
      <c r="AL579" s="1">
        <v>1</v>
      </c>
      <c r="AM579" s="1" t="s">
        <v>90</v>
      </c>
      <c r="AN579" s="1">
        <v>2</v>
      </c>
      <c r="AR579">
        <f t="shared" ref="AR579:AR642" si="9">IF(AP579="",IF(AN579="",1,1/2),1/3)</f>
        <v>0.5</v>
      </c>
      <c r="AS579">
        <v>1</v>
      </c>
      <c r="AT579">
        <v>2</v>
      </c>
      <c r="AU579">
        <v>3</v>
      </c>
      <c r="AV579">
        <f>IF(Table1[[#This Row],[narratives_rank_1]]=1,IF(Table1[[#This Row],[narratives_rank_2]]=2,123,132),IF(Table1[[#This Row],[narratives_rank_1]]=2,IF(Table1[[#This Row],[narratives_rank_2]]=1,213,231),IF(Table1[[#This Row],[narratives_rank_2]]=1,312,321)))</f>
        <v>123</v>
      </c>
      <c r="AW579" t="str">
        <f>IF(AV579=[1]Q4_narr_rank!$B$2,[1]Q4_narr_rank!$A$2,IF(AV579=[1]Q4_narr_rank!$B$3,[1]Q4_narr_rank!$A$3,IF(AV579=[1]Q4_narr_rank!$B$4,[1]Q4_narr_rank!$A$4,IF(AV579=[1]Q4_narr_rank!$B$5,[1]Q4_narr_rank!$A$5,IF(AV579=[1]Q4_narr_rank!$B$6,[1]Q4_narr_rank!$A$6,IF(AV579=[1]Q4_narr_rank!$B$7,[1]Q4_narr_rank!$A$7))))))</f>
        <v>Cynics</v>
      </c>
      <c r="AX579" t="s">
        <v>3106</v>
      </c>
      <c r="AY579">
        <v>1</v>
      </c>
      <c r="AZ579">
        <f>LEN(Table1[[#This Row],[narratives_probing]])</f>
        <v>214</v>
      </c>
      <c r="BA579" s="6" t="str">
        <f>IF(Table1[[#This Row],[narratives_rank_1]]=1,"Money",IF(Table1[[#This Row],[narratives_rank_2]]=1,"Mixture",IF(Table1[[#This Row],[narratives_rank_3]]=1,"Sincere")))</f>
        <v>Money</v>
      </c>
      <c r="BB579" s="7" t="s">
        <v>116</v>
      </c>
      <c r="BC579" s="1">
        <v>10</v>
      </c>
      <c r="BF579" t="s">
        <v>210</v>
      </c>
      <c r="BG579" t="s">
        <v>187</v>
      </c>
      <c r="BH579" t="s">
        <v>188</v>
      </c>
      <c r="BI579" t="s">
        <v>118</v>
      </c>
      <c r="BJ579" t="s">
        <v>97</v>
      </c>
      <c r="BK579" t="s">
        <v>163</v>
      </c>
      <c r="BL579" t="s">
        <v>135</v>
      </c>
      <c r="BN579">
        <v>26</v>
      </c>
      <c r="BO579" t="s">
        <v>122</v>
      </c>
      <c r="BP579" t="s">
        <v>147</v>
      </c>
      <c r="BQ579" t="s">
        <v>138</v>
      </c>
    </row>
    <row r="580" spans="1:69" x14ac:dyDescent="0.2">
      <c r="A580" t="s">
        <v>3107</v>
      </c>
      <c r="B580" t="s">
        <v>3107</v>
      </c>
      <c r="C580">
        <v>120.675</v>
      </c>
      <c r="D580" t="s">
        <v>3108</v>
      </c>
      <c r="E580" s="1" t="s">
        <v>127</v>
      </c>
      <c r="F580" s="1">
        <v>3</v>
      </c>
      <c r="G580" s="1" t="s">
        <v>128</v>
      </c>
      <c r="H580" s="1">
        <v>9</v>
      </c>
      <c r="I580" s="1"/>
      <c r="J580" t="s">
        <v>3109</v>
      </c>
      <c r="K580" s="1" t="s">
        <v>86</v>
      </c>
      <c r="L580" s="1">
        <v>4</v>
      </c>
      <c r="M580" s="1" t="s">
        <v>87</v>
      </c>
      <c r="N580" s="1">
        <v>3</v>
      </c>
      <c r="O580" s="1" t="s">
        <v>88</v>
      </c>
      <c r="P580" s="1">
        <v>4</v>
      </c>
      <c r="R580" t="s">
        <v>3110</v>
      </c>
      <c r="S580">
        <v>0</v>
      </c>
      <c r="V580" t="s">
        <v>90</v>
      </c>
      <c r="W580" s="8">
        <f>IF(Table1[[#This Row],[main_reasontext]]=[1]Q3_narr_open!$A$23,1,IF(Table1[[#This Row],[main_reasontext]]=[1]Q3_narr_open!$A$24,2,IF(Table1[[#This Row],[main_reasontext]]=[1]Q3_narr_open!$A$25,3,IF(Table1[[#This Row],[main_reasontext]]=[1]Q3_narr_open!$A$26,4,))))</f>
        <v>1</v>
      </c>
      <c r="X580">
        <v>0</v>
      </c>
      <c r="Y580" t="str" cm="1">
        <f t="array" ref="Y58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80" cm="1">
        <f t="array" ref="Z58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80" t="str" cm="1">
        <f t="array" ref="AA58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580" cm="1">
        <f t="array" ref="AB58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580" t="str" cm="1">
        <f t="array" ref="AC58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80" t="str" cm="1">
        <f t="array" ref="AD58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80">
        <f>IF(OR(Table1[[#This Row],[Merged_Coding3numerical1]]=1,Table1[[#This Row],[Merged_Coding3numerical2]]=1,Table1[[#This Row],[Merged_Coding3numerical3]]=1),1,0)</f>
        <v>1</v>
      </c>
      <c r="AF580">
        <f>IF(OR(Table1[[#This Row],[Merged_Coding3numerical1]]=2,Table1[[#This Row],[Merged_Coding3numerical2]]=2,Table1[[#This Row],[Merged_Coding3numerical3]]=2),1,0)</f>
        <v>1</v>
      </c>
      <c r="AG580">
        <f>IF(OR(Table1[[#This Row],[Merged_Coding3numerical1]]=3,Table1[[#This Row],[Merged_Coding3numerical2]]=3,Table1[[#This Row],[Merged_Coding3numerical3]]=3),1,0)</f>
        <v>0</v>
      </c>
      <c r="AH580">
        <f>IF(OR(Table1[[#This Row],[Merged_Coding3numerical1]]=4,Table1[[#This Row],[Merged_Coding3numerical2]]=4,Table1[[#This Row],[Merged_Coding3numerical3]]=4),1,0)</f>
        <v>0</v>
      </c>
      <c r="AI580">
        <f>IF(OR(Table1[[#This Row],[Merged_Coding3numerical1]]=5,Table1[[#This Row],[Merged_Coding3numerical2]]=5,Table1[[#This Row],[Merged_Coding3numerical3]]=5),1,0)</f>
        <v>0</v>
      </c>
      <c r="AJ580">
        <f>LEN(Table1[[#This Row],[narratives_open]])</f>
        <v>150</v>
      </c>
      <c r="AK580" s="1" t="s">
        <v>90</v>
      </c>
      <c r="AL580" s="1">
        <v>2</v>
      </c>
      <c r="AM580" s="1" t="s">
        <v>112</v>
      </c>
      <c r="AN580" s="1">
        <v>3</v>
      </c>
      <c r="AR580">
        <f t="shared" si="9"/>
        <v>0.5</v>
      </c>
      <c r="AS580">
        <v>1</v>
      </c>
      <c r="AT580">
        <v>2</v>
      </c>
      <c r="AU580">
        <v>3</v>
      </c>
      <c r="AV580">
        <f>IF(Table1[[#This Row],[narratives_rank_1]]=1,IF(Table1[[#This Row],[narratives_rank_2]]=2,123,132),IF(Table1[[#This Row],[narratives_rank_1]]=2,IF(Table1[[#This Row],[narratives_rank_2]]=1,213,231),IF(Table1[[#This Row],[narratives_rank_2]]=1,312,321)))</f>
        <v>123</v>
      </c>
      <c r="AW580" t="str">
        <f>IF(AV580=[1]Q4_narr_rank!$B$2,[1]Q4_narr_rank!$A$2,IF(AV580=[1]Q4_narr_rank!$B$3,[1]Q4_narr_rank!$A$3,IF(AV580=[1]Q4_narr_rank!$B$4,[1]Q4_narr_rank!$A$4,IF(AV580=[1]Q4_narr_rank!$B$5,[1]Q4_narr_rank!$A$5,IF(AV580=[1]Q4_narr_rank!$B$6,[1]Q4_narr_rank!$A$6,IF(AV580=[1]Q4_narr_rank!$B$7,[1]Q4_narr_rank!$A$7))))))</f>
        <v>Cynics</v>
      </c>
      <c r="AX580" t="s">
        <v>3111</v>
      </c>
      <c r="AY580">
        <v>1</v>
      </c>
      <c r="AZ580">
        <f>LEN(Table1[[#This Row],[narratives_probing]])</f>
        <v>161</v>
      </c>
      <c r="BA580" s="6" t="str">
        <f>IF(Table1[[#This Row],[narratives_rank_1]]=1,"Money",IF(Table1[[#This Row],[narratives_rank_2]]=1,"Mixture",IF(Table1[[#This Row],[narratives_rank_3]]=1,"Sincere")))</f>
        <v>Money</v>
      </c>
      <c r="BB580" s="7" t="s">
        <v>116</v>
      </c>
      <c r="BC580" s="1">
        <v>10</v>
      </c>
      <c r="BF580" t="s">
        <v>117</v>
      </c>
      <c r="BG580" t="s">
        <v>94</v>
      </c>
      <c r="BH580" t="s">
        <v>96</v>
      </c>
      <c r="BI580" t="s">
        <v>118</v>
      </c>
      <c r="BJ580" t="s">
        <v>119</v>
      </c>
      <c r="BK580" t="s">
        <v>163</v>
      </c>
      <c r="BL580" t="s">
        <v>135</v>
      </c>
      <c r="BN580">
        <v>39</v>
      </c>
      <c r="BO580" t="s">
        <v>122</v>
      </c>
      <c r="BP580" t="s">
        <v>164</v>
      </c>
      <c r="BQ580" t="s">
        <v>138</v>
      </c>
    </row>
    <row r="581" spans="1:69" x14ac:dyDescent="0.2">
      <c r="A581" t="s">
        <v>3112</v>
      </c>
      <c r="B581" t="s">
        <v>3112</v>
      </c>
      <c r="C581">
        <v>329.71499999999997</v>
      </c>
      <c r="D581" t="s">
        <v>3113</v>
      </c>
      <c r="E581" s="1" t="s">
        <v>105</v>
      </c>
      <c r="F581" s="1">
        <v>1</v>
      </c>
      <c r="G581" s="1" t="s">
        <v>182</v>
      </c>
      <c r="H581" s="1">
        <v>3</v>
      </c>
      <c r="I581" s="1"/>
      <c r="J581" t="s">
        <v>3114</v>
      </c>
      <c r="K581" s="1" t="s">
        <v>108</v>
      </c>
      <c r="L581" s="1">
        <v>1</v>
      </c>
      <c r="M581" s="1" t="s">
        <v>109</v>
      </c>
      <c r="N581" s="1">
        <v>1</v>
      </c>
      <c r="O581" s="1" t="s">
        <v>88</v>
      </c>
      <c r="P581" s="1">
        <v>4</v>
      </c>
      <c r="R581" t="s">
        <v>3115</v>
      </c>
      <c r="S581">
        <v>0</v>
      </c>
      <c r="V581" t="s">
        <v>90</v>
      </c>
      <c r="W581" s="8">
        <f>IF(Table1[[#This Row],[main_reasontext]]=[1]Q3_narr_open!$A$23,1,IF(Table1[[#This Row],[main_reasontext]]=[1]Q3_narr_open!$A$24,2,IF(Table1[[#This Row],[main_reasontext]]=[1]Q3_narr_open!$A$25,3,IF(Table1[[#This Row],[main_reasontext]]=[1]Q3_narr_open!$A$26,4,))))</f>
        <v>1</v>
      </c>
      <c r="X581">
        <v>0</v>
      </c>
      <c r="Y581" t="str" cm="1">
        <f t="array" ref="Y58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81" cm="1">
        <f t="array" ref="Z58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81" t="str" cm="1">
        <f t="array" ref="AA58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81" cm="1">
        <f t="array" ref="AB58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81" t="str" cm="1">
        <f t="array" ref="AC58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81" t="str" cm="1">
        <f t="array" ref="AD58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81">
        <f>IF(OR(Table1[[#This Row],[Merged_Coding3numerical1]]=1,Table1[[#This Row],[Merged_Coding3numerical2]]=1,Table1[[#This Row],[Merged_Coding3numerical3]]=1),1,0)</f>
        <v>1</v>
      </c>
      <c r="AF581">
        <f>IF(OR(Table1[[#This Row],[Merged_Coding3numerical1]]=2,Table1[[#This Row],[Merged_Coding3numerical2]]=2,Table1[[#This Row],[Merged_Coding3numerical3]]=2),1,0)</f>
        <v>0</v>
      </c>
      <c r="AG581">
        <f>IF(OR(Table1[[#This Row],[Merged_Coding3numerical1]]=3,Table1[[#This Row],[Merged_Coding3numerical2]]=3,Table1[[#This Row],[Merged_Coding3numerical3]]=3),1,0)</f>
        <v>0</v>
      </c>
      <c r="AH581">
        <f>IF(OR(Table1[[#This Row],[Merged_Coding3numerical1]]=4,Table1[[#This Row],[Merged_Coding3numerical2]]=4,Table1[[#This Row],[Merged_Coding3numerical3]]=4),1,0)</f>
        <v>1</v>
      </c>
      <c r="AI581">
        <f>IF(OR(Table1[[#This Row],[Merged_Coding3numerical1]]=5,Table1[[#This Row],[Merged_Coding3numerical2]]=5,Table1[[#This Row],[Merged_Coding3numerical3]]=5),1,0)</f>
        <v>0</v>
      </c>
      <c r="AJ581">
        <f>LEN(Table1[[#This Row],[narratives_open]])</f>
        <v>117</v>
      </c>
      <c r="AK581" s="1" t="s">
        <v>90</v>
      </c>
      <c r="AL581" s="1">
        <v>2</v>
      </c>
      <c r="AM581" s="1" t="s">
        <v>113</v>
      </c>
      <c r="AN581" s="1">
        <v>1</v>
      </c>
      <c r="AR581">
        <f t="shared" si="9"/>
        <v>0.5</v>
      </c>
      <c r="AS581">
        <v>1</v>
      </c>
      <c r="AT581">
        <v>2</v>
      </c>
      <c r="AU581">
        <v>3</v>
      </c>
      <c r="AV581">
        <f>IF(Table1[[#This Row],[narratives_rank_1]]=1,IF(Table1[[#This Row],[narratives_rank_2]]=2,123,132),IF(Table1[[#This Row],[narratives_rank_1]]=2,IF(Table1[[#This Row],[narratives_rank_2]]=1,213,231),IF(Table1[[#This Row],[narratives_rank_2]]=1,312,321)))</f>
        <v>123</v>
      </c>
      <c r="AW581" t="str">
        <f>IF(AV581=[1]Q4_narr_rank!$B$2,[1]Q4_narr_rank!$A$2,IF(AV581=[1]Q4_narr_rank!$B$3,[1]Q4_narr_rank!$A$3,IF(AV581=[1]Q4_narr_rank!$B$4,[1]Q4_narr_rank!$A$4,IF(AV581=[1]Q4_narr_rank!$B$5,[1]Q4_narr_rank!$A$5,IF(AV581=[1]Q4_narr_rank!$B$6,[1]Q4_narr_rank!$A$6,IF(AV581=[1]Q4_narr_rank!$B$7,[1]Q4_narr_rank!$A$7))))))</f>
        <v>Cynics</v>
      </c>
      <c r="AX581" t="s">
        <v>3116</v>
      </c>
      <c r="AY581">
        <v>1</v>
      </c>
      <c r="AZ581">
        <f>LEN(Table1[[#This Row],[narratives_probing]])</f>
        <v>186</v>
      </c>
      <c r="BA581" s="6" t="str">
        <f>IF(Table1[[#This Row],[narratives_rank_1]]=1,"Money",IF(Table1[[#This Row],[narratives_rank_2]]=1,"Mixture",IF(Table1[[#This Row],[narratives_rank_3]]=1,"Sincere")))</f>
        <v>Money</v>
      </c>
      <c r="BB581" s="7" t="s">
        <v>92</v>
      </c>
      <c r="BC581" s="1">
        <v>9</v>
      </c>
      <c r="BF581" t="s">
        <v>93</v>
      </c>
      <c r="BG581" t="s">
        <v>187</v>
      </c>
      <c r="BH581" t="s">
        <v>146</v>
      </c>
      <c r="BI581" t="s">
        <v>188</v>
      </c>
      <c r="BJ581" t="s">
        <v>134</v>
      </c>
      <c r="BK581" t="s">
        <v>120</v>
      </c>
      <c r="BL581" t="s">
        <v>121</v>
      </c>
      <c r="BN581">
        <v>27</v>
      </c>
      <c r="BO581" t="s">
        <v>136</v>
      </c>
      <c r="BP581" t="s">
        <v>137</v>
      </c>
      <c r="BQ581" t="s">
        <v>138</v>
      </c>
    </row>
    <row r="582" spans="1:69" x14ac:dyDescent="0.2">
      <c r="A582" t="s">
        <v>3117</v>
      </c>
      <c r="B582" t="s">
        <v>3117</v>
      </c>
      <c r="C582">
        <v>190.101</v>
      </c>
      <c r="D582" t="s">
        <v>3118</v>
      </c>
      <c r="E582" s="1" t="s">
        <v>141</v>
      </c>
      <c r="F582" s="1">
        <v>6</v>
      </c>
      <c r="G582" s="1" t="s">
        <v>856</v>
      </c>
      <c r="H582" s="1">
        <v>17</v>
      </c>
      <c r="I582" s="1"/>
      <c r="J582" t="s">
        <v>2114</v>
      </c>
      <c r="K582" s="1" t="s">
        <v>86</v>
      </c>
      <c r="L582" s="1">
        <v>4</v>
      </c>
      <c r="M582" s="1" t="s">
        <v>87</v>
      </c>
      <c r="N582" s="1">
        <v>3</v>
      </c>
      <c r="O582" s="1" t="s">
        <v>88</v>
      </c>
      <c r="P582" s="1">
        <v>4</v>
      </c>
      <c r="R582" t="s">
        <v>3119</v>
      </c>
      <c r="S582">
        <v>0</v>
      </c>
      <c r="X582">
        <v>0</v>
      </c>
      <c r="Y582" t="str" cm="1">
        <f t="array" ref="Y58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82" cm="1">
        <f t="array" ref="Z58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82" t="str" cm="1">
        <f t="array" ref="AA58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82" t="str" cm="1">
        <f t="array" ref="AB58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82" t="str" cm="1">
        <f t="array" ref="AC58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82" t="str" cm="1">
        <f t="array" ref="AD58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82">
        <f>IF(OR(Table1[[#This Row],[Merged_Coding3numerical1]]=1,Table1[[#This Row],[Merged_Coding3numerical2]]=1,Table1[[#This Row],[Merged_Coding3numerical3]]=1),1,0)</f>
        <v>1</v>
      </c>
      <c r="AF582">
        <f>IF(OR(Table1[[#This Row],[Merged_Coding3numerical1]]=2,Table1[[#This Row],[Merged_Coding3numerical2]]=2,Table1[[#This Row],[Merged_Coding3numerical3]]=2),1,0)</f>
        <v>0</v>
      </c>
      <c r="AG582">
        <f>IF(OR(Table1[[#This Row],[Merged_Coding3numerical1]]=3,Table1[[#This Row],[Merged_Coding3numerical2]]=3,Table1[[#This Row],[Merged_Coding3numerical3]]=3),1,0)</f>
        <v>0</v>
      </c>
      <c r="AH582">
        <f>IF(OR(Table1[[#This Row],[Merged_Coding3numerical1]]=4,Table1[[#This Row],[Merged_Coding3numerical2]]=4,Table1[[#This Row],[Merged_Coding3numerical3]]=4),1,0)</f>
        <v>0</v>
      </c>
      <c r="AI582">
        <f>IF(OR(Table1[[#This Row],[Merged_Coding3numerical1]]=5,Table1[[#This Row],[Merged_Coding3numerical2]]=5,Table1[[#This Row],[Merged_Coding3numerical3]]=5),1,0)</f>
        <v>0</v>
      </c>
      <c r="AJ582">
        <f>LEN(Table1[[#This Row],[narratives_open]])</f>
        <v>208</v>
      </c>
      <c r="AK582" s="1" t="s">
        <v>90</v>
      </c>
      <c r="AL582" s="1">
        <v>2</v>
      </c>
      <c r="AR582">
        <f t="shared" si="9"/>
        <v>1</v>
      </c>
      <c r="AS582">
        <v>1</v>
      </c>
      <c r="AT582">
        <v>2</v>
      </c>
      <c r="AU582">
        <v>3</v>
      </c>
      <c r="AV582">
        <f>IF(Table1[[#This Row],[narratives_rank_1]]=1,IF(Table1[[#This Row],[narratives_rank_2]]=2,123,132),IF(Table1[[#This Row],[narratives_rank_1]]=2,IF(Table1[[#This Row],[narratives_rank_2]]=1,213,231),IF(Table1[[#This Row],[narratives_rank_2]]=1,312,321)))</f>
        <v>123</v>
      </c>
      <c r="AW582" t="str">
        <f>IF(AV582=[1]Q4_narr_rank!$B$2,[1]Q4_narr_rank!$A$2,IF(AV582=[1]Q4_narr_rank!$B$3,[1]Q4_narr_rank!$A$3,IF(AV582=[1]Q4_narr_rank!$B$4,[1]Q4_narr_rank!$A$4,IF(AV582=[1]Q4_narr_rank!$B$5,[1]Q4_narr_rank!$A$5,IF(AV582=[1]Q4_narr_rank!$B$6,[1]Q4_narr_rank!$A$6,IF(AV582=[1]Q4_narr_rank!$B$7,[1]Q4_narr_rank!$A$7))))))</f>
        <v>Cynics</v>
      </c>
      <c r="AX582" t="s">
        <v>3120</v>
      </c>
      <c r="AY582">
        <v>1</v>
      </c>
      <c r="AZ582">
        <f>LEN(Table1[[#This Row],[narratives_probing]])</f>
        <v>130</v>
      </c>
      <c r="BA582" s="6" t="str">
        <f>IF(Table1[[#This Row],[narratives_rank_1]]=1,"Money",IF(Table1[[#This Row],[narratives_rank_2]]=1,"Mixture",IF(Table1[[#This Row],[narratives_rank_3]]=1,"Sincere")))</f>
        <v>Money</v>
      </c>
      <c r="BB582" s="11" t="s">
        <v>116</v>
      </c>
      <c r="BC582" s="1">
        <v>10</v>
      </c>
      <c r="BF582" t="s">
        <v>117</v>
      </c>
      <c r="BG582" t="s">
        <v>94</v>
      </c>
      <c r="BH582" t="s">
        <v>96</v>
      </c>
      <c r="BI582" t="s">
        <v>118</v>
      </c>
      <c r="BJ582" t="s">
        <v>97</v>
      </c>
      <c r="BK582" t="s">
        <v>163</v>
      </c>
      <c r="BL582" t="s">
        <v>135</v>
      </c>
      <c r="BN582">
        <v>64</v>
      </c>
      <c r="BO582" t="s">
        <v>155</v>
      </c>
      <c r="BP582" t="s">
        <v>147</v>
      </c>
      <c r="BQ582" t="s">
        <v>124</v>
      </c>
    </row>
    <row r="583" spans="1:69" x14ac:dyDescent="0.2">
      <c r="A583" t="s">
        <v>3121</v>
      </c>
      <c r="B583" t="s">
        <v>3121</v>
      </c>
      <c r="C583">
        <v>107.81399999999999</v>
      </c>
      <c r="D583" t="s">
        <v>3122</v>
      </c>
      <c r="E583" s="1" t="s">
        <v>127</v>
      </c>
      <c r="F583" s="1">
        <v>3</v>
      </c>
      <c r="G583" s="1" t="s">
        <v>128</v>
      </c>
      <c r="H583" s="1">
        <v>9</v>
      </c>
      <c r="I583" s="1"/>
      <c r="J583" t="s">
        <v>3123</v>
      </c>
      <c r="K583" s="1" t="s">
        <v>108</v>
      </c>
      <c r="L583" s="1">
        <v>1</v>
      </c>
      <c r="M583" s="1" t="s">
        <v>109</v>
      </c>
      <c r="N583" s="1">
        <v>1</v>
      </c>
      <c r="O583" s="1" t="s">
        <v>88</v>
      </c>
      <c r="P583" s="1">
        <v>4</v>
      </c>
      <c r="R583" t="s">
        <v>3124</v>
      </c>
      <c r="S583">
        <v>0</v>
      </c>
      <c r="X583">
        <v>0</v>
      </c>
      <c r="Y583" t="str" cm="1">
        <f t="array" ref="Y58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83" cm="1">
        <f t="array" ref="Z58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83" t="str" cm="1">
        <f t="array" ref="AA58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83" t="str" cm="1">
        <f t="array" ref="AB58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83" t="str" cm="1">
        <f t="array" ref="AC58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83" t="str" cm="1">
        <f t="array" ref="AD58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83">
        <f>IF(OR(Table1[[#This Row],[Merged_Coding3numerical1]]=1,Table1[[#This Row],[Merged_Coding3numerical2]]=1,Table1[[#This Row],[Merged_Coding3numerical3]]=1),1,0)</f>
        <v>1</v>
      </c>
      <c r="AF583">
        <f>IF(OR(Table1[[#This Row],[Merged_Coding3numerical1]]=2,Table1[[#This Row],[Merged_Coding3numerical2]]=2,Table1[[#This Row],[Merged_Coding3numerical3]]=2),1,0)</f>
        <v>0</v>
      </c>
      <c r="AG583">
        <f>IF(OR(Table1[[#This Row],[Merged_Coding3numerical1]]=3,Table1[[#This Row],[Merged_Coding3numerical2]]=3,Table1[[#This Row],[Merged_Coding3numerical3]]=3),1,0)</f>
        <v>0</v>
      </c>
      <c r="AH583">
        <f>IF(OR(Table1[[#This Row],[Merged_Coding3numerical1]]=4,Table1[[#This Row],[Merged_Coding3numerical2]]=4,Table1[[#This Row],[Merged_Coding3numerical3]]=4),1,0)</f>
        <v>0</v>
      </c>
      <c r="AI583">
        <f>IF(OR(Table1[[#This Row],[Merged_Coding3numerical1]]=5,Table1[[#This Row],[Merged_Coding3numerical2]]=5,Table1[[#This Row],[Merged_Coding3numerical3]]=5),1,0)</f>
        <v>0</v>
      </c>
      <c r="AJ583">
        <f>LEN(Table1[[#This Row],[narratives_open]])</f>
        <v>84</v>
      </c>
      <c r="AK583" s="1" t="s">
        <v>90</v>
      </c>
      <c r="AL583" s="1">
        <v>2</v>
      </c>
      <c r="AR583">
        <f t="shared" si="9"/>
        <v>1</v>
      </c>
      <c r="AS583">
        <v>1</v>
      </c>
      <c r="AT583">
        <v>2</v>
      </c>
      <c r="AU583">
        <v>3</v>
      </c>
      <c r="AV583">
        <f>IF(Table1[[#This Row],[narratives_rank_1]]=1,IF(Table1[[#This Row],[narratives_rank_2]]=2,123,132),IF(Table1[[#This Row],[narratives_rank_1]]=2,IF(Table1[[#This Row],[narratives_rank_2]]=1,213,231),IF(Table1[[#This Row],[narratives_rank_2]]=1,312,321)))</f>
        <v>123</v>
      </c>
      <c r="AW583" t="str">
        <f>IF(AV583=[1]Q4_narr_rank!$B$2,[1]Q4_narr_rank!$A$2,IF(AV583=[1]Q4_narr_rank!$B$3,[1]Q4_narr_rank!$A$3,IF(AV583=[1]Q4_narr_rank!$B$4,[1]Q4_narr_rank!$A$4,IF(AV583=[1]Q4_narr_rank!$B$5,[1]Q4_narr_rank!$A$5,IF(AV583=[1]Q4_narr_rank!$B$6,[1]Q4_narr_rank!$A$6,IF(AV583=[1]Q4_narr_rank!$B$7,[1]Q4_narr_rank!$A$7))))))</f>
        <v>Cynics</v>
      </c>
      <c r="AX583" t="s">
        <v>3125</v>
      </c>
      <c r="AY583">
        <v>1</v>
      </c>
      <c r="AZ583">
        <f>LEN(Table1[[#This Row],[narratives_probing]])</f>
        <v>168</v>
      </c>
      <c r="BA583" s="6" t="str">
        <f>IF(Table1[[#This Row],[narratives_rank_1]]=1,"Money",IF(Table1[[#This Row],[narratives_rank_2]]=1,"Mixture",IF(Table1[[#This Row],[narratives_rank_3]]=1,"Sincere")))</f>
        <v>Money</v>
      </c>
      <c r="BB583" s="11" t="s">
        <v>116</v>
      </c>
      <c r="BC583" s="1">
        <v>10</v>
      </c>
      <c r="BF583" t="s">
        <v>202</v>
      </c>
      <c r="BG583" t="s">
        <v>187</v>
      </c>
      <c r="BH583" t="s">
        <v>146</v>
      </c>
      <c r="BI583" t="s">
        <v>146</v>
      </c>
      <c r="BJ583" t="s">
        <v>154</v>
      </c>
      <c r="BK583" t="s">
        <v>163</v>
      </c>
      <c r="BL583" t="s">
        <v>135</v>
      </c>
      <c r="BN583">
        <v>34</v>
      </c>
      <c r="BO583" t="s">
        <v>136</v>
      </c>
      <c r="BP583" t="s">
        <v>147</v>
      </c>
      <c r="BQ583" t="s">
        <v>156</v>
      </c>
    </row>
    <row r="584" spans="1:69" x14ac:dyDescent="0.2">
      <c r="A584" t="s">
        <v>3126</v>
      </c>
      <c r="B584" s="15" t="s">
        <v>3126</v>
      </c>
      <c r="C584">
        <v>73.727000000000004</v>
      </c>
      <c r="D584" t="s">
        <v>3127</v>
      </c>
      <c r="E584" s="1" t="s">
        <v>105</v>
      </c>
      <c r="F584" s="1">
        <v>1</v>
      </c>
      <c r="G584" s="1" t="s">
        <v>182</v>
      </c>
      <c r="H584" s="1">
        <v>3</v>
      </c>
      <c r="I584" s="1"/>
      <c r="J584" t="s">
        <v>3128</v>
      </c>
      <c r="K584" s="1" t="s">
        <v>108</v>
      </c>
      <c r="L584" s="1">
        <v>1</v>
      </c>
      <c r="M584" s="1" t="s">
        <v>109</v>
      </c>
      <c r="N584" s="1">
        <v>1</v>
      </c>
      <c r="O584" s="1" t="s">
        <v>88</v>
      </c>
      <c r="P584" s="1">
        <v>4</v>
      </c>
      <c r="Q584" s="1"/>
      <c r="R584" t="s">
        <v>3129</v>
      </c>
      <c r="S584">
        <v>0</v>
      </c>
      <c r="V584" t="s">
        <v>111</v>
      </c>
      <c r="W584" s="8">
        <f>IF(Table1[[#This Row],[main_reasontext]]=[1]Q3_narr_open!$A$23,1,IF(Table1[[#This Row],[main_reasontext]]=[1]Q3_narr_open!$A$24,2,IF(Table1[[#This Row],[main_reasontext]]=[1]Q3_narr_open!$A$25,3,IF(Table1[[#This Row],[main_reasontext]]=[1]Q3_narr_open!$A$26,4,))))</f>
        <v>2</v>
      </c>
      <c r="X584">
        <v>0</v>
      </c>
      <c r="Y584" t="str" cm="1">
        <f t="array" ref="Y58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84" cm="1">
        <f t="array" ref="Z58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84" t="str" cm="1">
        <f t="array" ref="AA58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584" cm="1">
        <f t="array" ref="AB58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584" t="str" cm="1">
        <f t="array" ref="AC58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84" t="str" cm="1">
        <f t="array" ref="AD58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84">
        <f>IF(OR(Table1[[#This Row],[Merged_Coding3numerical1]]=1,Table1[[#This Row],[Merged_Coding3numerical2]]=1,Table1[[#This Row],[Merged_Coding3numerical3]]=1),1,0)</f>
        <v>1</v>
      </c>
      <c r="AF584">
        <f>IF(OR(Table1[[#This Row],[Merged_Coding3numerical1]]=2,Table1[[#This Row],[Merged_Coding3numerical2]]=2,Table1[[#This Row],[Merged_Coding3numerical3]]=2),1,0)</f>
        <v>1</v>
      </c>
      <c r="AG584">
        <f>IF(OR(Table1[[#This Row],[Merged_Coding3numerical1]]=3,Table1[[#This Row],[Merged_Coding3numerical2]]=3,Table1[[#This Row],[Merged_Coding3numerical3]]=3),1,0)</f>
        <v>0</v>
      </c>
      <c r="AH584">
        <f>IF(OR(Table1[[#This Row],[Merged_Coding3numerical1]]=4,Table1[[#This Row],[Merged_Coding3numerical2]]=4,Table1[[#This Row],[Merged_Coding3numerical3]]=4),1,0)</f>
        <v>0</v>
      </c>
      <c r="AI584">
        <f>IF(OR(Table1[[#This Row],[Merged_Coding3numerical1]]=5,Table1[[#This Row],[Merged_Coding3numerical2]]=5,Table1[[#This Row],[Merged_Coding3numerical3]]=5),1,0)</f>
        <v>0</v>
      </c>
      <c r="AJ584">
        <f>LEN(Table1[[#This Row],[narratives_open]])</f>
        <v>76</v>
      </c>
      <c r="AK584" s="1" t="s">
        <v>112</v>
      </c>
      <c r="AL584" s="1">
        <v>3</v>
      </c>
      <c r="AM584" s="1" t="s">
        <v>90</v>
      </c>
      <c r="AN584" s="1">
        <v>2</v>
      </c>
      <c r="AR584">
        <f t="shared" si="9"/>
        <v>0.5</v>
      </c>
      <c r="AS584">
        <v>1</v>
      </c>
      <c r="AT584">
        <v>2</v>
      </c>
      <c r="AU584">
        <v>3</v>
      </c>
      <c r="AV584">
        <f>IF(Table1[[#This Row],[narratives_rank_1]]=1,IF(Table1[[#This Row],[narratives_rank_2]]=2,123,132),IF(Table1[[#This Row],[narratives_rank_1]]=2,IF(Table1[[#This Row],[narratives_rank_2]]=1,213,231),IF(Table1[[#This Row],[narratives_rank_2]]=1,312,321)))</f>
        <v>123</v>
      </c>
      <c r="AW584" t="str">
        <f>IF(AV584=[1]Q4_narr_rank!$B$2,[1]Q4_narr_rank!$A$2,IF(AV584=[1]Q4_narr_rank!$B$3,[1]Q4_narr_rank!$A$3,IF(AV584=[1]Q4_narr_rank!$B$4,[1]Q4_narr_rank!$A$4,IF(AV584=[1]Q4_narr_rank!$B$5,[1]Q4_narr_rank!$A$5,IF(AV584=[1]Q4_narr_rank!$B$6,[1]Q4_narr_rank!$A$6,IF(AV584=[1]Q4_narr_rank!$B$7,[1]Q4_narr_rank!$A$7))))))</f>
        <v>Cynics</v>
      </c>
      <c r="AX584" t="s">
        <v>3130</v>
      </c>
      <c r="AY584">
        <v>1</v>
      </c>
      <c r="AZ584">
        <f>LEN(Table1[[#This Row],[narratives_probing]])</f>
        <v>61</v>
      </c>
      <c r="BA584" s="6" t="str">
        <f>IF(Table1[[#This Row],[narratives_rank_1]]=1,"Money",IF(Table1[[#This Row],[narratives_rank_2]]=1,"Mixture",IF(Table1[[#This Row],[narratives_rank_3]]=1,"Sincere")))</f>
        <v>Money</v>
      </c>
      <c r="BB584" s="11" t="s">
        <v>116</v>
      </c>
      <c r="BC584" s="1">
        <v>10</v>
      </c>
      <c r="BF584" t="s">
        <v>133</v>
      </c>
      <c r="BG584">
        <v>0.2</v>
      </c>
      <c r="BH584" t="s">
        <v>96</v>
      </c>
      <c r="BI584" t="s">
        <v>96</v>
      </c>
      <c r="BJ584" t="s">
        <v>134</v>
      </c>
      <c r="BK584" t="s">
        <v>163</v>
      </c>
      <c r="BL584" t="s">
        <v>135</v>
      </c>
      <c r="BN584">
        <v>24</v>
      </c>
      <c r="BO584" t="s">
        <v>155</v>
      </c>
      <c r="BP584" t="s">
        <v>123</v>
      </c>
      <c r="BQ584" t="s">
        <v>124</v>
      </c>
    </row>
    <row r="585" spans="1:69" x14ac:dyDescent="0.2">
      <c r="A585" t="s">
        <v>3131</v>
      </c>
      <c r="B585" s="15" t="s">
        <v>3131</v>
      </c>
      <c r="C585">
        <v>49.363</v>
      </c>
      <c r="D585" t="s">
        <v>3132</v>
      </c>
      <c r="E585" s="1" t="s">
        <v>84</v>
      </c>
      <c r="F585" s="1">
        <v>4</v>
      </c>
      <c r="G585" s="1" t="s">
        <v>84</v>
      </c>
      <c r="H585" s="1">
        <v>1</v>
      </c>
      <c r="I585" s="1"/>
      <c r="J585" t="s">
        <v>3133</v>
      </c>
      <c r="K585" s="1" t="s">
        <v>176</v>
      </c>
      <c r="L585" s="1">
        <v>2</v>
      </c>
      <c r="M585" s="1" t="s">
        <v>328</v>
      </c>
      <c r="N585" s="1">
        <v>4</v>
      </c>
      <c r="O585" s="1" t="s">
        <v>88</v>
      </c>
      <c r="P585" s="1">
        <v>4</v>
      </c>
      <c r="R585" t="s">
        <v>3134</v>
      </c>
      <c r="S585">
        <v>0</v>
      </c>
      <c r="X585">
        <v>0</v>
      </c>
      <c r="Y585" t="str" cm="1">
        <f t="array" ref="Y58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85" cm="1">
        <f t="array" ref="Z58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85" t="str" cm="1">
        <f t="array" ref="AA58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85" t="str" cm="1">
        <f t="array" ref="AB58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85" t="str" cm="1">
        <f t="array" ref="AC58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85" t="str" cm="1">
        <f t="array" ref="AD58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85">
        <f>IF(OR(Table1[[#This Row],[Merged_Coding3numerical1]]=1,Table1[[#This Row],[Merged_Coding3numerical2]]=1,Table1[[#This Row],[Merged_Coding3numerical3]]=1),1,0)</f>
        <v>0</v>
      </c>
      <c r="AF585">
        <f>IF(OR(Table1[[#This Row],[Merged_Coding3numerical1]]=2,Table1[[#This Row],[Merged_Coding3numerical2]]=2,Table1[[#This Row],[Merged_Coding3numerical3]]=2),1,0)</f>
        <v>1</v>
      </c>
      <c r="AG585">
        <f>IF(OR(Table1[[#This Row],[Merged_Coding3numerical1]]=3,Table1[[#This Row],[Merged_Coding3numerical2]]=3,Table1[[#This Row],[Merged_Coding3numerical3]]=3),1,0)</f>
        <v>0</v>
      </c>
      <c r="AH585">
        <f>IF(OR(Table1[[#This Row],[Merged_Coding3numerical1]]=4,Table1[[#This Row],[Merged_Coding3numerical2]]=4,Table1[[#This Row],[Merged_Coding3numerical3]]=4),1,0)</f>
        <v>0</v>
      </c>
      <c r="AI585">
        <f>IF(OR(Table1[[#This Row],[Merged_Coding3numerical1]]=5,Table1[[#This Row],[Merged_Coding3numerical2]]=5,Table1[[#This Row],[Merged_Coding3numerical3]]=5),1,0)</f>
        <v>0</v>
      </c>
      <c r="AJ585">
        <f>LEN(Table1[[#This Row],[narratives_open]])</f>
        <v>51</v>
      </c>
      <c r="AK585" s="1" t="s">
        <v>112</v>
      </c>
      <c r="AL585" s="1">
        <v>3</v>
      </c>
      <c r="AR585">
        <f t="shared" si="9"/>
        <v>1</v>
      </c>
      <c r="AS585">
        <v>1</v>
      </c>
      <c r="AT585">
        <v>2</v>
      </c>
      <c r="AU585">
        <v>3</v>
      </c>
      <c r="AV585">
        <f>IF(Table1[[#This Row],[narratives_rank_1]]=1,IF(Table1[[#This Row],[narratives_rank_2]]=2,123,132),IF(Table1[[#This Row],[narratives_rank_1]]=2,IF(Table1[[#This Row],[narratives_rank_2]]=1,213,231),IF(Table1[[#This Row],[narratives_rank_2]]=1,312,321)))</f>
        <v>123</v>
      </c>
      <c r="AW585" t="str">
        <f>IF(AV585=[1]Q4_narr_rank!$B$2,[1]Q4_narr_rank!$A$2,IF(AV585=[1]Q4_narr_rank!$B$3,[1]Q4_narr_rank!$A$3,IF(AV585=[1]Q4_narr_rank!$B$4,[1]Q4_narr_rank!$A$4,IF(AV585=[1]Q4_narr_rank!$B$5,[1]Q4_narr_rank!$A$5,IF(AV585=[1]Q4_narr_rank!$B$6,[1]Q4_narr_rank!$A$6,IF(AV585=[1]Q4_narr_rank!$B$7,[1]Q4_narr_rank!$A$7))))))</f>
        <v>Cynics</v>
      </c>
      <c r="AX585" t="s">
        <v>3135</v>
      </c>
      <c r="AY585">
        <v>1</v>
      </c>
      <c r="AZ585">
        <f>LEN(Table1[[#This Row],[narratives_probing]])</f>
        <v>30</v>
      </c>
      <c r="BA585" s="6" t="str">
        <f>IF(Table1[[#This Row],[narratives_rank_1]]=1,"Money",IF(Table1[[#This Row],[narratives_rank_2]]=1,"Mixture",IF(Table1[[#This Row],[narratives_rank_3]]=1,"Sincere")))</f>
        <v>Money</v>
      </c>
      <c r="BB585" s="7" t="s">
        <v>116</v>
      </c>
      <c r="BC585" s="1">
        <v>10</v>
      </c>
      <c r="BF585" t="s">
        <v>223</v>
      </c>
      <c r="BG585">
        <v>0.2</v>
      </c>
      <c r="BH585" t="s">
        <v>96</v>
      </c>
      <c r="BI585" t="s">
        <v>96</v>
      </c>
      <c r="BJ585" t="s">
        <v>134</v>
      </c>
      <c r="BK585" t="s">
        <v>163</v>
      </c>
      <c r="BL585" t="s">
        <v>99</v>
      </c>
      <c r="BN585">
        <v>46</v>
      </c>
      <c r="BO585" t="s">
        <v>136</v>
      </c>
      <c r="BP585" t="s">
        <v>123</v>
      </c>
      <c r="BQ585" t="s">
        <v>124</v>
      </c>
    </row>
    <row r="586" spans="1:69" x14ac:dyDescent="0.2">
      <c r="A586" t="s">
        <v>3136</v>
      </c>
      <c r="B586" t="s">
        <v>3136</v>
      </c>
      <c r="C586">
        <v>19.187000000000001</v>
      </c>
      <c r="D586" t="s">
        <v>3137</v>
      </c>
      <c r="E586" s="1" t="s">
        <v>167</v>
      </c>
      <c r="F586" s="1">
        <v>5</v>
      </c>
      <c r="G586" s="1" t="s">
        <v>167</v>
      </c>
      <c r="H586" s="1">
        <v>19</v>
      </c>
      <c r="I586" s="1"/>
      <c r="J586" t="s">
        <v>3138</v>
      </c>
      <c r="K586" s="1" t="s">
        <v>108</v>
      </c>
      <c r="L586" s="1">
        <v>1</v>
      </c>
      <c r="M586" s="1" t="s">
        <v>109</v>
      </c>
      <c r="N586" s="1">
        <v>1</v>
      </c>
      <c r="O586" s="1" t="s">
        <v>88</v>
      </c>
      <c r="P586" s="1">
        <v>4</v>
      </c>
      <c r="R586" t="s">
        <v>3139</v>
      </c>
      <c r="S586">
        <v>0</v>
      </c>
      <c r="X586">
        <v>0</v>
      </c>
      <c r="Y586" t="str" cm="1">
        <f t="array" ref="Y58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86" cm="1">
        <f t="array" ref="Z58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86" t="str" cm="1">
        <f t="array" ref="AA58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86" t="str" cm="1">
        <f t="array" ref="AB58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86" t="str" cm="1">
        <f t="array" ref="AC58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86" t="str" cm="1">
        <f t="array" ref="AD58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86">
        <f>IF(OR(Table1[[#This Row],[Merged_Coding3numerical1]]=1,Table1[[#This Row],[Merged_Coding3numerical2]]=1,Table1[[#This Row],[Merged_Coding3numerical3]]=1),1,0)</f>
        <v>0</v>
      </c>
      <c r="AF586">
        <f>IF(OR(Table1[[#This Row],[Merged_Coding3numerical1]]=2,Table1[[#This Row],[Merged_Coding3numerical2]]=2,Table1[[#This Row],[Merged_Coding3numerical3]]=2),1,0)</f>
        <v>1</v>
      </c>
      <c r="AG586">
        <f>IF(OR(Table1[[#This Row],[Merged_Coding3numerical1]]=3,Table1[[#This Row],[Merged_Coding3numerical2]]=3,Table1[[#This Row],[Merged_Coding3numerical3]]=3),1,0)</f>
        <v>0</v>
      </c>
      <c r="AH586">
        <f>IF(OR(Table1[[#This Row],[Merged_Coding3numerical1]]=4,Table1[[#This Row],[Merged_Coding3numerical2]]=4,Table1[[#This Row],[Merged_Coding3numerical3]]=4),1,0)</f>
        <v>0</v>
      </c>
      <c r="AI586">
        <f>IF(OR(Table1[[#This Row],[Merged_Coding3numerical1]]=5,Table1[[#This Row],[Merged_Coding3numerical2]]=5,Table1[[#This Row],[Merged_Coding3numerical3]]=5),1,0)</f>
        <v>0</v>
      </c>
      <c r="AJ586">
        <f>LEN(Table1[[#This Row],[narratives_open]])</f>
        <v>62</v>
      </c>
      <c r="AK586" s="1" t="s">
        <v>112</v>
      </c>
      <c r="AL586" s="1">
        <v>3</v>
      </c>
      <c r="AR586">
        <f t="shared" si="9"/>
        <v>1</v>
      </c>
      <c r="AS586">
        <v>2</v>
      </c>
      <c r="AT586">
        <v>3</v>
      </c>
      <c r="AU586">
        <v>1</v>
      </c>
      <c r="AV586">
        <f>IF(Table1[[#This Row],[narratives_rank_1]]=1,IF(Table1[[#This Row],[narratives_rank_2]]=2,123,132),IF(Table1[[#This Row],[narratives_rank_1]]=2,IF(Table1[[#This Row],[narratives_rank_2]]=1,213,231),IF(Table1[[#This Row],[narratives_rank_2]]=1,312,321)))</f>
        <v>231</v>
      </c>
      <c r="AW586" t="str">
        <f>IF(AV586=[1]Q4_narr_rank!$B$2,[1]Q4_narr_rank!$A$2,IF(AV586=[1]Q4_narr_rank!$B$3,[1]Q4_narr_rank!$A$3,IF(AV586=[1]Q4_narr_rank!$B$4,[1]Q4_narr_rank!$A$4,IF(AV586=[1]Q4_narr_rank!$B$5,[1]Q4_narr_rank!$A$5,IF(AV586=[1]Q4_narr_rank!$B$6,[1]Q4_narr_rank!$A$6,IF(AV586=[1]Q4_narr_rank!$B$7,[1]Q4_narr_rank!$A$7))))))</f>
        <v>2 different types of firms, idealists</v>
      </c>
      <c r="AX586" t="s">
        <v>3140</v>
      </c>
      <c r="AY586">
        <v>1</v>
      </c>
      <c r="AZ586">
        <f>LEN(Table1[[#This Row],[narratives_probing]])</f>
        <v>141</v>
      </c>
      <c r="BA586" s="6" t="str">
        <f>IF(Table1[[#This Row],[narratives_rank_1]]=1,"Money",IF(Table1[[#This Row],[narratives_rank_2]]=1,"Mixture",IF(Table1[[#This Row],[narratives_rank_3]]=1,"Sincere")))</f>
        <v>Sincere</v>
      </c>
      <c r="BB586" s="9" t="s">
        <v>336</v>
      </c>
      <c r="BC586" s="1">
        <v>3</v>
      </c>
      <c r="BF586" t="s">
        <v>223</v>
      </c>
      <c r="BG586" t="s">
        <v>187</v>
      </c>
      <c r="BH586" t="s">
        <v>188</v>
      </c>
      <c r="BI586" t="s">
        <v>118</v>
      </c>
      <c r="BJ586" t="s">
        <v>162</v>
      </c>
      <c r="BK586" t="s">
        <v>120</v>
      </c>
      <c r="BL586" t="s">
        <v>630</v>
      </c>
      <c r="BN586">
        <v>34</v>
      </c>
      <c r="BO586" t="s">
        <v>136</v>
      </c>
      <c r="BP586" t="s">
        <v>164</v>
      </c>
      <c r="BQ586" t="s">
        <v>156</v>
      </c>
    </row>
    <row r="587" spans="1:69" x14ac:dyDescent="0.2">
      <c r="A587" t="s">
        <v>3141</v>
      </c>
      <c r="B587" t="s">
        <v>3141</v>
      </c>
      <c r="C587">
        <v>66.561999999999998</v>
      </c>
      <c r="D587" t="s">
        <v>3142</v>
      </c>
      <c r="E587" s="1" t="s">
        <v>127</v>
      </c>
      <c r="F587" s="1">
        <v>3</v>
      </c>
      <c r="G587" s="1" t="s">
        <v>688</v>
      </c>
      <c r="H587" s="1">
        <v>18</v>
      </c>
      <c r="I587" s="1"/>
      <c r="J587" t="s">
        <v>3143</v>
      </c>
      <c r="K587" s="1" t="s">
        <v>176</v>
      </c>
      <c r="L587" s="1">
        <v>2</v>
      </c>
      <c r="M587" s="1" t="s">
        <v>328</v>
      </c>
      <c r="N587" s="1">
        <v>4</v>
      </c>
      <c r="O587" s="1" t="s">
        <v>88</v>
      </c>
      <c r="P587" s="1">
        <v>4</v>
      </c>
      <c r="R587" t="s">
        <v>3144</v>
      </c>
      <c r="S587">
        <v>0</v>
      </c>
      <c r="X587">
        <v>0</v>
      </c>
      <c r="Y587" t="str" cm="1">
        <f t="array" ref="Y58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87" cm="1">
        <f t="array" ref="Z58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87" t="str" cm="1">
        <f t="array" ref="AA58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87" t="str" cm="1">
        <f t="array" ref="AB58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87" t="str" cm="1">
        <f t="array" ref="AC58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87" t="str" cm="1">
        <f t="array" ref="AD58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87">
        <f>IF(OR(Table1[[#This Row],[Merged_Coding3numerical1]]=1,Table1[[#This Row],[Merged_Coding3numerical2]]=1,Table1[[#This Row],[Merged_Coding3numerical3]]=1),1,0)</f>
        <v>1</v>
      </c>
      <c r="AF587">
        <f>IF(OR(Table1[[#This Row],[Merged_Coding3numerical1]]=2,Table1[[#This Row],[Merged_Coding3numerical2]]=2,Table1[[#This Row],[Merged_Coding3numerical3]]=2),1,0)</f>
        <v>0</v>
      </c>
      <c r="AG587">
        <f>IF(OR(Table1[[#This Row],[Merged_Coding3numerical1]]=3,Table1[[#This Row],[Merged_Coding3numerical2]]=3,Table1[[#This Row],[Merged_Coding3numerical3]]=3),1,0)</f>
        <v>0</v>
      </c>
      <c r="AH587">
        <f>IF(OR(Table1[[#This Row],[Merged_Coding3numerical1]]=4,Table1[[#This Row],[Merged_Coding3numerical2]]=4,Table1[[#This Row],[Merged_Coding3numerical3]]=4),1,0)</f>
        <v>0</v>
      </c>
      <c r="AI587">
        <f>IF(OR(Table1[[#This Row],[Merged_Coding3numerical1]]=5,Table1[[#This Row],[Merged_Coding3numerical2]]=5,Table1[[#This Row],[Merged_Coding3numerical3]]=5),1,0)</f>
        <v>0</v>
      </c>
      <c r="AJ587">
        <f>LEN(Table1[[#This Row],[narratives_open]])</f>
        <v>200</v>
      </c>
      <c r="AK587" s="1" t="s">
        <v>90</v>
      </c>
      <c r="AL587" s="1">
        <v>2</v>
      </c>
      <c r="AR587">
        <f t="shared" si="9"/>
        <v>1</v>
      </c>
      <c r="AS587">
        <v>3</v>
      </c>
      <c r="AT587">
        <v>2</v>
      </c>
      <c r="AU587">
        <v>1</v>
      </c>
      <c r="AV587">
        <f>IF(Table1[[#This Row],[narratives_rank_1]]=1,IF(Table1[[#This Row],[narratives_rank_2]]=2,123,132),IF(Table1[[#This Row],[narratives_rank_1]]=2,IF(Table1[[#This Row],[narratives_rank_2]]=1,213,231),IF(Table1[[#This Row],[narratives_rank_2]]=1,312,321)))</f>
        <v>321</v>
      </c>
      <c r="AW587" t="str">
        <f>IF(AV587=[1]Q4_narr_rank!$B$2,[1]Q4_narr_rank!$A$2,IF(AV587=[1]Q4_narr_rank!$B$3,[1]Q4_narr_rank!$A$3,IF(AV587=[1]Q4_narr_rank!$B$4,[1]Q4_narr_rank!$A$4,IF(AV587=[1]Q4_narr_rank!$B$5,[1]Q4_narr_rank!$A$5,IF(AV587=[1]Q4_narr_rank!$B$6,[1]Q4_narr_rank!$A$6,IF(AV587=[1]Q4_narr_rank!$B$7,[1]Q4_narr_rank!$A$7))))))</f>
        <v>Idealists</v>
      </c>
      <c r="AX587" t="s">
        <v>3145</v>
      </c>
      <c r="AY587">
        <v>1</v>
      </c>
      <c r="AZ587">
        <f>LEN(Table1[[#This Row],[narratives_probing]])</f>
        <v>189</v>
      </c>
      <c r="BA587" s="6" t="str">
        <f>IF(Table1[[#This Row],[narratives_rank_1]]=1,"Money",IF(Table1[[#This Row],[narratives_rank_2]]=1,"Mixture",IF(Table1[[#This Row],[narratives_rank_3]]=1,"Sincere")))</f>
        <v>Sincere</v>
      </c>
      <c r="BB587" s="1" t="s">
        <v>172</v>
      </c>
      <c r="BC587" s="1">
        <v>12</v>
      </c>
      <c r="BF587" t="s">
        <v>153</v>
      </c>
      <c r="BG587" t="s">
        <v>187</v>
      </c>
      <c r="BH587" t="s">
        <v>96</v>
      </c>
      <c r="BI587" t="s">
        <v>118</v>
      </c>
      <c r="BJ587" t="s">
        <v>97</v>
      </c>
      <c r="BK587" t="s">
        <v>163</v>
      </c>
      <c r="BL587" t="s">
        <v>121</v>
      </c>
      <c r="BN587">
        <v>31</v>
      </c>
      <c r="BO587" t="s">
        <v>136</v>
      </c>
      <c r="BP587" t="s">
        <v>137</v>
      </c>
      <c r="BQ587" t="s">
        <v>124</v>
      </c>
    </row>
    <row r="588" spans="1:69" x14ac:dyDescent="0.2">
      <c r="A588" t="s">
        <v>3146</v>
      </c>
      <c r="B588" t="s">
        <v>3146</v>
      </c>
      <c r="C588">
        <v>89.453999999999994</v>
      </c>
      <c r="D588" t="s">
        <v>3147</v>
      </c>
      <c r="E588" s="1" t="s">
        <v>127</v>
      </c>
      <c r="F588" s="1">
        <v>3</v>
      </c>
      <c r="G588" s="1" t="s">
        <v>128</v>
      </c>
      <c r="H588" s="1">
        <v>9</v>
      </c>
      <c r="I588" s="1"/>
      <c r="J588" t="s">
        <v>3148</v>
      </c>
      <c r="K588" s="1" t="s">
        <v>86</v>
      </c>
      <c r="L588" s="1">
        <v>4</v>
      </c>
      <c r="M588" s="1" t="s">
        <v>87</v>
      </c>
      <c r="N588" s="1">
        <v>3</v>
      </c>
      <c r="O588" s="1" t="s">
        <v>88</v>
      </c>
      <c r="P588" s="1">
        <v>4</v>
      </c>
      <c r="Q588" s="1"/>
      <c r="R588" t="s">
        <v>3149</v>
      </c>
      <c r="S588">
        <v>0</v>
      </c>
      <c r="X588">
        <v>0</v>
      </c>
      <c r="Y588" t="str" cm="1">
        <f t="array" ref="Y58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88" cm="1">
        <f t="array" ref="Z58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88" t="str" cm="1">
        <f t="array" ref="AA58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88" t="str" cm="1">
        <f t="array" ref="AB58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88" t="str" cm="1">
        <f t="array" ref="AC58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88" t="str" cm="1">
        <f t="array" ref="AD58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88">
        <f>IF(OR(Table1[[#This Row],[Merged_Coding3numerical1]]=1,Table1[[#This Row],[Merged_Coding3numerical2]]=1,Table1[[#This Row],[Merged_Coding3numerical3]]=1),1,0)</f>
        <v>1</v>
      </c>
      <c r="AF588">
        <f>IF(OR(Table1[[#This Row],[Merged_Coding3numerical1]]=2,Table1[[#This Row],[Merged_Coding3numerical2]]=2,Table1[[#This Row],[Merged_Coding3numerical3]]=2),1,0)</f>
        <v>0</v>
      </c>
      <c r="AG588">
        <f>IF(OR(Table1[[#This Row],[Merged_Coding3numerical1]]=3,Table1[[#This Row],[Merged_Coding3numerical2]]=3,Table1[[#This Row],[Merged_Coding3numerical3]]=3),1,0)</f>
        <v>0</v>
      </c>
      <c r="AH588">
        <f>IF(OR(Table1[[#This Row],[Merged_Coding3numerical1]]=4,Table1[[#This Row],[Merged_Coding3numerical2]]=4,Table1[[#This Row],[Merged_Coding3numerical3]]=4),1,0)</f>
        <v>0</v>
      </c>
      <c r="AI588">
        <f>IF(OR(Table1[[#This Row],[Merged_Coding3numerical1]]=5,Table1[[#This Row],[Merged_Coding3numerical2]]=5,Table1[[#This Row],[Merged_Coding3numerical3]]=5),1,0)</f>
        <v>0</v>
      </c>
      <c r="AJ588">
        <f>LEN(Table1[[#This Row],[narratives_open]])</f>
        <v>254</v>
      </c>
      <c r="AK588" s="1" t="s">
        <v>90</v>
      </c>
      <c r="AL588" s="1">
        <v>2</v>
      </c>
      <c r="AR588">
        <f t="shared" si="9"/>
        <v>1</v>
      </c>
      <c r="AS588">
        <v>1</v>
      </c>
      <c r="AT588">
        <v>2</v>
      </c>
      <c r="AU588">
        <v>3</v>
      </c>
      <c r="AV588">
        <f>IF(Table1[[#This Row],[narratives_rank_1]]=1,IF(Table1[[#This Row],[narratives_rank_2]]=2,123,132),IF(Table1[[#This Row],[narratives_rank_1]]=2,IF(Table1[[#This Row],[narratives_rank_2]]=1,213,231),IF(Table1[[#This Row],[narratives_rank_2]]=1,312,321)))</f>
        <v>123</v>
      </c>
      <c r="AW588" t="str">
        <f>IF(AV588=[1]Q4_narr_rank!$B$2,[1]Q4_narr_rank!$A$2,IF(AV588=[1]Q4_narr_rank!$B$3,[1]Q4_narr_rank!$A$3,IF(AV588=[1]Q4_narr_rank!$B$4,[1]Q4_narr_rank!$A$4,IF(AV588=[1]Q4_narr_rank!$B$5,[1]Q4_narr_rank!$A$5,IF(AV588=[1]Q4_narr_rank!$B$6,[1]Q4_narr_rank!$A$6,IF(AV588=[1]Q4_narr_rank!$B$7,[1]Q4_narr_rank!$A$7))))))</f>
        <v>Cynics</v>
      </c>
      <c r="AX588" t="s">
        <v>3150</v>
      </c>
      <c r="AY588">
        <v>1</v>
      </c>
      <c r="AZ588">
        <f>LEN(Table1[[#This Row],[narratives_probing]])</f>
        <v>230</v>
      </c>
      <c r="BA588" s="6" t="str">
        <f>IF(Table1[[#This Row],[narratives_rank_1]]=1,"Money",IF(Table1[[#This Row],[narratives_rank_2]]=1,"Mixture",IF(Table1[[#This Row],[narratives_rank_3]]=1,"Sincere")))</f>
        <v>Money</v>
      </c>
      <c r="BB588" s="9" t="s">
        <v>336</v>
      </c>
      <c r="BC588" s="1">
        <v>3</v>
      </c>
      <c r="BF588" t="s">
        <v>202</v>
      </c>
      <c r="BG588" t="s">
        <v>94</v>
      </c>
      <c r="BH588" t="s">
        <v>146</v>
      </c>
      <c r="BI588" t="s">
        <v>188</v>
      </c>
      <c r="BJ588" t="s">
        <v>134</v>
      </c>
      <c r="BK588" t="s">
        <v>120</v>
      </c>
      <c r="BL588" t="s">
        <v>135</v>
      </c>
      <c r="BN588">
        <v>30</v>
      </c>
      <c r="BO588" t="s">
        <v>122</v>
      </c>
      <c r="BP588" t="s">
        <v>324</v>
      </c>
      <c r="BQ588" t="s">
        <v>156</v>
      </c>
    </row>
    <row r="589" spans="1:69" x14ac:dyDescent="0.2">
      <c r="A589" t="s">
        <v>3151</v>
      </c>
      <c r="B589" t="s">
        <v>3151</v>
      </c>
      <c r="C589">
        <v>173.71700000000001</v>
      </c>
      <c r="D589" t="s">
        <v>3152</v>
      </c>
      <c r="E589" s="1" t="s">
        <v>84</v>
      </c>
      <c r="F589" s="1">
        <v>4</v>
      </c>
      <c r="G589" s="1" t="s">
        <v>84</v>
      </c>
      <c r="H589" s="1">
        <v>1</v>
      </c>
      <c r="I589" s="1"/>
      <c r="J589" t="s">
        <v>3153</v>
      </c>
      <c r="K589" s="1" t="s">
        <v>192</v>
      </c>
      <c r="L589" s="1">
        <v>3</v>
      </c>
      <c r="M589" s="1" t="s">
        <v>87</v>
      </c>
      <c r="N589" s="1">
        <v>3</v>
      </c>
      <c r="O589" s="1" t="s">
        <v>88</v>
      </c>
      <c r="P589" s="1">
        <v>4</v>
      </c>
      <c r="R589" t="s">
        <v>1750</v>
      </c>
      <c r="S589">
        <v>0</v>
      </c>
      <c r="V589" t="s">
        <v>90</v>
      </c>
      <c r="W589" s="8">
        <f>IF(Table1[[#This Row],[main_reasontext]]=[1]Q3_narr_open!$A$23,1,IF(Table1[[#This Row],[main_reasontext]]=[1]Q3_narr_open!$A$24,2,IF(Table1[[#This Row],[main_reasontext]]=[1]Q3_narr_open!$A$25,3,IF(Table1[[#This Row],[main_reasontext]]=[1]Q3_narr_open!$A$26,4,))))</f>
        <v>1</v>
      </c>
      <c r="X589">
        <v>0</v>
      </c>
      <c r="Y589" t="str" cm="1">
        <f t="array" ref="Y58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89" cm="1">
        <f t="array" ref="Z58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89" t="s">
        <v>111</v>
      </c>
      <c r="AB589">
        <v>2</v>
      </c>
      <c r="AC589" t="str" cm="1">
        <f t="array" ref="AC58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89" t="str" cm="1">
        <f t="array" ref="AD58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89">
        <f>IF(OR(Table1[[#This Row],[Merged_Coding3numerical1]]=1,Table1[[#This Row],[Merged_Coding3numerical2]]=1,Table1[[#This Row],[Merged_Coding3numerical3]]=1),1,0)</f>
        <v>1</v>
      </c>
      <c r="AF589">
        <f>IF(OR(Table1[[#This Row],[Merged_Coding3numerical1]]=2,Table1[[#This Row],[Merged_Coding3numerical2]]=2,Table1[[#This Row],[Merged_Coding3numerical3]]=2),1,0)</f>
        <v>1</v>
      </c>
      <c r="AG589">
        <f>IF(OR(Table1[[#This Row],[Merged_Coding3numerical1]]=3,Table1[[#This Row],[Merged_Coding3numerical2]]=3,Table1[[#This Row],[Merged_Coding3numerical3]]=3),1,0)</f>
        <v>0</v>
      </c>
      <c r="AH589">
        <f>IF(OR(Table1[[#This Row],[Merged_Coding3numerical1]]=4,Table1[[#This Row],[Merged_Coding3numerical2]]=4,Table1[[#This Row],[Merged_Coding3numerical3]]=4),1,0)</f>
        <v>0</v>
      </c>
      <c r="AI589">
        <f>IF(OR(Table1[[#This Row],[Merged_Coding3numerical1]]=5,Table1[[#This Row],[Merged_Coding3numerical2]]=5,Table1[[#This Row],[Merged_Coding3numerical3]]=5),1,0)</f>
        <v>0</v>
      </c>
      <c r="AJ589">
        <f>LEN(Table1[[#This Row],[narratives_open]])</f>
        <v>134</v>
      </c>
      <c r="AK589" s="1" t="s">
        <v>90</v>
      </c>
      <c r="AL589" s="1">
        <v>2</v>
      </c>
      <c r="AM589" s="1" t="s">
        <v>567</v>
      </c>
      <c r="AN589" s="1">
        <v>13</v>
      </c>
      <c r="AR589">
        <f t="shared" si="9"/>
        <v>0.5</v>
      </c>
      <c r="AS589">
        <v>1</v>
      </c>
      <c r="AT589">
        <v>2</v>
      </c>
      <c r="AU589">
        <v>3</v>
      </c>
      <c r="AV589">
        <f>IF(Table1[[#This Row],[narratives_rank_1]]=1,IF(Table1[[#This Row],[narratives_rank_2]]=2,123,132),IF(Table1[[#This Row],[narratives_rank_1]]=2,IF(Table1[[#This Row],[narratives_rank_2]]=1,213,231),IF(Table1[[#This Row],[narratives_rank_2]]=1,312,321)))</f>
        <v>123</v>
      </c>
      <c r="AW589" t="str">
        <f>IF(AV589=[1]Q4_narr_rank!$B$2,[1]Q4_narr_rank!$A$2,IF(AV589=[1]Q4_narr_rank!$B$3,[1]Q4_narr_rank!$A$3,IF(AV589=[1]Q4_narr_rank!$B$4,[1]Q4_narr_rank!$A$4,IF(AV589=[1]Q4_narr_rank!$B$5,[1]Q4_narr_rank!$A$5,IF(AV589=[1]Q4_narr_rank!$B$6,[1]Q4_narr_rank!$A$6,IF(AV589=[1]Q4_narr_rank!$B$7,[1]Q4_narr_rank!$A$7))))))</f>
        <v>Cynics</v>
      </c>
      <c r="AX589" t="s">
        <v>3154</v>
      </c>
      <c r="AY589">
        <v>1</v>
      </c>
      <c r="AZ589">
        <f>LEN(Table1[[#This Row],[narratives_probing]])</f>
        <v>24</v>
      </c>
      <c r="BA589" s="6" t="str">
        <f>IF(Table1[[#This Row],[narratives_rank_1]]=1,"Money",IF(Table1[[#This Row],[narratives_rank_2]]=1,"Mixture",IF(Table1[[#This Row],[narratives_rank_3]]=1,"Sincere")))</f>
        <v>Money</v>
      </c>
      <c r="BB589" s="11" t="s">
        <v>172</v>
      </c>
      <c r="BC589" s="1">
        <v>12</v>
      </c>
      <c r="BF589" t="s">
        <v>117</v>
      </c>
      <c r="BG589">
        <v>0.2</v>
      </c>
      <c r="BH589" t="s">
        <v>146</v>
      </c>
      <c r="BI589" t="s">
        <v>95</v>
      </c>
      <c r="BJ589" t="s">
        <v>97</v>
      </c>
      <c r="BK589" t="s">
        <v>120</v>
      </c>
      <c r="BL589" t="s">
        <v>135</v>
      </c>
      <c r="BN589">
        <v>36</v>
      </c>
      <c r="BO589" t="s">
        <v>155</v>
      </c>
      <c r="BP589" t="s">
        <v>137</v>
      </c>
      <c r="BQ589" t="s">
        <v>124</v>
      </c>
    </row>
    <row r="590" spans="1:69" x14ac:dyDescent="0.2">
      <c r="A590" t="s">
        <v>3155</v>
      </c>
      <c r="B590" t="s">
        <v>3155</v>
      </c>
      <c r="C590">
        <v>65.441999999999993</v>
      </c>
      <c r="D590" t="s">
        <v>3156</v>
      </c>
      <c r="E590" s="1" t="s">
        <v>84</v>
      </c>
      <c r="F590" s="1">
        <v>4</v>
      </c>
      <c r="G590" s="1" t="s">
        <v>84</v>
      </c>
      <c r="H590" s="1">
        <v>1</v>
      </c>
      <c r="I590" s="1"/>
      <c r="J590" t="s">
        <v>3157</v>
      </c>
      <c r="K590" s="1" t="s">
        <v>86</v>
      </c>
      <c r="L590" s="1">
        <v>4</v>
      </c>
      <c r="M590" s="1" t="s">
        <v>87</v>
      </c>
      <c r="N590" s="1">
        <v>3</v>
      </c>
      <c r="O590" s="1" t="s">
        <v>88</v>
      </c>
      <c r="P590" s="1">
        <v>4</v>
      </c>
      <c r="Q590" s="1"/>
      <c r="R590" t="s">
        <v>3158</v>
      </c>
      <c r="S590">
        <v>0</v>
      </c>
      <c r="U590">
        <v>1</v>
      </c>
      <c r="V590" t="s">
        <v>90</v>
      </c>
      <c r="W590" s="8">
        <f>IF(Table1[[#This Row],[main_reasontext]]=[1]Q3_narr_open!$A$23,1,IF(Table1[[#This Row],[main_reasontext]]=[1]Q3_narr_open!$A$24,2,IF(Table1[[#This Row],[main_reasontext]]=[1]Q3_narr_open!$A$25,3,IF(Table1[[#This Row],[main_reasontext]]=[1]Q3_narr_open!$A$26,4,))))</f>
        <v>1</v>
      </c>
      <c r="X590">
        <v>0</v>
      </c>
      <c r="Y590" t="str" cm="1">
        <f t="array" ref="Y59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90" cm="1">
        <f t="array" ref="Z59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90" t="str" cm="1">
        <f t="array" ref="AA59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90" cm="1">
        <f t="array" ref="AB59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90" t="str" cm="1">
        <f t="array" ref="AC59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90" t="str" cm="1">
        <f t="array" ref="AD59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90">
        <f>IF(OR(Table1[[#This Row],[Merged_Coding3numerical1]]=1,Table1[[#This Row],[Merged_Coding3numerical2]]=1,Table1[[#This Row],[Merged_Coding3numerical3]]=1),1,0)</f>
        <v>1</v>
      </c>
      <c r="AF590">
        <f>IF(OR(Table1[[#This Row],[Merged_Coding3numerical1]]=2,Table1[[#This Row],[Merged_Coding3numerical2]]=2,Table1[[#This Row],[Merged_Coding3numerical3]]=2),1,0)</f>
        <v>0</v>
      </c>
      <c r="AG590">
        <f>IF(OR(Table1[[#This Row],[Merged_Coding3numerical1]]=3,Table1[[#This Row],[Merged_Coding3numerical2]]=3,Table1[[#This Row],[Merged_Coding3numerical3]]=3),1,0)</f>
        <v>0</v>
      </c>
      <c r="AH590">
        <f>IF(OR(Table1[[#This Row],[Merged_Coding3numerical1]]=4,Table1[[#This Row],[Merged_Coding3numerical2]]=4,Table1[[#This Row],[Merged_Coding3numerical3]]=4),1,0)</f>
        <v>1</v>
      </c>
      <c r="AI590">
        <f>IF(OR(Table1[[#This Row],[Merged_Coding3numerical1]]=5,Table1[[#This Row],[Merged_Coding3numerical2]]=5,Table1[[#This Row],[Merged_Coding3numerical3]]=5),1,0)</f>
        <v>0</v>
      </c>
      <c r="AJ590">
        <f>LEN(Table1[[#This Row],[narratives_open]])</f>
        <v>463</v>
      </c>
      <c r="AK590" s="1" t="s">
        <v>90</v>
      </c>
      <c r="AL590" s="1">
        <v>2</v>
      </c>
      <c r="AM590" s="1" t="s">
        <v>114</v>
      </c>
      <c r="AN590" s="1">
        <v>6</v>
      </c>
      <c r="AR590">
        <f t="shared" si="9"/>
        <v>0.5</v>
      </c>
      <c r="AS590">
        <v>1</v>
      </c>
      <c r="AT590">
        <v>2</v>
      </c>
      <c r="AU590">
        <v>3</v>
      </c>
      <c r="AV590">
        <f>IF(Table1[[#This Row],[narratives_rank_1]]=1,IF(Table1[[#This Row],[narratives_rank_2]]=2,123,132),IF(Table1[[#This Row],[narratives_rank_1]]=2,IF(Table1[[#This Row],[narratives_rank_2]]=1,213,231),IF(Table1[[#This Row],[narratives_rank_2]]=1,312,321)))</f>
        <v>123</v>
      </c>
      <c r="AW590" t="str">
        <f>IF(AV590=[1]Q4_narr_rank!$B$2,[1]Q4_narr_rank!$A$2,IF(AV590=[1]Q4_narr_rank!$B$3,[1]Q4_narr_rank!$A$3,IF(AV590=[1]Q4_narr_rank!$B$4,[1]Q4_narr_rank!$A$4,IF(AV590=[1]Q4_narr_rank!$B$5,[1]Q4_narr_rank!$A$5,IF(AV590=[1]Q4_narr_rank!$B$6,[1]Q4_narr_rank!$A$6,IF(AV590=[1]Q4_narr_rank!$B$7,[1]Q4_narr_rank!$A$7))))))</f>
        <v>Cynics</v>
      </c>
      <c r="AX590" t="s">
        <v>3159</v>
      </c>
      <c r="AY590">
        <v>1</v>
      </c>
      <c r="AZ590">
        <f>LEN(Table1[[#This Row],[narratives_probing]])</f>
        <v>390</v>
      </c>
      <c r="BA590" s="6" t="str">
        <f>IF(Table1[[#This Row],[narratives_rank_1]]=1,"Money",IF(Table1[[#This Row],[narratives_rank_2]]=1,"Mixture",IF(Table1[[#This Row],[narratives_rank_3]]=1,"Sincere")))</f>
        <v>Money</v>
      </c>
      <c r="BB590" s="7" t="s">
        <v>116</v>
      </c>
      <c r="BC590" s="1">
        <v>10</v>
      </c>
      <c r="BF590" t="s">
        <v>93</v>
      </c>
      <c r="BG590" t="s">
        <v>94</v>
      </c>
      <c r="BH590" t="s">
        <v>188</v>
      </c>
      <c r="BI590" t="s">
        <v>188</v>
      </c>
      <c r="BJ590" t="s">
        <v>154</v>
      </c>
      <c r="BK590" t="s">
        <v>120</v>
      </c>
      <c r="BL590" t="s">
        <v>630</v>
      </c>
      <c r="BN590">
        <v>33</v>
      </c>
      <c r="BO590" t="s">
        <v>122</v>
      </c>
      <c r="BP590" t="s">
        <v>164</v>
      </c>
      <c r="BQ590" t="s">
        <v>124</v>
      </c>
    </row>
    <row r="591" spans="1:69" x14ac:dyDescent="0.2">
      <c r="A591" t="s">
        <v>3160</v>
      </c>
      <c r="B591" t="s">
        <v>3160</v>
      </c>
      <c r="C591">
        <v>45.557000000000002</v>
      </c>
      <c r="D591" t="s">
        <v>3161</v>
      </c>
      <c r="E591" s="1" t="s">
        <v>205</v>
      </c>
      <c r="F591" s="1">
        <v>2</v>
      </c>
      <c r="G591" s="1" t="s">
        <v>206</v>
      </c>
      <c r="H591" s="1">
        <v>6</v>
      </c>
      <c r="I591" s="1"/>
      <c r="J591" t="s">
        <v>3162</v>
      </c>
      <c r="K591" s="1" t="s">
        <v>192</v>
      </c>
      <c r="L591" s="1">
        <v>3</v>
      </c>
      <c r="M591" s="1" t="s">
        <v>87</v>
      </c>
      <c r="N591" s="1">
        <v>3</v>
      </c>
      <c r="O591" s="1" t="s">
        <v>88</v>
      </c>
      <c r="P591" s="1">
        <v>4</v>
      </c>
      <c r="R591" t="s">
        <v>3163</v>
      </c>
      <c r="S591">
        <v>0</v>
      </c>
      <c r="X591">
        <v>0</v>
      </c>
      <c r="Y591" t="str" cm="1">
        <f t="array" ref="Y59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91" cm="1">
        <f t="array" ref="Z59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91" t="str" cm="1">
        <f t="array" ref="AA59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91" t="str" cm="1">
        <f t="array" ref="AB59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91" t="str" cm="1">
        <f t="array" ref="AC59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91" t="str" cm="1">
        <f t="array" ref="AD59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91">
        <f>IF(OR(Table1[[#This Row],[Merged_Coding3numerical1]]=1,Table1[[#This Row],[Merged_Coding3numerical2]]=1,Table1[[#This Row],[Merged_Coding3numerical3]]=1),1,0)</f>
        <v>1</v>
      </c>
      <c r="AF591">
        <f>IF(OR(Table1[[#This Row],[Merged_Coding3numerical1]]=2,Table1[[#This Row],[Merged_Coding3numerical2]]=2,Table1[[#This Row],[Merged_Coding3numerical3]]=2),1,0)</f>
        <v>0</v>
      </c>
      <c r="AG591">
        <f>IF(OR(Table1[[#This Row],[Merged_Coding3numerical1]]=3,Table1[[#This Row],[Merged_Coding3numerical2]]=3,Table1[[#This Row],[Merged_Coding3numerical3]]=3),1,0)</f>
        <v>0</v>
      </c>
      <c r="AH591">
        <f>IF(OR(Table1[[#This Row],[Merged_Coding3numerical1]]=4,Table1[[#This Row],[Merged_Coding3numerical2]]=4,Table1[[#This Row],[Merged_Coding3numerical3]]=4),1,0)</f>
        <v>0</v>
      </c>
      <c r="AI591">
        <f>IF(OR(Table1[[#This Row],[Merged_Coding3numerical1]]=5,Table1[[#This Row],[Merged_Coding3numerical2]]=5,Table1[[#This Row],[Merged_Coding3numerical3]]=5),1,0)</f>
        <v>0</v>
      </c>
      <c r="AJ591">
        <f>LEN(Table1[[#This Row],[narratives_open]])</f>
        <v>48</v>
      </c>
      <c r="AK591" s="1" t="s">
        <v>90</v>
      </c>
      <c r="AL591" s="1">
        <v>2</v>
      </c>
      <c r="AR591">
        <f t="shared" si="9"/>
        <v>1</v>
      </c>
      <c r="AS591">
        <v>1</v>
      </c>
      <c r="AT591">
        <v>2</v>
      </c>
      <c r="AU591">
        <v>3</v>
      </c>
      <c r="AV591">
        <f>IF(Table1[[#This Row],[narratives_rank_1]]=1,IF(Table1[[#This Row],[narratives_rank_2]]=2,123,132),IF(Table1[[#This Row],[narratives_rank_1]]=2,IF(Table1[[#This Row],[narratives_rank_2]]=1,213,231),IF(Table1[[#This Row],[narratives_rank_2]]=1,312,321)))</f>
        <v>123</v>
      </c>
      <c r="AW591" t="str">
        <f>IF(AV591=[1]Q4_narr_rank!$B$2,[1]Q4_narr_rank!$A$2,IF(AV591=[1]Q4_narr_rank!$B$3,[1]Q4_narr_rank!$A$3,IF(AV591=[1]Q4_narr_rank!$B$4,[1]Q4_narr_rank!$A$4,IF(AV591=[1]Q4_narr_rank!$B$5,[1]Q4_narr_rank!$A$5,IF(AV591=[1]Q4_narr_rank!$B$6,[1]Q4_narr_rank!$A$6,IF(AV591=[1]Q4_narr_rank!$B$7,[1]Q4_narr_rank!$A$7))))))</f>
        <v>Cynics</v>
      </c>
      <c r="AX591" t="s">
        <v>3164</v>
      </c>
      <c r="AY591">
        <v>1</v>
      </c>
      <c r="AZ591">
        <f>LEN(Table1[[#This Row],[narratives_probing]])</f>
        <v>102</v>
      </c>
      <c r="BA591" s="6" t="str">
        <f>IF(Table1[[#This Row],[narratives_rank_1]]=1,"Money",IF(Table1[[#This Row],[narratives_rank_2]]=1,"Mixture",IF(Table1[[#This Row],[narratives_rank_3]]=1,"Sincere")))</f>
        <v>Money</v>
      </c>
      <c r="BB591" s="9" t="s">
        <v>132</v>
      </c>
      <c r="BC591" s="1">
        <v>20</v>
      </c>
      <c r="BF591" t="s">
        <v>223</v>
      </c>
      <c r="BG591">
        <v>0.2</v>
      </c>
      <c r="BH591" t="s">
        <v>96</v>
      </c>
      <c r="BI591" t="s">
        <v>96</v>
      </c>
      <c r="BJ591" t="s">
        <v>134</v>
      </c>
      <c r="BK591" t="s">
        <v>163</v>
      </c>
      <c r="BL591" t="s">
        <v>99</v>
      </c>
      <c r="BN591">
        <v>34</v>
      </c>
      <c r="BO591" t="s">
        <v>155</v>
      </c>
      <c r="BP591" t="s">
        <v>123</v>
      </c>
      <c r="BQ591" t="s">
        <v>138</v>
      </c>
    </row>
    <row r="592" spans="1:69" x14ac:dyDescent="0.2">
      <c r="A592" t="s">
        <v>3165</v>
      </c>
      <c r="B592" t="s">
        <v>3165</v>
      </c>
      <c r="C592">
        <v>302.51900000000001</v>
      </c>
      <c r="D592" t="s">
        <v>3166</v>
      </c>
      <c r="E592" s="1" t="s">
        <v>105</v>
      </c>
      <c r="F592" s="1">
        <v>1</v>
      </c>
      <c r="G592" s="1" t="s">
        <v>2505</v>
      </c>
      <c r="H592" s="1">
        <v>12</v>
      </c>
      <c r="I592" s="1"/>
      <c r="J592" t="s">
        <v>3167</v>
      </c>
      <c r="K592" s="1" t="s">
        <v>108</v>
      </c>
      <c r="L592" s="1">
        <v>1</v>
      </c>
      <c r="M592" s="1" t="s">
        <v>109</v>
      </c>
      <c r="N592" s="1">
        <v>1</v>
      </c>
      <c r="O592" s="1" t="s">
        <v>345</v>
      </c>
      <c r="P592" s="1">
        <v>1</v>
      </c>
      <c r="R592" t="s">
        <v>3168</v>
      </c>
      <c r="S592">
        <v>0</v>
      </c>
      <c r="X592">
        <v>0</v>
      </c>
      <c r="Y592" t="str" cm="1">
        <f t="array" ref="Y59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92" cm="1">
        <f t="array" ref="Z59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92" t="str" cm="1">
        <f t="array" ref="AA59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92" t="str" cm="1">
        <f t="array" ref="AB59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92" t="str" cm="1">
        <f t="array" ref="AC59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92" t="str" cm="1">
        <f t="array" ref="AD59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92">
        <f>IF(OR(Table1[[#This Row],[Merged_Coding3numerical1]]=1,Table1[[#This Row],[Merged_Coding3numerical2]]=1,Table1[[#This Row],[Merged_Coding3numerical3]]=1),1,0)</f>
        <v>1</v>
      </c>
      <c r="AF592">
        <f>IF(OR(Table1[[#This Row],[Merged_Coding3numerical1]]=2,Table1[[#This Row],[Merged_Coding3numerical2]]=2,Table1[[#This Row],[Merged_Coding3numerical3]]=2),1,0)</f>
        <v>0</v>
      </c>
      <c r="AG592">
        <f>IF(OR(Table1[[#This Row],[Merged_Coding3numerical1]]=3,Table1[[#This Row],[Merged_Coding3numerical2]]=3,Table1[[#This Row],[Merged_Coding3numerical3]]=3),1,0)</f>
        <v>0</v>
      </c>
      <c r="AH592">
        <f>IF(OR(Table1[[#This Row],[Merged_Coding3numerical1]]=4,Table1[[#This Row],[Merged_Coding3numerical2]]=4,Table1[[#This Row],[Merged_Coding3numerical3]]=4),1,0)</f>
        <v>0</v>
      </c>
      <c r="AI592">
        <f>IF(OR(Table1[[#This Row],[Merged_Coding3numerical1]]=5,Table1[[#This Row],[Merged_Coding3numerical2]]=5,Table1[[#This Row],[Merged_Coding3numerical3]]=5),1,0)</f>
        <v>0</v>
      </c>
      <c r="AJ592">
        <f>LEN(Table1[[#This Row],[narratives_open]])</f>
        <v>120</v>
      </c>
      <c r="AK592" s="1" t="s">
        <v>90</v>
      </c>
      <c r="AL592" s="1">
        <v>2</v>
      </c>
      <c r="AR592">
        <f t="shared" si="9"/>
        <v>1</v>
      </c>
      <c r="AS592">
        <v>1</v>
      </c>
      <c r="AT592">
        <v>2</v>
      </c>
      <c r="AU592">
        <v>3</v>
      </c>
      <c r="AV592">
        <f>IF(Table1[[#This Row],[narratives_rank_1]]=1,IF(Table1[[#This Row],[narratives_rank_2]]=2,123,132),IF(Table1[[#This Row],[narratives_rank_1]]=2,IF(Table1[[#This Row],[narratives_rank_2]]=1,213,231),IF(Table1[[#This Row],[narratives_rank_2]]=1,312,321)))</f>
        <v>123</v>
      </c>
      <c r="AW592" t="str">
        <f>IF(AV592=[1]Q4_narr_rank!$B$2,[1]Q4_narr_rank!$A$2,IF(AV592=[1]Q4_narr_rank!$B$3,[1]Q4_narr_rank!$A$3,IF(AV592=[1]Q4_narr_rank!$B$4,[1]Q4_narr_rank!$A$4,IF(AV592=[1]Q4_narr_rank!$B$5,[1]Q4_narr_rank!$A$5,IF(AV592=[1]Q4_narr_rank!$B$6,[1]Q4_narr_rank!$A$6,IF(AV592=[1]Q4_narr_rank!$B$7,[1]Q4_narr_rank!$A$7))))))</f>
        <v>Cynics</v>
      </c>
      <c r="AX592" t="s">
        <v>3169</v>
      </c>
      <c r="AY592">
        <v>1</v>
      </c>
      <c r="AZ592">
        <f>LEN(Table1[[#This Row],[narratives_probing]])</f>
        <v>237</v>
      </c>
      <c r="BA592" s="6" t="str">
        <f>IF(Table1[[#This Row],[narratives_rank_1]]=1,"Money",IF(Table1[[#This Row],[narratives_rank_2]]=1,"Mixture",IF(Table1[[#This Row],[narratives_rank_3]]=1,"Sincere")))</f>
        <v>Money</v>
      </c>
      <c r="BB592" s="11" t="s">
        <v>92</v>
      </c>
      <c r="BC592" s="1">
        <v>9</v>
      </c>
      <c r="BF592" t="s">
        <v>93</v>
      </c>
      <c r="BG592">
        <v>0.6</v>
      </c>
      <c r="BH592" t="s">
        <v>146</v>
      </c>
      <c r="BI592" t="s">
        <v>146</v>
      </c>
      <c r="BJ592" t="s">
        <v>154</v>
      </c>
      <c r="BK592" t="s">
        <v>120</v>
      </c>
      <c r="BL592" t="s">
        <v>135</v>
      </c>
      <c r="BN592">
        <v>41</v>
      </c>
      <c r="BO592" t="s">
        <v>122</v>
      </c>
      <c r="BP592" t="s">
        <v>324</v>
      </c>
      <c r="BQ592" t="s">
        <v>138</v>
      </c>
    </row>
    <row r="593" spans="1:69" x14ac:dyDescent="0.2">
      <c r="A593" t="s">
        <v>3170</v>
      </c>
      <c r="B593" t="s">
        <v>3170</v>
      </c>
      <c r="C593">
        <v>174.71</v>
      </c>
      <c r="D593" t="s">
        <v>3171</v>
      </c>
      <c r="E593" s="1" t="s">
        <v>167</v>
      </c>
      <c r="F593" s="1">
        <v>5</v>
      </c>
      <c r="G593" s="1" t="s">
        <v>167</v>
      </c>
      <c r="H593" s="1">
        <v>19</v>
      </c>
      <c r="I593" s="1"/>
      <c r="J593" t="s">
        <v>3172</v>
      </c>
      <c r="K593" s="1" t="s">
        <v>176</v>
      </c>
      <c r="L593" s="1">
        <v>2</v>
      </c>
      <c r="M593" s="1" t="s">
        <v>177</v>
      </c>
      <c r="N593" s="1">
        <v>2</v>
      </c>
      <c r="O593" s="1" t="s">
        <v>88</v>
      </c>
      <c r="P593" s="1">
        <v>4</v>
      </c>
      <c r="R593" t="s">
        <v>3173</v>
      </c>
      <c r="S593">
        <v>0</v>
      </c>
      <c r="X593">
        <v>0</v>
      </c>
      <c r="Y593" t="str" cm="1">
        <f t="array" ref="Y59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93" cm="1">
        <f t="array" ref="Z59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93" t="str" cm="1">
        <f t="array" ref="AA59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93" t="str" cm="1">
        <f t="array" ref="AB59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93" t="str" cm="1">
        <f t="array" ref="AC59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93" t="str" cm="1">
        <f t="array" ref="AD59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93">
        <f>IF(OR(Table1[[#This Row],[Merged_Coding3numerical1]]=1,Table1[[#This Row],[Merged_Coding3numerical2]]=1,Table1[[#This Row],[Merged_Coding3numerical3]]=1),1,0)</f>
        <v>1</v>
      </c>
      <c r="AF593">
        <f>IF(OR(Table1[[#This Row],[Merged_Coding3numerical1]]=2,Table1[[#This Row],[Merged_Coding3numerical2]]=2,Table1[[#This Row],[Merged_Coding3numerical3]]=2),1,0)</f>
        <v>0</v>
      </c>
      <c r="AG593">
        <f>IF(OR(Table1[[#This Row],[Merged_Coding3numerical1]]=3,Table1[[#This Row],[Merged_Coding3numerical2]]=3,Table1[[#This Row],[Merged_Coding3numerical3]]=3),1,0)</f>
        <v>0</v>
      </c>
      <c r="AH593">
        <f>IF(OR(Table1[[#This Row],[Merged_Coding3numerical1]]=4,Table1[[#This Row],[Merged_Coding3numerical2]]=4,Table1[[#This Row],[Merged_Coding3numerical3]]=4),1,0)</f>
        <v>0</v>
      </c>
      <c r="AI593">
        <f>IF(OR(Table1[[#This Row],[Merged_Coding3numerical1]]=5,Table1[[#This Row],[Merged_Coding3numerical2]]=5,Table1[[#This Row],[Merged_Coding3numerical3]]=5),1,0)</f>
        <v>0</v>
      </c>
      <c r="AJ593">
        <f>LEN(Table1[[#This Row],[narratives_open]])</f>
        <v>412</v>
      </c>
      <c r="AK593" s="1" t="s">
        <v>90</v>
      </c>
      <c r="AL593" s="1">
        <v>2</v>
      </c>
      <c r="AR593">
        <f t="shared" si="9"/>
        <v>1</v>
      </c>
      <c r="AS593">
        <v>1</v>
      </c>
      <c r="AT593">
        <v>2</v>
      </c>
      <c r="AU593">
        <v>3</v>
      </c>
      <c r="AV593">
        <f>IF(Table1[[#This Row],[narratives_rank_1]]=1,IF(Table1[[#This Row],[narratives_rank_2]]=2,123,132),IF(Table1[[#This Row],[narratives_rank_1]]=2,IF(Table1[[#This Row],[narratives_rank_2]]=1,213,231),IF(Table1[[#This Row],[narratives_rank_2]]=1,312,321)))</f>
        <v>123</v>
      </c>
      <c r="AW593" t="str">
        <f>IF(AV593=[1]Q4_narr_rank!$B$2,[1]Q4_narr_rank!$A$2,IF(AV593=[1]Q4_narr_rank!$B$3,[1]Q4_narr_rank!$A$3,IF(AV593=[1]Q4_narr_rank!$B$4,[1]Q4_narr_rank!$A$4,IF(AV593=[1]Q4_narr_rank!$B$5,[1]Q4_narr_rank!$A$5,IF(AV593=[1]Q4_narr_rank!$B$6,[1]Q4_narr_rank!$A$6,IF(AV593=[1]Q4_narr_rank!$B$7,[1]Q4_narr_rank!$A$7))))))</f>
        <v>Cynics</v>
      </c>
      <c r="AX593" t="s">
        <v>3174</v>
      </c>
      <c r="AY593">
        <v>1</v>
      </c>
      <c r="AZ593">
        <f>LEN(Table1[[#This Row],[narratives_probing]])</f>
        <v>328</v>
      </c>
      <c r="BA593" s="6" t="str">
        <f>IF(Table1[[#This Row],[narratives_rank_1]]=1,"Money",IF(Table1[[#This Row],[narratives_rank_2]]=1,"Mixture",IF(Table1[[#This Row],[narratives_rank_3]]=1,"Sincere")))</f>
        <v>Money</v>
      </c>
      <c r="BB593" s="7" t="s">
        <v>92</v>
      </c>
      <c r="BC593" s="1">
        <v>9</v>
      </c>
      <c r="BF593" t="s">
        <v>93</v>
      </c>
      <c r="BG593" t="s">
        <v>187</v>
      </c>
      <c r="BH593" t="s">
        <v>188</v>
      </c>
      <c r="BI593" t="s">
        <v>188</v>
      </c>
      <c r="BJ593" t="s">
        <v>134</v>
      </c>
      <c r="BK593" t="s">
        <v>98</v>
      </c>
      <c r="BL593" t="s">
        <v>135</v>
      </c>
      <c r="BN593">
        <v>29</v>
      </c>
      <c r="BO593" t="s">
        <v>122</v>
      </c>
      <c r="BP593" t="s">
        <v>147</v>
      </c>
      <c r="BQ593" t="s">
        <v>138</v>
      </c>
    </row>
    <row r="594" spans="1:69" x14ac:dyDescent="0.2">
      <c r="A594" t="s">
        <v>3175</v>
      </c>
      <c r="B594" t="s">
        <v>3175</v>
      </c>
      <c r="C594">
        <v>47.6</v>
      </c>
      <c r="D594" t="s">
        <v>3176</v>
      </c>
      <c r="E594" s="1" t="s">
        <v>127</v>
      </c>
      <c r="F594" s="1">
        <v>3</v>
      </c>
      <c r="G594" s="1" t="s">
        <v>128</v>
      </c>
      <c r="H594" s="1">
        <v>9</v>
      </c>
      <c r="I594" s="1"/>
      <c r="J594" t="s">
        <v>2007</v>
      </c>
      <c r="K594" s="1" t="s">
        <v>86</v>
      </c>
      <c r="L594" s="1">
        <v>4</v>
      </c>
      <c r="M594" s="1" t="s">
        <v>87</v>
      </c>
      <c r="N594" s="1">
        <v>3</v>
      </c>
      <c r="O594" s="1" t="s">
        <v>88</v>
      </c>
      <c r="P594" s="1">
        <v>4</v>
      </c>
      <c r="R594" t="s">
        <v>3177</v>
      </c>
      <c r="S594">
        <v>0</v>
      </c>
      <c r="V594" t="s">
        <v>111</v>
      </c>
      <c r="W594" s="8">
        <f>IF(Table1[[#This Row],[main_reasontext]]=[1]Q3_narr_open!$A$23,1,IF(Table1[[#This Row],[main_reasontext]]=[1]Q3_narr_open!$A$24,2,IF(Table1[[#This Row],[main_reasontext]]=[1]Q3_narr_open!$A$25,3,IF(Table1[[#This Row],[main_reasontext]]=[1]Q3_narr_open!$A$26,4,))))</f>
        <v>2</v>
      </c>
      <c r="X594">
        <v>1</v>
      </c>
      <c r="Y594" t="str" cm="1">
        <f t="array" ref="Y59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94" cm="1">
        <f t="array" ref="Z59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94" t="s">
        <v>111</v>
      </c>
      <c r="AB594">
        <v>2</v>
      </c>
      <c r="AC594" t="str" cm="1">
        <f t="array" ref="AC59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594" cm="1">
        <f t="array" ref="AD59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594">
        <f>IF(OR(Table1[[#This Row],[Merged_Coding3numerical1]]=1,Table1[[#This Row],[Merged_Coding3numerical2]]=1,Table1[[#This Row],[Merged_Coding3numerical3]]=1),1,0)</f>
        <v>0</v>
      </c>
      <c r="AF594">
        <f>IF(OR(Table1[[#This Row],[Merged_Coding3numerical1]]=2,Table1[[#This Row],[Merged_Coding3numerical2]]=2,Table1[[#This Row],[Merged_Coding3numerical3]]=2),1,0)</f>
        <v>1</v>
      </c>
      <c r="AG594">
        <f>IF(OR(Table1[[#This Row],[Merged_Coding3numerical1]]=3,Table1[[#This Row],[Merged_Coding3numerical2]]=3,Table1[[#This Row],[Merged_Coding3numerical3]]=3),1,0)</f>
        <v>1</v>
      </c>
      <c r="AH594">
        <f>IF(OR(Table1[[#This Row],[Merged_Coding3numerical1]]=4,Table1[[#This Row],[Merged_Coding3numerical2]]=4,Table1[[#This Row],[Merged_Coding3numerical3]]=4),1,0)</f>
        <v>0</v>
      </c>
      <c r="AI594">
        <f>IF(OR(Table1[[#This Row],[Merged_Coding3numerical1]]=5,Table1[[#This Row],[Merged_Coding3numerical2]]=5,Table1[[#This Row],[Merged_Coding3numerical3]]=5),1,0)</f>
        <v>0</v>
      </c>
      <c r="AJ594">
        <f>LEN(Table1[[#This Row],[narratives_open]])</f>
        <v>194</v>
      </c>
      <c r="AK594" s="1" t="s">
        <v>112</v>
      </c>
      <c r="AL594" s="1">
        <v>3</v>
      </c>
      <c r="AM594" s="1" t="s">
        <v>567</v>
      </c>
      <c r="AN594" s="1">
        <v>13</v>
      </c>
      <c r="AO594" s="1" t="s">
        <v>1254</v>
      </c>
      <c r="AP594" s="1">
        <v>10</v>
      </c>
      <c r="AR594">
        <f t="shared" si="9"/>
        <v>0.33333333333333331</v>
      </c>
      <c r="AS594">
        <v>2</v>
      </c>
      <c r="AT594">
        <v>1</v>
      </c>
      <c r="AU594">
        <v>3</v>
      </c>
      <c r="AV594">
        <f>IF(Table1[[#This Row],[narratives_rank_1]]=1,IF(Table1[[#This Row],[narratives_rank_2]]=2,123,132),IF(Table1[[#This Row],[narratives_rank_1]]=2,IF(Table1[[#This Row],[narratives_rank_2]]=1,213,231),IF(Table1[[#This Row],[narratives_rank_2]]=1,312,321)))</f>
        <v>213</v>
      </c>
      <c r="AW594" t="str">
        <f>IF(AV594=[1]Q4_narr_rank!$B$2,[1]Q4_narr_rank!$A$2,IF(AV594=[1]Q4_narr_rank!$B$3,[1]Q4_narr_rank!$A$3,IF(AV594=[1]Q4_narr_rank!$B$4,[1]Q4_narr_rank!$A$4,IF(AV594=[1]Q4_narr_rank!$B$5,[1]Q4_narr_rank!$A$5,IF(AV594=[1]Q4_narr_rank!$B$6,[1]Q4_narr_rank!$A$6,IF(AV594=[1]Q4_narr_rank!$B$7,[1]Q4_narr_rank!$A$7))))))</f>
        <v>Balanced Cynics</v>
      </c>
      <c r="AX594" t="s">
        <v>3178</v>
      </c>
      <c r="AY594">
        <v>1</v>
      </c>
      <c r="AZ594">
        <f>LEN(Table1[[#This Row],[narratives_probing]])</f>
        <v>158</v>
      </c>
      <c r="BA594" s="6" t="str">
        <f>IF(Table1[[#This Row],[narratives_rank_1]]=1,"Money",IF(Table1[[#This Row],[narratives_rank_2]]=1,"Mixture",IF(Table1[[#This Row],[narratives_rank_3]]=1,"Sincere")))</f>
        <v>Mixture</v>
      </c>
      <c r="BB594" s="9" t="s">
        <v>132</v>
      </c>
      <c r="BC594" s="1">
        <v>20</v>
      </c>
      <c r="BF594" t="s">
        <v>223</v>
      </c>
      <c r="BG594" t="s">
        <v>94</v>
      </c>
      <c r="BH594" t="s">
        <v>96</v>
      </c>
      <c r="BI594" t="s">
        <v>118</v>
      </c>
      <c r="BJ594" t="s">
        <v>154</v>
      </c>
      <c r="BK594" t="s">
        <v>120</v>
      </c>
      <c r="BL594" t="s">
        <v>99</v>
      </c>
      <c r="BN594">
        <v>49</v>
      </c>
      <c r="BO594" t="s">
        <v>136</v>
      </c>
      <c r="BP594" t="s">
        <v>147</v>
      </c>
      <c r="BQ594" t="s">
        <v>124</v>
      </c>
    </row>
    <row r="595" spans="1:69" x14ac:dyDescent="0.2">
      <c r="A595" t="s">
        <v>3179</v>
      </c>
      <c r="B595" t="s">
        <v>3179</v>
      </c>
      <c r="C595">
        <v>44.338999999999999</v>
      </c>
      <c r="D595" t="s">
        <v>3180</v>
      </c>
      <c r="E595" s="1" t="s">
        <v>105</v>
      </c>
      <c r="F595" s="1">
        <v>1</v>
      </c>
      <c r="G595" s="1" t="s">
        <v>106</v>
      </c>
      <c r="H595" s="1">
        <v>2</v>
      </c>
      <c r="I595" s="1"/>
      <c r="J595" t="s">
        <v>3181</v>
      </c>
      <c r="K595" s="1" t="s">
        <v>108</v>
      </c>
      <c r="L595" s="1">
        <v>1</v>
      </c>
      <c r="M595" s="1" t="s">
        <v>109</v>
      </c>
      <c r="N595" s="1">
        <v>1</v>
      </c>
      <c r="O595" s="1" t="s">
        <v>88</v>
      </c>
      <c r="P595" s="1">
        <v>4</v>
      </c>
      <c r="R595" t="s">
        <v>3182</v>
      </c>
      <c r="S595">
        <v>0</v>
      </c>
      <c r="X595">
        <v>0</v>
      </c>
      <c r="Y595" t="str" cm="1">
        <f t="array" ref="Y59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595" cm="1">
        <f t="array" ref="Z59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595" t="str" cm="1">
        <f t="array" ref="AA59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595" t="str" cm="1">
        <f t="array" ref="AB59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595" t="str" cm="1">
        <f t="array" ref="AC59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95" t="str" cm="1">
        <f t="array" ref="AD59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95">
        <f>IF(OR(Table1[[#This Row],[Merged_Coding3numerical1]]=1,Table1[[#This Row],[Merged_Coding3numerical2]]=1,Table1[[#This Row],[Merged_Coding3numerical3]]=1),1,0)</f>
        <v>0</v>
      </c>
      <c r="AF595">
        <f>IF(OR(Table1[[#This Row],[Merged_Coding3numerical1]]=2,Table1[[#This Row],[Merged_Coding3numerical2]]=2,Table1[[#This Row],[Merged_Coding3numerical3]]=2),1,0)</f>
        <v>0</v>
      </c>
      <c r="AG595">
        <f>IF(OR(Table1[[#This Row],[Merged_Coding3numerical1]]=3,Table1[[#This Row],[Merged_Coding3numerical2]]=3,Table1[[#This Row],[Merged_Coding3numerical3]]=3),1,0)</f>
        <v>0</v>
      </c>
      <c r="AH595">
        <f>IF(OR(Table1[[#This Row],[Merged_Coding3numerical1]]=4,Table1[[#This Row],[Merged_Coding3numerical2]]=4,Table1[[#This Row],[Merged_Coding3numerical3]]=4),1,0)</f>
        <v>1</v>
      </c>
      <c r="AI595">
        <f>IF(OR(Table1[[#This Row],[Merged_Coding3numerical1]]=5,Table1[[#This Row],[Merged_Coding3numerical2]]=5,Table1[[#This Row],[Merged_Coding3numerical3]]=5),1,0)</f>
        <v>0</v>
      </c>
      <c r="AJ595">
        <f>LEN(Table1[[#This Row],[narratives_open]])</f>
        <v>30</v>
      </c>
      <c r="AK595" s="1" t="s">
        <v>113</v>
      </c>
      <c r="AL595" s="1">
        <v>1</v>
      </c>
      <c r="AR595">
        <f t="shared" si="9"/>
        <v>1</v>
      </c>
      <c r="AS595">
        <v>3</v>
      </c>
      <c r="AT595">
        <v>2</v>
      </c>
      <c r="AU595">
        <v>1</v>
      </c>
      <c r="AV595">
        <f>IF(Table1[[#This Row],[narratives_rank_1]]=1,IF(Table1[[#This Row],[narratives_rank_2]]=2,123,132),IF(Table1[[#This Row],[narratives_rank_1]]=2,IF(Table1[[#This Row],[narratives_rank_2]]=1,213,231),IF(Table1[[#This Row],[narratives_rank_2]]=1,312,321)))</f>
        <v>321</v>
      </c>
      <c r="AW595" t="str">
        <f>IF(AV595=[1]Q4_narr_rank!$B$2,[1]Q4_narr_rank!$A$2,IF(AV595=[1]Q4_narr_rank!$B$3,[1]Q4_narr_rank!$A$3,IF(AV595=[1]Q4_narr_rank!$B$4,[1]Q4_narr_rank!$A$4,IF(AV595=[1]Q4_narr_rank!$B$5,[1]Q4_narr_rank!$A$5,IF(AV595=[1]Q4_narr_rank!$B$6,[1]Q4_narr_rank!$A$6,IF(AV595=[1]Q4_narr_rank!$B$7,[1]Q4_narr_rank!$A$7))))))</f>
        <v>Idealists</v>
      </c>
      <c r="AX595" t="s">
        <v>3183</v>
      </c>
      <c r="AY595">
        <v>1</v>
      </c>
      <c r="AZ595">
        <f>LEN(Table1[[#This Row],[narratives_probing]])</f>
        <v>34</v>
      </c>
      <c r="BA595" s="6" t="str">
        <f>IF(Table1[[#This Row],[narratives_rank_1]]=1,"Money",IF(Table1[[#This Row],[narratives_rank_2]]=1,"Mixture",IF(Table1[[#This Row],[narratives_rank_3]]=1,"Sincere")))</f>
        <v>Sincere</v>
      </c>
      <c r="BB595" s="10" t="s">
        <v>236</v>
      </c>
      <c r="BC595" s="1">
        <v>17</v>
      </c>
      <c r="BF595" t="s">
        <v>133</v>
      </c>
      <c r="BG595" t="s">
        <v>187</v>
      </c>
      <c r="BH595" t="s">
        <v>498</v>
      </c>
      <c r="BI595" t="s">
        <v>188</v>
      </c>
      <c r="BJ595" t="s">
        <v>134</v>
      </c>
      <c r="BK595" t="s">
        <v>163</v>
      </c>
      <c r="BL595" t="s">
        <v>135</v>
      </c>
      <c r="BN595">
        <v>60</v>
      </c>
      <c r="BO595" t="s">
        <v>155</v>
      </c>
      <c r="BP595" t="s">
        <v>137</v>
      </c>
      <c r="BQ595" t="s">
        <v>138</v>
      </c>
    </row>
    <row r="596" spans="1:69" x14ac:dyDescent="0.2">
      <c r="A596" t="s">
        <v>3184</v>
      </c>
      <c r="B596" t="s">
        <v>3184</v>
      </c>
      <c r="C596">
        <v>65.813000000000002</v>
      </c>
      <c r="D596" t="s">
        <v>3185</v>
      </c>
      <c r="E596" s="1" t="s">
        <v>105</v>
      </c>
      <c r="F596" s="1">
        <v>1</v>
      </c>
      <c r="G596" s="1" t="s">
        <v>106</v>
      </c>
      <c r="H596" s="1">
        <v>2</v>
      </c>
      <c r="I596" s="1"/>
      <c r="J596" t="s">
        <v>3186</v>
      </c>
      <c r="K596" s="1" t="s">
        <v>108</v>
      </c>
      <c r="L596" s="1">
        <v>1</v>
      </c>
      <c r="M596" s="1" t="s">
        <v>109</v>
      </c>
      <c r="N596" s="1">
        <v>1</v>
      </c>
      <c r="O596" s="1" t="s">
        <v>88</v>
      </c>
      <c r="P596" s="1">
        <v>4</v>
      </c>
      <c r="R596" t="s">
        <v>3187</v>
      </c>
      <c r="S596">
        <v>1</v>
      </c>
      <c r="U596">
        <v>1</v>
      </c>
      <c r="V596" t="s">
        <v>90</v>
      </c>
      <c r="W596" s="8">
        <f>IF(Table1[[#This Row],[main_reasontext]]=[1]Q3_narr_open!$A$23,1,IF(Table1[[#This Row],[main_reasontext]]=[1]Q3_narr_open!$A$24,2,IF(Table1[[#This Row],[main_reasontext]]=[1]Q3_narr_open!$A$25,3,IF(Table1[[#This Row],[main_reasontext]]=[1]Q3_narr_open!$A$26,4,))))</f>
        <v>1</v>
      </c>
      <c r="X596">
        <v>0</v>
      </c>
      <c r="Y596" t="str" cm="1">
        <f t="array" ref="Y59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96" cm="1">
        <f t="array" ref="Z59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96" t="str" cm="1">
        <f t="array" ref="AA59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96" cm="1">
        <f t="array" ref="AB59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96" t="str" cm="1">
        <f t="array" ref="AC59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596" cm="1">
        <f t="array" ref="AD59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596">
        <f>IF(OR(Table1[[#This Row],[Merged_Coding3numerical1]]=1,Table1[[#This Row],[Merged_Coding3numerical2]]=1,Table1[[#This Row],[Merged_Coding3numerical3]]=1),1,0)</f>
        <v>1</v>
      </c>
      <c r="AF596">
        <f>IF(OR(Table1[[#This Row],[Merged_Coding3numerical1]]=2,Table1[[#This Row],[Merged_Coding3numerical2]]=2,Table1[[#This Row],[Merged_Coding3numerical3]]=2),1,0)</f>
        <v>0</v>
      </c>
      <c r="AG596">
        <f>IF(OR(Table1[[#This Row],[Merged_Coding3numerical1]]=3,Table1[[#This Row],[Merged_Coding3numerical2]]=3,Table1[[#This Row],[Merged_Coding3numerical3]]=3),1,0)</f>
        <v>1</v>
      </c>
      <c r="AH596">
        <f>IF(OR(Table1[[#This Row],[Merged_Coding3numerical1]]=4,Table1[[#This Row],[Merged_Coding3numerical2]]=4,Table1[[#This Row],[Merged_Coding3numerical3]]=4),1,0)</f>
        <v>1</v>
      </c>
      <c r="AI596">
        <f>IF(OR(Table1[[#This Row],[Merged_Coding3numerical1]]=5,Table1[[#This Row],[Merged_Coding3numerical2]]=5,Table1[[#This Row],[Merged_Coding3numerical3]]=5),1,0)</f>
        <v>0</v>
      </c>
      <c r="AJ596">
        <f>LEN(Table1[[#This Row],[narratives_open]])</f>
        <v>171</v>
      </c>
      <c r="AK596" s="1" t="s">
        <v>90</v>
      </c>
      <c r="AL596" s="1">
        <v>2</v>
      </c>
      <c r="AM596" s="1" t="s">
        <v>113</v>
      </c>
      <c r="AN596" s="1">
        <v>1</v>
      </c>
      <c r="AO596" s="1" t="s">
        <v>1254</v>
      </c>
      <c r="AP596" s="1">
        <v>10</v>
      </c>
      <c r="AR596">
        <f t="shared" si="9"/>
        <v>0.33333333333333331</v>
      </c>
      <c r="AS596">
        <v>2</v>
      </c>
      <c r="AT596">
        <v>3</v>
      </c>
      <c r="AU596">
        <v>1</v>
      </c>
      <c r="AV596">
        <f>IF(Table1[[#This Row],[narratives_rank_1]]=1,IF(Table1[[#This Row],[narratives_rank_2]]=2,123,132),IF(Table1[[#This Row],[narratives_rank_1]]=2,IF(Table1[[#This Row],[narratives_rank_2]]=1,213,231),IF(Table1[[#This Row],[narratives_rank_2]]=1,312,321)))</f>
        <v>231</v>
      </c>
      <c r="AW596" t="str">
        <f>IF(AV596=[1]Q4_narr_rank!$B$2,[1]Q4_narr_rank!$A$2,IF(AV596=[1]Q4_narr_rank!$B$3,[1]Q4_narr_rank!$A$3,IF(AV596=[1]Q4_narr_rank!$B$4,[1]Q4_narr_rank!$A$4,IF(AV596=[1]Q4_narr_rank!$B$5,[1]Q4_narr_rank!$A$5,IF(AV596=[1]Q4_narr_rank!$B$6,[1]Q4_narr_rank!$A$6,IF(AV596=[1]Q4_narr_rank!$B$7,[1]Q4_narr_rank!$A$7))))))</f>
        <v>2 different types of firms, idealists</v>
      </c>
      <c r="AX596" t="s">
        <v>3188</v>
      </c>
      <c r="AY596">
        <v>1</v>
      </c>
      <c r="AZ596">
        <f>LEN(Table1[[#This Row],[narratives_probing]])</f>
        <v>162</v>
      </c>
      <c r="BA596" s="6" t="str">
        <f>IF(Table1[[#This Row],[narratives_rank_1]]=1,"Money",IF(Table1[[#This Row],[narratives_rank_2]]=1,"Mixture",IF(Table1[[#This Row],[narratives_rank_3]]=1,"Sincere")))</f>
        <v>Sincere</v>
      </c>
      <c r="BB596" s="9" t="s">
        <v>132</v>
      </c>
      <c r="BC596" s="1">
        <v>20</v>
      </c>
      <c r="BF596" t="s">
        <v>223</v>
      </c>
      <c r="BG596" t="s">
        <v>187</v>
      </c>
      <c r="BH596" t="s">
        <v>498</v>
      </c>
      <c r="BI596" t="s">
        <v>188</v>
      </c>
      <c r="BJ596" t="s">
        <v>154</v>
      </c>
      <c r="BK596" t="s">
        <v>120</v>
      </c>
      <c r="BL596" t="s">
        <v>135</v>
      </c>
      <c r="BN596">
        <v>58</v>
      </c>
      <c r="BO596" t="s">
        <v>136</v>
      </c>
      <c r="BP596" t="s">
        <v>324</v>
      </c>
      <c r="BQ596" t="s">
        <v>138</v>
      </c>
    </row>
    <row r="597" spans="1:69" x14ac:dyDescent="0.2">
      <c r="A597" t="s">
        <v>3189</v>
      </c>
      <c r="B597" t="s">
        <v>3189</v>
      </c>
      <c r="C597">
        <v>269.99700000000001</v>
      </c>
      <c r="D597" t="s">
        <v>3190</v>
      </c>
      <c r="E597" s="1" t="s">
        <v>167</v>
      </c>
      <c r="F597" s="1">
        <v>5</v>
      </c>
      <c r="G597" s="1" t="s">
        <v>167</v>
      </c>
      <c r="H597" s="1">
        <v>19</v>
      </c>
      <c r="I597" s="1"/>
      <c r="J597" t="s">
        <v>3191</v>
      </c>
      <c r="K597" s="1" t="s">
        <v>108</v>
      </c>
      <c r="L597" s="1">
        <v>1</v>
      </c>
      <c r="M597" s="1" t="s">
        <v>109</v>
      </c>
      <c r="N597" s="1">
        <v>1</v>
      </c>
      <c r="O597" s="1" t="s">
        <v>88</v>
      </c>
      <c r="P597" s="1">
        <v>4</v>
      </c>
      <c r="R597" t="s">
        <v>3192</v>
      </c>
      <c r="S597">
        <v>0</v>
      </c>
      <c r="V597" t="s">
        <v>111</v>
      </c>
      <c r="W597" s="8">
        <f>IF(Table1[[#This Row],[main_reasontext]]=[1]Q3_narr_open!$A$23,1,IF(Table1[[#This Row],[main_reasontext]]=[1]Q3_narr_open!$A$24,2,IF(Table1[[#This Row],[main_reasontext]]=[1]Q3_narr_open!$A$25,3,IF(Table1[[#This Row],[main_reasontext]]=[1]Q3_narr_open!$A$26,4,))))</f>
        <v>2</v>
      </c>
      <c r="X597">
        <v>0</v>
      </c>
      <c r="Y597" t="str" cm="1">
        <f t="array" ref="Y59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597" cm="1">
        <f t="array" ref="Z59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597" t="str" cm="1">
        <f t="array" ref="AA59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597" cm="1">
        <f t="array" ref="AB59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597" t="str" cm="1">
        <f t="array" ref="AC59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597" cm="1">
        <f t="array" ref="AD59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597">
        <f>IF(OR(Table1[[#This Row],[Merged_Coding3numerical1]]=1,Table1[[#This Row],[Merged_Coding3numerical2]]=1,Table1[[#This Row],[Merged_Coding3numerical3]]=1),1,0)</f>
        <v>1</v>
      </c>
      <c r="AF597">
        <f>IF(OR(Table1[[#This Row],[Merged_Coding3numerical1]]=2,Table1[[#This Row],[Merged_Coding3numerical2]]=2,Table1[[#This Row],[Merged_Coding3numerical3]]=2),1,0)</f>
        <v>1</v>
      </c>
      <c r="AG597">
        <f>IF(OR(Table1[[#This Row],[Merged_Coding3numerical1]]=3,Table1[[#This Row],[Merged_Coding3numerical2]]=3,Table1[[#This Row],[Merged_Coding3numerical3]]=3),1,0)</f>
        <v>1</v>
      </c>
      <c r="AH597">
        <f>IF(OR(Table1[[#This Row],[Merged_Coding3numerical1]]=4,Table1[[#This Row],[Merged_Coding3numerical2]]=4,Table1[[#This Row],[Merged_Coding3numerical3]]=4),1,0)</f>
        <v>0</v>
      </c>
      <c r="AI597">
        <f>IF(OR(Table1[[#This Row],[Merged_Coding3numerical1]]=5,Table1[[#This Row],[Merged_Coding3numerical2]]=5,Table1[[#This Row],[Merged_Coding3numerical3]]=5),1,0)</f>
        <v>0</v>
      </c>
      <c r="AJ597">
        <f>LEN(Table1[[#This Row],[narratives_open]])</f>
        <v>266</v>
      </c>
      <c r="AK597" s="1" t="s">
        <v>112</v>
      </c>
      <c r="AL597" s="1">
        <v>3</v>
      </c>
      <c r="AM597" s="1" t="s">
        <v>90</v>
      </c>
      <c r="AN597" s="1">
        <v>2</v>
      </c>
      <c r="AO597" s="1" t="s">
        <v>1254</v>
      </c>
      <c r="AP597" s="1">
        <v>10</v>
      </c>
      <c r="AR597">
        <f t="shared" si="9"/>
        <v>0.33333333333333331</v>
      </c>
      <c r="AS597">
        <v>3</v>
      </c>
      <c r="AT597">
        <v>2</v>
      </c>
      <c r="AU597">
        <v>1</v>
      </c>
      <c r="AV597">
        <f>IF(Table1[[#This Row],[narratives_rank_1]]=1,IF(Table1[[#This Row],[narratives_rank_2]]=2,123,132),IF(Table1[[#This Row],[narratives_rank_1]]=2,IF(Table1[[#This Row],[narratives_rank_2]]=1,213,231),IF(Table1[[#This Row],[narratives_rank_2]]=1,312,321)))</f>
        <v>321</v>
      </c>
      <c r="AW597" t="str">
        <f>IF(AV597=[1]Q4_narr_rank!$B$2,[1]Q4_narr_rank!$A$2,IF(AV597=[1]Q4_narr_rank!$B$3,[1]Q4_narr_rank!$A$3,IF(AV597=[1]Q4_narr_rank!$B$4,[1]Q4_narr_rank!$A$4,IF(AV597=[1]Q4_narr_rank!$B$5,[1]Q4_narr_rank!$A$5,IF(AV597=[1]Q4_narr_rank!$B$6,[1]Q4_narr_rank!$A$6,IF(AV597=[1]Q4_narr_rank!$B$7,[1]Q4_narr_rank!$A$7))))))</f>
        <v>Idealists</v>
      </c>
      <c r="AX597" t="s">
        <v>3193</v>
      </c>
      <c r="AY597">
        <v>1</v>
      </c>
      <c r="AZ597">
        <f>LEN(Table1[[#This Row],[narratives_probing]])</f>
        <v>297</v>
      </c>
      <c r="BA597" s="6" t="str">
        <f>IF(Table1[[#This Row],[narratives_rank_1]]=1,"Money",IF(Table1[[#This Row],[narratives_rank_2]]=1,"Mixture",IF(Table1[[#This Row],[narratives_rank_3]]=1,"Sincere")))</f>
        <v>Sincere</v>
      </c>
      <c r="BB597" s="13" t="s">
        <v>236</v>
      </c>
      <c r="BC597" s="1">
        <v>17</v>
      </c>
      <c r="BF597" t="s">
        <v>93</v>
      </c>
      <c r="BG597" t="s">
        <v>187</v>
      </c>
      <c r="BH597" t="s">
        <v>118</v>
      </c>
      <c r="BI597" t="s">
        <v>146</v>
      </c>
      <c r="BJ597" t="s">
        <v>134</v>
      </c>
      <c r="BK597" t="s">
        <v>163</v>
      </c>
      <c r="BL597" t="s">
        <v>121</v>
      </c>
      <c r="BN597">
        <v>30</v>
      </c>
      <c r="BO597" t="s">
        <v>136</v>
      </c>
      <c r="BP597" t="s">
        <v>164</v>
      </c>
      <c r="BQ597" t="s">
        <v>156</v>
      </c>
    </row>
    <row r="598" spans="1:69" x14ac:dyDescent="0.2">
      <c r="A598" t="s">
        <v>3194</v>
      </c>
      <c r="B598" t="s">
        <v>3194</v>
      </c>
      <c r="C598">
        <v>155.74299999999999</v>
      </c>
      <c r="D598" t="s">
        <v>3195</v>
      </c>
      <c r="E598" s="1" t="s">
        <v>167</v>
      </c>
      <c r="F598" s="1">
        <v>5</v>
      </c>
      <c r="G598" s="1" t="s">
        <v>167</v>
      </c>
      <c r="H598" s="1">
        <v>19</v>
      </c>
      <c r="I598" s="1"/>
      <c r="J598" t="s">
        <v>3196</v>
      </c>
      <c r="K598" s="1" t="s">
        <v>176</v>
      </c>
      <c r="L598" s="1">
        <v>2</v>
      </c>
      <c r="M598" s="1" t="s">
        <v>328</v>
      </c>
      <c r="N598" s="1">
        <v>4</v>
      </c>
      <c r="O598" s="1" t="s">
        <v>88</v>
      </c>
      <c r="P598" s="1">
        <v>4</v>
      </c>
      <c r="R598" t="s">
        <v>3197</v>
      </c>
      <c r="S598">
        <v>0</v>
      </c>
      <c r="U598">
        <v>1</v>
      </c>
      <c r="V598" t="s">
        <v>90</v>
      </c>
      <c r="W598" s="8">
        <f>IF(Table1[[#This Row],[main_reasontext]]=[1]Q3_narr_open!$A$23,1,IF(Table1[[#This Row],[main_reasontext]]=[1]Q3_narr_open!$A$24,2,IF(Table1[[#This Row],[main_reasontext]]=[1]Q3_narr_open!$A$25,3,IF(Table1[[#This Row],[main_reasontext]]=[1]Q3_narr_open!$A$26,4,))))</f>
        <v>1</v>
      </c>
      <c r="X598">
        <v>0</v>
      </c>
      <c r="Y598" t="str" cm="1">
        <f t="array" ref="Y59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98" cm="1">
        <f t="array" ref="Z59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98" t="str" cm="1">
        <f t="array" ref="AA59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598" cm="1">
        <f t="array" ref="AB59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598" t="str" cm="1">
        <f t="array" ref="AC59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98" t="str" cm="1">
        <f t="array" ref="AD59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98">
        <f>IF(OR(Table1[[#This Row],[Merged_Coding3numerical1]]=1,Table1[[#This Row],[Merged_Coding3numerical2]]=1,Table1[[#This Row],[Merged_Coding3numerical3]]=1),1,0)</f>
        <v>1</v>
      </c>
      <c r="AF598">
        <f>IF(OR(Table1[[#This Row],[Merged_Coding3numerical1]]=2,Table1[[#This Row],[Merged_Coding3numerical2]]=2,Table1[[#This Row],[Merged_Coding3numerical3]]=2),1,0)</f>
        <v>0</v>
      </c>
      <c r="AG598">
        <f>IF(OR(Table1[[#This Row],[Merged_Coding3numerical1]]=3,Table1[[#This Row],[Merged_Coding3numerical2]]=3,Table1[[#This Row],[Merged_Coding3numerical3]]=3),1,0)</f>
        <v>0</v>
      </c>
      <c r="AH598">
        <f>IF(OR(Table1[[#This Row],[Merged_Coding3numerical1]]=4,Table1[[#This Row],[Merged_Coding3numerical2]]=4,Table1[[#This Row],[Merged_Coding3numerical3]]=4),1,0)</f>
        <v>1</v>
      </c>
      <c r="AI598">
        <f>IF(OR(Table1[[#This Row],[Merged_Coding3numerical1]]=5,Table1[[#This Row],[Merged_Coding3numerical2]]=5,Table1[[#This Row],[Merged_Coding3numerical3]]=5),1,0)</f>
        <v>0</v>
      </c>
      <c r="AJ598">
        <f>LEN(Table1[[#This Row],[narratives_open]])</f>
        <v>84</v>
      </c>
      <c r="AK598" s="1" t="s">
        <v>90</v>
      </c>
      <c r="AL598" s="1">
        <v>2</v>
      </c>
      <c r="AM598" s="1" t="s">
        <v>113</v>
      </c>
      <c r="AN598" s="1">
        <v>1</v>
      </c>
      <c r="AR598">
        <f t="shared" si="9"/>
        <v>0.5</v>
      </c>
      <c r="AS598">
        <v>3</v>
      </c>
      <c r="AT598">
        <v>2</v>
      </c>
      <c r="AU598">
        <v>1</v>
      </c>
      <c r="AV598">
        <f>IF(Table1[[#This Row],[narratives_rank_1]]=1,IF(Table1[[#This Row],[narratives_rank_2]]=2,123,132),IF(Table1[[#This Row],[narratives_rank_1]]=2,IF(Table1[[#This Row],[narratives_rank_2]]=1,213,231),IF(Table1[[#This Row],[narratives_rank_2]]=1,312,321)))</f>
        <v>321</v>
      </c>
      <c r="AW598" t="str">
        <f>IF(AV598=[1]Q4_narr_rank!$B$2,[1]Q4_narr_rank!$A$2,IF(AV598=[1]Q4_narr_rank!$B$3,[1]Q4_narr_rank!$A$3,IF(AV598=[1]Q4_narr_rank!$B$4,[1]Q4_narr_rank!$A$4,IF(AV598=[1]Q4_narr_rank!$B$5,[1]Q4_narr_rank!$A$5,IF(AV598=[1]Q4_narr_rank!$B$6,[1]Q4_narr_rank!$A$6,IF(AV598=[1]Q4_narr_rank!$B$7,[1]Q4_narr_rank!$A$7))))))</f>
        <v>Idealists</v>
      </c>
      <c r="AX598" t="s">
        <v>3198</v>
      </c>
      <c r="AY598">
        <v>1</v>
      </c>
      <c r="AZ598">
        <f>LEN(Table1[[#This Row],[narratives_probing]])</f>
        <v>26</v>
      </c>
      <c r="BA598" s="6" t="str">
        <f>IF(Table1[[#This Row],[narratives_rank_1]]=1,"Money",IF(Table1[[#This Row],[narratives_rank_2]]=1,"Mixture",IF(Table1[[#This Row],[narratives_rank_3]]=1,"Sincere")))</f>
        <v>Sincere</v>
      </c>
      <c r="BB598" s="12" t="s">
        <v>236</v>
      </c>
      <c r="BC598" s="1">
        <v>17</v>
      </c>
      <c r="BF598" t="s">
        <v>223</v>
      </c>
      <c r="BG598">
        <v>0.6</v>
      </c>
      <c r="BH598" t="s">
        <v>96</v>
      </c>
      <c r="BI598" t="s">
        <v>118</v>
      </c>
      <c r="BJ598" t="s">
        <v>154</v>
      </c>
      <c r="BK598" t="s">
        <v>163</v>
      </c>
      <c r="BL598" t="s">
        <v>135</v>
      </c>
      <c r="BN598">
        <v>40</v>
      </c>
      <c r="BO598" t="s">
        <v>155</v>
      </c>
      <c r="BP598" t="s">
        <v>324</v>
      </c>
      <c r="BQ598" t="s">
        <v>138</v>
      </c>
    </row>
    <row r="599" spans="1:69" x14ac:dyDescent="0.2">
      <c r="A599" t="s">
        <v>3199</v>
      </c>
      <c r="B599" t="s">
        <v>3199</v>
      </c>
      <c r="C599">
        <v>92.995999999999995</v>
      </c>
      <c r="D599" t="s">
        <v>3200</v>
      </c>
      <c r="E599" s="1" t="s">
        <v>205</v>
      </c>
      <c r="F599" s="1">
        <v>2</v>
      </c>
      <c r="G599" s="1" t="s">
        <v>206</v>
      </c>
      <c r="H599" s="1">
        <v>6</v>
      </c>
      <c r="I599" s="1"/>
      <c r="J599" t="s">
        <v>3201</v>
      </c>
      <c r="K599" s="1" t="s">
        <v>176</v>
      </c>
      <c r="L599" s="1">
        <v>2</v>
      </c>
      <c r="M599" s="1" t="s">
        <v>328</v>
      </c>
      <c r="N599" s="1">
        <v>4</v>
      </c>
      <c r="O599" s="1" t="s">
        <v>88</v>
      </c>
      <c r="P599" s="1">
        <v>4</v>
      </c>
      <c r="R599" t="s">
        <v>1750</v>
      </c>
      <c r="S599">
        <v>0</v>
      </c>
      <c r="V599" t="s">
        <v>90</v>
      </c>
      <c r="W599" s="8">
        <f>IF(Table1[[#This Row],[main_reasontext]]=[1]Q3_narr_open!$A$23,1,IF(Table1[[#This Row],[main_reasontext]]=[1]Q3_narr_open!$A$24,2,IF(Table1[[#This Row],[main_reasontext]]=[1]Q3_narr_open!$A$25,3,IF(Table1[[#This Row],[main_reasontext]]=[1]Q3_narr_open!$A$26,4,))))</f>
        <v>1</v>
      </c>
      <c r="X599">
        <v>0</v>
      </c>
      <c r="Y599" t="str" cm="1">
        <f t="array" ref="Y59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599" cm="1">
        <f t="array" ref="Z59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599" t="s">
        <v>111</v>
      </c>
      <c r="AB599">
        <v>2</v>
      </c>
      <c r="AC599" t="str" cm="1">
        <f t="array" ref="AC59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599" t="str" cm="1">
        <f t="array" ref="AD59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599">
        <f>IF(OR(Table1[[#This Row],[Merged_Coding3numerical1]]=1,Table1[[#This Row],[Merged_Coding3numerical2]]=1,Table1[[#This Row],[Merged_Coding3numerical3]]=1),1,0)</f>
        <v>1</v>
      </c>
      <c r="AF599">
        <f>IF(OR(Table1[[#This Row],[Merged_Coding3numerical1]]=2,Table1[[#This Row],[Merged_Coding3numerical2]]=2,Table1[[#This Row],[Merged_Coding3numerical3]]=2),1,0)</f>
        <v>1</v>
      </c>
      <c r="AG599">
        <f>IF(OR(Table1[[#This Row],[Merged_Coding3numerical1]]=3,Table1[[#This Row],[Merged_Coding3numerical2]]=3,Table1[[#This Row],[Merged_Coding3numerical3]]=3),1,0)</f>
        <v>0</v>
      </c>
      <c r="AH599">
        <f>IF(OR(Table1[[#This Row],[Merged_Coding3numerical1]]=4,Table1[[#This Row],[Merged_Coding3numerical2]]=4,Table1[[#This Row],[Merged_Coding3numerical3]]=4),1,0)</f>
        <v>0</v>
      </c>
      <c r="AI599">
        <f>IF(OR(Table1[[#This Row],[Merged_Coding3numerical1]]=5,Table1[[#This Row],[Merged_Coding3numerical2]]=5,Table1[[#This Row],[Merged_Coding3numerical3]]=5),1,0)</f>
        <v>0</v>
      </c>
      <c r="AJ599">
        <f>LEN(Table1[[#This Row],[narratives_open]])</f>
        <v>134</v>
      </c>
      <c r="AK599" s="1" t="s">
        <v>90</v>
      </c>
      <c r="AL599" s="1">
        <v>2</v>
      </c>
      <c r="AM599" s="1" t="s">
        <v>567</v>
      </c>
      <c r="AN599" s="1">
        <v>13</v>
      </c>
      <c r="AR599">
        <f t="shared" si="9"/>
        <v>0.5</v>
      </c>
      <c r="AS599">
        <v>3</v>
      </c>
      <c r="AT599">
        <v>1</v>
      </c>
      <c r="AU599">
        <v>2</v>
      </c>
      <c r="AV599">
        <f>IF(Table1[[#This Row],[narratives_rank_1]]=1,IF(Table1[[#This Row],[narratives_rank_2]]=2,123,132),IF(Table1[[#This Row],[narratives_rank_1]]=2,IF(Table1[[#This Row],[narratives_rank_2]]=1,213,231),IF(Table1[[#This Row],[narratives_rank_2]]=1,312,321)))</f>
        <v>312</v>
      </c>
      <c r="AW599" t="str">
        <f>IF(AV599=[1]Q4_narr_rank!$B$2,[1]Q4_narr_rank!$A$2,IF(AV599=[1]Q4_narr_rank!$B$3,[1]Q4_narr_rank!$A$3,IF(AV599=[1]Q4_narr_rank!$B$4,[1]Q4_narr_rank!$A$4,IF(AV599=[1]Q4_narr_rank!$B$5,[1]Q4_narr_rank!$A$5,IF(AV599=[1]Q4_narr_rank!$B$6,[1]Q4_narr_rank!$A$6,IF(AV599=[1]Q4_narr_rank!$B$7,[1]Q4_narr_rank!$A$7))))))</f>
        <v>Balanced Idealists</v>
      </c>
      <c r="AX599" t="s">
        <v>3202</v>
      </c>
      <c r="AY599">
        <v>1</v>
      </c>
      <c r="AZ599">
        <f>LEN(Table1[[#This Row],[narratives_probing]])</f>
        <v>339</v>
      </c>
      <c r="BA599" s="6" t="str">
        <f>IF(Table1[[#This Row],[narratives_rank_1]]=1,"Money",IF(Table1[[#This Row],[narratives_rank_2]]=1,"Mixture",IF(Table1[[#This Row],[narratives_rank_3]]=1,"Sincere")))</f>
        <v>Mixture</v>
      </c>
      <c r="BB599" s="11" t="s">
        <v>116</v>
      </c>
      <c r="BC599" s="1">
        <v>10</v>
      </c>
      <c r="BD599" s="14"/>
      <c r="BE599" s="14"/>
      <c r="BF599" t="s">
        <v>133</v>
      </c>
      <c r="BG599" t="s">
        <v>187</v>
      </c>
      <c r="BH599" t="s">
        <v>118</v>
      </c>
      <c r="BI599" t="s">
        <v>188</v>
      </c>
      <c r="BJ599" t="s">
        <v>119</v>
      </c>
      <c r="BK599" t="s">
        <v>120</v>
      </c>
      <c r="BL599" t="s">
        <v>135</v>
      </c>
      <c r="BN599">
        <v>58</v>
      </c>
      <c r="BO599" t="s">
        <v>136</v>
      </c>
      <c r="BP599" t="s">
        <v>123</v>
      </c>
      <c r="BQ599" t="s">
        <v>124</v>
      </c>
    </row>
    <row r="600" spans="1:69" x14ac:dyDescent="0.2">
      <c r="A600" t="s">
        <v>3203</v>
      </c>
      <c r="B600" t="s">
        <v>3203</v>
      </c>
      <c r="C600">
        <v>146.916</v>
      </c>
      <c r="D600" t="s">
        <v>3204</v>
      </c>
      <c r="E600" s="1" t="s">
        <v>84</v>
      </c>
      <c r="F600" s="1">
        <v>4</v>
      </c>
      <c r="G600" s="1" t="s">
        <v>84</v>
      </c>
      <c r="H600" s="1">
        <v>1</v>
      </c>
      <c r="I600" s="1"/>
      <c r="J600" t="s">
        <v>3205</v>
      </c>
      <c r="K600" s="1" t="s">
        <v>108</v>
      </c>
      <c r="L600" s="1">
        <v>1</v>
      </c>
      <c r="M600" s="1" t="s">
        <v>109</v>
      </c>
      <c r="N600" s="1">
        <v>1</v>
      </c>
      <c r="O600" s="1" t="s">
        <v>88</v>
      </c>
      <c r="P600" s="1">
        <v>4</v>
      </c>
      <c r="R600" t="s">
        <v>3206</v>
      </c>
      <c r="S600">
        <v>0</v>
      </c>
      <c r="T600" t="s">
        <v>170</v>
      </c>
      <c r="X600">
        <v>0</v>
      </c>
      <c r="Y600" t="str" cm="1">
        <f t="array" ref="Y60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00" cm="1">
        <f t="array" ref="Z60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00" t="str" cm="1">
        <f t="array" ref="AA60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00" t="str" cm="1">
        <f t="array" ref="AB60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00" t="str" cm="1">
        <f t="array" ref="AC60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00" t="str" cm="1">
        <f t="array" ref="AD60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00">
        <f>IF(OR(Table1[[#This Row],[Merged_Coding3numerical1]]=1,Table1[[#This Row],[Merged_Coding3numerical2]]=1,Table1[[#This Row],[Merged_Coding3numerical3]]=1),1,0)</f>
        <v>0</v>
      </c>
      <c r="AF600">
        <f>IF(OR(Table1[[#This Row],[Merged_Coding3numerical1]]=2,Table1[[#This Row],[Merged_Coding3numerical2]]=2,Table1[[#This Row],[Merged_Coding3numerical3]]=2),1,0)</f>
        <v>0</v>
      </c>
      <c r="AG600">
        <f>IF(OR(Table1[[#This Row],[Merged_Coding3numerical1]]=3,Table1[[#This Row],[Merged_Coding3numerical2]]=3,Table1[[#This Row],[Merged_Coding3numerical3]]=3),1,0)</f>
        <v>0</v>
      </c>
      <c r="AH600">
        <f>IF(OR(Table1[[#This Row],[Merged_Coding3numerical1]]=4,Table1[[#This Row],[Merged_Coding3numerical2]]=4,Table1[[#This Row],[Merged_Coding3numerical3]]=4),1,0)</f>
        <v>1</v>
      </c>
      <c r="AI600">
        <f>IF(OR(Table1[[#This Row],[Merged_Coding3numerical1]]=5,Table1[[#This Row],[Merged_Coding3numerical2]]=5,Table1[[#This Row],[Merged_Coding3numerical3]]=5),1,0)</f>
        <v>0</v>
      </c>
      <c r="AJ600">
        <f>LEN(Table1[[#This Row],[narratives_open]])</f>
        <v>147</v>
      </c>
      <c r="AK600" s="1" t="s">
        <v>114</v>
      </c>
      <c r="AL600" s="1">
        <v>6</v>
      </c>
      <c r="AQ600" s="1"/>
      <c r="AR600">
        <f t="shared" si="9"/>
        <v>1</v>
      </c>
      <c r="AS600">
        <v>2</v>
      </c>
      <c r="AT600">
        <v>1</v>
      </c>
      <c r="AU600">
        <v>3</v>
      </c>
      <c r="AV600">
        <f>IF(Table1[[#This Row],[narratives_rank_1]]=1,IF(Table1[[#This Row],[narratives_rank_2]]=2,123,132),IF(Table1[[#This Row],[narratives_rank_1]]=2,IF(Table1[[#This Row],[narratives_rank_2]]=1,213,231),IF(Table1[[#This Row],[narratives_rank_2]]=1,312,321)))</f>
        <v>213</v>
      </c>
      <c r="AW600" t="str">
        <f>IF(AV600=[1]Q4_narr_rank!$B$2,[1]Q4_narr_rank!$A$2,IF(AV600=[1]Q4_narr_rank!$B$3,[1]Q4_narr_rank!$A$3,IF(AV600=[1]Q4_narr_rank!$B$4,[1]Q4_narr_rank!$A$4,IF(AV600=[1]Q4_narr_rank!$B$5,[1]Q4_narr_rank!$A$5,IF(AV600=[1]Q4_narr_rank!$B$6,[1]Q4_narr_rank!$A$6,IF(AV600=[1]Q4_narr_rank!$B$7,[1]Q4_narr_rank!$A$7))))))</f>
        <v>Balanced Cynics</v>
      </c>
      <c r="AX600" t="s">
        <v>3207</v>
      </c>
      <c r="AY600">
        <v>1</v>
      </c>
      <c r="AZ600">
        <f>LEN(Table1[[#This Row],[narratives_probing]])</f>
        <v>142</v>
      </c>
      <c r="BA600" s="6" t="str">
        <f>IF(Table1[[#This Row],[narratives_rank_1]]=1,"Money",IF(Table1[[#This Row],[narratives_rank_2]]=1,"Mixture",IF(Table1[[#This Row],[narratives_rank_3]]=1,"Sincere")))</f>
        <v>Mixture</v>
      </c>
      <c r="BB600" s="7" t="s">
        <v>196</v>
      </c>
      <c r="BC600" s="1">
        <v>19</v>
      </c>
      <c r="BF600" t="s">
        <v>223</v>
      </c>
      <c r="BG600">
        <v>0.4</v>
      </c>
      <c r="BH600" t="s">
        <v>188</v>
      </c>
      <c r="BI600" t="s">
        <v>188</v>
      </c>
      <c r="BJ600" t="s">
        <v>119</v>
      </c>
      <c r="BK600" t="s">
        <v>120</v>
      </c>
      <c r="BL600" t="s">
        <v>135</v>
      </c>
      <c r="BN600">
        <v>60</v>
      </c>
      <c r="BO600" t="s">
        <v>122</v>
      </c>
      <c r="BP600" t="s">
        <v>324</v>
      </c>
      <c r="BQ600" t="s">
        <v>138</v>
      </c>
    </row>
    <row r="601" spans="1:69" x14ac:dyDescent="0.2">
      <c r="A601" t="s">
        <v>3208</v>
      </c>
      <c r="B601" t="s">
        <v>3208</v>
      </c>
      <c r="C601">
        <v>32.975999999999999</v>
      </c>
      <c r="D601" t="s">
        <v>3209</v>
      </c>
      <c r="E601" s="1" t="s">
        <v>105</v>
      </c>
      <c r="F601" s="1">
        <v>1</v>
      </c>
      <c r="G601" s="1" t="s">
        <v>106</v>
      </c>
      <c r="H601" s="1">
        <v>2</v>
      </c>
      <c r="I601" s="1"/>
      <c r="J601" t="s">
        <v>3210</v>
      </c>
      <c r="K601" s="1" t="s">
        <v>108</v>
      </c>
      <c r="L601" s="1">
        <v>1</v>
      </c>
      <c r="M601" s="1" t="s">
        <v>109</v>
      </c>
      <c r="N601" s="1">
        <v>1</v>
      </c>
      <c r="O601" s="1" t="s">
        <v>88</v>
      </c>
      <c r="P601" s="1">
        <v>4</v>
      </c>
      <c r="R601" t="s">
        <v>3211</v>
      </c>
      <c r="S601">
        <v>0</v>
      </c>
      <c r="V601" t="s">
        <v>185</v>
      </c>
      <c r="W601" s="8">
        <f>IF(Table1[[#This Row],[main_reasontext]]=[1]Q3_narr_open!$A$23,1,IF(Table1[[#This Row],[main_reasontext]]=[1]Q3_narr_open!$A$24,2,IF(Table1[[#This Row],[main_reasontext]]=[1]Q3_narr_open!$A$25,3,IF(Table1[[#This Row],[main_reasontext]]=[1]Q3_narr_open!$A$26,4,))))</f>
        <v>4</v>
      </c>
      <c r="X601">
        <v>0</v>
      </c>
      <c r="Y601" t="str" cm="1">
        <f t="array" ref="Y60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01" cm="1">
        <f t="array" ref="Z60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01" t="str" cm="1">
        <f t="array" ref="AA60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01" cm="1">
        <f t="array" ref="AB60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01" t="str" cm="1">
        <f t="array" ref="AC60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01" t="str" cm="1">
        <f t="array" ref="AD60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01">
        <f>IF(OR(Table1[[#This Row],[Merged_Coding3numerical1]]=1,Table1[[#This Row],[Merged_Coding3numerical2]]=1,Table1[[#This Row],[Merged_Coding3numerical3]]=1),1,0)</f>
        <v>1</v>
      </c>
      <c r="AF601">
        <f>IF(OR(Table1[[#This Row],[Merged_Coding3numerical1]]=2,Table1[[#This Row],[Merged_Coding3numerical2]]=2,Table1[[#This Row],[Merged_Coding3numerical3]]=2),1,0)</f>
        <v>0</v>
      </c>
      <c r="AG601">
        <f>IF(OR(Table1[[#This Row],[Merged_Coding3numerical1]]=3,Table1[[#This Row],[Merged_Coding3numerical2]]=3,Table1[[#This Row],[Merged_Coding3numerical3]]=3),1,0)</f>
        <v>0</v>
      </c>
      <c r="AH601">
        <f>IF(OR(Table1[[#This Row],[Merged_Coding3numerical1]]=4,Table1[[#This Row],[Merged_Coding3numerical2]]=4,Table1[[#This Row],[Merged_Coding3numerical3]]=4),1,0)</f>
        <v>1</v>
      </c>
      <c r="AI601">
        <f>IF(OR(Table1[[#This Row],[Merged_Coding3numerical1]]=5,Table1[[#This Row],[Merged_Coding3numerical2]]=5,Table1[[#This Row],[Merged_Coding3numerical3]]=5),1,0)</f>
        <v>0</v>
      </c>
      <c r="AJ601">
        <f>LEN(Table1[[#This Row],[narratives_open]])</f>
        <v>104</v>
      </c>
      <c r="AK601" s="1" t="s">
        <v>113</v>
      </c>
      <c r="AL601" s="1">
        <v>1</v>
      </c>
      <c r="AM601" s="1" t="s">
        <v>90</v>
      </c>
      <c r="AN601" s="1">
        <v>2</v>
      </c>
      <c r="AR601">
        <f t="shared" si="9"/>
        <v>0.5</v>
      </c>
      <c r="AS601">
        <v>3</v>
      </c>
      <c r="AT601">
        <v>2</v>
      </c>
      <c r="AU601">
        <v>1</v>
      </c>
      <c r="AV601">
        <f>IF(Table1[[#This Row],[narratives_rank_1]]=1,IF(Table1[[#This Row],[narratives_rank_2]]=2,123,132),IF(Table1[[#This Row],[narratives_rank_1]]=2,IF(Table1[[#This Row],[narratives_rank_2]]=1,213,231),IF(Table1[[#This Row],[narratives_rank_2]]=1,312,321)))</f>
        <v>321</v>
      </c>
      <c r="AW601" t="str">
        <f>IF(AV601=[1]Q4_narr_rank!$B$2,[1]Q4_narr_rank!$A$2,IF(AV601=[1]Q4_narr_rank!$B$3,[1]Q4_narr_rank!$A$3,IF(AV601=[1]Q4_narr_rank!$B$4,[1]Q4_narr_rank!$A$4,IF(AV601=[1]Q4_narr_rank!$B$5,[1]Q4_narr_rank!$A$5,IF(AV601=[1]Q4_narr_rank!$B$6,[1]Q4_narr_rank!$A$6,IF(AV601=[1]Q4_narr_rank!$B$7,[1]Q4_narr_rank!$A$7))))))</f>
        <v>Idealists</v>
      </c>
      <c r="AX601" t="s">
        <v>3212</v>
      </c>
      <c r="AY601">
        <v>1</v>
      </c>
      <c r="AZ601">
        <f>LEN(Table1[[#This Row],[narratives_probing]])</f>
        <v>66</v>
      </c>
      <c r="BA601" s="6" t="str">
        <f>IF(Table1[[#This Row],[narratives_rank_1]]=1,"Money",IF(Table1[[#This Row],[narratives_rank_2]]=1,"Mixture",IF(Table1[[#This Row],[narratives_rank_3]]=1,"Sincere")))</f>
        <v>Sincere</v>
      </c>
      <c r="BB601" s="1" t="s">
        <v>1471</v>
      </c>
      <c r="BC601" s="1">
        <v>14</v>
      </c>
      <c r="BF601" t="s">
        <v>117</v>
      </c>
      <c r="BG601" t="s">
        <v>187</v>
      </c>
      <c r="BH601" t="s">
        <v>95</v>
      </c>
      <c r="BI601" t="s">
        <v>95</v>
      </c>
      <c r="BJ601" t="s">
        <v>119</v>
      </c>
      <c r="BK601" t="s">
        <v>120</v>
      </c>
      <c r="BL601" t="s">
        <v>135</v>
      </c>
      <c r="BN601">
        <v>36</v>
      </c>
      <c r="BO601" t="s">
        <v>136</v>
      </c>
      <c r="BP601" t="s">
        <v>123</v>
      </c>
      <c r="BQ601" t="s">
        <v>124</v>
      </c>
    </row>
    <row r="602" spans="1:69" x14ac:dyDescent="0.2">
      <c r="A602" t="s">
        <v>3213</v>
      </c>
      <c r="B602" t="s">
        <v>3213</v>
      </c>
      <c r="C602">
        <v>77.95</v>
      </c>
      <c r="D602" s="8" t="s">
        <v>3214</v>
      </c>
      <c r="E602" s="1" t="s">
        <v>127</v>
      </c>
      <c r="F602" s="1">
        <v>3</v>
      </c>
      <c r="G602" s="1" t="s">
        <v>128</v>
      </c>
      <c r="H602" s="1">
        <v>9</v>
      </c>
      <c r="I602" s="1"/>
      <c r="J602" t="s">
        <v>3215</v>
      </c>
      <c r="K602" s="1" t="s">
        <v>86</v>
      </c>
      <c r="L602" s="1">
        <v>4</v>
      </c>
      <c r="M602" s="1" t="s">
        <v>87</v>
      </c>
      <c r="N602" s="1">
        <v>3</v>
      </c>
      <c r="O602" s="1" t="s">
        <v>88</v>
      </c>
      <c r="P602" s="1">
        <v>4</v>
      </c>
      <c r="Q602" s="1"/>
      <c r="R602" t="s">
        <v>3216</v>
      </c>
      <c r="S602">
        <v>0</v>
      </c>
      <c r="X602">
        <v>0</v>
      </c>
      <c r="Y602" t="str" cm="1">
        <f t="array" ref="Y60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02" cm="1">
        <f t="array" ref="Z60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02" t="str" cm="1">
        <f t="array" ref="AA60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02" t="str" cm="1">
        <f t="array" ref="AB60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02" t="str" cm="1">
        <f t="array" ref="AC60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02" t="str" cm="1">
        <f t="array" ref="AD60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02">
        <f>IF(OR(Table1[[#This Row],[Merged_Coding3numerical1]]=1,Table1[[#This Row],[Merged_Coding3numerical2]]=1,Table1[[#This Row],[Merged_Coding3numerical3]]=1),1,0)</f>
        <v>1</v>
      </c>
      <c r="AF602">
        <f>IF(OR(Table1[[#This Row],[Merged_Coding3numerical1]]=2,Table1[[#This Row],[Merged_Coding3numerical2]]=2,Table1[[#This Row],[Merged_Coding3numerical3]]=2),1,0)</f>
        <v>0</v>
      </c>
      <c r="AG602">
        <f>IF(OR(Table1[[#This Row],[Merged_Coding3numerical1]]=3,Table1[[#This Row],[Merged_Coding3numerical2]]=3,Table1[[#This Row],[Merged_Coding3numerical3]]=3),1,0)</f>
        <v>0</v>
      </c>
      <c r="AH602">
        <f>IF(OR(Table1[[#This Row],[Merged_Coding3numerical1]]=4,Table1[[#This Row],[Merged_Coding3numerical2]]=4,Table1[[#This Row],[Merged_Coding3numerical3]]=4),1,0)</f>
        <v>0</v>
      </c>
      <c r="AI602">
        <f>IF(OR(Table1[[#This Row],[Merged_Coding3numerical1]]=5,Table1[[#This Row],[Merged_Coding3numerical2]]=5,Table1[[#This Row],[Merged_Coding3numerical3]]=5),1,0)</f>
        <v>0</v>
      </c>
      <c r="AJ602">
        <f>LEN(Table1[[#This Row],[narratives_open]])</f>
        <v>230</v>
      </c>
      <c r="AK602" s="1" t="s">
        <v>90</v>
      </c>
      <c r="AL602" s="1">
        <v>2</v>
      </c>
      <c r="AR602">
        <f t="shared" si="9"/>
        <v>1</v>
      </c>
      <c r="AS602">
        <v>1</v>
      </c>
      <c r="AT602">
        <v>2</v>
      </c>
      <c r="AU602">
        <v>3</v>
      </c>
      <c r="AV602">
        <f>IF(Table1[[#This Row],[narratives_rank_1]]=1,IF(Table1[[#This Row],[narratives_rank_2]]=2,123,132),IF(Table1[[#This Row],[narratives_rank_1]]=2,IF(Table1[[#This Row],[narratives_rank_2]]=1,213,231),IF(Table1[[#This Row],[narratives_rank_2]]=1,312,321)))</f>
        <v>123</v>
      </c>
      <c r="AW602" t="str">
        <f>IF(AV602=[1]Q4_narr_rank!$B$2,[1]Q4_narr_rank!$A$2,IF(AV602=[1]Q4_narr_rank!$B$3,[1]Q4_narr_rank!$A$3,IF(AV602=[1]Q4_narr_rank!$B$4,[1]Q4_narr_rank!$A$4,IF(AV602=[1]Q4_narr_rank!$B$5,[1]Q4_narr_rank!$A$5,IF(AV602=[1]Q4_narr_rank!$B$6,[1]Q4_narr_rank!$A$6,IF(AV602=[1]Q4_narr_rank!$B$7,[1]Q4_narr_rank!$A$7))))))</f>
        <v>Cynics</v>
      </c>
      <c r="AX602" t="s">
        <v>3217</v>
      </c>
      <c r="AY602">
        <v>1</v>
      </c>
      <c r="AZ602">
        <f>LEN(Table1[[#This Row],[narratives_probing]])</f>
        <v>98</v>
      </c>
      <c r="BA602" s="6" t="str">
        <f>IF(Table1[[#This Row],[narratives_rank_1]]=1,"Money",IF(Table1[[#This Row],[narratives_rank_2]]=1,"Mixture",IF(Table1[[#This Row],[narratives_rank_3]]=1,"Sincere")))</f>
        <v>Money</v>
      </c>
      <c r="BB602" s="7" t="s">
        <v>116</v>
      </c>
      <c r="BC602" s="1">
        <v>10</v>
      </c>
      <c r="BF602" t="s">
        <v>133</v>
      </c>
      <c r="BG602" t="s">
        <v>94</v>
      </c>
      <c r="BH602" t="s">
        <v>95</v>
      </c>
      <c r="BI602" t="s">
        <v>95</v>
      </c>
      <c r="BJ602" t="s">
        <v>97</v>
      </c>
      <c r="BK602" t="s">
        <v>120</v>
      </c>
      <c r="BL602" t="s">
        <v>135</v>
      </c>
      <c r="BN602">
        <v>21</v>
      </c>
      <c r="BO602" t="s">
        <v>136</v>
      </c>
      <c r="BP602" t="s">
        <v>101</v>
      </c>
      <c r="BQ602" t="s">
        <v>124</v>
      </c>
    </row>
    <row r="603" spans="1:69" x14ac:dyDescent="0.2">
      <c r="A603" t="s">
        <v>3218</v>
      </c>
      <c r="B603" t="s">
        <v>3218</v>
      </c>
      <c r="C603">
        <v>94.991</v>
      </c>
      <c r="D603" t="s">
        <v>3219</v>
      </c>
      <c r="E603" s="1" t="s">
        <v>167</v>
      </c>
      <c r="F603" s="1">
        <v>5</v>
      </c>
      <c r="G603" s="1" t="s">
        <v>167</v>
      </c>
      <c r="H603" s="1">
        <v>19</v>
      </c>
      <c r="I603" s="1"/>
      <c r="J603" t="s">
        <v>3220</v>
      </c>
      <c r="K603" s="1" t="s">
        <v>108</v>
      </c>
      <c r="L603" s="1">
        <v>1</v>
      </c>
      <c r="M603" s="1" t="s">
        <v>109</v>
      </c>
      <c r="N603" s="1">
        <v>1</v>
      </c>
      <c r="O603" s="1" t="s">
        <v>88</v>
      </c>
      <c r="P603" s="1">
        <v>4</v>
      </c>
      <c r="R603" t="s">
        <v>3221</v>
      </c>
      <c r="S603">
        <v>0</v>
      </c>
      <c r="X603">
        <v>0</v>
      </c>
      <c r="Y603" t="str" cm="1">
        <f t="array" ref="Y60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03" cm="1">
        <f t="array" ref="Z60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03" t="str" cm="1">
        <f t="array" ref="AA60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03" t="str" cm="1">
        <f t="array" ref="AB60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03" t="str" cm="1">
        <f t="array" ref="AC60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03" t="str" cm="1">
        <f t="array" ref="AD60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03">
        <f>IF(OR(Table1[[#This Row],[Merged_Coding3numerical1]]=1,Table1[[#This Row],[Merged_Coding3numerical2]]=1,Table1[[#This Row],[Merged_Coding3numerical3]]=1),1,0)</f>
        <v>0</v>
      </c>
      <c r="AF603">
        <f>IF(OR(Table1[[#This Row],[Merged_Coding3numerical1]]=2,Table1[[#This Row],[Merged_Coding3numerical2]]=2,Table1[[#This Row],[Merged_Coding3numerical3]]=2),1,0)</f>
        <v>1</v>
      </c>
      <c r="AG603">
        <f>IF(OR(Table1[[#This Row],[Merged_Coding3numerical1]]=3,Table1[[#This Row],[Merged_Coding3numerical2]]=3,Table1[[#This Row],[Merged_Coding3numerical3]]=3),1,0)</f>
        <v>0</v>
      </c>
      <c r="AH603">
        <f>IF(OR(Table1[[#This Row],[Merged_Coding3numerical1]]=4,Table1[[#This Row],[Merged_Coding3numerical2]]=4,Table1[[#This Row],[Merged_Coding3numerical3]]=4),1,0)</f>
        <v>0</v>
      </c>
      <c r="AI603">
        <f>IF(OR(Table1[[#This Row],[Merged_Coding3numerical1]]=5,Table1[[#This Row],[Merged_Coding3numerical2]]=5,Table1[[#This Row],[Merged_Coding3numerical3]]=5),1,0)</f>
        <v>0</v>
      </c>
      <c r="AJ603">
        <f>LEN(Table1[[#This Row],[narratives_open]])</f>
        <v>59</v>
      </c>
      <c r="AK603" s="1" t="s">
        <v>221</v>
      </c>
      <c r="AL603" s="1">
        <v>5</v>
      </c>
      <c r="AR603">
        <f t="shared" si="9"/>
        <v>1</v>
      </c>
      <c r="AS603">
        <v>3</v>
      </c>
      <c r="AT603">
        <v>1</v>
      </c>
      <c r="AU603">
        <v>2</v>
      </c>
      <c r="AV603">
        <f>IF(Table1[[#This Row],[narratives_rank_1]]=1,IF(Table1[[#This Row],[narratives_rank_2]]=2,123,132),IF(Table1[[#This Row],[narratives_rank_1]]=2,IF(Table1[[#This Row],[narratives_rank_2]]=1,213,231),IF(Table1[[#This Row],[narratives_rank_2]]=1,312,321)))</f>
        <v>312</v>
      </c>
      <c r="AW603" t="str">
        <f>IF(AV603=[1]Q4_narr_rank!$B$2,[1]Q4_narr_rank!$A$2,IF(AV603=[1]Q4_narr_rank!$B$3,[1]Q4_narr_rank!$A$3,IF(AV603=[1]Q4_narr_rank!$B$4,[1]Q4_narr_rank!$A$4,IF(AV603=[1]Q4_narr_rank!$B$5,[1]Q4_narr_rank!$A$5,IF(AV603=[1]Q4_narr_rank!$B$6,[1]Q4_narr_rank!$A$6,IF(AV603=[1]Q4_narr_rank!$B$7,[1]Q4_narr_rank!$A$7))))))</f>
        <v>Balanced Idealists</v>
      </c>
      <c r="AX603" t="s">
        <v>3222</v>
      </c>
      <c r="AY603">
        <v>1</v>
      </c>
      <c r="AZ603">
        <f>LEN(Table1[[#This Row],[narratives_probing]])</f>
        <v>44</v>
      </c>
      <c r="BA603" s="6" t="str">
        <f>IF(Table1[[#This Row],[narratives_rank_1]]=1,"Money",IF(Table1[[#This Row],[narratives_rank_2]]=1,"Mixture",IF(Table1[[#This Row],[narratives_rank_3]]=1,"Sincere")))</f>
        <v>Mixture</v>
      </c>
      <c r="BB603" s="9" t="s">
        <v>132</v>
      </c>
      <c r="BC603" s="1">
        <v>20</v>
      </c>
      <c r="BF603" t="s">
        <v>153</v>
      </c>
      <c r="BG603" t="s">
        <v>187</v>
      </c>
      <c r="BH603" t="s">
        <v>96</v>
      </c>
      <c r="BI603" t="s">
        <v>96</v>
      </c>
      <c r="BJ603" t="s">
        <v>154</v>
      </c>
      <c r="BK603" t="s">
        <v>120</v>
      </c>
      <c r="BL603" t="s">
        <v>135</v>
      </c>
      <c r="BN603">
        <v>58</v>
      </c>
      <c r="BO603" t="s">
        <v>122</v>
      </c>
      <c r="BP603" t="s">
        <v>324</v>
      </c>
      <c r="BQ603" t="s">
        <v>156</v>
      </c>
    </row>
    <row r="604" spans="1:69" x14ac:dyDescent="0.2">
      <c r="A604" t="s">
        <v>3223</v>
      </c>
      <c r="B604" t="s">
        <v>3223</v>
      </c>
      <c r="C604">
        <v>40.094999999999999</v>
      </c>
      <c r="D604" t="s">
        <v>3224</v>
      </c>
      <c r="E604" s="1" t="s">
        <v>167</v>
      </c>
      <c r="F604" s="1">
        <v>5</v>
      </c>
      <c r="G604" s="1" t="s">
        <v>167</v>
      </c>
      <c r="H604" s="1">
        <v>19</v>
      </c>
      <c r="I604" s="1"/>
      <c r="J604" t="s">
        <v>3225</v>
      </c>
      <c r="K604" s="1" t="s">
        <v>86</v>
      </c>
      <c r="L604" s="1">
        <v>4</v>
      </c>
      <c r="M604" s="1" t="s">
        <v>87</v>
      </c>
      <c r="N604" s="1">
        <v>3</v>
      </c>
      <c r="O604" s="1" t="s">
        <v>88</v>
      </c>
      <c r="P604" s="1">
        <v>4</v>
      </c>
      <c r="R604" t="s">
        <v>3226</v>
      </c>
      <c r="S604">
        <v>0</v>
      </c>
      <c r="X604">
        <v>0</v>
      </c>
      <c r="Y604" t="s">
        <v>111</v>
      </c>
      <c r="Z604">
        <v>2</v>
      </c>
      <c r="AA604" t="str" cm="1">
        <f t="array" ref="AA60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04" t="str" cm="1">
        <f t="array" ref="AB60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04" t="str" cm="1">
        <f t="array" ref="AC60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04" t="str" cm="1">
        <f t="array" ref="AD60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04">
        <f>IF(OR(Table1[[#This Row],[Merged_Coding3numerical1]]=1,Table1[[#This Row],[Merged_Coding3numerical2]]=1,Table1[[#This Row],[Merged_Coding3numerical3]]=1),1,0)</f>
        <v>0</v>
      </c>
      <c r="AF604">
        <f>IF(OR(Table1[[#This Row],[Merged_Coding3numerical1]]=2,Table1[[#This Row],[Merged_Coding3numerical2]]=2,Table1[[#This Row],[Merged_Coding3numerical3]]=2),1,0)</f>
        <v>1</v>
      </c>
      <c r="AG604">
        <f>IF(OR(Table1[[#This Row],[Merged_Coding3numerical1]]=3,Table1[[#This Row],[Merged_Coding3numerical2]]=3,Table1[[#This Row],[Merged_Coding3numerical3]]=3),1,0)</f>
        <v>0</v>
      </c>
      <c r="AH604">
        <f>IF(OR(Table1[[#This Row],[Merged_Coding3numerical1]]=4,Table1[[#This Row],[Merged_Coding3numerical2]]=4,Table1[[#This Row],[Merged_Coding3numerical3]]=4),1,0)</f>
        <v>0</v>
      </c>
      <c r="AI604">
        <f>IF(OR(Table1[[#This Row],[Merged_Coding3numerical1]]=5,Table1[[#This Row],[Merged_Coding3numerical2]]=5,Table1[[#This Row],[Merged_Coding3numerical3]]=5),1,0)</f>
        <v>0</v>
      </c>
      <c r="AJ604">
        <f>LEN(Table1[[#This Row],[narratives_open]])</f>
        <v>28</v>
      </c>
      <c r="AK604" s="1" t="s">
        <v>567</v>
      </c>
      <c r="AL604" s="1">
        <v>13</v>
      </c>
      <c r="AR604">
        <f t="shared" si="9"/>
        <v>1</v>
      </c>
      <c r="AS604">
        <v>3</v>
      </c>
      <c r="AT604">
        <v>1</v>
      </c>
      <c r="AU604">
        <v>2</v>
      </c>
      <c r="AV604">
        <f>IF(Table1[[#This Row],[narratives_rank_1]]=1,IF(Table1[[#This Row],[narratives_rank_2]]=2,123,132),IF(Table1[[#This Row],[narratives_rank_1]]=2,IF(Table1[[#This Row],[narratives_rank_2]]=1,213,231),IF(Table1[[#This Row],[narratives_rank_2]]=1,312,321)))</f>
        <v>312</v>
      </c>
      <c r="AW604" t="str">
        <f>IF(AV604=[1]Q4_narr_rank!$B$2,[1]Q4_narr_rank!$A$2,IF(AV604=[1]Q4_narr_rank!$B$3,[1]Q4_narr_rank!$A$3,IF(AV604=[1]Q4_narr_rank!$B$4,[1]Q4_narr_rank!$A$4,IF(AV604=[1]Q4_narr_rank!$B$5,[1]Q4_narr_rank!$A$5,IF(AV604=[1]Q4_narr_rank!$B$6,[1]Q4_narr_rank!$A$6,IF(AV604=[1]Q4_narr_rank!$B$7,[1]Q4_narr_rank!$A$7))))))</f>
        <v>Balanced Idealists</v>
      </c>
      <c r="AX604" t="s">
        <v>3227</v>
      </c>
      <c r="AY604">
        <v>1</v>
      </c>
      <c r="AZ604">
        <f>LEN(Table1[[#This Row],[narratives_probing]])</f>
        <v>33</v>
      </c>
      <c r="BA604" s="6" t="str">
        <f>IF(Table1[[#This Row],[narratives_rank_1]]=1,"Money",IF(Table1[[#This Row],[narratives_rank_2]]=1,"Mixture",IF(Table1[[#This Row],[narratives_rank_3]]=1,"Sincere")))</f>
        <v>Mixture</v>
      </c>
      <c r="BB604" s="11" t="s">
        <v>116</v>
      </c>
      <c r="BC604" s="1">
        <v>10</v>
      </c>
      <c r="BF604" t="s">
        <v>93</v>
      </c>
      <c r="BG604">
        <v>0.6</v>
      </c>
      <c r="BH604" t="s">
        <v>118</v>
      </c>
      <c r="BI604" t="s">
        <v>146</v>
      </c>
      <c r="BJ604" t="s">
        <v>134</v>
      </c>
      <c r="BK604" t="s">
        <v>120</v>
      </c>
      <c r="BL604" t="s">
        <v>135</v>
      </c>
      <c r="BN604">
        <v>23</v>
      </c>
      <c r="BO604" t="s">
        <v>136</v>
      </c>
      <c r="BP604" t="s">
        <v>101</v>
      </c>
      <c r="BQ604" t="s">
        <v>138</v>
      </c>
    </row>
    <row r="605" spans="1:69" x14ac:dyDescent="0.2">
      <c r="A605" t="s">
        <v>3228</v>
      </c>
      <c r="B605" t="s">
        <v>3228</v>
      </c>
      <c r="C605">
        <v>133.95599999999999</v>
      </c>
      <c r="D605" t="s">
        <v>3229</v>
      </c>
      <c r="E605" s="1" t="s">
        <v>105</v>
      </c>
      <c r="F605" s="1">
        <v>1</v>
      </c>
      <c r="G605" s="1" t="s">
        <v>106</v>
      </c>
      <c r="H605" s="1">
        <v>2</v>
      </c>
      <c r="I605" s="1"/>
      <c r="J605" t="s">
        <v>3230</v>
      </c>
      <c r="K605" s="1" t="s">
        <v>108</v>
      </c>
      <c r="L605" s="1">
        <v>1</v>
      </c>
      <c r="M605" s="1" t="s">
        <v>109</v>
      </c>
      <c r="N605" s="1">
        <v>1</v>
      </c>
      <c r="O605" s="1" t="s">
        <v>88</v>
      </c>
      <c r="P605" s="1">
        <v>4</v>
      </c>
      <c r="R605" t="s">
        <v>3231</v>
      </c>
      <c r="S605">
        <v>0</v>
      </c>
      <c r="X605">
        <v>0</v>
      </c>
      <c r="Y605" t="str" cm="1">
        <f t="array" ref="Y60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05" cm="1">
        <f t="array" ref="Z60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05" t="str" cm="1">
        <f t="array" ref="AA60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05" t="str" cm="1">
        <f t="array" ref="AB60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05" t="str" cm="1">
        <f t="array" ref="AC60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05" t="str" cm="1">
        <f t="array" ref="AD60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05">
        <f>IF(OR(Table1[[#This Row],[Merged_Coding3numerical1]]=1,Table1[[#This Row],[Merged_Coding3numerical2]]=1,Table1[[#This Row],[Merged_Coding3numerical3]]=1),1,0)</f>
        <v>1</v>
      </c>
      <c r="AF605">
        <f>IF(OR(Table1[[#This Row],[Merged_Coding3numerical1]]=2,Table1[[#This Row],[Merged_Coding3numerical2]]=2,Table1[[#This Row],[Merged_Coding3numerical3]]=2),1,0)</f>
        <v>0</v>
      </c>
      <c r="AG605">
        <f>IF(OR(Table1[[#This Row],[Merged_Coding3numerical1]]=3,Table1[[#This Row],[Merged_Coding3numerical2]]=3,Table1[[#This Row],[Merged_Coding3numerical3]]=3),1,0)</f>
        <v>0</v>
      </c>
      <c r="AH605">
        <f>IF(OR(Table1[[#This Row],[Merged_Coding3numerical1]]=4,Table1[[#This Row],[Merged_Coding3numerical2]]=4,Table1[[#This Row],[Merged_Coding3numerical3]]=4),1,0)</f>
        <v>0</v>
      </c>
      <c r="AI605">
        <f>IF(OR(Table1[[#This Row],[Merged_Coding3numerical1]]=5,Table1[[#This Row],[Merged_Coding3numerical2]]=5,Table1[[#This Row],[Merged_Coding3numerical3]]=5),1,0)</f>
        <v>0</v>
      </c>
      <c r="AJ605">
        <f>LEN(Table1[[#This Row],[narratives_open]])</f>
        <v>171</v>
      </c>
      <c r="AK605" s="1" t="s">
        <v>90</v>
      </c>
      <c r="AL605" s="1">
        <v>2</v>
      </c>
      <c r="AR605">
        <f t="shared" si="9"/>
        <v>1</v>
      </c>
      <c r="AS605">
        <v>1</v>
      </c>
      <c r="AT605">
        <v>3</v>
      </c>
      <c r="AU605">
        <v>2</v>
      </c>
      <c r="AV605">
        <f>IF(Table1[[#This Row],[narratives_rank_1]]=1,IF(Table1[[#This Row],[narratives_rank_2]]=2,123,132),IF(Table1[[#This Row],[narratives_rank_1]]=2,IF(Table1[[#This Row],[narratives_rank_2]]=1,213,231),IF(Table1[[#This Row],[narratives_rank_2]]=1,312,321)))</f>
        <v>132</v>
      </c>
      <c r="AW605" t="str">
        <f>IF(AV605=[1]Q4_narr_rank!$B$2,[1]Q4_narr_rank!$A$2,IF(AV605=[1]Q4_narr_rank!$B$3,[1]Q4_narr_rank!$A$3,IF(AV605=[1]Q4_narr_rank!$B$4,[1]Q4_narr_rank!$A$4,IF(AV605=[1]Q4_narr_rank!$B$5,[1]Q4_narr_rank!$A$5,IF(AV605=[1]Q4_narr_rank!$B$6,[1]Q4_narr_rank!$A$6,IF(AV605=[1]Q4_narr_rank!$B$7,[1]Q4_narr_rank!$A$7))))))</f>
        <v>2 different types of firms, cynics</v>
      </c>
      <c r="AX605" t="s">
        <v>3232</v>
      </c>
      <c r="AY605">
        <v>1</v>
      </c>
      <c r="AZ605">
        <f>LEN(Table1[[#This Row],[narratives_probing]])</f>
        <v>177</v>
      </c>
      <c r="BA605" s="6" t="str">
        <f>IF(Table1[[#This Row],[narratives_rank_1]]=1,"Money",IF(Table1[[#This Row],[narratives_rank_2]]=1,"Mixture",IF(Table1[[#This Row],[narratives_rank_3]]=1,"Sincere")))</f>
        <v>Money</v>
      </c>
      <c r="BB605" s="7" t="s">
        <v>116</v>
      </c>
      <c r="BC605" s="1">
        <v>10</v>
      </c>
      <c r="BF605" t="s">
        <v>117</v>
      </c>
      <c r="BG605" t="s">
        <v>94</v>
      </c>
      <c r="BH605" t="s">
        <v>96</v>
      </c>
      <c r="BI605" t="s">
        <v>96</v>
      </c>
      <c r="BJ605" t="s">
        <v>154</v>
      </c>
      <c r="BK605" t="s">
        <v>120</v>
      </c>
      <c r="BL605" t="s">
        <v>135</v>
      </c>
      <c r="BN605">
        <v>31</v>
      </c>
      <c r="BO605" t="s">
        <v>155</v>
      </c>
      <c r="BP605" t="s">
        <v>147</v>
      </c>
      <c r="BQ605" t="s">
        <v>156</v>
      </c>
    </row>
    <row r="606" spans="1:69" x14ac:dyDescent="0.2">
      <c r="A606" t="s">
        <v>3233</v>
      </c>
      <c r="B606" t="s">
        <v>3233</v>
      </c>
      <c r="C606">
        <v>65.492999999999995</v>
      </c>
      <c r="D606" t="s">
        <v>3234</v>
      </c>
      <c r="E606" s="1" t="s">
        <v>127</v>
      </c>
      <c r="F606" s="1">
        <v>3</v>
      </c>
      <c r="G606" s="1" t="s">
        <v>128</v>
      </c>
      <c r="H606" s="1">
        <v>9</v>
      </c>
      <c r="I606" s="1"/>
      <c r="J606" t="s">
        <v>3235</v>
      </c>
      <c r="K606" s="1" t="s">
        <v>108</v>
      </c>
      <c r="L606" s="1">
        <v>1</v>
      </c>
      <c r="M606" s="1" t="s">
        <v>109</v>
      </c>
      <c r="N606" s="1">
        <v>1</v>
      </c>
      <c r="O606" s="1" t="s">
        <v>88</v>
      </c>
      <c r="P606" s="1">
        <v>4</v>
      </c>
      <c r="R606" t="s">
        <v>3236</v>
      </c>
      <c r="S606">
        <v>0</v>
      </c>
      <c r="X606">
        <v>0</v>
      </c>
      <c r="Y606" t="str" cm="1">
        <f t="array" ref="Y60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06" cm="1">
        <f t="array" ref="Z60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06" t="str" cm="1">
        <f t="array" ref="AA60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06" t="str" cm="1">
        <f t="array" ref="AB60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06" t="str" cm="1">
        <f t="array" ref="AC60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06" t="str" cm="1">
        <f t="array" ref="AD60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06">
        <f>IF(OR(Table1[[#This Row],[Merged_Coding3numerical1]]=1,Table1[[#This Row],[Merged_Coding3numerical2]]=1,Table1[[#This Row],[Merged_Coding3numerical3]]=1),1,0)</f>
        <v>0</v>
      </c>
      <c r="AF606">
        <f>IF(OR(Table1[[#This Row],[Merged_Coding3numerical1]]=2,Table1[[#This Row],[Merged_Coding3numerical2]]=2,Table1[[#This Row],[Merged_Coding3numerical3]]=2),1,0)</f>
        <v>1</v>
      </c>
      <c r="AG606">
        <f>IF(OR(Table1[[#This Row],[Merged_Coding3numerical1]]=3,Table1[[#This Row],[Merged_Coding3numerical2]]=3,Table1[[#This Row],[Merged_Coding3numerical3]]=3),1,0)</f>
        <v>0</v>
      </c>
      <c r="AH606">
        <f>IF(OR(Table1[[#This Row],[Merged_Coding3numerical1]]=4,Table1[[#This Row],[Merged_Coding3numerical2]]=4,Table1[[#This Row],[Merged_Coding3numerical3]]=4),1,0)</f>
        <v>0</v>
      </c>
      <c r="AI606">
        <f>IF(OR(Table1[[#This Row],[Merged_Coding3numerical1]]=5,Table1[[#This Row],[Merged_Coding3numerical2]]=5,Table1[[#This Row],[Merged_Coding3numerical3]]=5),1,0)</f>
        <v>0</v>
      </c>
      <c r="AJ606">
        <f>LEN(Table1[[#This Row],[narratives_open]])</f>
        <v>168</v>
      </c>
      <c r="AK606" s="1" t="s">
        <v>234</v>
      </c>
      <c r="AL606" s="1">
        <v>12</v>
      </c>
      <c r="AR606">
        <f t="shared" si="9"/>
        <v>1</v>
      </c>
      <c r="AS606">
        <v>1</v>
      </c>
      <c r="AT606">
        <v>2</v>
      </c>
      <c r="AU606">
        <v>3</v>
      </c>
      <c r="AV606">
        <f>IF(Table1[[#This Row],[narratives_rank_1]]=1,IF(Table1[[#This Row],[narratives_rank_2]]=2,123,132),IF(Table1[[#This Row],[narratives_rank_1]]=2,IF(Table1[[#This Row],[narratives_rank_2]]=1,213,231),IF(Table1[[#This Row],[narratives_rank_2]]=1,312,321)))</f>
        <v>123</v>
      </c>
      <c r="AW606" t="str">
        <f>IF(AV606=[1]Q4_narr_rank!$B$2,[1]Q4_narr_rank!$A$2,IF(AV606=[1]Q4_narr_rank!$B$3,[1]Q4_narr_rank!$A$3,IF(AV606=[1]Q4_narr_rank!$B$4,[1]Q4_narr_rank!$A$4,IF(AV606=[1]Q4_narr_rank!$B$5,[1]Q4_narr_rank!$A$5,IF(AV606=[1]Q4_narr_rank!$B$6,[1]Q4_narr_rank!$A$6,IF(AV606=[1]Q4_narr_rank!$B$7,[1]Q4_narr_rank!$A$7))))))</f>
        <v>Cynics</v>
      </c>
      <c r="AX606" t="s">
        <v>3237</v>
      </c>
      <c r="AY606">
        <v>1</v>
      </c>
      <c r="AZ606">
        <f>LEN(Table1[[#This Row],[narratives_probing]])</f>
        <v>63</v>
      </c>
      <c r="BA606" s="6" t="str">
        <f>IF(Table1[[#This Row],[narratives_rank_1]]=1,"Money",IF(Table1[[#This Row],[narratives_rank_2]]=1,"Mixture",IF(Table1[[#This Row],[narratives_rank_3]]=1,"Sincere")))</f>
        <v>Money</v>
      </c>
      <c r="BB606" s="7" t="s">
        <v>116</v>
      </c>
      <c r="BC606" s="1">
        <v>10</v>
      </c>
      <c r="BF606" t="s">
        <v>210</v>
      </c>
      <c r="BG606">
        <v>0.8</v>
      </c>
      <c r="BH606" t="s">
        <v>188</v>
      </c>
      <c r="BI606" t="s">
        <v>146</v>
      </c>
      <c r="BJ606" t="s">
        <v>154</v>
      </c>
      <c r="BK606" t="s">
        <v>163</v>
      </c>
      <c r="BL606" t="s">
        <v>135</v>
      </c>
      <c r="BN606">
        <v>23</v>
      </c>
      <c r="BO606" t="s">
        <v>136</v>
      </c>
      <c r="BP606" t="s">
        <v>324</v>
      </c>
      <c r="BQ606" t="s">
        <v>138</v>
      </c>
    </row>
    <row r="607" spans="1:69" x14ac:dyDescent="0.2">
      <c r="A607" t="s">
        <v>3238</v>
      </c>
      <c r="B607" t="s">
        <v>3238</v>
      </c>
      <c r="C607">
        <v>103.202</v>
      </c>
      <c r="D607" t="s">
        <v>3239</v>
      </c>
      <c r="E607" s="1" t="s">
        <v>127</v>
      </c>
      <c r="F607" s="1">
        <v>3</v>
      </c>
      <c r="G607" s="1" t="s">
        <v>128</v>
      </c>
      <c r="H607" s="1">
        <v>9</v>
      </c>
      <c r="I607" s="1"/>
      <c r="J607" t="s">
        <v>3240</v>
      </c>
      <c r="K607" s="1" t="s">
        <v>86</v>
      </c>
      <c r="L607" s="1">
        <v>4</v>
      </c>
      <c r="M607" s="1" t="s">
        <v>87</v>
      </c>
      <c r="N607" s="1">
        <v>3</v>
      </c>
      <c r="O607" s="1" t="s">
        <v>88</v>
      </c>
      <c r="P607" s="1">
        <v>4</v>
      </c>
      <c r="R607" t="s">
        <v>3241</v>
      </c>
      <c r="S607">
        <v>0</v>
      </c>
      <c r="V607" t="s">
        <v>90</v>
      </c>
      <c r="W607" s="8">
        <f>IF(Table1[[#This Row],[main_reasontext]]=[1]Q3_narr_open!$A$23,1,IF(Table1[[#This Row],[main_reasontext]]=[1]Q3_narr_open!$A$24,2,IF(Table1[[#This Row],[main_reasontext]]=[1]Q3_narr_open!$A$25,3,IF(Table1[[#This Row],[main_reasontext]]=[1]Q3_narr_open!$A$26,4,))))</f>
        <v>1</v>
      </c>
      <c r="X607">
        <v>0</v>
      </c>
      <c r="Y607" t="str" cm="1">
        <f t="array" ref="Y60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07" cm="1">
        <f t="array" ref="Z60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07" t="str" cm="1">
        <f t="array" ref="AA60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07" cm="1">
        <f t="array" ref="AB60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07" t="str" cm="1">
        <f t="array" ref="AC60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07" t="str" cm="1">
        <f t="array" ref="AD60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07">
        <f>IF(OR(Table1[[#This Row],[Merged_Coding3numerical1]]=1,Table1[[#This Row],[Merged_Coding3numerical2]]=1,Table1[[#This Row],[Merged_Coding3numerical3]]=1),1,0)</f>
        <v>1</v>
      </c>
      <c r="AF607">
        <f>IF(OR(Table1[[#This Row],[Merged_Coding3numerical1]]=2,Table1[[#This Row],[Merged_Coding3numerical2]]=2,Table1[[#This Row],[Merged_Coding3numerical3]]=2),1,0)</f>
        <v>1</v>
      </c>
      <c r="AG607">
        <f>IF(OR(Table1[[#This Row],[Merged_Coding3numerical1]]=3,Table1[[#This Row],[Merged_Coding3numerical2]]=3,Table1[[#This Row],[Merged_Coding3numerical3]]=3),1,0)</f>
        <v>0</v>
      </c>
      <c r="AH607">
        <f>IF(OR(Table1[[#This Row],[Merged_Coding3numerical1]]=4,Table1[[#This Row],[Merged_Coding3numerical2]]=4,Table1[[#This Row],[Merged_Coding3numerical3]]=4),1,0)</f>
        <v>0</v>
      </c>
      <c r="AI607">
        <f>IF(OR(Table1[[#This Row],[Merged_Coding3numerical1]]=5,Table1[[#This Row],[Merged_Coding3numerical2]]=5,Table1[[#This Row],[Merged_Coding3numerical3]]=5),1,0)</f>
        <v>0</v>
      </c>
      <c r="AJ607">
        <f>LEN(Table1[[#This Row],[narratives_open]])</f>
        <v>117</v>
      </c>
      <c r="AK607" s="1" t="s">
        <v>90</v>
      </c>
      <c r="AL607" s="1">
        <v>2</v>
      </c>
      <c r="AM607" s="1" t="s">
        <v>112</v>
      </c>
      <c r="AN607" s="1">
        <v>3</v>
      </c>
      <c r="AR607">
        <f t="shared" si="9"/>
        <v>0.5</v>
      </c>
      <c r="AS607">
        <v>1</v>
      </c>
      <c r="AT607">
        <v>2</v>
      </c>
      <c r="AU607">
        <v>3</v>
      </c>
      <c r="AV607">
        <f>IF(Table1[[#This Row],[narratives_rank_1]]=1,IF(Table1[[#This Row],[narratives_rank_2]]=2,123,132),IF(Table1[[#This Row],[narratives_rank_1]]=2,IF(Table1[[#This Row],[narratives_rank_2]]=1,213,231),IF(Table1[[#This Row],[narratives_rank_2]]=1,312,321)))</f>
        <v>123</v>
      </c>
      <c r="AW607" t="str">
        <f>IF(AV607=[1]Q4_narr_rank!$B$2,[1]Q4_narr_rank!$A$2,IF(AV607=[1]Q4_narr_rank!$B$3,[1]Q4_narr_rank!$A$3,IF(AV607=[1]Q4_narr_rank!$B$4,[1]Q4_narr_rank!$A$4,IF(AV607=[1]Q4_narr_rank!$B$5,[1]Q4_narr_rank!$A$5,IF(AV607=[1]Q4_narr_rank!$B$6,[1]Q4_narr_rank!$A$6,IF(AV607=[1]Q4_narr_rank!$B$7,[1]Q4_narr_rank!$A$7))))))</f>
        <v>Cynics</v>
      </c>
      <c r="AX607" t="s">
        <v>3242</v>
      </c>
      <c r="AY607">
        <v>1</v>
      </c>
      <c r="AZ607">
        <f>LEN(Table1[[#This Row],[narratives_probing]])</f>
        <v>282</v>
      </c>
      <c r="BA607" s="6" t="str">
        <f>IF(Table1[[#This Row],[narratives_rank_1]]=1,"Money",IF(Table1[[#This Row],[narratives_rank_2]]=1,"Mixture",IF(Table1[[#This Row],[narratives_rank_3]]=1,"Sincere")))</f>
        <v>Money</v>
      </c>
      <c r="BB607" s="11" t="s">
        <v>116</v>
      </c>
      <c r="BC607" s="1">
        <v>10</v>
      </c>
      <c r="BF607" t="s">
        <v>117</v>
      </c>
      <c r="BG607" t="s">
        <v>187</v>
      </c>
      <c r="BH607" t="s">
        <v>146</v>
      </c>
      <c r="BI607" t="s">
        <v>146</v>
      </c>
      <c r="BJ607" t="s">
        <v>119</v>
      </c>
      <c r="BK607" t="s">
        <v>120</v>
      </c>
      <c r="BL607" t="s">
        <v>630</v>
      </c>
      <c r="BN607">
        <v>54</v>
      </c>
      <c r="BO607" t="s">
        <v>122</v>
      </c>
      <c r="BP607" t="s">
        <v>123</v>
      </c>
      <c r="BQ607" t="s">
        <v>156</v>
      </c>
    </row>
    <row r="608" spans="1:69" x14ac:dyDescent="0.2">
      <c r="A608" t="s">
        <v>3243</v>
      </c>
      <c r="B608" t="s">
        <v>3243</v>
      </c>
      <c r="C608">
        <v>1040.481</v>
      </c>
      <c r="D608" t="s">
        <v>3244</v>
      </c>
      <c r="E608" s="1" t="s">
        <v>127</v>
      </c>
      <c r="F608" s="1">
        <v>3</v>
      </c>
      <c r="G608" s="1" t="s">
        <v>544</v>
      </c>
      <c r="H608" s="1">
        <v>8</v>
      </c>
      <c r="I608" s="1"/>
      <c r="J608" t="s">
        <v>3245</v>
      </c>
      <c r="K608" s="1" t="s">
        <v>108</v>
      </c>
      <c r="L608" s="1">
        <v>1</v>
      </c>
      <c r="M608" s="1" t="s">
        <v>109</v>
      </c>
      <c r="N608" s="1">
        <v>1</v>
      </c>
      <c r="O608" s="1" t="s">
        <v>88</v>
      </c>
      <c r="P608" s="1">
        <v>4</v>
      </c>
      <c r="R608" t="s">
        <v>3246</v>
      </c>
      <c r="S608">
        <v>0</v>
      </c>
      <c r="U608">
        <v>1</v>
      </c>
      <c r="V608" t="s">
        <v>185</v>
      </c>
      <c r="W608" s="8">
        <f>IF(Table1[[#This Row],[main_reasontext]]=[1]Q3_narr_open!$A$23,1,IF(Table1[[#This Row],[main_reasontext]]=[1]Q3_narr_open!$A$24,2,IF(Table1[[#This Row],[main_reasontext]]=[1]Q3_narr_open!$A$25,3,IF(Table1[[#This Row],[main_reasontext]]=[1]Q3_narr_open!$A$26,4,))))</f>
        <v>4</v>
      </c>
      <c r="X608">
        <v>0</v>
      </c>
      <c r="Y608" t="str" cm="1">
        <f t="array" ref="Y60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08" cm="1">
        <f t="array" ref="Z60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08" t="str" cm="1">
        <f t="array" ref="AA60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08" cm="1">
        <f t="array" ref="AB60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08" t="str" cm="1">
        <f t="array" ref="AC60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08" t="str" cm="1">
        <f t="array" ref="AD60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08">
        <f>IF(OR(Table1[[#This Row],[Merged_Coding3numerical1]]=1,Table1[[#This Row],[Merged_Coding3numerical2]]=1,Table1[[#This Row],[Merged_Coding3numerical3]]=1),1,0)</f>
        <v>1</v>
      </c>
      <c r="AF608">
        <f>IF(OR(Table1[[#This Row],[Merged_Coding3numerical1]]=2,Table1[[#This Row],[Merged_Coding3numerical2]]=2,Table1[[#This Row],[Merged_Coding3numerical3]]=2),1,0)</f>
        <v>0</v>
      </c>
      <c r="AG608">
        <f>IF(OR(Table1[[#This Row],[Merged_Coding3numerical1]]=3,Table1[[#This Row],[Merged_Coding3numerical2]]=3,Table1[[#This Row],[Merged_Coding3numerical3]]=3),1,0)</f>
        <v>0</v>
      </c>
      <c r="AH608">
        <f>IF(OR(Table1[[#This Row],[Merged_Coding3numerical1]]=4,Table1[[#This Row],[Merged_Coding3numerical2]]=4,Table1[[#This Row],[Merged_Coding3numerical3]]=4),1,0)</f>
        <v>1</v>
      </c>
      <c r="AI608">
        <f>IF(OR(Table1[[#This Row],[Merged_Coding3numerical1]]=5,Table1[[#This Row],[Merged_Coding3numerical2]]=5,Table1[[#This Row],[Merged_Coding3numerical3]]=5),1,0)</f>
        <v>0</v>
      </c>
      <c r="AJ608">
        <f>LEN(Table1[[#This Row],[narratives_open]])</f>
        <v>606</v>
      </c>
      <c r="AK608" s="1" t="s">
        <v>113</v>
      </c>
      <c r="AL608" s="1">
        <v>1</v>
      </c>
      <c r="AM608" s="1" t="s">
        <v>90</v>
      </c>
      <c r="AN608" s="1">
        <v>2</v>
      </c>
      <c r="AR608">
        <f t="shared" si="9"/>
        <v>0.5</v>
      </c>
      <c r="AS608">
        <v>2</v>
      </c>
      <c r="AT608">
        <v>1</v>
      </c>
      <c r="AU608">
        <v>3</v>
      </c>
      <c r="AV608">
        <f>IF(Table1[[#This Row],[narratives_rank_1]]=1,IF(Table1[[#This Row],[narratives_rank_2]]=2,123,132),IF(Table1[[#This Row],[narratives_rank_1]]=2,IF(Table1[[#This Row],[narratives_rank_2]]=1,213,231),IF(Table1[[#This Row],[narratives_rank_2]]=1,312,321)))</f>
        <v>213</v>
      </c>
      <c r="AW608" t="str">
        <f>IF(AV608=[1]Q4_narr_rank!$B$2,[1]Q4_narr_rank!$A$2,IF(AV608=[1]Q4_narr_rank!$B$3,[1]Q4_narr_rank!$A$3,IF(AV608=[1]Q4_narr_rank!$B$4,[1]Q4_narr_rank!$A$4,IF(AV608=[1]Q4_narr_rank!$B$5,[1]Q4_narr_rank!$A$5,IF(AV608=[1]Q4_narr_rank!$B$6,[1]Q4_narr_rank!$A$6,IF(AV608=[1]Q4_narr_rank!$B$7,[1]Q4_narr_rank!$A$7))))))</f>
        <v>Balanced Cynics</v>
      </c>
      <c r="AX608" t="s">
        <v>3247</v>
      </c>
      <c r="AY608">
        <v>1</v>
      </c>
      <c r="AZ608">
        <f>LEN(Table1[[#This Row],[narratives_probing]])</f>
        <v>296</v>
      </c>
      <c r="BA608" s="6" t="str">
        <f>IF(Table1[[#This Row],[narratives_rank_1]]=1,"Money",IF(Table1[[#This Row],[narratives_rank_2]]=1,"Mixture",IF(Table1[[#This Row],[narratives_rank_3]]=1,"Sincere")))</f>
        <v>Mixture</v>
      </c>
      <c r="BB608" s="9" t="s">
        <v>132</v>
      </c>
      <c r="BC608" s="1">
        <v>20</v>
      </c>
      <c r="BF608" t="s">
        <v>153</v>
      </c>
      <c r="BG608">
        <v>0.2</v>
      </c>
      <c r="BH608" t="s">
        <v>118</v>
      </c>
      <c r="BI608" t="s">
        <v>146</v>
      </c>
      <c r="BJ608" t="s">
        <v>154</v>
      </c>
      <c r="BK608" t="s">
        <v>120</v>
      </c>
      <c r="BL608" t="s">
        <v>630</v>
      </c>
      <c r="BN608">
        <v>47</v>
      </c>
      <c r="BO608" t="s">
        <v>136</v>
      </c>
      <c r="BP608" t="s">
        <v>324</v>
      </c>
      <c r="BQ608" t="s">
        <v>156</v>
      </c>
    </row>
    <row r="609" spans="1:69" x14ac:dyDescent="0.2">
      <c r="A609" t="s">
        <v>3248</v>
      </c>
      <c r="B609" s="15" t="s">
        <v>3248</v>
      </c>
      <c r="C609">
        <v>158.91200000000001</v>
      </c>
      <c r="D609" t="s">
        <v>3249</v>
      </c>
      <c r="E609" s="1" t="s">
        <v>205</v>
      </c>
      <c r="F609" s="1">
        <v>2</v>
      </c>
      <c r="G609" s="1" t="s">
        <v>206</v>
      </c>
      <c r="H609" s="1">
        <v>6</v>
      </c>
      <c r="I609" s="1"/>
      <c r="J609" t="s">
        <v>3250</v>
      </c>
      <c r="K609" s="1" t="s">
        <v>108</v>
      </c>
      <c r="L609" s="1">
        <v>1</v>
      </c>
      <c r="M609" s="1" t="s">
        <v>109</v>
      </c>
      <c r="N609" s="1">
        <v>1</v>
      </c>
      <c r="O609" s="1" t="s">
        <v>88</v>
      </c>
      <c r="P609" s="1">
        <v>4</v>
      </c>
      <c r="R609" t="s">
        <v>3251</v>
      </c>
      <c r="S609">
        <v>0</v>
      </c>
      <c r="X609">
        <v>0</v>
      </c>
      <c r="Y609" t="str" cm="1">
        <f t="array" ref="Y60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09" cm="1">
        <f t="array" ref="Z60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09" t="str" cm="1">
        <f t="array" ref="AA60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09" t="str" cm="1">
        <f t="array" ref="AB60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09" t="str" cm="1">
        <f t="array" ref="AC60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09" t="str" cm="1">
        <f t="array" ref="AD60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09">
        <f>IF(OR(Table1[[#This Row],[Merged_Coding3numerical1]]=1,Table1[[#This Row],[Merged_Coding3numerical2]]=1,Table1[[#This Row],[Merged_Coding3numerical3]]=1),1,0)</f>
        <v>1</v>
      </c>
      <c r="AF609">
        <f>IF(OR(Table1[[#This Row],[Merged_Coding3numerical1]]=2,Table1[[#This Row],[Merged_Coding3numerical2]]=2,Table1[[#This Row],[Merged_Coding3numerical3]]=2),1,0)</f>
        <v>0</v>
      </c>
      <c r="AG609">
        <f>IF(OR(Table1[[#This Row],[Merged_Coding3numerical1]]=3,Table1[[#This Row],[Merged_Coding3numerical2]]=3,Table1[[#This Row],[Merged_Coding3numerical3]]=3),1,0)</f>
        <v>0</v>
      </c>
      <c r="AH609">
        <f>IF(OR(Table1[[#This Row],[Merged_Coding3numerical1]]=4,Table1[[#This Row],[Merged_Coding3numerical2]]=4,Table1[[#This Row],[Merged_Coding3numerical3]]=4),1,0)</f>
        <v>0</v>
      </c>
      <c r="AI609">
        <f>IF(OR(Table1[[#This Row],[Merged_Coding3numerical1]]=5,Table1[[#This Row],[Merged_Coding3numerical2]]=5,Table1[[#This Row],[Merged_Coding3numerical3]]=5),1,0)</f>
        <v>0</v>
      </c>
      <c r="AJ609">
        <f>LEN(Table1[[#This Row],[narratives_open]])</f>
        <v>420</v>
      </c>
      <c r="AK609" s="1" t="s">
        <v>90</v>
      </c>
      <c r="AL609" s="1">
        <v>2</v>
      </c>
      <c r="AR609">
        <f t="shared" si="9"/>
        <v>1</v>
      </c>
      <c r="AS609">
        <v>1</v>
      </c>
      <c r="AT609">
        <v>2</v>
      </c>
      <c r="AU609">
        <v>3</v>
      </c>
      <c r="AV609">
        <f>IF(Table1[[#This Row],[narratives_rank_1]]=1,IF(Table1[[#This Row],[narratives_rank_2]]=2,123,132),IF(Table1[[#This Row],[narratives_rank_1]]=2,IF(Table1[[#This Row],[narratives_rank_2]]=1,213,231),IF(Table1[[#This Row],[narratives_rank_2]]=1,312,321)))</f>
        <v>123</v>
      </c>
      <c r="AW609" t="str">
        <f>IF(AV609=[1]Q4_narr_rank!$B$2,[1]Q4_narr_rank!$A$2,IF(AV609=[1]Q4_narr_rank!$B$3,[1]Q4_narr_rank!$A$3,IF(AV609=[1]Q4_narr_rank!$B$4,[1]Q4_narr_rank!$A$4,IF(AV609=[1]Q4_narr_rank!$B$5,[1]Q4_narr_rank!$A$5,IF(AV609=[1]Q4_narr_rank!$B$6,[1]Q4_narr_rank!$A$6,IF(AV609=[1]Q4_narr_rank!$B$7,[1]Q4_narr_rank!$A$7))))))</f>
        <v>Cynics</v>
      </c>
      <c r="AX609" t="s">
        <v>3252</v>
      </c>
      <c r="AY609">
        <v>1</v>
      </c>
      <c r="AZ609">
        <f>LEN(Table1[[#This Row],[narratives_probing]])</f>
        <v>613</v>
      </c>
      <c r="BA609" s="6" t="str">
        <f>IF(Table1[[#This Row],[narratives_rank_1]]=1,"Money",IF(Table1[[#This Row],[narratives_rank_2]]=1,"Mixture",IF(Table1[[#This Row],[narratives_rank_3]]=1,"Sincere")))</f>
        <v>Money</v>
      </c>
      <c r="BB609" s="11" t="s">
        <v>1932</v>
      </c>
      <c r="BC609" s="1">
        <v>8</v>
      </c>
      <c r="BF609" t="s">
        <v>117</v>
      </c>
      <c r="BG609">
        <v>0.4</v>
      </c>
      <c r="BH609" t="s">
        <v>96</v>
      </c>
      <c r="BI609" t="s">
        <v>95</v>
      </c>
      <c r="BJ609" t="s">
        <v>154</v>
      </c>
      <c r="BK609" t="s">
        <v>120</v>
      </c>
      <c r="BL609" t="s">
        <v>121</v>
      </c>
      <c r="BN609">
        <v>22</v>
      </c>
      <c r="BO609" t="s">
        <v>122</v>
      </c>
      <c r="BP609" t="s">
        <v>137</v>
      </c>
      <c r="BQ609" t="s">
        <v>124</v>
      </c>
    </row>
    <row r="610" spans="1:69" x14ac:dyDescent="0.2">
      <c r="A610" t="s">
        <v>3253</v>
      </c>
      <c r="B610" t="s">
        <v>3253</v>
      </c>
      <c r="C610">
        <v>243.43600000000001</v>
      </c>
      <c r="D610" t="s">
        <v>3254</v>
      </c>
      <c r="E610" s="1" t="s">
        <v>205</v>
      </c>
      <c r="F610" s="1">
        <v>2</v>
      </c>
      <c r="G610" s="1" t="s">
        <v>206</v>
      </c>
      <c r="H610" s="1">
        <v>6</v>
      </c>
      <c r="I610" s="1"/>
      <c r="J610" t="s">
        <v>3255</v>
      </c>
      <c r="K610" s="1" t="s">
        <v>108</v>
      </c>
      <c r="L610" s="1">
        <v>1</v>
      </c>
      <c r="M610" s="1" t="s">
        <v>109</v>
      </c>
      <c r="N610" s="1">
        <v>1</v>
      </c>
      <c r="O610" s="1" t="s">
        <v>345</v>
      </c>
      <c r="P610" s="1">
        <v>1</v>
      </c>
      <c r="R610" t="s">
        <v>3256</v>
      </c>
      <c r="S610">
        <v>0</v>
      </c>
      <c r="U610">
        <v>1</v>
      </c>
      <c r="V610" t="s">
        <v>185</v>
      </c>
      <c r="W610" s="8">
        <f>IF(Table1[[#This Row],[main_reasontext]]=[1]Q3_narr_open!$A$23,1,IF(Table1[[#This Row],[main_reasontext]]=[1]Q3_narr_open!$A$24,2,IF(Table1[[#This Row],[main_reasontext]]=[1]Q3_narr_open!$A$25,3,IF(Table1[[#This Row],[main_reasontext]]=[1]Q3_narr_open!$A$26,4,))))</f>
        <v>4</v>
      </c>
      <c r="X610">
        <v>0</v>
      </c>
      <c r="Y610" t="str" cm="1">
        <f t="array" ref="Y61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10" cm="1">
        <f t="array" ref="Z61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10" t="str" cm="1">
        <f t="array" ref="AA61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10" cm="1">
        <f t="array" ref="AB61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10" t="str" cm="1">
        <f t="array" ref="AC61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610" cm="1">
        <f t="array" ref="AD61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610">
        <f>IF(OR(Table1[[#This Row],[Merged_Coding3numerical1]]=1,Table1[[#This Row],[Merged_Coding3numerical2]]=1,Table1[[#This Row],[Merged_Coding3numerical3]]=1),1,0)</f>
        <v>1</v>
      </c>
      <c r="AF610">
        <f>IF(OR(Table1[[#This Row],[Merged_Coding3numerical1]]=2,Table1[[#This Row],[Merged_Coding3numerical2]]=2,Table1[[#This Row],[Merged_Coding3numerical3]]=2),1,0)</f>
        <v>1</v>
      </c>
      <c r="AG610">
        <f>IF(OR(Table1[[#This Row],[Merged_Coding3numerical1]]=3,Table1[[#This Row],[Merged_Coding3numerical2]]=3,Table1[[#This Row],[Merged_Coding3numerical3]]=3),1,0)</f>
        <v>0</v>
      </c>
      <c r="AH610">
        <f>IF(OR(Table1[[#This Row],[Merged_Coding3numerical1]]=4,Table1[[#This Row],[Merged_Coding3numerical2]]=4,Table1[[#This Row],[Merged_Coding3numerical3]]=4),1,0)</f>
        <v>1</v>
      </c>
      <c r="AI610">
        <f>IF(OR(Table1[[#This Row],[Merged_Coding3numerical1]]=5,Table1[[#This Row],[Merged_Coding3numerical2]]=5,Table1[[#This Row],[Merged_Coding3numerical3]]=5),1,0)</f>
        <v>0</v>
      </c>
      <c r="AJ610">
        <f>LEN(Table1[[#This Row],[narratives_open]])</f>
        <v>770</v>
      </c>
      <c r="AK610" s="1" t="s">
        <v>113</v>
      </c>
      <c r="AL610" s="1">
        <v>1</v>
      </c>
      <c r="AM610" s="1" t="s">
        <v>90</v>
      </c>
      <c r="AN610" s="1">
        <v>2</v>
      </c>
      <c r="AO610" s="1" t="s">
        <v>112</v>
      </c>
      <c r="AP610" s="1">
        <v>3</v>
      </c>
      <c r="AR610">
        <f t="shared" si="9"/>
        <v>0.33333333333333331</v>
      </c>
      <c r="AS610">
        <v>1</v>
      </c>
      <c r="AT610">
        <v>2</v>
      </c>
      <c r="AU610">
        <v>3</v>
      </c>
      <c r="AV610">
        <f>IF(Table1[[#This Row],[narratives_rank_1]]=1,IF(Table1[[#This Row],[narratives_rank_2]]=2,123,132),IF(Table1[[#This Row],[narratives_rank_1]]=2,IF(Table1[[#This Row],[narratives_rank_2]]=1,213,231),IF(Table1[[#This Row],[narratives_rank_2]]=1,312,321)))</f>
        <v>123</v>
      </c>
      <c r="AW610" t="str">
        <f>IF(AV610=[1]Q4_narr_rank!$B$2,[1]Q4_narr_rank!$A$2,IF(AV610=[1]Q4_narr_rank!$B$3,[1]Q4_narr_rank!$A$3,IF(AV610=[1]Q4_narr_rank!$B$4,[1]Q4_narr_rank!$A$4,IF(AV610=[1]Q4_narr_rank!$B$5,[1]Q4_narr_rank!$A$5,IF(AV610=[1]Q4_narr_rank!$B$6,[1]Q4_narr_rank!$A$6,IF(AV610=[1]Q4_narr_rank!$B$7,[1]Q4_narr_rank!$A$7))))))</f>
        <v>Cynics</v>
      </c>
      <c r="AX610" t="s">
        <v>3257</v>
      </c>
      <c r="AY610">
        <v>1</v>
      </c>
      <c r="AZ610">
        <f>LEN(Table1[[#This Row],[narratives_probing]])</f>
        <v>387</v>
      </c>
      <c r="BA610" s="6" t="str">
        <f>IF(Table1[[#This Row],[narratives_rank_1]]=1,"Money",IF(Table1[[#This Row],[narratives_rank_2]]=1,"Mixture",IF(Table1[[#This Row],[narratives_rank_3]]=1,"Sincere")))</f>
        <v>Money</v>
      </c>
      <c r="BB610" s="11" t="s">
        <v>116</v>
      </c>
      <c r="BC610" s="1">
        <v>10</v>
      </c>
      <c r="BF610" t="s">
        <v>223</v>
      </c>
      <c r="BG610" t="s">
        <v>187</v>
      </c>
      <c r="BH610" t="s">
        <v>146</v>
      </c>
      <c r="BI610" t="s">
        <v>188</v>
      </c>
      <c r="BJ610" t="s">
        <v>134</v>
      </c>
      <c r="BK610" t="s">
        <v>120</v>
      </c>
      <c r="BL610" t="s">
        <v>135</v>
      </c>
      <c r="BN610">
        <v>39</v>
      </c>
      <c r="BO610" t="s">
        <v>100</v>
      </c>
      <c r="BP610" t="s">
        <v>164</v>
      </c>
      <c r="BQ610" t="s">
        <v>124</v>
      </c>
    </row>
    <row r="611" spans="1:69" x14ac:dyDescent="0.2">
      <c r="A611" t="s">
        <v>3258</v>
      </c>
      <c r="B611" t="s">
        <v>3258</v>
      </c>
      <c r="C611">
        <v>113.67400000000001</v>
      </c>
      <c r="D611" t="s">
        <v>3259</v>
      </c>
      <c r="E611" s="1" t="s">
        <v>127</v>
      </c>
      <c r="F611" s="1">
        <v>3</v>
      </c>
      <c r="G611" s="1" t="s">
        <v>544</v>
      </c>
      <c r="H611" s="1">
        <v>8</v>
      </c>
      <c r="I611" s="1"/>
      <c r="J611" t="s">
        <v>3260</v>
      </c>
      <c r="K611" s="1" t="s">
        <v>108</v>
      </c>
      <c r="L611" s="1">
        <v>1</v>
      </c>
      <c r="M611" s="1" t="s">
        <v>109</v>
      </c>
      <c r="N611" s="1">
        <v>1</v>
      </c>
      <c r="O611" s="1" t="s">
        <v>88</v>
      </c>
      <c r="P611" s="1">
        <v>4</v>
      </c>
      <c r="R611" t="s">
        <v>3261</v>
      </c>
      <c r="S611">
        <v>0</v>
      </c>
      <c r="U611">
        <v>1</v>
      </c>
      <c r="V611" t="s">
        <v>90</v>
      </c>
      <c r="W611" s="8">
        <f>IF(Table1[[#This Row],[main_reasontext]]=[1]Q3_narr_open!$A$23,1,IF(Table1[[#This Row],[main_reasontext]]=[1]Q3_narr_open!$A$24,2,IF(Table1[[#This Row],[main_reasontext]]=[1]Q3_narr_open!$A$25,3,IF(Table1[[#This Row],[main_reasontext]]=[1]Q3_narr_open!$A$26,4,))))</f>
        <v>1</v>
      </c>
      <c r="X611">
        <v>0</v>
      </c>
      <c r="Y611" t="str" cm="1">
        <f t="array" ref="Y61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11" cm="1">
        <f t="array" ref="Z61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11" t="str" cm="1">
        <f t="array" ref="AA61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611" cm="1">
        <f t="array" ref="AB61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611" t="str" cm="1">
        <f t="array" ref="AC61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611" cm="1">
        <f t="array" ref="AD61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611">
        <f>IF(OR(Table1[[#This Row],[Merged_Coding3numerical1]]=1,Table1[[#This Row],[Merged_Coding3numerical2]]=1,Table1[[#This Row],[Merged_Coding3numerical3]]=1),1,0)</f>
        <v>1</v>
      </c>
      <c r="AF611">
        <f>IF(OR(Table1[[#This Row],[Merged_Coding3numerical1]]=2,Table1[[#This Row],[Merged_Coding3numerical2]]=2,Table1[[#This Row],[Merged_Coding3numerical3]]=2),1,0)</f>
        <v>0</v>
      </c>
      <c r="AG611">
        <f>IF(OR(Table1[[#This Row],[Merged_Coding3numerical1]]=3,Table1[[#This Row],[Merged_Coding3numerical2]]=3,Table1[[#This Row],[Merged_Coding3numerical3]]=3),1,0)</f>
        <v>1</v>
      </c>
      <c r="AH611">
        <f>IF(OR(Table1[[#This Row],[Merged_Coding3numerical1]]=4,Table1[[#This Row],[Merged_Coding3numerical2]]=4,Table1[[#This Row],[Merged_Coding3numerical3]]=4),1,0)</f>
        <v>1</v>
      </c>
      <c r="AI611">
        <f>IF(OR(Table1[[#This Row],[Merged_Coding3numerical1]]=5,Table1[[#This Row],[Merged_Coding3numerical2]]=5,Table1[[#This Row],[Merged_Coding3numerical3]]=5),1,0)</f>
        <v>0</v>
      </c>
      <c r="AJ611">
        <f>LEN(Table1[[#This Row],[narratives_open]])</f>
        <v>485</v>
      </c>
      <c r="AK611" s="1" t="s">
        <v>90</v>
      </c>
      <c r="AL611" s="1">
        <v>2</v>
      </c>
      <c r="AM611" s="1" t="s">
        <v>1254</v>
      </c>
      <c r="AN611" s="1">
        <v>10</v>
      </c>
      <c r="AO611" s="1" t="s">
        <v>114</v>
      </c>
      <c r="AP611" s="1">
        <v>6</v>
      </c>
      <c r="AR611">
        <f t="shared" si="9"/>
        <v>0.33333333333333331</v>
      </c>
      <c r="AS611">
        <v>2</v>
      </c>
      <c r="AT611">
        <v>1</v>
      </c>
      <c r="AU611">
        <v>3</v>
      </c>
      <c r="AV611">
        <f>IF(Table1[[#This Row],[narratives_rank_1]]=1,IF(Table1[[#This Row],[narratives_rank_2]]=2,123,132),IF(Table1[[#This Row],[narratives_rank_1]]=2,IF(Table1[[#This Row],[narratives_rank_2]]=1,213,231),IF(Table1[[#This Row],[narratives_rank_2]]=1,312,321)))</f>
        <v>213</v>
      </c>
      <c r="AW611" t="str">
        <f>IF(AV611=[1]Q4_narr_rank!$B$2,[1]Q4_narr_rank!$A$2,IF(AV611=[1]Q4_narr_rank!$B$3,[1]Q4_narr_rank!$A$3,IF(AV611=[1]Q4_narr_rank!$B$4,[1]Q4_narr_rank!$A$4,IF(AV611=[1]Q4_narr_rank!$B$5,[1]Q4_narr_rank!$A$5,IF(AV611=[1]Q4_narr_rank!$B$6,[1]Q4_narr_rank!$A$6,IF(AV611=[1]Q4_narr_rank!$B$7,[1]Q4_narr_rank!$A$7))))))</f>
        <v>Balanced Cynics</v>
      </c>
      <c r="AX611" t="s">
        <v>3262</v>
      </c>
      <c r="AY611">
        <v>1</v>
      </c>
      <c r="AZ611">
        <f>LEN(Table1[[#This Row],[narratives_probing]])</f>
        <v>278</v>
      </c>
      <c r="BA611" s="6" t="str">
        <f>IF(Table1[[#This Row],[narratives_rank_1]]=1,"Money",IF(Table1[[#This Row],[narratives_rank_2]]=1,"Mixture",IF(Table1[[#This Row],[narratives_rank_3]]=1,"Sincere")))</f>
        <v>Mixture</v>
      </c>
      <c r="BB611" s="10" t="s">
        <v>116</v>
      </c>
      <c r="BC611" s="1">
        <v>10</v>
      </c>
      <c r="BF611" t="s">
        <v>93</v>
      </c>
      <c r="BG611" t="s">
        <v>94</v>
      </c>
      <c r="BH611" t="s">
        <v>146</v>
      </c>
      <c r="BI611" t="s">
        <v>188</v>
      </c>
      <c r="BJ611" t="s">
        <v>134</v>
      </c>
      <c r="BK611" t="s">
        <v>163</v>
      </c>
      <c r="BL611" t="s">
        <v>135</v>
      </c>
      <c r="BN611">
        <v>37</v>
      </c>
      <c r="BO611" t="s">
        <v>100</v>
      </c>
      <c r="BP611" t="s">
        <v>147</v>
      </c>
      <c r="BQ611" t="s">
        <v>138</v>
      </c>
    </row>
    <row r="612" spans="1:69" x14ac:dyDescent="0.2">
      <c r="A612" t="s">
        <v>3263</v>
      </c>
      <c r="B612" t="s">
        <v>3263</v>
      </c>
      <c r="C612">
        <v>87.611999999999995</v>
      </c>
      <c r="D612" t="s">
        <v>3264</v>
      </c>
      <c r="E612" s="1" t="s">
        <v>84</v>
      </c>
      <c r="F612" s="1">
        <v>4</v>
      </c>
      <c r="G612" s="1" t="s">
        <v>84</v>
      </c>
      <c r="H612" s="1">
        <v>1</v>
      </c>
      <c r="I612" s="1"/>
      <c r="J612" t="s">
        <v>3265</v>
      </c>
      <c r="K612" s="1" t="s">
        <v>108</v>
      </c>
      <c r="L612" s="1">
        <v>1</v>
      </c>
      <c r="M612" s="1" t="s">
        <v>109</v>
      </c>
      <c r="N612" s="1">
        <v>1</v>
      </c>
      <c r="O612" s="1" t="s">
        <v>88</v>
      </c>
      <c r="P612" s="1">
        <v>4</v>
      </c>
      <c r="R612" t="s">
        <v>3266</v>
      </c>
      <c r="S612">
        <v>0</v>
      </c>
      <c r="X612">
        <v>0</v>
      </c>
      <c r="Y612" t="str" cm="1">
        <f t="array" ref="Y61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12" cm="1">
        <f t="array" ref="Z61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12" t="str" cm="1">
        <f t="array" ref="AA61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12" t="str" cm="1">
        <f t="array" ref="AB61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12" t="str" cm="1">
        <f t="array" ref="AC61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12" t="str" cm="1">
        <f t="array" ref="AD61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12">
        <f>IF(OR(Table1[[#This Row],[Merged_Coding3numerical1]]=1,Table1[[#This Row],[Merged_Coding3numerical2]]=1,Table1[[#This Row],[Merged_Coding3numerical3]]=1),1,0)</f>
        <v>0</v>
      </c>
      <c r="AF612">
        <f>IF(OR(Table1[[#This Row],[Merged_Coding3numerical1]]=2,Table1[[#This Row],[Merged_Coding3numerical2]]=2,Table1[[#This Row],[Merged_Coding3numerical3]]=2),1,0)</f>
        <v>0</v>
      </c>
      <c r="AG612">
        <f>IF(OR(Table1[[#This Row],[Merged_Coding3numerical1]]=3,Table1[[#This Row],[Merged_Coding3numerical2]]=3,Table1[[#This Row],[Merged_Coding3numerical3]]=3),1,0)</f>
        <v>0</v>
      </c>
      <c r="AH612">
        <f>IF(OR(Table1[[#This Row],[Merged_Coding3numerical1]]=4,Table1[[#This Row],[Merged_Coding3numerical2]]=4,Table1[[#This Row],[Merged_Coding3numerical3]]=4),1,0)</f>
        <v>1</v>
      </c>
      <c r="AI612">
        <f>IF(OR(Table1[[#This Row],[Merged_Coding3numerical1]]=5,Table1[[#This Row],[Merged_Coding3numerical2]]=5,Table1[[#This Row],[Merged_Coding3numerical3]]=5),1,0)</f>
        <v>0</v>
      </c>
      <c r="AJ612">
        <f>LEN(Table1[[#This Row],[narratives_open]])</f>
        <v>112</v>
      </c>
      <c r="AK612" s="1" t="s">
        <v>113</v>
      </c>
      <c r="AL612" s="1">
        <v>1</v>
      </c>
      <c r="AR612">
        <f t="shared" si="9"/>
        <v>1</v>
      </c>
      <c r="AS612">
        <v>2</v>
      </c>
      <c r="AT612">
        <v>1</v>
      </c>
      <c r="AU612">
        <v>3</v>
      </c>
      <c r="AV612">
        <f>IF(Table1[[#This Row],[narratives_rank_1]]=1,IF(Table1[[#This Row],[narratives_rank_2]]=2,123,132),IF(Table1[[#This Row],[narratives_rank_1]]=2,IF(Table1[[#This Row],[narratives_rank_2]]=1,213,231),IF(Table1[[#This Row],[narratives_rank_2]]=1,312,321)))</f>
        <v>213</v>
      </c>
      <c r="AW612" t="str">
        <f>IF(AV612=[1]Q4_narr_rank!$B$2,[1]Q4_narr_rank!$A$2,IF(AV612=[1]Q4_narr_rank!$B$3,[1]Q4_narr_rank!$A$3,IF(AV612=[1]Q4_narr_rank!$B$4,[1]Q4_narr_rank!$A$4,IF(AV612=[1]Q4_narr_rank!$B$5,[1]Q4_narr_rank!$A$5,IF(AV612=[1]Q4_narr_rank!$B$6,[1]Q4_narr_rank!$A$6,IF(AV612=[1]Q4_narr_rank!$B$7,[1]Q4_narr_rank!$A$7))))))</f>
        <v>Balanced Cynics</v>
      </c>
      <c r="AX612" t="s">
        <v>3267</v>
      </c>
      <c r="AY612">
        <v>1</v>
      </c>
      <c r="AZ612">
        <f>LEN(Table1[[#This Row],[narratives_probing]])</f>
        <v>78</v>
      </c>
      <c r="BA612" s="6" t="str">
        <f>IF(Table1[[#This Row],[narratives_rank_1]]=1,"Money",IF(Table1[[#This Row],[narratives_rank_2]]=1,"Mixture",IF(Table1[[#This Row],[narratives_rank_3]]=1,"Sincere")))</f>
        <v>Mixture</v>
      </c>
      <c r="BB612" s="9" t="s">
        <v>132</v>
      </c>
      <c r="BC612" s="1">
        <v>20</v>
      </c>
      <c r="BF612" t="s">
        <v>237</v>
      </c>
      <c r="BG612" t="s">
        <v>94</v>
      </c>
      <c r="BH612" t="s">
        <v>118</v>
      </c>
      <c r="BI612" t="s">
        <v>118</v>
      </c>
      <c r="BJ612" t="s">
        <v>119</v>
      </c>
      <c r="BK612" t="s">
        <v>120</v>
      </c>
      <c r="BL612" t="s">
        <v>135</v>
      </c>
      <c r="BN612">
        <v>59</v>
      </c>
      <c r="BO612" t="s">
        <v>122</v>
      </c>
      <c r="BP612" t="s">
        <v>147</v>
      </c>
      <c r="BQ612" t="s">
        <v>138</v>
      </c>
    </row>
    <row r="613" spans="1:69" x14ac:dyDescent="0.2">
      <c r="A613" t="s">
        <v>3268</v>
      </c>
      <c r="B613" t="s">
        <v>3268</v>
      </c>
      <c r="C613">
        <v>80.98</v>
      </c>
      <c r="D613" t="s">
        <v>3269</v>
      </c>
      <c r="E613" s="1" t="s">
        <v>127</v>
      </c>
      <c r="F613" s="1">
        <v>3</v>
      </c>
      <c r="G613" s="1" t="s">
        <v>128</v>
      </c>
      <c r="H613" s="1">
        <v>9</v>
      </c>
      <c r="I613" s="1"/>
      <c r="J613" t="s">
        <v>3270</v>
      </c>
      <c r="K613" s="1" t="s">
        <v>108</v>
      </c>
      <c r="L613" s="1">
        <v>1</v>
      </c>
      <c r="M613" s="1" t="s">
        <v>109</v>
      </c>
      <c r="N613" s="1">
        <v>1</v>
      </c>
      <c r="O613" s="1" t="s">
        <v>88</v>
      </c>
      <c r="P613" s="1">
        <v>4</v>
      </c>
      <c r="R613" t="s">
        <v>3271</v>
      </c>
      <c r="S613">
        <v>0</v>
      </c>
      <c r="V613" t="s">
        <v>90</v>
      </c>
      <c r="W613" s="8">
        <f>IF(Table1[[#This Row],[main_reasontext]]=[1]Q3_narr_open!$A$23,1,IF(Table1[[#This Row],[main_reasontext]]=[1]Q3_narr_open!$A$24,2,IF(Table1[[#This Row],[main_reasontext]]=[1]Q3_narr_open!$A$25,3,IF(Table1[[#This Row],[main_reasontext]]=[1]Q3_narr_open!$A$26,4,))))</f>
        <v>1</v>
      </c>
      <c r="X613">
        <v>0</v>
      </c>
      <c r="Y613" t="str" cm="1">
        <f t="array" ref="Y61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13" cm="1">
        <f t="array" ref="Z61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13" t="str" cm="1">
        <f t="array" ref="AA61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13" cm="1">
        <f t="array" ref="AB61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13" t="str" cm="1">
        <f t="array" ref="AC61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13" t="str" cm="1">
        <f t="array" ref="AD61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13">
        <f>IF(OR(Table1[[#This Row],[Merged_Coding3numerical1]]=1,Table1[[#This Row],[Merged_Coding3numerical2]]=1,Table1[[#This Row],[Merged_Coding3numerical3]]=1),1,0)</f>
        <v>1</v>
      </c>
      <c r="AF613">
        <f>IF(OR(Table1[[#This Row],[Merged_Coding3numerical1]]=2,Table1[[#This Row],[Merged_Coding3numerical2]]=2,Table1[[#This Row],[Merged_Coding3numerical3]]=2),1,0)</f>
        <v>0</v>
      </c>
      <c r="AG613">
        <f>IF(OR(Table1[[#This Row],[Merged_Coding3numerical1]]=3,Table1[[#This Row],[Merged_Coding3numerical2]]=3,Table1[[#This Row],[Merged_Coding3numerical3]]=3),1,0)</f>
        <v>0</v>
      </c>
      <c r="AH613">
        <f>IF(OR(Table1[[#This Row],[Merged_Coding3numerical1]]=4,Table1[[#This Row],[Merged_Coding3numerical2]]=4,Table1[[#This Row],[Merged_Coding3numerical3]]=4),1,0)</f>
        <v>1</v>
      </c>
      <c r="AI613">
        <f>IF(OR(Table1[[#This Row],[Merged_Coding3numerical1]]=5,Table1[[#This Row],[Merged_Coding3numerical2]]=5,Table1[[#This Row],[Merged_Coding3numerical3]]=5),1,0)</f>
        <v>0</v>
      </c>
      <c r="AJ613">
        <f>LEN(Table1[[#This Row],[narratives_open]])</f>
        <v>355</v>
      </c>
      <c r="AK613" s="1" t="s">
        <v>90</v>
      </c>
      <c r="AL613" s="1">
        <v>2</v>
      </c>
      <c r="AM613" s="1" t="s">
        <v>113</v>
      </c>
      <c r="AN613" s="1">
        <v>1</v>
      </c>
      <c r="AR613">
        <f t="shared" si="9"/>
        <v>0.5</v>
      </c>
      <c r="AS613">
        <v>1</v>
      </c>
      <c r="AT613">
        <v>2</v>
      </c>
      <c r="AU613">
        <v>3</v>
      </c>
      <c r="AV613">
        <f>IF(Table1[[#This Row],[narratives_rank_1]]=1,IF(Table1[[#This Row],[narratives_rank_2]]=2,123,132),IF(Table1[[#This Row],[narratives_rank_1]]=2,IF(Table1[[#This Row],[narratives_rank_2]]=1,213,231),IF(Table1[[#This Row],[narratives_rank_2]]=1,312,321)))</f>
        <v>123</v>
      </c>
      <c r="AW613" t="str">
        <f>IF(AV613=[1]Q4_narr_rank!$B$2,[1]Q4_narr_rank!$A$2,IF(AV613=[1]Q4_narr_rank!$B$3,[1]Q4_narr_rank!$A$3,IF(AV613=[1]Q4_narr_rank!$B$4,[1]Q4_narr_rank!$A$4,IF(AV613=[1]Q4_narr_rank!$B$5,[1]Q4_narr_rank!$A$5,IF(AV613=[1]Q4_narr_rank!$B$6,[1]Q4_narr_rank!$A$6,IF(AV613=[1]Q4_narr_rank!$B$7,[1]Q4_narr_rank!$A$7))))))</f>
        <v>Cynics</v>
      </c>
      <c r="AX613" t="s">
        <v>3272</v>
      </c>
      <c r="AY613">
        <v>1</v>
      </c>
      <c r="AZ613">
        <f>LEN(Table1[[#This Row],[narratives_probing]])</f>
        <v>209</v>
      </c>
      <c r="BA613" s="6" t="str">
        <f>IF(Table1[[#This Row],[narratives_rank_1]]=1,"Money",IF(Table1[[#This Row],[narratives_rank_2]]=1,"Mixture",IF(Table1[[#This Row],[narratives_rank_3]]=1,"Sincere")))</f>
        <v>Money</v>
      </c>
      <c r="BB613" s="11" t="s">
        <v>92</v>
      </c>
      <c r="BC613" s="1">
        <v>9</v>
      </c>
      <c r="BF613" t="s">
        <v>202</v>
      </c>
      <c r="BG613" t="s">
        <v>94</v>
      </c>
      <c r="BH613" t="s">
        <v>188</v>
      </c>
      <c r="BI613" t="s">
        <v>118</v>
      </c>
      <c r="BJ613" t="s">
        <v>162</v>
      </c>
      <c r="BK613" t="s">
        <v>120</v>
      </c>
      <c r="BL613" t="s">
        <v>135</v>
      </c>
      <c r="BN613">
        <v>60</v>
      </c>
      <c r="BO613" t="s">
        <v>122</v>
      </c>
      <c r="BP613" t="s">
        <v>147</v>
      </c>
      <c r="BQ613" t="s">
        <v>156</v>
      </c>
    </row>
    <row r="614" spans="1:69" x14ac:dyDescent="0.2">
      <c r="A614" t="s">
        <v>3273</v>
      </c>
      <c r="B614" t="s">
        <v>3273</v>
      </c>
      <c r="C614">
        <v>109.608</v>
      </c>
      <c r="D614" t="s">
        <v>3274</v>
      </c>
      <c r="E614" s="1" t="s">
        <v>167</v>
      </c>
      <c r="F614" s="1">
        <v>5</v>
      </c>
      <c r="G614" s="1" t="s">
        <v>167</v>
      </c>
      <c r="H614" s="1">
        <v>19</v>
      </c>
      <c r="I614" s="1"/>
      <c r="J614" t="s">
        <v>3275</v>
      </c>
      <c r="K614" s="1" t="s">
        <v>108</v>
      </c>
      <c r="L614" s="1">
        <v>1</v>
      </c>
      <c r="M614" s="1" t="s">
        <v>109</v>
      </c>
      <c r="N614" s="1">
        <v>1</v>
      </c>
      <c r="O614" s="1" t="s">
        <v>88</v>
      </c>
      <c r="P614" s="1">
        <v>4</v>
      </c>
      <c r="Q614" s="1"/>
      <c r="R614" t="s">
        <v>3276</v>
      </c>
      <c r="S614">
        <v>0</v>
      </c>
      <c r="V614" t="s">
        <v>90</v>
      </c>
      <c r="W614" s="8">
        <f>IF(Table1[[#This Row],[main_reasontext]]=[1]Q3_narr_open!$A$23,1,IF(Table1[[#This Row],[main_reasontext]]=[1]Q3_narr_open!$A$24,2,IF(Table1[[#This Row],[main_reasontext]]=[1]Q3_narr_open!$A$25,3,IF(Table1[[#This Row],[main_reasontext]]=[1]Q3_narr_open!$A$26,4,))))</f>
        <v>1</v>
      </c>
      <c r="X614">
        <v>0</v>
      </c>
      <c r="Y614" t="str" cm="1">
        <f t="array" ref="Y61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14" cm="1">
        <f t="array" ref="Z61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14" t="str" cm="1">
        <f t="array" ref="AA61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14" cm="1">
        <f t="array" ref="AB61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14" t="str" cm="1">
        <f t="array" ref="AC61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14" t="str" cm="1">
        <f t="array" ref="AD61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14">
        <f>IF(OR(Table1[[#This Row],[Merged_Coding3numerical1]]=1,Table1[[#This Row],[Merged_Coding3numerical2]]=1,Table1[[#This Row],[Merged_Coding3numerical3]]=1),1,0)</f>
        <v>1</v>
      </c>
      <c r="AF614">
        <f>IF(OR(Table1[[#This Row],[Merged_Coding3numerical1]]=2,Table1[[#This Row],[Merged_Coding3numerical2]]=2,Table1[[#This Row],[Merged_Coding3numerical3]]=2),1,0)</f>
        <v>0</v>
      </c>
      <c r="AG614">
        <f>IF(OR(Table1[[#This Row],[Merged_Coding3numerical1]]=3,Table1[[#This Row],[Merged_Coding3numerical2]]=3,Table1[[#This Row],[Merged_Coding3numerical3]]=3),1,0)</f>
        <v>0</v>
      </c>
      <c r="AH614">
        <f>IF(OR(Table1[[#This Row],[Merged_Coding3numerical1]]=4,Table1[[#This Row],[Merged_Coding3numerical2]]=4,Table1[[#This Row],[Merged_Coding3numerical3]]=4),1,0)</f>
        <v>1</v>
      </c>
      <c r="AI614">
        <f>IF(OR(Table1[[#This Row],[Merged_Coding3numerical1]]=5,Table1[[#This Row],[Merged_Coding3numerical2]]=5,Table1[[#This Row],[Merged_Coding3numerical3]]=5),1,0)</f>
        <v>0</v>
      </c>
      <c r="AJ614">
        <f>LEN(Table1[[#This Row],[narratives_open]])</f>
        <v>115</v>
      </c>
      <c r="AK614" s="1" t="s">
        <v>90</v>
      </c>
      <c r="AL614" s="1">
        <v>2</v>
      </c>
      <c r="AM614" s="1" t="s">
        <v>113</v>
      </c>
      <c r="AN614" s="1">
        <v>1</v>
      </c>
      <c r="AR614">
        <f t="shared" si="9"/>
        <v>0.5</v>
      </c>
      <c r="AS614">
        <v>2</v>
      </c>
      <c r="AT614">
        <v>1</v>
      </c>
      <c r="AU614">
        <v>3</v>
      </c>
      <c r="AV614">
        <f>IF(Table1[[#This Row],[narratives_rank_1]]=1,IF(Table1[[#This Row],[narratives_rank_2]]=2,123,132),IF(Table1[[#This Row],[narratives_rank_1]]=2,IF(Table1[[#This Row],[narratives_rank_2]]=1,213,231),IF(Table1[[#This Row],[narratives_rank_2]]=1,312,321)))</f>
        <v>213</v>
      </c>
      <c r="AW614" t="str">
        <f>IF(AV614=[1]Q4_narr_rank!$B$2,[1]Q4_narr_rank!$A$2,IF(AV614=[1]Q4_narr_rank!$B$3,[1]Q4_narr_rank!$A$3,IF(AV614=[1]Q4_narr_rank!$B$4,[1]Q4_narr_rank!$A$4,IF(AV614=[1]Q4_narr_rank!$B$5,[1]Q4_narr_rank!$A$5,IF(AV614=[1]Q4_narr_rank!$B$6,[1]Q4_narr_rank!$A$6,IF(AV614=[1]Q4_narr_rank!$B$7,[1]Q4_narr_rank!$A$7))))))</f>
        <v>Balanced Cynics</v>
      </c>
      <c r="AX614" t="s">
        <v>3277</v>
      </c>
      <c r="AY614">
        <v>1</v>
      </c>
      <c r="AZ614">
        <f>LEN(Table1[[#This Row],[narratives_probing]])</f>
        <v>186</v>
      </c>
      <c r="BA614" s="6" t="str">
        <f>IF(Table1[[#This Row],[narratives_rank_1]]=1,"Money",IF(Table1[[#This Row],[narratives_rank_2]]=1,"Mixture",IF(Table1[[#This Row],[narratives_rank_3]]=1,"Sincere")))</f>
        <v>Mixture</v>
      </c>
      <c r="BB614" s="11" t="s">
        <v>116</v>
      </c>
      <c r="BC614" s="1">
        <v>10</v>
      </c>
      <c r="BF614" t="s">
        <v>223</v>
      </c>
      <c r="BG614" t="s">
        <v>94</v>
      </c>
      <c r="BH614" t="s">
        <v>498</v>
      </c>
      <c r="BI614" t="s">
        <v>498</v>
      </c>
      <c r="BJ614" t="s">
        <v>162</v>
      </c>
      <c r="BK614" t="s">
        <v>120</v>
      </c>
      <c r="BL614" t="s">
        <v>99</v>
      </c>
      <c r="BN614">
        <v>44</v>
      </c>
      <c r="BO614" t="s">
        <v>136</v>
      </c>
      <c r="BP614" t="s">
        <v>101</v>
      </c>
      <c r="BQ614" t="s">
        <v>124</v>
      </c>
    </row>
    <row r="615" spans="1:69" x14ac:dyDescent="0.2">
      <c r="A615" t="s">
        <v>3278</v>
      </c>
      <c r="B615" t="s">
        <v>3278</v>
      </c>
      <c r="C615">
        <v>76.582999999999998</v>
      </c>
      <c r="D615" t="s">
        <v>3279</v>
      </c>
      <c r="E615" s="1" t="s">
        <v>105</v>
      </c>
      <c r="F615" s="1">
        <v>1</v>
      </c>
      <c r="G615" s="1" t="s">
        <v>106</v>
      </c>
      <c r="H615" s="1">
        <v>2</v>
      </c>
      <c r="I615" s="1"/>
      <c r="J615" t="s">
        <v>3280</v>
      </c>
      <c r="K615" s="1" t="s">
        <v>108</v>
      </c>
      <c r="L615" s="1">
        <v>1</v>
      </c>
      <c r="M615" s="1" t="s">
        <v>109</v>
      </c>
      <c r="N615" s="1">
        <v>1</v>
      </c>
      <c r="O615" s="1" t="s">
        <v>88</v>
      </c>
      <c r="P615" s="1">
        <v>4</v>
      </c>
      <c r="R615" t="s">
        <v>3281</v>
      </c>
      <c r="S615">
        <v>0</v>
      </c>
      <c r="X615">
        <v>0</v>
      </c>
      <c r="Y615" t="str" cm="1">
        <f t="array" ref="Y61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15" cm="1">
        <f t="array" ref="Z61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15" t="str" cm="1">
        <f t="array" ref="AA61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15" t="str" cm="1">
        <f t="array" ref="AB61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15" t="str" cm="1">
        <f t="array" ref="AC61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15" t="str" cm="1">
        <f t="array" ref="AD61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15">
        <f>IF(OR(Table1[[#This Row],[Merged_Coding3numerical1]]=1,Table1[[#This Row],[Merged_Coding3numerical2]]=1,Table1[[#This Row],[Merged_Coding3numerical3]]=1),1,0)</f>
        <v>0</v>
      </c>
      <c r="AF615">
        <f>IF(OR(Table1[[#This Row],[Merged_Coding3numerical1]]=2,Table1[[#This Row],[Merged_Coding3numerical2]]=2,Table1[[#This Row],[Merged_Coding3numerical3]]=2),1,0)</f>
        <v>0</v>
      </c>
      <c r="AG615">
        <f>IF(OR(Table1[[#This Row],[Merged_Coding3numerical1]]=3,Table1[[#This Row],[Merged_Coding3numerical2]]=3,Table1[[#This Row],[Merged_Coding3numerical3]]=3),1,0)</f>
        <v>0</v>
      </c>
      <c r="AH615">
        <f>IF(OR(Table1[[#This Row],[Merged_Coding3numerical1]]=4,Table1[[#This Row],[Merged_Coding3numerical2]]=4,Table1[[#This Row],[Merged_Coding3numerical3]]=4),1,0)</f>
        <v>1</v>
      </c>
      <c r="AI615">
        <f>IF(OR(Table1[[#This Row],[Merged_Coding3numerical1]]=5,Table1[[#This Row],[Merged_Coding3numerical2]]=5,Table1[[#This Row],[Merged_Coding3numerical3]]=5),1,0)</f>
        <v>0</v>
      </c>
      <c r="AJ615">
        <f>LEN(Table1[[#This Row],[narratives_open]])</f>
        <v>280</v>
      </c>
      <c r="AK615" s="1" t="s">
        <v>113</v>
      </c>
      <c r="AL615" s="1">
        <v>1</v>
      </c>
      <c r="AR615">
        <f t="shared" si="9"/>
        <v>1</v>
      </c>
      <c r="AS615">
        <v>3</v>
      </c>
      <c r="AT615">
        <v>2</v>
      </c>
      <c r="AU615">
        <v>1</v>
      </c>
      <c r="AV615">
        <f>IF(Table1[[#This Row],[narratives_rank_1]]=1,IF(Table1[[#This Row],[narratives_rank_2]]=2,123,132),IF(Table1[[#This Row],[narratives_rank_1]]=2,IF(Table1[[#This Row],[narratives_rank_2]]=1,213,231),IF(Table1[[#This Row],[narratives_rank_2]]=1,312,321)))</f>
        <v>321</v>
      </c>
      <c r="AW615" t="str">
        <f>IF(AV615=[1]Q4_narr_rank!$B$2,[1]Q4_narr_rank!$A$2,IF(AV615=[1]Q4_narr_rank!$B$3,[1]Q4_narr_rank!$A$3,IF(AV615=[1]Q4_narr_rank!$B$4,[1]Q4_narr_rank!$A$4,IF(AV615=[1]Q4_narr_rank!$B$5,[1]Q4_narr_rank!$A$5,IF(AV615=[1]Q4_narr_rank!$B$6,[1]Q4_narr_rank!$A$6,IF(AV615=[1]Q4_narr_rank!$B$7,[1]Q4_narr_rank!$A$7))))))</f>
        <v>Idealists</v>
      </c>
      <c r="AX615" t="s">
        <v>3282</v>
      </c>
      <c r="AY615">
        <v>1</v>
      </c>
      <c r="AZ615">
        <f>LEN(Table1[[#This Row],[narratives_probing]])</f>
        <v>203</v>
      </c>
      <c r="BA615" s="6" t="str">
        <f>IF(Table1[[#This Row],[narratives_rank_1]]=1,"Money",IF(Table1[[#This Row],[narratives_rank_2]]=1,"Mixture",IF(Table1[[#This Row],[narratives_rank_3]]=1,"Sincere")))</f>
        <v>Sincere</v>
      </c>
      <c r="BB615" s="9" t="s">
        <v>369</v>
      </c>
      <c r="BC615" s="1">
        <v>7</v>
      </c>
      <c r="BF615" t="s">
        <v>93</v>
      </c>
      <c r="BG615" t="s">
        <v>187</v>
      </c>
      <c r="BH615" t="s">
        <v>96</v>
      </c>
      <c r="BI615" t="s">
        <v>95</v>
      </c>
      <c r="BJ615" t="s">
        <v>154</v>
      </c>
      <c r="BK615" t="s">
        <v>120</v>
      </c>
      <c r="BL615" t="s">
        <v>121</v>
      </c>
      <c r="BN615">
        <v>30</v>
      </c>
      <c r="BO615" t="s">
        <v>155</v>
      </c>
      <c r="BP615" t="s">
        <v>324</v>
      </c>
      <c r="BQ615" t="s">
        <v>124</v>
      </c>
    </row>
    <row r="616" spans="1:69" x14ac:dyDescent="0.2">
      <c r="A616" t="s">
        <v>3283</v>
      </c>
      <c r="B616" t="s">
        <v>3283</v>
      </c>
      <c r="C616">
        <v>302.37700000000001</v>
      </c>
      <c r="D616" t="s">
        <v>3284</v>
      </c>
      <c r="E616" s="1" t="s">
        <v>105</v>
      </c>
      <c r="F616" s="1">
        <v>1</v>
      </c>
      <c r="G616" s="1" t="s">
        <v>387</v>
      </c>
      <c r="H616" s="1">
        <v>10</v>
      </c>
      <c r="I616" s="1"/>
      <c r="J616" t="s">
        <v>3285</v>
      </c>
      <c r="K616" s="1" t="s">
        <v>192</v>
      </c>
      <c r="L616" s="1">
        <v>3</v>
      </c>
      <c r="M616" s="1" t="s">
        <v>87</v>
      </c>
      <c r="N616" s="1">
        <v>3</v>
      </c>
      <c r="O616" s="1" t="s">
        <v>88</v>
      </c>
      <c r="P616" s="1">
        <v>4</v>
      </c>
      <c r="R616" t="s">
        <v>3286</v>
      </c>
      <c r="S616">
        <v>0</v>
      </c>
      <c r="T616" t="s">
        <v>170</v>
      </c>
      <c r="U616">
        <v>1</v>
      </c>
      <c r="V616" t="s">
        <v>185</v>
      </c>
      <c r="W616" s="8">
        <f>IF(Table1[[#This Row],[main_reasontext]]=[1]Q3_narr_open!$A$23,1,IF(Table1[[#This Row],[main_reasontext]]=[1]Q3_narr_open!$A$24,2,IF(Table1[[#This Row],[main_reasontext]]=[1]Q3_narr_open!$A$25,3,IF(Table1[[#This Row],[main_reasontext]]=[1]Q3_narr_open!$A$26,4,))))</f>
        <v>4</v>
      </c>
      <c r="X616">
        <v>0</v>
      </c>
      <c r="Y616" t="str" cm="1">
        <f t="array" ref="Y61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16" cm="1">
        <f t="array" ref="Z61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16" t="str" cm="1">
        <f t="array" ref="AA61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16" cm="1">
        <f t="array" ref="AB61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16" t="str" cm="1">
        <f t="array" ref="AC61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16" t="str" cm="1">
        <f t="array" ref="AD61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16">
        <f>IF(OR(Table1[[#This Row],[Merged_Coding3numerical1]]=1,Table1[[#This Row],[Merged_Coding3numerical2]]=1,Table1[[#This Row],[Merged_Coding3numerical3]]=1),1,0)</f>
        <v>1</v>
      </c>
      <c r="AF616">
        <f>IF(OR(Table1[[#This Row],[Merged_Coding3numerical1]]=2,Table1[[#This Row],[Merged_Coding3numerical2]]=2,Table1[[#This Row],[Merged_Coding3numerical3]]=2),1,0)</f>
        <v>0</v>
      </c>
      <c r="AG616">
        <f>IF(OR(Table1[[#This Row],[Merged_Coding3numerical1]]=3,Table1[[#This Row],[Merged_Coding3numerical2]]=3,Table1[[#This Row],[Merged_Coding3numerical3]]=3),1,0)</f>
        <v>0</v>
      </c>
      <c r="AH616">
        <f>IF(OR(Table1[[#This Row],[Merged_Coding3numerical1]]=4,Table1[[#This Row],[Merged_Coding3numerical2]]=4,Table1[[#This Row],[Merged_Coding3numerical3]]=4),1,0)</f>
        <v>1</v>
      </c>
      <c r="AI616">
        <f>IF(OR(Table1[[#This Row],[Merged_Coding3numerical1]]=5,Table1[[#This Row],[Merged_Coding3numerical2]]=5,Table1[[#This Row],[Merged_Coding3numerical3]]=5),1,0)</f>
        <v>0</v>
      </c>
      <c r="AJ616">
        <f>LEN(Table1[[#This Row],[narratives_open]])</f>
        <v>196</v>
      </c>
      <c r="AK616" s="1" t="s">
        <v>113</v>
      </c>
      <c r="AL616" s="1">
        <v>1</v>
      </c>
      <c r="AM616" s="1" t="s">
        <v>90</v>
      </c>
      <c r="AN616" s="1">
        <v>2</v>
      </c>
      <c r="AR616">
        <f t="shared" si="9"/>
        <v>0.5</v>
      </c>
      <c r="AS616">
        <v>3</v>
      </c>
      <c r="AT616">
        <v>1</v>
      </c>
      <c r="AU616">
        <v>2</v>
      </c>
      <c r="AV616">
        <f>IF(Table1[[#This Row],[narratives_rank_1]]=1,IF(Table1[[#This Row],[narratives_rank_2]]=2,123,132),IF(Table1[[#This Row],[narratives_rank_1]]=2,IF(Table1[[#This Row],[narratives_rank_2]]=1,213,231),IF(Table1[[#This Row],[narratives_rank_2]]=1,312,321)))</f>
        <v>312</v>
      </c>
      <c r="AW616" t="str">
        <f>IF(AV616=[1]Q4_narr_rank!$B$2,[1]Q4_narr_rank!$A$2,IF(AV616=[1]Q4_narr_rank!$B$3,[1]Q4_narr_rank!$A$3,IF(AV616=[1]Q4_narr_rank!$B$4,[1]Q4_narr_rank!$A$4,IF(AV616=[1]Q4_narr_rank!$B$5,[1]Q4_narr_rank!$A$5,IF(AV616=[1]Q4_narr_rank!$B$6,[1]Q4_narr_rank!$A$6,IF(AV616=[1]Q4_narr_rank!$B$7,[1]Q4_narr_rank!$A$7))))))</f>
        <v>Balanced Idealists</v>
      </c>
      <c r="AX616" t="s">
        <v>3287</v>
      </c>
      <c r="AY616">
        <v>1</v>
      </c>
      <c r="AZ616">
        <f>LEN(Table1[[#This Row],[narratives_probing]])</f>
        <v>198</v>
      </c>
      <c r="BA616" s="6" t="str">
        <f>IF(Table1[[#This Row],[narratives_rank_1]]=1,"Money",IF(Table1[[#This Row],[narratives_rank_2]]=1,"Mixture",IF(Table1[[#This Row],[narratives_rank_3]]=1,"Sincere")))</f>
        <v>Mixture</v>
      </c>
      <c r="BB616" s="9" t="s">
        <v>268</v>
      </c>
      <c r="BC616" s="1">
        <v>6</v>
      </c>
      <c r="BF616" t="s">
        <v>202</v>
      </c>
      <c r="BG616" t="s">
        <v>187</v>
      </c>
      <c r="BH616" t="s">
        <v>146</v>
      </c>
      <c r="BI616" t="s">
        <v>146</v>
      </c>
      <c r="BJ616" t="s">
        <v>119</v>
      </c>
      <c r="BK616" t="s">
        <v>120</v>
      </c>
      <c r="BL616" t="s">
        <v>135</v>
      </c>
      <c r="BN616">
        <v>58</v>
      </c>
      <c r="BO616" t="s">
        <v>136</v>
      </c>
      <c r="BP616" t="s">
        <v>123</v>
      </c>
      <c r="BQ616" t="s">
        <v>156</v>
      </c>
    </row>
    <row r="617" spans="1:69" x14ac:dyDescent="0.2">
      <c r="A617" t="s">
        <v>3288</v>
      </c>
      <c r="B617" t="s">
        <v>3288</v>
      </c>
      <c r="C617">
        <v>68.543000000000006</v>
      </c>
      <c r="D617" t="s">
        <v>3289</v>
      </c>
      <c r="E617" s="1" t="s">
        <v>127</v>
      </c>
      <c r="F617" s="1">
        <v>3</v>
      </c>
      <c r="G617" s="1" t="s">
        <v>128</v>
      </c>
      <c r="H617" s="1">
        <v>9</v>
      </c>
      <c r="I617" s="1"/>
      <c r="J617" t="s">
        <v>3290</v>
      </c>
      <c r="K617" s="1" t="s">
        <v>108</v>
      </c>
      <c r="L617" s="1">
        <v>1</v>
      </c>
      <c r="M617" s="1" t="s">
        <v>109</v>
      </c>
      <c r="N617" s="1">
        <v>1</v>
      </c>
      <c r="O617" s="1" t="s">
        <v>88</v>
      </c>
      <c r="P617" s="1">
        <v>4</v>
      </c>
      <c r="R617" t="s">
        <v>3291</v>
      </c>
      <c r="S617">
        <v>0</v>
      </c>
      <c r="V617" t="s">
        <v>90</v>
      </c>
      <c r="W617" s="8">
        <f>IF(Table1[[#This Row],[main_reasontext]]=[1]Q3_narr_open!$A$23,1,IF(Table1[[#This Row],[main_reasontext]]=[1]Q3_narr_open!$A$24,2,IF(Table1[[#This Row],[main_reasontext]]=[1]Q3_narr_open!$A$25,3,IF(Table1[[#This Row],[main_reasontext]]=[1]Q3_narr_open!$A$26,4,))))</f>
        <v>1</v>
      </c>
      <c r="X617">
        <v>0</v>
      </c>
      <c r="Y617" t="str" cm="1">
        <f t="array" ref="Y61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17" cm="1">
        <f t="array" ref="Z61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17" t="str" cm="1">
        <f t="array" ref="AA61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617" cm="1">
        <f t="array" ref="AB61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617" t="str" cm="1">
        <f t="array" ref="AC61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17" t="str" cm="1">
        <f t="array" ref="AD61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17">
        <f>IF(OR(Table1[[#This Row],[Merged_Coding3numerical1]]=1,Table1[[#This Row],[Merged_Coding3numerical2]]=1,Table1[[#This Row],[Merged_Coding3numerical3]]=1),1,0)</f>
        <v>1</v>
      </c>
      <c r="AF617">
        <f>IF(OR(Table1[[#This Row],[Merged_Coding3numerical1]]=2,Table1[[#This Row],[Merged_Coding3numerical2]]=2,Table1[[#This Row],[Merged_Coding3numerical3]]=2),1,0)</f>
        <v>0</v>
      </c>
      <c r="AG617">
        <f>IF(OR(Table1[[#This Row],[Merged_Coding3numerical1]]=3,Table1[[#This Row],[Merged_Coding3numerical2]]=3,Table1[[#This Row],[Merged_Coding3numerical3]]=3),1,0)</f>
        <v>1</v>
      </c>
      <c r="AH617">
        <f>IF(OR(Table1[[#This Row],[Merged_Coding3numerical1]]=4,Table1[[#This Row],[Merged_Coding3numerical2]]=4,Table1[[#This Row],[Merged_Coding3numerical3]]=4),1,0)</f>
        <v>0</v>
      </c>
      <c r="AI617">
        <f>IF(OR(Table1[[#This Row],[Merged_Coding3numerical1]]=5,Table1[[#This Row],[Merged_Coding3numerical2]]=5,Table1[[#This Row],[Merged_Coding3numerical3]]=5),1,0)</f>
        <v>0</v>
      </c>
      <c r="AJ617">
        <f>LEN(Table1[[#This Row],[narratives_open]])</f>
        <v>84</v>
      </c>
      <c r="AK617" s="1" t="s">
        <v>90</v>
      </c>
      <c r="AL617" s="1">
        <v>2</v>
      </c>
      <c r="AM617" s="1" t="s">
        <v>1254</v>
      </c>
      <c r="AN617" s="1">
        <v>10</v>
      </c>
      <c r="AR617">
        <f t="shared" si="9"/>
        <v>0.5</v>
      </c>
      <c r="AS617">
        <v>1</v>
      </c>
      <c r="AT617">
        <v>2</v>
      </c>
      <c r="AU617">
        <v>3</v>
      </c>
      <c r="AV617">
        <f>IF(Table1[[#This Row],[narratives_rank_1]]=1,IF(Table1[[#This Row],[narratives_rank_2]]=2,123,132),IF(Table1[[#This Row],[narratives_rank_1]]=2,IF(Table1[[#This Row],[narratives_rank_2]]=1,213,231),IF(Table1[[#This Row],[narratives_rank_2]]=1,312,321)))</f>
        <v>123</v>
      </c>
      <c r="AW617" t="str">
        <f>IF(AV617=[1]Q4_narr_rank!$B$2,[1]Q4_narr_rank!$A$2,IF(AV617=[1]Q4_narr_rank!$B$3,[1]Q4_narr_rank!$A$3,IF(AV617=[1]Q4_narr_rank!$B$4,[1]Q4_narr_rank!$A$4,IF(AV617=[1]Q4_narr_rank!$B$5,[1]Q4_narr_rank!$A$5,IF(AV617=[1]Q4_narr_rank!$B$6,[1]Q4_narr_rank!$A$6,IF(AV617=[1]Q4_narr_rank!$B$7,[1]Q4_narr_rank!$A$7))))))</f>
        <v>Cynics</v>
      </c>
      <c r="AX617" t="s">
        <v>3292</v>
      </c>
      <c r="AY617">
        <v>1</v>
      </c>
      <c r="AZ617">
        <f>LEN(Table1[[#This Row],[narratives_probing]])</f>
        <v>73</v>
      </c>
      <c r="BA617" s="6" t="str">
        <f>IF(Table1[[#This Row],[narratives_rank_1]]=1,"Money",IF(Table1[[#This Row],[narratives_rank_2]]=1,"Mixture",IF(Table1[[#This Row],[narratives_rank_3]]=1,"Sincere")))</f>
        <v>Money</v>
      </c>
      <c r="BB617" s="7" t="s">
        <v>92</v>
      </c>
      <c r="BC617" s="1">
        <v>9</v>
      </c>
      <c r="BF617" t="s">
        <v>237</v>
      </c>
      <c r="BG617" t="s">
        <v>187</v>
      </c>
      <c r="BH617" t="s">
        <v>118</v>
      </c>
      <c r="BI617" t="s">
        <v>118</v>
      </c>
      <c r="BJ617" t="s">
        <v>119</v>
      </c>
      <c r="BK617" t="s">
        <v>120</v>
      </c>
      <c r="BL617" t="s">
        <v>135</v>
      </c>
      <c r="BN617">
        <v>53</v>
      </c>
      <c r="BO617" t="s">
        <v>136</v>
      </c>
      <c r="BP617" t="s">
        <v>324</v>
      </c>
      <c r="BQ617" t="s">
        <v>156</v>
      </c>
    </row>
    <row r="618" spans="1:69" x14ac:dyDescent="0.2">
      <c r="A618" t="s">
        <v>3293</v>
      </c>
      <c r="B618" t="s">
        <v>3293</v>
      </c>
      <c r="C618">
        <v>197.86</v>
      </c>
      <c r="D618" t="s">
        <v>3294</v>
      </c>
      <c r="E618" s="1" t="s">
        <v>105</v>
      </c>
      <c r="F618" s="1">
        <v>1</v>
      </c>
      <c r="G618" s="1" t="s">
        <v>2505</v>
      </c>
      <c r="H618" s="1">
        <v>12</v>
      </c>
      <c r="I618" s="1"/>
      <c r="J618" t="s">
        <v>3295</v>
      </c>
      <c r="K618" s="1" t="s">
        <v>108</v>
      </c>
      <c r="L618" s="1">
        <v>1</v>
      </c>
      <c r="M618" s="1" t="s">
        <v>109</v>
      </c>
      <c r="N618" s="1">
        <v>1</v>
      </c>
      <c r="O618" s="1" t="s">
        <v>88</v>
      </c>
      <c r="P618" s="1">
        <v>4</v>
      </c>
      <c r="Q618" s="1"/>
      <c r="R618" t="s">
        <v>3296</v>
      </c>
      <c r="S618">
        <v>0</v>
      </c>
      <c r="V618" t="s">
        <v>90</v>
      </c>
      <c r="W618" s="8">
        <f>IF(Table1[[#This Row],[main_reasontext]]=[1]Q3_narr_open!$A$23,1,IF(Table1[[#This Row],[main_reasontext]]=[1]Q3_narr_open!$A$24,2,IF(Table1[[#This Row],[main_reasontext]]=[1]Q3_narr_open!$A$25,3,IF(Table1[[#This Row],[main_reasontext]]=[1]Q3_narr_open!$A$26,4,))))</f>
        <v>1</v>
      </c>
      <c r="X618">
        <v>0</v>
      </c>
      <c r="Y618" t="str" cm="1">
        <f t="array" ref="Y61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18" cm="1">
        <f t="array" ref="Z61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18" t="str" cm="1">
        <f t="array" ref="AA61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18" cm="1">
        <f t="array" ref="AB61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18" t="str" cm="1">
        <f t="array" ref="AC61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18" t="str" cm="1">
        <f t="array" ref="AD61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18">
        <f>IF(OR(Table1[[#This Row],[Merged_Coding3numerical1]]=1,Table1[[#This Row],[Merged_Coding3numerical2]]=1,Table1[[#This Row],[Merged_Coding3numerical3]]=1),1,0)</f>
        <v>1</v>
      </c>
      <c r="AF618">
        <f>IF(OR(Table1[[#This Row],[Merged_Coding3numerical1]]=2,Table1[[#This Row],[Merged_Coding3numerical2]]=2,Table1[[#This Row],[Merged_Coding3numerical3]]=2),1,0)</f>
        <v>0</v>
      </c>
      <c r="AG618">
        <f>IF(OR(Table1[[#This Row],[Merged_Coding3numerical1]]=3,Table1[[#This Row],[Merged_Coding3numerical2]]=3,Table1[[#This Row],[Merged_Coding3numerical3]]=3),1,0)</f>
        <v>0</v>
      </c>
      <c r="AH618">
        <f>IF(OR(Table1[[#This Row],[Merged_Coding3numerical1]]=4,Table1[[#This Row],[Merged_Coding3numerical2]]=4,Table1[[#This Row],[Merged_Coding3numerical3]]=4),1,0)</f>
        <v>1</v>
      </c>
      <c r="AI618">
        <f>IF(OR(Table1[[#This Row],[Merged_Coding3numerical1]]=5,Table1[[#This Row],[Merged_Coding3numerical2]]=5,Table1[[#This Row],[Merged_Coding3numerical3]]=5),1,0)</f>
        <v>0</v>
      </c>
      <c r="AJ618">
        <f>LEN(Table1[[#This Row],[narratives_open]])</f>
        <v>547</v>
      </c>
      <c r="AK618" s="1" t="s">
        <v>90</v>
      </c>
      <c r="AL618" s="1">
        <v>2</v>
      </c>
      <c r="AM618" s="1" t="s">
        <v>114</v>
      </c>
      <c r="AN618" s="1">
        <v>6</v>
      </c>
      <c r="AR618">
        <f t="shared" si="9"/>
        <v>0.5</v>
      </c>
      <c r="AS618">
        <v>1</v>
      </c>
      <c r="AT618">
        <v>2</v>
      </c>
      <c r="AU618">
        <v>3</v>
      </c>
      <c r="AV618">
        <f>IF(Table1[[#This Row],[narratives_rank_1]]=1,IF(Table1[[#This Row],[narratives_rank_2]]=2,123,132),IF(Table1[[#This Row],[narratives_rank_1]]=2,IF(Table1[[#This Row],[narratives_rank_2]]=1,213,231),IF(Table1[[#This Row],[narratives_rank_2]]=1,312,321)))</f>
        <v>123</v>
      </c>
      <c r="AW618" t="str">
        <f>IF(AV618=[1]Q4_narr_rank!$B$2,[1]Q4_narr_rank!$A$2,IF(AV618=[1]Q4_narr_rank!$B$3,[1]Q4_narr_rank!$A$3,IF(AV618=[1]Q4_narr_rank!$B$4,[1]Q4_narr_rank!$A$4,IF(AV618=[1]Q4_narr_rank!$B$5,[1]Q4_narr_rank!$A$5,IF(AV618=[1]Q4_narr_rank!$B$6,[1]Q4_narr_rank!$A$6,IF(AV618=[1]Q4_narr_rank!$B$7,[1]Q4_narr_rank!$A$7))))))</f>
        <v>Cynics</v>
      </c>
      <c r="AX618" t="s">
        <v>3297</v>
      </c>
      <c r="AY618">
        <v>1</v>
      </c>
      <c r="AZ618">
        <f>LEN(Table1[[#This Row],[narratives_probing]])</f>
        <v>546</v>
      </c>
      <c r="BA618" s="6" t="str">
        <f>IF(Table1[[#This Row],[narratives_rank_1]]=1,"Money",IF(Table1[[#This Row],[narratives_rank_2]]=1,"Mixture",IF(Table1[[#This Row],[narratives_rank_3]]=1,"Sincere")))</f>
        <v>Money</v>
      </c>
      <c r="BB618" s="7" t="s">
        <v>92</v>
      </c>
      <c r="BC618" s="1">
        <v>9</v>
      </c>
      <c r="BF618" t="s">
        <v>117</v>
      </c>
      <c r="BG618" t="s">
        <v>187</v>
      </c>
      <c r="BH618" t="s">
        <v>118</v>
      </c>
      <c r="BI618" t="s">
        <v>118</v>
      </c>
      <c r="BJ618" t="s">
        <v>119</v>
      </c>
      <c r="BK618" t="s">
        <v>163</v>
      </c>
      <c r="BL618" t="s">
        <v>448</v>
      </c>
      <c r="BM618" t="s">
        <v>3298</v>
      </c>
      <c r="BN618">
        <v>22</v>
      </c>
      <c r="BO618" t="s">
        <v>136</v>
      </c>
      <c r="BP618" t="s">
        <v>101</v>
      </c>
      <c r="BQ618" t="s">
        <v>124</v>
      </c>
    </row>
    <row r="619" spans="1:69" x14ac:dyDescent="0.2">
      <c r="A619" t="s">
        <v>3299</v>
      </c>
      <c r="B619" t="s">
        <v>3299</v>
      </c>
      <c r="C619">
        <v>31.245999999999999</v>
      </c>
      <c r="D619" t="s">
        <v>3300</v>
      </c>
      <c r="E619" s="1" t="s">
        <v>105</v>
      </c>
      <c r="F619" s="1">
        <v>1</v>
      </c>
      <c r="G619" s="1" t="s">
        <v>182</v>
      </c>
      <c r="H619" s="1">
        <v>3</v>
      </c>
      <c r="I619" s="1"/>
      <c r="J619" t="s">
        <v>3301</v>
      </c>
      <c r="K619" s="1" t="s">
        <v>176</v>
      </c>
      <c r="L619" s="1">
        <v>2</v>
      </c>
      <c r="M619" s="1" t="s">
        <v>177</v>
      </c>
      <c r="N619" s="1">
        <v>2</v>
      </c>
      <c r="O619" s="1" t="s">
        <v>88</v>
      </c>
      <c r="P619" s="1">
        <v>4</v>
      </c>
      <c r="R619" t="s">
        <v>3302</v>
      </c>
      <c r="S619">
        <v>0</v>
      </c>
      <c r="U619">
        <v>1</v>
      </c>
      <c r="V619" t="s">
        <v>90</v>
      </c>
      <c r="W619" s="8">
        <f>IF(Table1[[#This Row],[main_reasontext]]=[1]Q3_narr_open!$A$23,1,IF(Table1[[#This Row],[main_reasontext]]=[1]Q3_narr_open!$A$24,2,IF(Table1[[#This Row],[main_reasontext]]=[1]Q3_narr_open!$A$25,3,IF(Table1[[#This Row],[main_reasontext]]=[1]Q3_narr_open!$A$26,4,))))</f>
        <v>1</v>
      </c>
      <c r="X619">
        <v>0</v>
      </c>
      <c r="Y619" t="str" cm="1">
        <f t="array" ref="Y61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19" cm="1">
        <f t="array" ref="Z61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19" t="str" cm="1">
        <f t="array" ref="AA61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19" cm="1">
        <f t="array" ref="AB61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19" t="str" cm="1">
        <f t="array" ref="AC61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619" cm="1">
        <f t="array" ref="AD61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619">
        <f>IF(OR(Table1[[#This Row],[Merged_Coding3numerical1]]=1,Table1[[#This Row],[Merged_Coding3numerical2]]=1,Table1[[#This Row],[Merged_Coding3numerical3]]=1),1,0)</f>
        <v>1</v>
      </c>
      <c r="AF619">
        <f>IF(OR(Table1[[#This Row],[Merged_Coding3numerical1]]=2,Table1[[#This Row],[Merged_Coding3numerical2]]=2,Table1[[#This Row],[Merged_Coding3numerical3]]=2),1,0)</f>
        <v>1</v>
      </c>
      <c r="AG619">
        <f>IF(OR(Table1[[#This Row],[Merged_Coding3numerical1]]=3,Table1[[#This Row],[Merged_Coding3numerical2]]=3,Table1[[#This Row],[Merged_Coding3numerical3]]=3),1,0)</f>
        <v>0</v>
      </c>
      <c r="AH619">
        <f>IF(OR(Table1[[#This Row],[Merged_Coding3numerical1]]=4,Table1[[#This Row],[Merged_Coding3numerical2]]=4,Table1[[#This Row],[Merged_Coding3numerical3]]=4),1,0)</f>
        <v>1</v>
      </c>
      <c r="AI619">
        <f>IF(OR(Table1[[#This Row],[Merged_Coding3numerical1]]=5,Table1[[#This Row],[Merged_Coding3numerical2]]=5,Table1[[#This Row],[Merged_Coding3numerical3]]=5),1,0)</f>
        <v>0</v>
      </c>
      <c r="AJ619">
        <f>LEN(Table1[[#This Row],[narratives_open]])</f>
        <v>87</v>
      </c>
      <c r="AK619" s="1" t="s">
        <v>90</v>
      </c>
      <c r="AL619" s="1">
        <v>2</v>
      </c>
      <c r="AM619" s="1" t="s">
        <v>112</v>
      </c>
      <c r="AN619" s="1">
        <v>3</v>
      </c>
      <c r="AO619" s="1" t="s">
        <v>113</v>
      </c>
      <c r="AP619" s="1">
        <v>1</v>
      </c>
      <c r="AR619">
        <f t="shared" si="9"/>
        <v>0.33333333333333331</v>
      </c>
      <c r="AS619">
        <v>3</v>
      </c>
      <c r="AT619">
        <v>2</v>
      </c>
      <c r="AU619">
        <v>1</v>
      </c>
      <c r="AV619">
        <f>IF(Table1[[#This Row],[narratives_rank_1]]=1,IF(Table1[[#This Row],[narratives_rank_2]]=2,123,132),IF(Table1[[#This Row],[narratives_rank_1]]=2,IF(Table1[[#This Row],[narratives_rank_2]]=1,213,231),IF(Table1[[#This Row],[narratives_rank_2]]=1,312,321)))</f>
        <v>321</v>
      </c>
      <c r="AW619" t="str">
        <f>IF(AV619=[1]Q4_narr_rank!$B$2,[1]Q4_narr_rank!$A$2,IF(AV619=[1]Q4_narr_rank!$B$3,[1]Q4_narr_rank!$A$3,IF(AV619=[1]Q4_narr_rank!$B$4,[1]Q4_narr_rank!$A$4,IF(AV619=[1]Q4_narr_rank!$B$5,[1]Q4_narr_rank!$A$5,IF(AV619=[1]Q4_narr_rank!$B$6,[1]Q4_narr_rank!$A$6,IF(AV619=[1]Q4_narr_rank!$B$7,[1]Q4_narr_rank!$A$7))))))</f>
        <v>Idealists</v>
      </c>
      <c r="AX619" t="s">
        <v>3303</v>
      </c>
      <c r="AY619">
        <v>1</v>
      </c>
      <c r="AZ619">
        <f>LEN(Table1[[#This Row],[narratives_probing]])</f>
        <v>73</v>
      </c>
      <c r="BA619" s="6" t="str">
        <f>IF(Table1[[#This Row],[narratives_rank_1]]=1,"Money",IF(Table1[[#This Row],[narratives_rank_2]]=1,"Mixture",IF(Table1[[#This Row],[narratives_rank_3]]=1,"Sincere")))</f>
        <v>Sincere</v>
      </c>
      <c r="BB619" s="11" t="s">
        <v>1471</v>
      </c>
      <c r="BC619" s="1">
        <v>14</v>
      </c>
      <c r="BF619" t="s">
        <v>210</v>
      </c>
      <c r="BG619" t="s">
        <v>187</v>
      </c>
      <c r="BH619" t="s">
        <v>96</v>
      </c>
      <c r="BI619" t="s">
        <v>96</v>
      </c>
      <c r="BJ619" t="s">
        <v>162</v>
      </c>
      <c r="BK619" t="s">
        <v>120</v>
      </c>
      <c r="BL619" t="s">
        <v>135</v>
      </c>
      <c r="BN619">
        <v>46</v>
      </c>
      <c r="BO619" t="s">
        <v>136</v>
      </c>
      <c r="BP619" t="s">
        <v>123</v>
      </c>
      <c r="BQ619" t="s">
        <v>124</v>
      </c>
    </row>
    <row r="620" spans="1:69" x14ac:dyDescent="0.2">
      <c r="A620" t="s">
        <v>3304</v>
      </c>
      <c r="B620" t="s">
        <v>3304</v>
      </c>
      <c r="C620">
        <v>250.321</v>
      </c>
      <c r="D620" t="s">
        <v>3305</v>
      </c>
      <c r="E620" s="1" t="s">
        <v>127</v>
      </c>
      <c r="F620" s="1">
        <v>3</v>
      </c>
      <c r="G620" s="1" t="s">
        <v>128</v>
      </c>
      <c r="H620" s="1">
        <v>9</v>
      </c>
      <c r="I620" s="1"/>
      <c r="J620" t="s">
        <v>3306</v>
      </c>
      <c r="K620" s="1" t="s">
        <v>176</v>
      </c>
      <c r="L620" s="1">
        <v>2</v>
      </c>
      <c r="M620" s="1" t="s">
        <v>328</v>
      </c>
      <c r="N620" s="1">
        <v>4</v>
      </c>
      <c r="O620" s="1" t="s">
        <v>88</v>
      </c>
      <c r="P620" s="1">
        <v>4</v>
      </c>
      <c r="R620" t="s">
        <v>3307</v>
      </c>
      <c r="S620">
        <v>0</v>
      </c>
      <c r="X620">
        <v>0</v>
      </c>
      <c r="Y620" t="str" cm="1">
        <f t="array" ref="Y62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20" cm="1">
        <f t="array" ref="Z62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20" t="str" cm="1">
        <f t="array" ref="AA62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20" t="str" cm="1">
        <f t="array" ref="AB62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20" t="str" cm="1">
        <f t="array" ref="AC62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20" t="str" cm="1">
        <f t="array" ref="AD62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20">
        <f>IF(OR(Table1[[#This Row],[Merged_Coding3numerical1]]=1,Table1[[#This Row],[Merged_Coding3numerical2]]=1,Table1[[#This Row],[Merged_Coding3numerical3]]=1),1,0)</f>
        <v>1</v>
      </c>
      <c r="AF620">
        <f>IF(OR(Table1[[#This Row],[Merged_Coding3numerical1]]=2,Table1[[#This Row],[Merged_Coding3numerical2]]=2,Table1[[#This Row],[Merged_Coding3numerical3]]=2),1,0)</f>
        <v>0</v>
      </c>
      <c r="AG620">
        <f>IF(OR(Table1[[#This Row],[Merged_Coding3numerical1]]=3,Table1[[#This Row],[Merged_Coding3numerical2]]=3,Table1[[#This Row],[Merged_Coding3numerical3]]=3),1,0)</f>
        <v>0</v>
      </c>
      <c r="AH620">
        <f>IF(OR(Table1[[#This Row],[Merged_Coding3numerical1]]=4,Table1[[#This Row],[Merged_Coding3numerical2]]=4,Table1[[#This Row],[Merged_Coding3numerical3]]=4),1,0)</f>
        <v>0</v>
      </c>
      <c r="AI620">
        <f>IF(OR(Table1[[#This Row],[Merged_Coding3numerical1]]=5,Table1[[#This Row],[Merged_Coding3numerical2]]=5,Table1[[#This Row],[Merged_Coding3numerical3]]=5),1,0)</f>
        <v>0</v>
      </c>
      <c r="AJ620">
        <f>LEN(Table1[[#This Row],[narratives_open]])</f>
        <v>105</v>
      </c>
      <c r="AK620" s="1" t="s">
        <v>90</v>
      </c>
      <c r="AL620" s="1">
        <v>2</v>
      </c>
      <c r="AR620">
        <f t="shared" si="9"/>
        <v>1</v>
      </c>
      <c r="AS620">
        <v>1</v>
      </c>
      <c r="AT620">
        <v>2</v>
      </c>
      <c r="AU620">
        <v>3</v>
      </c>
      <c r="AV620">
        <f>IF(Table1[[#This Row],[narratives_rank_1]]=1,IF(Table1[[#This Row],[narratives_rank_2]]=2,123,132),IF(Table1[[#This Row],[narratives_rank_1]]=2,IF(Table1[[#This Row],[narratives_rank_2]]=1,213,231),IF(Table1[[#This Row],[narratives_rank_2]]=1,312,321)))</f>
        <v>123</v>
      </c>
      <c r="AW620" t="str">
        <f>IF(AV620=[1]Q4_narr_rank!$B$2,[1]Q4_narr_rank!$A$2,IF(AV620=[1]Q4_narr_rank!$B$3,[1]Q4_narr_rank!$A$3,IF(AV620=[1]Q4_narr_rank!$B$4,[1]Q4_narr_rank!$A$4,IF(AV620=[1]Q4_narr_rank!$B$5,[1]Q4_narr_rank!$A$5,IF(AV620=[1]Q4_narr_rank!$B$6,[1]Q4_narr_rank!$A$6,IF(AV620=[1]Q4_narr_rank!$B$7,[1]Q4_narr_rank!$A$7))))))</f>
        <v>Cynics</v>
      </c>
      <c r="AX620" t="s">
        <v>3308</v>
      </c>
      <c r="AY620">
        <v>1</v>
      </c>
      <c r="AZ620">
        <f>LEN(Table1[[#This Row],[narratives_probing]])</f>
        <v>205</v>
      </c>
      <c r="BA620" s="6" t="str">
        <f>IF(Table1[[#This Row],[narratives_rank_1]]=1,"Money",IF(Table1[[#This Row],[narratives_rank_2]]=1,"Mixture",IF(Table1[[#This Row],[narratives_rank_3]]=1,"Sincere")))</f>
        <v>Money</v>
      </c>
      <c r="BB620" s="7" t="s">
        <v>116</v>
      </c>
      <c r="BC620" s="1">
        <v>10</v>
      </c>
      <c r="BF620" t="s">
        <v>117</v>
      </c>
      <c r="BG620" t="s">
        <v>94</v>
      </c>
      <c r="BH620" t="s">
        <v>146</v>
      </c>
      <c r="BI620" t="s">
        <v>146</v>
      </c>
      <c r="BJ620" t="s">
        <v>134</v>
      </c>
      <c r="BK620" t="s">
        <v>163</v>
      </c>
      <c r="BL620" t="s">
        <v>135</v>
      </c>
      <c r="BN620">
        <v>63</v>
      </c>
      <c r="BO620" t="s">
        <v>122</v>
      </c>
      <c r="BP620" t="s">
        <v>123</v>
      </c>
      <c r="BQ620" t="s">
        <v>124</v>
      </c>
    </row>
    <row r="621" spans="1:69" x14ac:dyDescent="0.2">
      <c r="A621" t="s">
        <v>3309</v>
      </c>
      <c r="B621" t="s">
        <v>3309</v>
      </c>
      <c r="C621">
        <v>83.084999999999994</v>
      </c>
      <c r="D621" t="s">
        <v>3310</v>
      </c>
      <c r="E621" s="1" t="s">
        <v>205</v>
      </c>
      <c r="F621" s="1">
        <v>2</v>
      </c>
      <c r="G621" s="1" t="s">
        <v>206</v>
      </c>
      <c r="H621" s="1">
        <v>6</v>
      </c>
      <c r="I621" s="1"/>
      <c r="J621" t="s">
        <v>3311</v>
      </c>
      <c r="K621" s="1" t="s">
        <v>108</v>
      </c>
      <c r="L621" s="1">
        <v>1</v>
      </c>
      <c r="M621" s="1" t="s">
        <v>109</v>
      </c>
      <c r="N621" s="1">
        <v>1</v>
      </c>
      <c r="O621" s="1" t="s">
        <v>88</v>
      </c>
      <c r="P621" s="1">
        <v>4</v>
      </c>
      <c r="R621" t="s">
        <v>3312</v>
      </c>
      <c r="S621">
        <v>1</v>
      </c>
      <c r="X621">
        <v>0</v>
      </c>
      <c r="Y621" t="str" cm="1">
        <f t="array" ref="Y62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21" cm="1">
        <f t="array" ref="Z62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21" t="str" cm="1">
        <f t="array" ref="AA62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21" t="str" cm="1">
        <f t="array" ref="AB62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21" t="str" cm="1">
        <f t="array" ref="AC62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21" t="str" cm="1">
        <f t="array" ref="AD62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21">
        <f>IF(OR(Table1[[#This Row],[Merged_Coding3numerical1]]=1,Table1[[#This Row],[Merged_Coding3numerical2]]=1,Table1[[#This Row],[Merged_Coding3numerical3]]=1),1,0)</f>
        <v>0</v>
      </c>
      <c r="AF621">
        <f>IF(OR(Table1[[#This Row],[Merged_Coding3numerical1]]=2,Table1[[#This Row],[Merged_Coding3numerical2]]=2,Table1[[#This Row],[Merged_Coding3numerical3]]=2),1,0)</f>
        <v>0</v>
      </c>
      <c r="AG621">
        <f>IF(OR(Table1[[#This Row],[Merged_Coding3numerical1]]=3,Table1[[#This Row],[Merged_Coding3numerical2]]=3,Table1[[#This Row],[Merged_Coding3numerical3]]=3),1,0)</f>
        <v>0</v>
      </c>
      <c r="AH621">
        <f>IF(OR(Table1[[#This Row],[Merged_Coding3numerical1]]=4,Table1[[#This Row],[Merged_Coding3numerical2]]=4,Table1[[#This Row],[Merged_Coding3numerical3]]=4),1,0)</f>
        <v>1</v>
      </c>
      <c r="AI621">
        <f>IF(OR(Table1[[#This Row],[Merged_Coding3numerical1]]=5,Table1[[#This Row],[Merged_Coding3numerical2]]=5,Table1[[#This Row],[Merged_Coding3numerical3]]=5),1,0)</f>
        <v>0</v>
      </c>
      <c r="AJ621">
        <f>LEN(Table1[[#This Row],[narratives_open]])</f>
        <v>32</v>
      </c>
      <c r="AK621" s="1" t="s">
        <v>113</v>
      </c>
      <c r="AL621" s="1">
        <v>1</v>
      </c>
      <c r="AR621">
        <f t="shared" si="9"/>
        <v>1</v>
      </c>
      <c r="AS621">
        <v>2</v>
      </c>
      <c r="AT621">
        <v>3</v>
      </c>
      <c r="AU621">
        <v>1</v>
      </c>
      <c r="AV621">
        <f>IF(Table1[[#This Row],[narratives_rank_1]]=1,IF(Table1[[#This Row],[narratives_rank_2]]=2,123,132),IF(Table1[[#This Row],[narratives_rank_1]]=2,IF(Table1[[#This Row],[narratives_rank_2]]=1,213,231),IF(Table1[[#This Row],[narratives_rank_2]]=1,312,321)))</f>
        <v>231</v>
      </c>
      <c r="AW621" t="str">
        <f>IF(AV621=[1]Q4_narr_rank!$B$2,[1]Q4_narr_rank!$A$2,IF(AV621=[1]Q4_narr_rank!$B$3,[1]Q4_narr_rank!$A$3,IF(AV621=[1]Q4_narr_rank!$B$4,[1]Q4_narr_rank!$A$4,IF(AV621=[1]Q4_narr_rank!$B$5,[1]Q4_narr_rank!$A$5,IF(AV621=[1]Q4_narr_rank!$B$6,[1]Q4_narr_rank!$A$6,IF(AV621=[1]Q4_narr_rank!$B$7,[1]Q4_narr_rank!$A$7))))))</f>
        <v>2 different types of firms, idealists</v>
      </c>
      <c r="AX621" t="s">
        <v>3313</v>
      </c>
      <c r="AY621">
        <v>1</v>
      </c>
      <c r="AZ621">
        <f>LEN(Table1[[#This Row],[narratives_probing]])</f>
        <v>118</v>
      </c>
      <c r="BA621" s="6" t="str">
        <f>IF(Table1[[#This Row],[narratives_rank_1]]=1,"Money",IF(Table1[[#This Row],[narratives_rank_2]]=1,"Mixture",IF(Table1[[#This Row],[narratives_rank_3]]=1,"Sincere")))</f>
        <v>Sincere</v>
      </c>
      <c r="BB621" s="9" t="s">
        <v>369</v>
      </c>
      <c r="BC621" s="1">
        <v>7</v>
      </c>
      <c r="BF621" t="s">
        <v>237</v>
      </c>
      <c r="BG621">
        <v>0.8</v>
      </c>
      <c r="BH621" t="s">
        <v>118</v>
      </c>
      <c r="BI621" t="s">
        <v>146</v>
      </c>
      <c r="BJ621" t="s">
        <v>154</v>
      </c>
      <c r="BK621" t="s">
        <v>120</v>
      </c>
      <c r="BL621" t="s">
        <v>135</v>
      </c>
      <c r="BN621">
        <v>56</v>
      </c>
      <c r="BO621" t="s">
        <v>136</v>
      </c>
      <c r="BP621" t="s">
        <v>147</v>
      </c>
      <c r="BQ621" t="s">
        <v>156</v>
      </c>
    </row>
    <row r="622" spans="1:69" x14ac:dyDescent="0.2">
      <c r="A622" t="s">
        <v>3314</v>
      </c>
      <c r="B622" t="s">
        <v>3314</v>
      </c>
      <c r="C622">
        <v>72.188000000000002</v>
      </c>
      <c r="D622" t="s">
        <v>3315</v>
      </c>
      <c r="E622" s="1" t="s">
        <v>205</v>
      </c>
      <c r="F622" s="1">
        <v>2</v>
      </c>
      <c r="G622" s="1" t="s">
        <v>206</v>
      </c>
      <c r="H622" s="1">
        <v>6</v>
      </c>
      <c r="I622" s="1"/>
      <c r="J622" t="s">
        <v>3316</v>
      </c>
      <c r="K622" s="1" t="s">
        <v>108</v>
      </c>
      <c r="L622" s="1">
        <v>1</v>
      </c>
      <c r="M622" s="1" t="s">
        <v>109</v>
      </c>
      <c r="N622" s="1">
        <v>1</v>
      </c>
      <c r="O622" s="1" t="s">
        <v>88</v>
      </c>
      <c r="P622" s="1">
        <v>4</v>
      </c>
      <c r="R622" t="s">
        <v>3317</v>
      </c>
      <c r="S622">
        <v>0</v>
      </c>
      <c r="U622">
        <v>1</v>
      </c>
      <c r="V622" t="s">
        <v>185</v>
      </c>
      <c r="W622" s="8">
        <f>IF(Table1[[#This Row],[main_reasontext]]=[1]Q3_narr_open!$A$23,1,IF(Table1[[#This Row],[main_reasontext]]=[1]Q3_narr_open!$A$24,2,IF(Table1[[#This Row],[main_reasontext]]=[1]Q3_narr_open!$A$25,3,IF(Table1[[#This Row],[main_reasontext]]=[1]Q3_narr_open!$A$26,4,))))</f>
        <v>4</v>
      </c>
      <c r="X622">
        <v>0</v>
      </c>
      <c r="Y622" t="str" cm="1">
        <f t="array" ref="Y62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22" cm="1">
        <f t="array" ref="Z62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22" t="str" cm="1">
        <f t="array" ref="AA62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22" cm="1">
        <f t="array" ref="AB62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22" t="str" cm="1">
        <f t="array" ref="AC62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22" t="str" cm="1">
        <f t="array" ref="AD62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22">
        <f>IF(OR(Table1[[#This Row],[Merged_Coding3numerical1]]=1,Table1[[#This Row],[Merged_Coding3numerical2]]=1,Table1[[#This Row],[Merged_Coding3numerical3]]=1),1,0)</f>
        <v>1</v>
      </c>
      <c r="AF622">
        <f>IF(OR(Table1[[#This Row],[Merged_Coding3numerical1]]=2,Table1[[#This Row],[Merged_Coding3numerical2]]=2,Table1[[#This Row],[Merged_Coding3numerical3]]=2),1,0)</f>
        <v>0</v>
      </c>
      <c r="AG622">
        <f>IF(OR(Table1[[#This Row],[Merged_Coding3numerical1]]=3,Table1[[#This Row],[Merged_Coding3numerical2]]=3,Table1[[#This Row],[Merged_Coding3numerical3]]=3),1,0)</f>
        <v>0</v>
      </c>
      <c r="AH622">
        <f>IF(OR(Table1[[#This Row],[Merged_Coding3numerical1]]=4,Table1[[#This Row],[Merged_Coding3numerical2]]=4,Table1[[#This Row],[Merged_Coding3numerical3]]=4),1,0)</f>
        <v>1</v>
      </c>
      <c r="AI622">
        <f>IF(OR(Table1[[#This Row],[Merged_Coding3numerical1]]=5,Table1[[#This Row],[Merged_Coding3numerical2]]=5,Table1[[#This Row],[Merged_Coding3numerical3]]=5),1,0)</f>
        <v>0</v>
      </c>
      <c r="AJ622">
        <f>LEN(Table1[[#This Row],[narratives_open]])</f>
        <v>332</v>
      </c>
      <c r="AK622" s="1" t="s">
        <v>113</v>
      </c>
      <c r="AL622" s="1">
        <v>1</v>
      </c>
      <c r="AM622" s="1" t="s">
        <v>90</v>
      </c>
      <c r="AN622" s="1">
        <v>2</v>
      </c>
      <c r="AR622">
        <f t="shared" si="9"/>
        <v>0.5</v>
      </c>
      <c r="AS622">
        <v>1</v>
      </c>
      <c r="AT622">
        <v>2</v>
      </c>
      <c r="AU622">
        <v>3</v>
      </c>
      <c r="AV622">
        <f>IF(Table1[[#This Row],[narratives_rank_1]]=1,IF(Table1[[#This Row],[narratives_rank_2]]=2,123,132),IF(Table1[[#This Row],[narratives_rank_1]]=2,IF(Table1[[#This Row],[narratives_rank_2]]=1,213,231),IF(Table1[[#This Row],[narratives_rank_2]]=1,312,321)))</f>
        <v>123</v>
      </c>
      <c r="AW622" t="str">
        <f>IF(AV622=[1]Q4_narr_rank!$B$2,[1]Q4_narr_rank!$A$2,IF(AV622=[1]Q4_narr_rank!$B$3,[1]Q4_narr_rank!$A$3,IF(AV622=[1]Q4_narr_rank!$B$4,[1]Q4_narr_rank!$A$4,IF(AV622=[1]Q4_narr_rank!$B$5,[1]Q4_narr_rank!$A$5,IF(AV622=[1]Q4_narr_rank!$B$6,[1]Q4_narr_rank!$A$6,IF(AV622=[1]Q4_narr_rank!$B$7,[1]Q4_narr_rank!$A$7))))))</f>
        <v>Cynics</v>
      </c>
      <c r="AX622" t="s">
        <v>3318</v>
      </c>
      <c r="AY622">
        <v>1</v>
      </c>
      <c r="AZ622">
        <f>LEN(Table1[[#This Row],[narratives_probing]])</f>
        <v>66</v>
      </c>
      <c r="BA622" s="6" t="str">
        <f>IF(Table1[[#This Row],[narratives_rank_1]]=1,"Money",IF(Table1[[#This Row],[narratives_rank_2]]=1,"Mixture",IF(Table1[[#This Row],[narratives_rank_3]]=1,"Sincere")))</f>
        <v>Money</v>
      </c>
      <c r="BB622" s="1" t="s">
        <v>116</v>
      </c>
      <c r="BC622" s="1">
        <v>10</v>
      </c>
      <c r="BF622" t="s">
        <v>117</v>
      </c>
      <c r="BG622" t="s">
        <v>94</v>
      </c>
      <c r="BH622" t="s">
        <v>188</v>
      </c>
      <c r="BI622" t="s">
        <v>118</v>
      </c>
      <c r="BJ622" t="s">
        <v>96</v>
      </c>
      <c r="BK622" t="s">
        <v>163</v>
      </c>
      <c r="BL622" t="s">
        <v>135</v>
      </c>
      <c r="BN622">
        <v>48</v>
      </c>
      <c r="BO622" t="s">
        <v>136</v>
      </c>
      <c r="BP622" t="s">
        <v>123</v>
      </c>
      <c r="BQ622" t="s">
        <v>138</v>
      </c>
    </row>
    <row r="623" spans="1:69" x14ac:dyDescent="0.2">
      <c r="A623" t="s">
        <v>3319</v>
      </c>
      <c r="B623" t="s">
        <v>3319</v>
      </c>
      <c r="C623">
        <v>41.807000000000002</v>
      </c>
      <c r="D623" t="s">
        <v>3320</v>
      </c>
      <c r="E623" s="1" t="s">
        <v>105</v>
      </c>
      <c r="F623" s="1">
        <v>1</v>
      </c>
      <c r="G623" s="1" t="s">
        <v>106</v>
      </c>
      <c r="H623" s="1">
        <v>2</v>
      </c>
      <c r="I623" s="1"/>
      <c r="J623" t="s">
        <v>3321</v>
      </c>
      <c r="K623" s="1" t="s">
        <v>176</v>
      </c>
      <c r="L623" s="1">
        <v>2</v>
      </c>
      <c r="M623" s="1" t="s">
        <v>328</v>
      </c>
      <c r="N623" s="1">
        <v>4</v>
      </c>
      <c r="O623" s="1" t="s">
        <v>88</v>
      </c>
      <c r="P623" s="1">
        <v>4</v>
      </c>
      <c r="R623" t="s">
        <v>3322</v>
      </c>
      <c r="S623">
        <v>0</v>
      </c>
      <c r="X623">
        <v>0</v>
      </c>
      <c r="Y623" t="str" cm="1">
        <f t="array" ref="Y62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23" cm="1">
        <f t="array" ref="Z62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23" t="str" cm="1">
        <f t="array" ref="AA62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23" t="str" cm="1">
        <f t="array" ref="AB62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23" t="str" cm="1">
        <f t="array" ref="AC62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23" t="str" cm="1">
        <f t="array" ref="AD62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23">
        <f>IF(OR(Table1[[#This Row],[Merged_Coding3numerical1]]=1,Table1[[#This Row],[Merged_Coding3numerical2]]=1,Table1[[#This Row],[Merged_Coding3numerical3]]=1),1,0)</f>
        <v>0</v>
      </c>
      <c r="AF623">
        <f>IF(OR(Table1[[#This Row],[Merged_Coding3numerical1]]=2,Table1[[#This Row],[Merged_Coding3numerical2]]=2,Table1[[#This Row],[Merged_Coding3numerical3]]=2),1,0)</f>
        <v>1</v>
      </c>
      <c r="AG623">
        <f>IF(OR(Table1[[#This Row],[Merged_Coding3numerical1]]=3,Table1[[#This Row],[Merged_Coding3numerical2]]=3,Table1[[#This Row],[Merged_Coding3numerical3]]=3),1,0)</f>
        <v>0</v>
      </c>
      <c r="AH623">
        <f>IF(OR(Table1[[#This Row],[Merged_Coding3numerical1]]=4,Table1[[#This Row],[Merged_Coding3numerical2]]=4,Table1[[#This Row],[Merged_Coding3numerical3]]=4),1,0)</f>
        <v>0</v>
      </c>
      <c r="AI623">
        <f>IF(OR(Table1[[#This Row],[Merged_Coding3numerical1]]=5,Table1[[#This Row],[Merged_Coding3numerical2]]=5,Table1[[#This Row],[Merged_Coding3numerical3]]=5),1,0)</f>
        <v>0</v>
      </c>
      <c r="AJ623">
        <f>LEN(Table1[[#This Row],[narratives_open]])</f>
        <v>75</v>
      </c>
      <c r="AK623" s="1" t="s">
        <v>112</v>
      </c>
      <c r="AL623" s="1">
        <v>3</v>
      </c>
      <c r="AR623">
        <f t="shared" si="9"/>
        <v>1</v>
      </c>
      <c r="AS623">
        <v>1</v>
      </c>
      <c r="AT623">
        <v>2</v>
      </c>
      <c r="AU623">
        <v>3</v>
      </c>
      <c r="AV623">
        <f>IF(Table1[[#This Row],[narratives_rank_1]]=1,IF(Table1[[#This Row],[narratives_rank_2]]=2,123,132),IF(Table1[[#This Row],[narratives_rank_1]]=2,IF(Table1[[#This Row],[narratives_rank_2]]=1,213,231),IF(Table1[[#This Row],[narratives_rank_2]]=1,312,321)))</f>
        <v>123</v>
      </c>
      <c r="AW623" t="str">
        <f>IF(AV623=[1]Q4_narr_rank!$B$2,[1]Q4_narr_rank!$A$2,IF(AV623=[1]Q4_narr_rank!$B$3,[1]Q4_narr_rank!$A$3,IF(AV623=[1]Q4_narr_rank!$B$4,[1]Q4_narr_rank!$A$4,IF(AV623=[1]Q4_narr_rank!$B$5,[1]Q4_narr_rank!$A$5,IF(AV623=[1]Q4_narr_rank!$B$6,[1]Q4_narr_rank!$A$6,IF(AV623=[1]Q4_narr_rank!$B$7,[1]Q4_narr_rank!$A$7))))))</f>
        <v>Cynics</v>
      </c>
      <c r="AX623" t="s">
        <v>3323</v>
      </c>
      <c r="AY623">
        <v>1</v>
      </c>
      <c r="AZ623">
        <f>LEN(Table1[[#This Row],[narratives_probing]])</f>
        <v>75</v>
      </c>
      <c r="BA623" s="6" t="str">
        <f>IF(Table1[[#This Row],[narratives_rank_1]]=1,"Money",IF(Table1[[#This Row],[narratives_rank_2]]=1,"Mixture",IF(Table1[[#This Row],[narratives_rank_3]]=1,"Sincere")))</f>
        <v>Money</v>
      </c>
      <c r="BB623" s="11" t="s">
        <v>116</v>
      </c>
      <c r="BC623" s="1">
        <v>10</v>
      </c>
      <c r="BF623" t="s">
        <v>223</v>
      </c>
      <c r="BG623" t="s">
        <v>187</v>
      </c>
      <c r="BH623" t="s">
        <v>96</v>
      </c>
      <c r="BI623" t="s">
        <v>146</v>
      </c>
      <c r="BJ623" t="s">
        <v>154</v>
      </c>
      <c r="BK623" t="s">
        <v>120</v>
      </c>
      <c r="BL623" t="s">
        <v>99</v>
      </c>
      <c r="BN623">
        <v>48</v>
      </c>
      <c r="BO623" t="s">
        <v>122</v>
      </c>
      <c r="BP623" t="s">
        <v>324</v>
      </c>
      <c r="BQ623" t="s">
        <v>138</v>
      </c>
    </row>
    <row r="624" spans="1:69" x14ac:dyDescent="0.2">
      <c r="A624" t="s">
        <v>3324</v>
      </c>
      <c r="B624" t="s">
        <v>3324</v>
      </c>
      <c r="C624">
        <v>64.472999999999999</v>
      </c>
      <c r="D624" t="s">
        <v>3325</v>
      </c>
      <c r="E624" s="1" t="s">
        <v>105</v>
      </c>
      <c r="F624" s="1">
        <v>1</v>
      </c>
      <c r="G624" s="1" t="s">
        <v>106</v>
      </c>
      <c r="H624" s="1">
        <v>2</v>
      </c>
      <c r="I624" s="1"/>
      <c r="J624" t="s">
        <v>3326</v>
      </c>
      <c r="K624" s="1" t="s">
        <v>176</v>
      </c>
      <c r="L624" s="1">
        <v>2</v>
      </c>
      <c r="M624" s="1" t="s">
        <v>328</v>
      </c>
      <c r="N624" s="1">
        <v>4</v>
      </c>
      <c r="O624" s="1" t="s">
        <v>88</v>
      </c>
      <c r="P624" s="1">
        <v>4</v>
      </c>
      <c r="R624" t="s">
        <v>3327</v>
      </c>
      <c r="S624">
        <v>0</v>
      </c>
      <c r="X624">
        <v>0</v>
      </c>
      <c r="Y624" t="str" cm="1">
        <f t="array" ref="Y62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24" cm="1">
        <f t="array" ref="Z62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24" t="str" cm="1">
        <f t="array" ref="AA62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24" t="str" cm="1">
        <f t="array" ref="AB62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24" t="str" cm="1">
        <f t="array" ref="AC62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24" t="str" cm="1">
        <f t="array" ref="AD62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24">
        <f>IF(OR(Table1[[#This Row],[Merged_Coding3numerical1]]=1,Table1[[#This Row],[Merged_Coding3numerical2]]=1,Table1[[#This Row],[Merged_Coding3numerical3]]=1),1,0)</f>
        <v>1</v>
      </c>
      <c r="AF624">
        <f>IF(OR(Table1[[#This Row],[Merged_Coding3numerical1]]=2,Table1[[#This Row],[Merged_Coding3numerical2]]=2,Table1[[#This Row],[Merged_Coding3numerical3]]=2),1,0)</f>
        <v>0</v>
      </c>
      <c r="AG624">
        <f>IF(OR(Table1[[#This Row],[Merged_Coding3numerical1]]=3,Table1[[#This Row],[Merged_Coding3numerical2]]=3,Table1[[#This Row],[Merged_Coding3numerical3]]=3),1,0)</f>
        <v>0</v>
      </c>
      <c r="AH624">
        <f>IF(OR(Table1[[#This Row],[Merged_Coding3numerical1]]=4,Table1[[#This Row],[Merged_Coding3numerical2]]=4,Table1[[#This Row],[Merged_Coding3numerical3]]=4),1,0)</f>
        <v>0</v>
      </c>
      <c r="AI624">
        <f>IF(OR(Table1[[#This Row],[Merged_Coding3numerical1]]=5,Table1[[#This Row],[Merged_Coding3numerical2]]=5,Table1[[#This Row],[Merged_Coding3numerical3]]=5),1,0)</f>
        <v>0</v>
      </c>
      <c r="AJ624">
        <f>LEN(Table1[[#This Row],[narratives_open]])</f>
        <v>96</v>
      </c>
      <c r="AK624" s="1" t="s">
        <v>90</v>
      </c>
      <c r="AL624" s="1">
        <v>2</v>
      </c>
      <c r="AR624">
        <f t="shared" si="9"/>
        <v>1</v>
      </c>
      <c r="AS624">
        <v>1</v>
      </c>
      <c r="AT624">
        <v>2</v>
      </c>
      <c r="AU624">
        <v>3</v>
      </c>
      <c r="AV624">
        <f>IF(Table1[[#This Row],[narratives_rank_1]]=1,IF(Table1[[#This Row],[narratives_rank_2]]=2,123,132),IF(Table1[[#This Row],[narratives_rank_1]]=2,IF(Table1[[#This Row],[narratives_rank_2]]=1,213,231),IF(Table1[[#This Row],[narratives_rank_2]]=1,312,321)))</f>
        <v>123</v>
      </c>
      <c r="AW624" t="str">
        <f>IF(AV624=[1]Q4_narr_rank!$B$2,[1]Q4_narr_rank!$A$2,IF(AV624=[1]Q4_narr_rank!$B$3,[1]Q4_narr_rank!$A$3,IF(AV624=[1]Q4_narr_rank!$B$4,[1]Q4_narr_rank!$A$4,IF(AV624=[1]Q4_narr_rank!$B$5,[1]Q4_narr_rank!$A$5,IF(AV624=[1]Q4_narr_rank!$B$6,[1]Q4_narr_rank!$A$6,IF(AV624=[1]Q4_narr_rank!$B$7,[1]Q4_narr_rank!$A$7))))))</f>
        <v>Cynics</v>
      </c>
      <c r="AX624" t="s">
        <v>3328</v>
      </c>
      <c r="AY624">
        <v>1</v>
      </c>
      <c r="AZ624">
        <f>LEN(Table1[[#This Row],[narratives_probing]])</f>
        <v>166</v>
      </c>
      <c r="BA624" s="6" t="str">
        <f>IF(Table1[[#This Row],[narratives_rank_1]]=1,"Money",IF(Table1[[#This Row],[narratives_rank_2]]=1,"Mixture",IF(Table1[[#This Row],[narratives_rank_3]]=1,"Sincere")))</f>
        <v>Money</v>
      </c>
      <c r="BB624" s="10" t="s">
        <v>116</v>
      </c>
      <c r="BC624" s="1">
        <v>10</v>
      </c>
      <c r="BF624" t="s">
        <v>117</v>
      </c>
      <c r="BG624">
        <v>0.4</v>
      </c>
      <c r="BH624" t="s">
        <v>118</v>
      </c>
      <c r="BI624" t="s">
        <v>146</v>
      </c>
      <c r="BJ624" t="s">
        <v>162</v>
      </c>
      <c r="BK624" t="s">
        <v>120</v>
      </c>
      <c r="BL624" t="s">
        <v>135</v>
      </c>
      <c r="BN624">
        <v>73</v>
      </c>
      <c r="BO624" t="s">
        <v>136</v>
      </c>
      <c r="BP624" t="s">
        <v>137</v>
      </c>
      <c r="BQ624" t="s">
        <v>124</v>
      </c>
    </row>
    <row r="625" spans="1:69" x14ac:dyDescent="0.2">
      <c r="A625" t="s">
        <v>3329</v>
      </c>
      <c r="B625" t="s">
        <v>3329</v>
      </c>
      <c r="C625">
        <v>92.06</v>
      </c>
      <c r="D625" t="s">
        <v>3330</v>
      </c>
      <c r="E625" s="1" t="s">
        <v>205</v>
      </c>
      <c r="F625" s="1">
        <v>2</v>
      </c>
      <c r="G625" s="1" t="s">
        <v>206</v>
      </c>
      <c r="H625" s="1">
        <v>6</v>
      </c>
      <c r="I625" s="1"/>
      <c r="J625" t="s">
        <v>3331</v>
      </c>
      <c r="K625" s="1" t="s">
        <v>86</v>
      </c>
      <c r="L625" s="1">
        <v>4</v>
      </c>
      <c r="M625" s="1" t="s">
        <v>87</v>
      </c>
      <c r="N625" s="1">
        <v>3</v>
      </c>
      <c r="O625" s="1" t="s">
        <v>88</v>
      </c>
      <c r="P625" s="1">
        <v>4</v>
      </c>
      <c r="R625" t="s">
        <v>3332</v>
      </c>
      <c r="S625">
        <v>0</v>
      </c>
      <c r="X625">
        <v>0</v>
      </c>
      <c r="Y625" t="str" cm="1">
        <f t="array" ref="Y62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25" cm="1">
        <f t="array" ref="Z62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25" t="str" cm="1">
        <f t="array" ref="AA62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25" t="str" cm="1">
        <f t="array" ref="AB62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25" t="str" cm="1">
        <f t="array" ref="AC62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25" t="str" cm="1">
        <f t="array" ref="AD62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25">
        <f>IF(OR(Table1[[#This Row],[Merged_Coding3numerical1]]=1,Table1[[#This Row],[Merged_Coding3numerical2]]=1,Table1[[#This Row],[Merged_Coding3numerical3]]=1),1,0)</f>
        <v>0</v>
      </c>
      <c r="AF625">
        <f>IF(OR(Table1[[#This Row],[Merged_Coding3numerical1]]=2,Table1[[#This Row],[Merged_Coding3numerical2]]=2,Table1[[#This Row],[Merged_Coding3numerical3]]=2),1,0)</f>
        <v>0</v>
      </c>
      <c r="AG625">
        <f>IF(OR(Table1[[#This Row],[Merged_Coding3numerical1]]=3,Table1[[#This Row],[Merged_Coding3numerical2]]=3,Table1[[#This Row],[Merged_Coding3numerical3]]=3),1,0)</f>
        <v>0</v>
      </c>
      <c r="AH625">
        <f>IF(OR(Table1[[#This Row],[Merged_Coding3numerical1]]=4,Table1[[#This Row],[Merged_Coding3numerical2]]=4,Table1[[#This Row],[Merged_Coding3numerical3]]=4),1,0)</f>
        <v>1</v>
      </c>
      <c r="AI625">
        <f>IF(OR(Table1[[#This Row],[Merged_Coding3numerical1]]=5,Table1[[#This Row],[Merged_Coding3numerical2]]=5,Table1[[#This Row],[Merged_Coding3numerical3]]=5),1,0)</f>
        <v>0</v>
      </c>
      <c r="AJ625">
        <f>LEN(Table1[[#This Row],[narratives_open]])</f>
        <v>114</v>
      </c>
      <c r="AK625" s="1" t="s">
        <v>436</v>
      </c>
      <c r="AL625" s="1">
        <v>16</v>
      </c>
      <c r="AR625">
        <f t="shared" si="9"/>
        <v>1</v>
      </c>
      <c r="AS625">
        <v>1</v>
      </c>
      <c r="AT625">
        <v>2</v>
      </c>
      <c r="AU625">
        <v>3</v>
      </c>
      <c r="AV625">
        <f>IF(Table1[[#This Row],[narratives_rank_1]]=1,IF(Table1[[#This Row],[narratives_rank_2]]=2,123,132),IF(Table1[[#This Row],[narratives_rank_1]]=2,IF(Table1[[#This Row],[narratives_rank_2]]=1,213,231),IF(Table1[[#This Row],[narratives_rank_2]]=1,312,321)))</f>
        <v>123</v>
      </c>
      <c r="AW625" t="str">
        <f>IF(AV625=[1]Q4_narr_rank!$B$2,[1]Q4_narr_rank!$A$2,IF(AV625=[1]Q4_narr_rank!$B$3,[1]Q4_narr_rank!$A$3,IF(AV625=[1]Q4_narr_rank!$B$4,[1]Q4_narr_rank!$A$4,IF(AV625=[1]Q4_narr_rank!$B$5,[1]Q4_narr_rank!$A$5,IF(AV625=[1]Q4_narr_rank!$B$6,[1]Q4_narr_rank!$A$6,IF(AV625=[1]Q4_narr_rank!$B$7,[1]Q4_narr_rank!$A$7))))))</f>
        <v>Cynics</v>
      </c>
      <c r="AX625" t="s">
        <v>3333</v>
      </c>
      <c r="AY625">
        <v>1</v>
      </c>
      <c r="AZ625">
        <f>LEN(Table1[[#This Row],[narratives_probing]])</f>
        <v>79</v>
      </c>
      <c r="BA625" s="6" t="str">
        <f>IF(Table1[[#This Row],[narratives_rank_1]]=1,"Money",IF(Table1[[#This Row],[narratives_rank_2]]=1,"Mixture",IF(Table1[[#This Row],[narratives_rank_3]]=1,"Sincere")))</f>
        <v>Money</v>
      </c>
      <c r="BB625" s="7" t="s">
        <v>116</v>
      </c>
      <c r="BC625" s="1">
        <v>10</v>
      </c>
      <c r="BF625" t="s">
        <v>117</v>
      </c>
      <c r="BG625" t="s">
        <v>187</v>
      </c>
      <c r="BH625" t="s">
        <v>118</v>
      </c>
      <c r="BI625" t="s">
        <v>118</v>
      </c>
      <c r="BJ625" t="s">
        <v>119</v>
      </c>
      <c r="BK625" t="s">
        <v>163</v>
      </c>
      <c r="BL625" t="s">
        <v>135</v>
      </c>
      <c r="BN625">
        <v>69</v>
      </c>
      <c r="BO625" t="s">
        <v>136</v>
      </c>
      <c r="BP625" t="s">
        <v>147</v>
      </c>
      <c r="BQ625" t="s">
        <v>156</v>
      </c>
    </row>
    <row r="626" spans="1:69" x14ac:dyDescent="0.2">
      <c r="A626" t="s">
        <v>3334</v>
      </c>
      <c r="B626" t="s">
        <v>3334</v>
      </c>
      <c r="C626">
        <v>78.605000000000004</v>
      </c>
      <c r="D626" t="s">
        <v>3335</v>
      </c>
      <c r="E626" s="1" t="s">
        <v>167</v>
      </c>
      <c r="F626" s="1">
        <v>5</v>
      </c>
      <c r="G626" s="1" t="s">
        <v>167</v>
      </c>
      <c r="H626" s="1">
        <v>19</v>
      </c>
      <c r="I626" s="1"/>
      <c r="J626" t="s">
        <v>3336</v>
      </c>
      <c r="K626" s="1" t="s">
        <v>108</v>
      </c>
      <c r="L626" s="1">
        <v>1</v>
      </c>
      <c r="M626" s="1" t="s">
        <v>109</v>
      </c>
      <c r="N626" s="1">
        <v>1</v>
      </c>
      <c r="O626" s="1" t="s">
        <v>88</v>
      </c>
      <c r="P626" s="1">
        <v>4</v>
      </c>
      <c r="R626" t="s">
        <v>3337</v>
      </c>
      <c r="S626">
        <v>0</v>
      </c>
      <c r="X626">
        <v>0</v>
      </c>
      <c r="Y626" t="str" cm="1">
        <f t="array" ref="Y62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26" cm="1">
        <f t="array" ref="Z62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26" t="str" cm="1">
        <f t="array" ref="AA62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26" t="str" cm="1">
        <f t="array" ref="AB62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26" t="str" cm="1">
        <f t="array" ref="AC62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26" t="str" cm="1">
        <f t="array" ref="AD62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26">
        <f>IF(OR(Table1[[#This Row],[Merged_Coding3numerical1]]=1,Table1[[#This Row],[Merged_Coding3numerical2]]=1,Table1[[#This Row],[Merged_Coding3numerical3]]=1),1,0)</f>
        <v>0</v>
      </c>
      <c r="AF626">
        <f>IF(OR(Table1[[#This Row],[Merged_Coding3numerical1]]=2,Table1[[#This Row],[Merged_Coding3numerical2]]=2,Table1[[#This Row],[Merged_Coding3numerical3]]=2),1,0)</f>
        <v>0</v>
      </c>
      <c r="AG626">
        <f>IF(OR(Table1[[#This Row],[Merged_Coding3numerical1]]=3,Table1[[#This Row],[Merged_Coding3numerical2]]=3,Table1[[#This Row],[Merged_Coding3numerical3]]=3),1,0)</f>
        <v>0</v>
      </c>
      <c r="AH626">
        <f>IF(OR(Table1[[#This Row],[Merged_Coding3numerical1]]=4,Table1[[#This Row],[Merged_Coding3numerical2]]=4,Table1[[#This Row],[Merged_Coding3numerical3]]=4),1,0)</f>
        <v>1</v>
      </c>
      <c r="AI626">
        <f>IF(OR(Table1[[#This Row],[Merged_Coding3numerical1]]=5,Table1[[#This Row],[Merged_Coding3numerical2]]=5,Table1[[#This Row],[Merged_Coding3numerical3]]=5),1,0)</f>
        <v>0</v>
      </c>
      <c r="AJ626">
        <f>LEN(Table1[[#This Row],[narratives_open]])</f>
        <v>83</v>
      </c>
      <c r="AK626" s="1" t="s">
        <v>113</v>
      </c>
      <c r="AL626" s="1">
        <v>1</v>
      </c>
      <c r="AR626">
        <f t="shared" si="9"/>
        <v>1</v>
      </c>
      <c r="AS626">
        <v>3</v>
      </c>
      <c r="AT626">
        <v>2</v>
      </c>
      <c r="AU626">
        <v>1</v>
      </c>
      <c r="AV626">
        <f>IF(Table1[[#This Row],[narratives_rank_1]]=1,IF(Table1[[#This Row],[narratives_rank_2]]=2,123,132),IF(Table1[[#This Row],[narratives_rank_1]]=2,IF(Table1[[#This Row],[narratives_rank_2]]=1,213,231),IF(Table1[[#This Row],[narratives_rank_2]]=1,312,321)))</f>
        <v>321</v>
      </c>
      <c r="AW626" t="str">
        <f>IF(AV626=[1]Q4_narr_rank!$B$2,[1]Q4_narr_rank!$A$2,IF(AV626=[1]Q4_narr_rank!$B$3,[1]Q4_narr_rank!$A$3,IF(AV626=[1]Q4_narr_rank!$B$4,[1]Q4_narr_rank!$A$4,IF(AV626=[1]Q4_narr_rank!$B$5,[1]Q4_narr_rank!$A$5,IF(AV626=[1]Q4_narr_rank!$B$6,[1]Q4_narr_rank!$A$6,IF(AV626=[1]Q4_narr_rank!$B$7,[1]Q4_narr_rank!$A$7))))))</f>
        <v>Idealists</v>
      </c>
      <c r="AX626" t="s">
        <v>3338</v>
      </c>
      <c r="AY626">
        <v>1</v>
      </c>
      <c r="AZ626">
        <f>LEN(Table1[[#This Row],[narratives_probing]])</f>
        <v>32</v>
      </c>
      <c r="BA626" s="6" t="str">
        <f>IF(Table1[[#This Row],[narratives_rank_1]]=1,"Money",IF(Table1[[#This Row],[narratives_rank_2]]=1,"Mixture",IF(Table1[[#This Row],[narratives_rank_3]]=1,"Sincere")))</f>
        <v>Sincere</v>
      </c>
      <c r="BB626" s="9" t="s">
        <v>369</v>
      </c>
      <c r="BC626" s="1">
        <v>7</v>
      </c>
      <c r="BF626" t="s">
        <v>237</v>
      </c>
      <c r="BG626" t="s">
        <v>187</v>
      </c>
      <c r="BH626" t="s">
        <v>118</v>
      </c>
      <c r="BI626" t="s">
        <v>146</v>
      </c>
      <c r="BJ626" t="s">
        <v>97</v>
      </c>
      <c r="BK626" t="s">
        <v>120</v>
      </c>
      <c r="BL626" t="s">
        <v>135</v>
      </c>
      <c r="BN626">
        <v>66</v>
      </c>
      <c r="BO626" t="s">
        <v>122</v>
      </c>
      <c r="BP626" t="s">
        <v>324</v>
      </c>
      <c r="BQ626" t="s">
        <v>156</v>
      </c>
    </row>
    <row r="627" spans="1:69" x14ac:dyDescent="0.2">
      <c r="A627" t="s">
        <v>3339</v>
      </c>
      <c r="B627" t="s">
        <v>3339</v>
      </c>
      <c r="C627">
        <v>26.346</v>
      </c>
      <c r="D627" t="s">
        <v>3340</v>
      </c>
      <c r="E627" s="1" t="s">
        <v>127</v>
      </c>
      <c r="F627" s="1">
        <v>3</v>
      </c>
      <c r="G627" s="1" t="s">
        <v>128</v>
      </c>
      <c r="H627" s="1">
        <v>9</v>
      </c>
      <c r="I627" s="1"/>
      <c r="J627" t="s">
        <v>3341</v>
      </c>
      <c r="K627" s="1" t="s">
        <v>192</v>
      </c>
      <c r="L627" s="1">
        <v>3</v>
      </c>
      <c r="M627" s="1" t="s">
        <v>87</v>
      </c>
      <c r="N627" s="1">
        <v>3</v>
      </c>
      <c r="O627" s="1" t="s">
        <v>88</v>
      </c>
      <c r="P627" s="1">
        <v>4</v>
      </c>
      <c r="Q627" s="1"/>
      <c r="R627" t="s">
        <v>3342</v>
      </c>
      <c r="S627">
        <v>0</v>
      </c>
      <c r="X627">
        <v>0</v>
      </c>
      <c r="Y627" t="str" cm="1">
        <f t="array" ref="Y62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27" cm="1">
        <f t="array" ref="Z62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27" t="str" cm="1">
        <f t="array" ref="AA62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27" t="str" cm="1">
        <f t="array" ref="AB62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27" t="str" cm="1">
        <f t="array" ref="AC62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27" t="str" cm="1">
        <f t="array" ref="AD62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27">
        <f>IF(OR(Table1[[#This Row],[Merged_Coding3numerical1]]=1,Table1[[#This Row],[Merged_Coding3numerical2]]=1,Table1[[#This Row],[Merged_Coding3numerical3]]=1),1,0)</f>
        <v>1</v>
      </c>
      <c r="AF627">
        <f>IF(OR(Table1[[#This Row],[Merged_Coding3numerical1]]=2,Table1[[#This Row],[Merged_Coding3numerical2]]=2,Table1[[#This Row],[Merged_Coding3numerical3]]=2),1,0)</f>
        <v>0</v>
      </c>
      <c r="AG627">
        <f>IF(OR(Table1[[#This Row],[Merged_Coding3numerical1]]=3,Table1[[#This Row],[Merged_Coding3numerical2]]=3,Table1[[#This Row],[Merged_Coding3numerical3]]=3),1,0)</f>
        <v>0</v>
      </c>
      <c r="AH627">
        <f>IF(OR(Table1[[#This Row],[Merged_Coding3numerical1]]=4,Table1[[#This Row],[Merged_Coding3numerical2]]=4,Table1[[#This Row],[Merged_Coding3numerical3]]=4),1,0)</f>
        <v>0</v>
      </c>
      <c r="AI627">
        <f>IF(OR(Table1[[#This Row],[Merged_Coding3numerical1]]=5,Table1[[#This Row],[Merged_Coding3numerical2]]=5,Table1[[#This Row],[Merged_Coding3numerical3]]=5),1,0)</f>
        <v>0</v>
      </c>
      <c r="AJ627">
        <f>LEN(Table1[[#This Row],[narratives_open]])</f>
        <v>53</v>
      </c>
      <c r="AK627" s="1" t="s">
        <v>90</v>
      </c>
      <c r="AL627" s="1">
        <v>2</v>
      </c>
      <c r="AR627">
        <f t="shared" si="9"/>
        <v>1</v>
      </c>
      <c r="AS627">
        <v>1</v>
      </c>
      <c r="AT627">
        <v>2</v>
      </c>
      <c r="AU627">
        <v>3</v>
      </c>
      <c r="AV627">
        <f>IF(Table1[[#This Row],[narratives_rank_1]]=1,IF(Table1[[#This Row],[narratives_rank_2]]=2,123,132),IF(Table1[[#This Row],[narratives_rank_1]]=2,IF(Table1[[#This Row],[narratives_rank_2]]=1,213,231),IF(Table1[[#This Row],[narratives_rank_2]]=1,312,321)))</f>
        <v>123</v>
      </c>
      <c r="AW627" t="str">
        <f>IF(AV627=[1]Q4_narr_rank!$B$2,[1]Q4_narr_rank!$A$2,IF(AV627=[1]Q4_narr_rank!$B$3,[1]Q4_narr_rank!$A$3,IF(AV627=[1]Q4_narr_rank!$B$4,[1]Q4_narr_rank!$A$4,IF(AV627=[1]Q4_narr_rank!$B$5,[1]Q4_narr_rank!$A$5,IF(AV627=[1]Q4_narr_rank!$B$6,[1]Q4_narr_rank!$A$6,IF(AV627=[1]Q4_narr_rank!$B$7,[1]Q4_narr_rank!$A$7))))))</f>
        <v>Cynics</v>
      </c>
      <c r="AX627" t="s">
        <v>3343</v>
      </c>
      <c r="AY627">
        <v>1</v>
      </c>
      <c r="AZ627">
        <f>LEN(Table1[[#This Row],[narratives_probing]])</f>
        <v>100</v>
      </c>
      <c r="BA627" s="6" t="str">
        <f>IF(Table1[[#This Row],[narratives_rank_1]]=1,"Money",IF(Table1[[#This Row],[narratives_rank_2]]=1,"Mixture",IF(Table1[[#This Row],[narratives_rank_3]]=1,"Sincere")))</f>
        <v>Money</v>
      </c>
      <c r="BB627" s="7" t="s">
        <v>116</v>
      </c>
      <c r="BC627" s="1">
        <v>10</v>
      </c>
      <c r="BF627" t="s">
        <v>202</v>
      </c>
      <c r="BG627" t="s">
        <v>94</v>
      </c>
      <c r="BH627" t="s">
        <v>118</v>
      </c>
      <c r="BI627" t="s">
        <v>118</v>
      </c>
      <c r="BJ627" t="s">
        <v>154</v>
      </c>
      <c r="BK627" t="s">
        <v>163</v>
      </c>
      <c r="BL627" t="s">
        <v>121</v>
      </c>
      <c r="BN627">
        <v>31</v>
      </c>
      <c r="BO627" t="s">
        <v>136</v>
      </c>
      <c r="BP627" t="s">
        <v>164</v>
      </c>
      <c r="BQ627" t="s">
        <v>124</v>
      </c>
    </row>
    <row r="628" spans="1:69" x14ac:dyDescent="0.2">
      <c r="A628" t="s">
        <v>3344</v>
      </c>
      <c r="B628" t="s">
        <v>3344</v>
      </c>
      <c r="C628">
        <v>123.944</v>
      </c>
      <c r="D628" t="s">
        <v>3345</v>
      </c>
      <c r="E628" s="1" t="s">
        <v>105</v>
      </c>
      <c r="F628" s="1">
        <v>1</v>
      </c>
      <c r="G628" s="1" t="s">
        <v>2505</v>
      </c>
      <c r="H628" s="1">
        <v>12</v>
      </c>
      <c r="I628" s="1"/>
      <c r="J628" t="s">
        <v>3346</v>
      </c>
      <c r="K628" s="1" t="s">
        <v>86</v>
      </c>
      <c r="L628" s="1">
        <v>4</v>
      </c>
      <c r="M628" s="1" t="s">
        <v>87</v>
      </c>
      <c r="N628" s="1">
        <v>3</v>
      </c>
      <c r="O628" s="1" t="s">
        <v>88</v>
      </c>
      <c r="P628" s="1">
        <v>4</v>
      </c>
      <c r="R628" t="s">
        <v>3347</v>
      </c>
      <c r="S628">
        <v>0</v>
      </c>
      <c r="V628" t="s">
        <v>90</v>
      </c>
      <c r="W628" s="8">
        <f>IF(Table1[[#This Row],[main_reasontext]]=[1]Q3_narr_open!$A$23,1,IF(Table1[[#This Row],[main_reasontext]]=[1]Q3_narr_open!$A$24,2,IF(Table1[[#This Row],[main_reasontext]]=[1]Q3_narr_open!$A$25,3,IF(Table1[[#This Row],[main_reasontext]]=[1]Q3_narr_open!$A$26,4,))))</f>
        <v>1</v>
      </c>
      <c r="X628">
        <v>0</v>
      </c>
      <c r="Y628" t="str" cm="1">
        <f t="array" ref="Y62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28" cm="1">
        <f t="array" ref="Z62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28" t="str" cm="1">
        <f t="array" ref="AA62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28" cm="1">
        <f t="array" ref="AB62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28" t="str" cm="1">
        <f t="array" ref="AC62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28" t="str" cm="1">
        <f t="array" ref="AD62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28">
        <f>IF(OR(Table1[[#This Row],[Merged_Coding3numerical1]]=1,Table1[[#This Row],[Merged_Coding3numerical2]]=1,Table1[[#This Row],[Merged_Coding3numerical3]]=1),1,0)</f>
        <v>1</v>
      </c>
      <c r="AF628">
        <f>IF(OR(Table1[[#This Row],[Merged_Coding3numerical1]]=2,Table1[[#This Row],[Merged_Coding3numerical2]]=2,Table1[[#This Row],[Merged_Coding3numerical3]]=2),1,0)</f>
        <v>1</v>
      </c>
      <c r="AG628">
        <f>IF(OR(Table1[[#This Row],[Merged_Coding3numerical1]]=3,Table1[[#This Row],[Merged_Coding3numerical2]]=3,Table1[[#This Row],[Merged_Coding3numerical3]]=3),1,0)</f>
        <v>0</v>
      </c>
      <c r="AH628">
        <f>IF(OR(Table1[[#This Row],[Merged_Coding3numerical1]]=4,Table1[[#This Row],[Merged_Coding3numerical2]]=4,Table1[[#This Row],[Merged_Coding3numerical3]]=4),1,0)</f>
        <v>0</v>
      </c>
      <c r="AI628">
        <f>IF(OR(Table1[[#This Row],[Merged_Coding3numerical1]]=5,Table1[[#This Row],[Merged_Coding3numerical2]]=5,Table1[[#This Row],[Merged_Coding3numerical3]]=5),1,0)</f>
        <v>0</v>
      </c>
      <c r="AJ628">
        <f>LEN(Table1[[#This Row],[narratives_open]])</f>
        <v>264</v>
      </c>
      <c r="AK628" s="1" t="s">
        <v>90</v>
      </c>
      <c r="AL628" s="1">
        <v>2</v>
      </c>
      <c r="AM628" s="1" t="s">
        <v>221</v>
      </c>
      <c r="AN628" s="1">
        <v>5</v>
      </c>
      <c r="AR628">
        <f t="shared" si="9"/>
        <v>0.5</v>
      </c>
      <c r="AS628">
        <v>1</v>
      </c>
      <c r="AT628">
        <v>2</v>
      </c>
      <c r="AU628">
        <v>3</v>
      </c>
      <c r="AV628">
        <f>IF(Table1[[#This Row],[narratives_rank_1]]=1,IF(Table1[[#This Row],[narratives_rank_2]]=2,123,132),IF(Table1[[#This Row],[narratives_rank_1]]=2,IF(Table1[[#This Row],[narratives_rank_2]]=1,213,231),IF(Table1[[#This Row],[narratives_rank_2]]=1,312,321)))</f>
        <v>123</v>
      </c>
      <c r="AW628" t="str">
        <f>IF(AV628=[1]Q4_narr_rank!$B$2,[1]Q4_narr_rank!$A$2,IF(AV628=[1]Q4_narr_rank!$B$3,[1]Q4_narr_rank!$A$3,IF(AV628=[1]Q4_narr_rank!$B$4,[1]Q4_narr_rank!$A$4,IF(AV628=[1]Q4_narr_rank!$B$5,[1]Q4_narr_rank!$A$5,IF(AV628=[1]Q4_narr_rank!$B$6,[1]Q4_narr_rank!$A$6,IF(AV628=[1]Q4_narr_rank!$B$7,[1]Q4_narr_rank!$A$7))))))</f>
        <v>Cynics</v>
      </c>
      <c r="AX628" t="s">
        <v>3348</v>
      </c>
      <c r="AY628">
        <v>1</v>
      </c>
      <c r="AZ628">
        <f>LEN(Table1[[#This Row],[narratives_probing]])</f>
        <v>297</v>
      </c>
      <c r="BA628" s="6" t="str">
        <f>IF(Table1[[#This Row],[narratives_rank_1]]=1,"Money",IF(Table1[[#This Row],[narratives_rank_2]]=1,"Mixture",IF(Table1[[#This Row],[narratives_rank_3]]=1,"Sincere")))</f>
        <v>Money</v>
      </c>
      <c r="BB628" s="11" t="s">
        <v>116</v>
      </c>
      <c r="BC628" s="1">
        <v>10</v>
      </c>
      <c r="BF628" t="s">
        <v>117</v>
      </c>
      <c r="BG628" t="s">
        <v>94</v>
      </c>
      <c r="BH628" t="s">
        <v>96</v>
      </c>
      <c r="BI628" t="s">
        <v>96</v>
      </c>
      <c r="BJ628" t="s">
        <v>97</v>
      </c>
      <c r="BK628" t="s">
        <v>163</v>
      </c>
      <c r="BL628" t="s">
        <v>135</v>
      </c>
      <c r="BN628">
        <v>25</v>
      </c>
      <c r="BO628" t="s">
        <v>100</v>
      </c>
      <c r="BP628" t="s">
        <v>137</v>
      </c>
      <c r="BQ628" t="s">
        <v>124</v>
      </c>
    </row>
    <row r="629" spans="1:69" x14ac:dyDescent="0.2">
      <c r="A629" t="s">
        <v>3349</v>
      </c>
      <c r="B629" t="s">
        <v>3349</v>
      </c>
      <c r="C629">
        <v>67.209000000000003</v>
      </c>
      <c r="D629" t="s">
        <v>3350</v>
      </c>
      <c r="E629" s="1" t="s">
        <v>127</v>
      </c>
      <c r="F629" s="1">
        <v>3</v>
      </c>
      <c r="G629" s="1" t="s">
        <v>1485</v>
      </c>
      <c r="H629" s="1">
        <v>23</v>
      </c>
      <c r="I629" s="1"/>
      <c r="J629" t="s">
        <v>3351</v>
      </c>
      <c r="K629" s="1" t="s">
        <v>86</v>
      </c>
      <c r="L629" s="1">
        <v>4</v>
      </c>
      <c r="M629" s="1" t="s">
        <v>87</v>
      </c>
      <c r="N629" s="1">
        <v>3</v>
      </c>
      <c r="O629" s="1" t="s">
        <v>88</v>
      </c>
      <c r="P629" s="1">
        <v>4</v>
      </c>
      <c r="R629" t="s">
        <v>3352</v>
      </c>
      <c r="S629">
        <v>0</v>
      </c>
      <c r="U629">
        <v>1</v>
      </c>
      <c r="V629" t="s">
        <v>90</v>
      </c>
      <c r="W629" s="8">
        <f>IF(Table1[[#This Row],[main_reasontext]]=[1]Q3_narr_open!$A$23,1,IF(Table1[[#This Row],[main_reasontext]]=[1]Q3_narr_open!$A$24,2,IF(Table1[[#This Row],[main_reasontext]]=[1]Q3_narr_open!$A$25,3,IF(Table1[[#This Row],[main_reasontext]]=[1]Q3_narr_open!$A$26,4,))))</f>
        <v>1</v>
      </c>
      <c r="X629">
        <v>0</v>
      </c>
      <c r="Y629" t="str" cm="1">
        <f t="array" ref="Y62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29" cm="1">
        <f t="array" ref="Z62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29" t="str" cm="1">
        <f t="array" ref="AA62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29" cm="1">
        <f t="array" ref="AB62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29" t="str" cm="1">
        <f t="array" ref="AC62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629" cm="1">
        <f t="array" ref="AD62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629">
        <f>IF(OR(Table1[[#This Row],[Merged_Coding3numerical1]]=1,Table1[[#This Row],[Merged_Coding3numerical2]]=1,Table1[[#This Row],[Merged_Coding3numerical3]]=1),1,0)</f>
        <v>1</v>
      </c>
      <c r="AF629">
        <f>IF(OR(Table1[[#This Row],[Merged_Coding3numerical1]]=2,Table1[[#This Row],[Merged_Coding3numerical2]]=2,Table1[[#This Row],[Merged_Coding3numerical3]]=2),1,0)</f>
        <v>1</v>
      </c>
      <c r="AG629">
        <f>IF(OR(Table1[[#This Row],[Merged_Coding3numerical1]]=3,Table1[[#This Row],[Merged_Coding3numerical2]]=3,Table1[[#This Row],[Merged_Coding3numerical3]]=3),1,0)</f>
        <v>0</v>
      </c>
      <c r="AH629">
        <f>IF(OR(Table1[[#This Row],[Merged_Coding3numerical1]]=4,Table1[[#This Row],[Merged_Coding3numerical2]]=4,Table1[[#This Row],[Merged_Coding3numerical3]]=4),1,0)</f>
        <v>1</v>
      </c>
      <c r="AI629">
        <f>IF(OR(Table1[[#This Row],[Merged_Coding3numerical1]]=5,Table1[[#This Row],[Merged_Coding3numerical2]]=5,Table1[[#This Row],[Merged_Coding3numerical3]]=5),1,0)</f>
        <v>0</v>
      </c>
      <c r="AJ629">
        <f>LEN(Table1[[#This Row],[narratives_open]])</f>
        <v>231</v>
      </c>
      <c r="AK629" s="1" t="s">
        <v>90</v>
      </c>
      <c r="AL629" s="1">
        <v>2</v>
      </c>
      <c r="AM629" s="1" t="s">
        <v>113</v>
      </c>
      <c r="AN629" s="1">
        <v>1</v>
      </c>
      <c r="AO629" s="1" t="s">
        <v>112</v>
      </c>
      <c r="AP629" s="1">
        <v>3</v>
      </c>
      <c r="AR629">
        <f t="shared" si="9"/>
        <v>0.33333333333333331</v>
      </c>
      <c r="AS629">
        <v>3</v>
      </c>
      <c r="AT629">
        <v>1</v>
      </c>
      <c r="AU629">
        <v>2</v>
      </c>
      <c r="AV629">
        <f>IF(Table1[[#This Row],[narratives_rank_1]]=1,IF(Table1[[#This Row],[narratives_rank_2]]=2,123,132),IF(Table1[[#This Row],[narratives_rank_1]]=2,IF(Table1[[#This Row],[narratives_rank_2]]=1,213,231),IF(Table1[[#This Row],[narratives_rank_2]]=1,312,321)))</f>
        <v>312</v>
      </c>
      <c r="AW629" t="str">
        <f>IF(AV629=[1]Q4_narr_rank!$B$2,[1]Q4_narr_rank!$A$2,IF(AV629=[1]Q4_narr_rank!$B$3,[1]Q4_narr_rank!$A$3,IF(AV629=[1]Q4_narr_rank!$B$4,[1]Q4_narr_rank!$A$4,IF(AV629=[1]Q4_narr_rank!$B$5,[1]Q4_narr_rank!$A$5,IF(AV629=[1]Q4_narr_rank!$B$6,[1]Q4_narr_rank!$A$6,IF(AV629=[1]Q4_narr_rank!$B$7,[1]Q4_narr_rank!$A$7))))))</f>
        <v>Balanced Idealists</v>
      </c>
      <c r="AX629" t="s">
        <v>3353</v>
      </c>
      <c r="AY629">
        <v>1</v>
      </c>
      <c r="AZ629">
        <f>LEN(Table1[[#This Row],[narratives_probing]])</f>
        <v>380</v>
      </c>
      <c r="BA629" s="6" t="str">
        <f>IF(Table1[[#This Row],[narratives_rank_1]]=1,"Money",IF(Table1[[#This Row],[narratives_rank_2]]=1,"Mixture",IF(Table1[[#This Row],[narratives_rank_3]]=1,"Sincere")))</f>
        <v>Mixture</v>
      </c>
      <c r="BB629" s="7" t="s">
        <v>116</v>
      </c>
      <c r="BC629" s="1">
        <v>10</v>
      </c>
      <c r="BF629" t="s">
        <v>153</v>
      </c>
      <c r="BG629" t="s">
        <v>94</v>
      </c>
      <c r="BH629" t="s">
        <v>95</v>
      </c>
      <c r="BI629" t="s">
        <v>96</v>
      </c>
      <c r="BJ629" t="s">
        <v>154</v>
      </c>
      <c r="BK629" t="s">
        <v>120</v>
      </c>
      <c r="BL629" t="s">
        <v>135</v>
      </c>
      <c r="BN629">
        <v>69</v>
      </c>
      <c r="BO629" t="s">
        <v>122</v>
      </c>
      <c r="BP629" t="s">
        <v>324</v>
      </c>
      <c r="BQ629" t="s">
        <v>124</v>
      </c>
    </row>
    <row r="630" spans="1:69" x14ac:dyDescent="0.2">
      <c r="A630" t="s">
        <v>3354</v>
      </c>
      <c r="B630" t="s">
        <v>3354</v>
      </c>
      <c r="C630">
        <v>85.063000000000002</v>
      </c>
      <c r="D630" t="s">
        <v>3355</v>
      </c>
      <c r="E630" s="1" t="s">
        <v>84</v>
      </c>
      <c r="F630" s="1">
        <v>4</v>
      </c>
      <c r="G630" s="1" t="s">
        <v>84</v>
      </c>
      <c r="H630" s="1">
        <v>1</v>
      </c>
      <c r="I630" s="1"/>
      <c r="J630" t="s">
        <v>3356</v>
      </c>
      <c r="K630" s="1" t="s">
        <v>192</v>
      </c>
      <c r="L630" s="1">
        <v>3</v>
      </c>
      <c r="M630" s="1" t="s">
        <v>87</v>
      </c>
      <c r="N630" s="1">
        <v>3</v>
      </c>
      <c r="O630" s="1" t="s">
        <v>88</v>
      </c>
      <c r="P630" s="1">
        <v>4</v>
      </c>
      <c r="R630" t="s">
        <v>3357</v>
      </c>
      <c r="S630">
        <v>0</v>
      </c>
      <c r="U630">
        <v>1</v>
      </c>
      <c r="V630" t="s">
        <v>185</v>
      </c>
      <c r="W630" s="8">
        <f>IF(Table1[[#This Row],[main_reasontext]]=[1]Q3_narr_open!$A$23,1,IF(Table1[[#This Row],[main_reasontext]]=[1]Q3_narr_open!$A$24,2,IF(Table1[[#This Row],[main_reasontext]]=[1]Q3_narr_open!$A$25,3,IF(Table1[[#This Row],[main_reasontext]]=[1]Q3_narr_open!$A$26,4,))))</f>
        <v>4</v>
      </c>
      <c r="X630">
        <v>0</v>
      </c>
      <c r="Y630" t="str" cm="1">
        <f t="array" ref="Y63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30" cm="1">
        <f t="array" ref="Z63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30" t="str" cm="1">
        <f t="array" ref="AA63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30" cm="1">
        <f t="array" ref="AB63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30" t="str" cm="1">
        <f t="array" ref="AC63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30" t="str" cm="1">
        <f t="array" ref="AD63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30">
        <f>IF(OR(Table1[[#This Row],[Merged_Coding3numerical1]]=1,Table1[[#This Row],[Merged_Coding3numerical2]]=1,Table1[[#This Row],[Merged_Coding3numerical3]]=1),1,0)</f>
        <v>1</v>
      </c>
      <c r="AF630">
        <f>IF(OR(Table1[[#This Row],[Merged_Coding3numerical1]]=2,Table1[[#This Row],[Merged_Coding3numerical2]]=2,Table1[[#This Row],[Merged_Coding3numerical3]]=2),1,0)</f>
        <v>0</v>
      </c>
      <c r="AG630">
        <f>IF(OR(Table1[[#This Row],[Merged_Coding3numerical1]]=3,Table1[[#This Row],[Merged_Coding3numerical2]]=3,Table1[[#This Row],[Merged_Coding3numerical3]]=3),1,0)</f>
        <v>0</v>
      </c>
      <c r="AH630">
        <f>IF(OR(Table1[[#This Row],[Merged_Coding3numerical1]]=4,Table1[[#This Row],[Merged_Coding3numerical2]]=4,Table1[[#This Row],[Merged_Coding3numerical3]]=4),1,0)</f>
        <v>1</v>
      </c>
      <c r="AI630">
        <f>IF(OR(Table1[[#This Row],[Merged_Coding3numerical1]]=5,Table1[[#This Row],[Merged_Coding3numerical2]]=5,Table1[[#This Row],[Merged_Coding3numerical3]]=5),1,0)</f>
        <v>0</v>
      </c>
      <c r="AJ630">
        <f>LEN(Table1[[#This Row],[narratives_open]])</f>
        <v>181</v>
      </c>
      <c r="AK630" s="1" t="s">
        <v>113</v>
      </c>
      <c r="AL630" s="1">
        <v>1</v>
      </c>
      <c r="AM630" s="1" t="s">
        <v>90</v>
      </c>
      <c r="AN630" s="1">
        <v>2</v>
      </c>
      <c r="AR630">
        <f t="shared" si="9"/>
        <v>0.5</v>
      </c>
      <c r="AS630">
        <v>2</v>
      </c>
      <c r="AT630">
        <v>3</v>
      </c>
      <c r="AU630">
        <v>1</v>
      </c>
      <c r="AV630">
        <f>IF(Table1[[#This Row],[narratives_rank_1]]=1,IF(Table1[[#This Row],[narratives_rank_2]]=2,123,132),IF(Table1[[#This Row],[narratives_rank_1]]=2,IF(Table1[[#This Row],[narratives_rank_2]]=1,213,231),IF(Table1[[#This Row],[narratives_rank_2]]=1,312,321)))</f>
        <v>231</v>
      </c>
      <c r="AW630" t="str">
        <f>IF(AV630=[1]Q4_narr_rank!$B$2,[1]Q4_narr_rank!$A$2,IF(AV630=[1]Q4_narr_rank!$B$3,[1]Q4_narr_rank!$A$3,IF(AV630=[1]Q4_narr_rank!$B$4,[1]Q4_narr_rank!$A$4,IF(AV630=[1]Q4_narr_rank!$B$5,[1]Q4_narr_rank!$A$5,IF(AV630=[1]Q4_narr_rank!$B$6,[1]Q4_narr_rank!$A$6,IF(AV630=[1]Q4_narr_rank!$B$7,[1]Q4_narr_rank!$A$7))))))</f>
        <v>2 different types of firms, idealists</v>
      </c>
      <c r="AX630" t="s">
        <v>3358</v>
      </c>
      <c r="AY630">
        <v>1</v>
      </c>
      <c r="AZ630">
        <f>LEN(Table1[[#This Row],[narratives_probing]])</f>
        <v>86</v>
      </c>
      <c r="BA630" s="6" t="str">
        <f>IF(Table1[[#This Row],[narratives_rank_1]]=1,"Money",IF(Table1[[#This Row],[narratives_rank_2]]=1,"Mixture",IF(Table1[[#This Row],[narratives_rank_3]]=1,"Sincere")))</f>
        <v>Sincere</v>
      </c>
      <c r="BB630" s="9" t="s">
        <v>369</v>
      </c>
      <c r="BC630" s="1">
        <v>7</v>
      </c>
      <c r="BF630" t="s">
        <v>117</v>
      </c>
      <c r="BG630" t="s">
        <v>94</v>
      </c>
      <c r="BH630" t="s">
        <v>146</v>
      </c>
      <c r="BI630" t="s">
        <v>188</v>
      </c>
      <c r="BJ630" t="s">
        <v>97</v>
      </c>
      <c r="BK630" t="s">
        <v>163</v>
      </c>
      <c r="BL630" t="s">
        <v>135</v>
      </c>
      <c r="BN630">
        <v>62</v>
      </c>
      <c r="BO630" t="s">
        <v>122</v>
      </c>
      <c r="BP630" t="s">
        <v>123</v>
      </c>
      <c r="BQ630" t="s">
        <v>156</v>
      </c>
    </row>
    <row r="631" spans="1:69" x14ac:dyDescent="0.2">
      <c r="A631" t="s">
        <v>3359</v>
      </c>
      <c r="B631" t="s">
        <v>3359</v>
      </c>
      <c r="C631">
        <v>265.69099999999997</v>
      </c>
      <c r="D631" t="s">
        <v>3360</v>
      </c>
      <c r="E631" s="1" t="s">
        <v>127</v>
      </c>
      <c r="F631" s="1">
        <v>3</v>
      </c>
      <c r="G631" s="1" t="s">
        <v>128</v>
      </c>
      <c r="H631" s="1">
        <v>9</v>
      </c>
      <c r="I631" s="1"/>
      <c r="J631" t="s">
        <v>3361</v>
      </c>
      <c r="K631" s="1" t="s">
        <v>176</v>
      </c>
      <c r="L631" s="1">
        <v>2</v>
      </c>
      <c r="M631" s="1" t="s">
        <v>328</v>
      </c>
      <c r="N631" s="1">
        <v>4</v>
      </c>
      <c r="O631" s="1" t="s">
        <v>88</v>
      </c>
      <c r="P631" s="1">
        <v>4</v>
      </c>
      <c r="R631" t="s">
        <v>3362</v>
      </c>
      <c r="S631">
        <v>0</v>
      </c>
      <c r="V631" t="s">
        <v>111</v>
      </c>
      <c r="W631" s="8">
        <f>IF(Table1[[#This Row],[main_reasontext]]=[1]Q3_narr_open!$A$23,1,IF(Table1[[#This Row],[main_reasontext]]=[1]Q3_narr_open!$A$24,2,IF(Table1[[#This Row],[main_reasontext]]=[1]Q3_narr_open!$A$25,3,IF(Table1[[#This Row],[main_reasontext]]=[1]Q3_narr_open!$A$26,4,))))</f>
        <v>2</v>
      </c>
      <c r="X631">
        <v>0</v>
      </c>
      <c r="Y631" t="str" cm="1">
        <f t="array" ref="Y63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31" cm="1">
        <f t="array" ref="Z63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31" t="str" cm="1">
        <f t="array" ref="AA63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631" cm="1">
        <f t="array" ref="AB63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631" t="str" cm="1">
        <f t="array" ref="AC63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31" t="str" cm="1">
        <f t="array" ref="AD63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31">
        <f>IF(OR(Table1[[#This Row],[Merged_Coding3numerical1]]=1,Table1[[#This Row],[Merged_Coding3numerical2]]=1,Table1[[#This Row],[Merged_Coding3numerical3]]=1),1,0)</f>
        <v>0</v>
      </c>
      <c r="AF631">
        <f>IF(OR(Table1[[#This Row],[Merged_Coding3numerical1]]=2,Table1[[#This Row],[Merged_Coding3numerical2]]=2,Table1[[#This Row],[Merged_Coding3numerical3]]=2),1,0)</f>
        <v>1</v>
      </c>
      <c r="AG631">
        <f>IF(OR(Table1[[#This Row],[Merged_Coding3numerical1]]=3,Table1[[#This Row],[Merged_Coding3numerical2]]=3,Table1[[#This Row],[Merged_Coding3numerical3]]=3),1,0)</f>
        <v>1</v>
      </c>
      <c r="AH631">
        <f>IF(OR(Table1[[#This Row],[Merged_Coding3numerical1]]=4,Table1[[#This Row],[Merged_Coding3numerical2]]=4,Table1[[#This Row],[Merged_Coding3numerical3]]=4),1,0)</f>
        <v>0</v>
      </c>
      <c r="AI631">
        <f>IF(OR(Table1[[#This Row],[Merged_Coding3numerical1]]=5,Table1[[#This Row],[Merged_Coding3numerical2]]=5,Table1[[#This Row],[Merged_Coding3numerical3]]=5),1,0)</f>
        <v>0</v>
      </c>
      <c r="AJ631">
        <f>LEN(Table1[[#This Row],[narratives_open]])</f>
        <v>268</v>
      </c>
      <c r="AK631" s="1" t="s">
        <v>112</v>
      </c>
      <c r="AL631" s="1">
        <v>3</v>
      </c>
      <c r="AM631" s="1" t="s">
        <v>295</v>
      </c>
      <c r="AN631" s="1">
        <v>4</v>
      </c>
      <c r="AR631">
        <f t="shared" si="9"/>
        <v>0.5</v>
      </c>
      <c r="AS631">
        <v>1</v>
      </c>
      <c r="AT631">
        <v>2</v>
      </c>
      <c r="AU631">
        <v>3</v>
      </c>
      <c r="AV631">
        <f>IF(Table1[[#This Row],[narratives_rank_1]]=1,IF(Table1[[#This Row],[narratives_rank_2]]=2,123,132),IF(Table1[[#This Row],[narratives_rank_1]]=2,IF(Table1[[#This Row],[narratives_rank_2]]=1,213,231),IF(Table1[[#This Row],[narratives_rank_2]]=1,312,321)))</f>
        <v>123</v>
      </c>
      <c r="AW631" t="str">
        <f>IF(AV631=[1]Q4_narr_rank!$B$2,[1]Q4_narr_rank!$A$2,IF(AV631=[1]Q4_narr_rank!$B$3,[1]Q4_narr_rank!$A$3,IF(AV631=[1]Q4_narr_rank!$B$4,[1]Q4_narr_rank!$A$4,IF(AV631=[1]Q4_narr_rank!$B$5,[1]Q4_narr_rank!$A$5,IF(AV631=[1]Q4_narr_rank!$B$6,[1]Q4_narr_rank!$A$6,IF(AV631=[1]Q4_narr_rank!$B$7,[1]Q4_narr_rank!$A$7))))))</f>
        <v>Cynics</v>
      </c>
      <c r="AX631" t="s">
        <v>3363</v>
      </c>
      <c r="AY631">
        <v>1</v>
      </c>
      <c r="AZ631">
        <f>LEN(Table1[[#This Row],[narratives_probing]])</f>
        <v>290</v>
      </c>
      <c r="BA631" s="6" t="str">
        <f>IF(Table1[[#This Row],[narratives_rank_1]]=1,"Money",IF(Table1[[#This Row],[narratives_rank_2]]=1,"Mixture",IF(Table1[[#This Row],[narratives_rank_3]]=1,"Sincere")))</f>
        <v>Money</v>
      </c>
      <c r="BB631" s="11" t="s">
        <v>116</v>
      </c>
      <c r="BC631" s="1">
        <v>10</v>
      </c>
      <c r="BF631" t="s">
        <v>93</v>
      </c>
      <c r="BG631">
        <v>0.2</v>
      </c>
      <c r="BH631" t="s">
        <v>96</v>
      </c>
      <c r="BI631" t="s">
        <v>95</v>
      </c>
      <c r="BJ631" t="s">
        <v>154</v>
      </c>
      <c r="BK631" t="s">
        <v>163</v>
      </c>
      <c r="BL631" t="s">
        <v>135</v>
      </c>
      <c r="BN631">
        <v>62</v>
      </c>
      <c r="BO631" t="s">
        <v>100</v>
      </c>
      <c r="BP631" t="s">
        <v>123</v>
      </c>
      <c r="BQ631" t="s">
        <v>156</v>
      </c>
    </row>
    <row r="632" spans="1:69" x14ac:dyDescent="0.2">
      <c r="A632" t="s">
        <v>3364</v>
      </c>
      <c r="B632" t="s">
        <v>3364</v>
      </c>
      <c r="C632">
        <v>314.53699999999998</v>
      </c>
      <c r="D632" t="s">
        <v>3365</v>
      </c>
      <c r="E632" s="1" t="s">
        <v>127</v>
      </c>
      <c r="F632" s="1">
        <v>3</v>
      </c>
      <c r="G632" s="1" t="s">
        <v>128</v>
      </c>
      <c r="H632" s="1">
        <v>9</v>
      </c>
      <c r="I632" s="1"/>
      <c r="J632" t="s">
        <v>3366</v>
      </c>
      <c r="K632" s="1" t="s">
        <v>108</v>
      </c>
      <c r="L632" s="1">
        <v>1</v>
      </c>
      <c r="M632" s="1" t="s">
        <v>109</v>
      </c>
      <c r="N632" s="1">
        <v>1</v>
      </c>
      <c r="O632" s="1" t="s">
        <v>88</v>
      </c>
      <c r="P632" s="1">
        <v>4</v>
      </c>
      <c r="R632" t="s">
        <v>3367</v>
      </c>
      <c r="S632">
        <v>1</v>
      </c>
      <c r="V632" t="s">
        <v>90</v>
      </c>
      <c r="W632" s="8">
        <f>IF(Table1[[#This Row],[main_reasontext]]=[1]Q3_narr_open!$A$23,1,IF(Table1[[#This Row],[main_reasontext]]=[1]Q3_narr_open!$A$24,2,IF(Table1[[#This Row],[main_reasontext]]=[1]Q3_narr_open!$A$25,3,IF(Table1[[#This Row],[main_reasontext]]=[1]Q3_narr_open!$A$26,4,))))</f>
        <v>1</v>
      </c>
      <c r="X632">
        <v>0</v>
      </c>
      <c r="Y632" t="str" cm="1">
        <f t="array" ref="Y63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32" cm="1">
        <f t="array" ref="Z63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32" t="str" cm="1">
        <f t="array" ref="AA63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32" cm="1">
        <f t="array" ref="AB63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32" t="str" cm="1">
        <f t="array" ref="AC63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632" cm="1">
        <f t="array" ref="AD63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632">
        <f>IF(OR(Table1[[#This Row],[Merged_Coding3numerical1]]=1,Table1[[#This Row],[Merged_Coding3numerical2]]=1,Table1[[#This Row],[Merged_Coding3numerical3]]=1),1,0)</f>
        <v>1</v>
      </c>
      <c r="AF632">
        <f>IF(OR(Table1[[#This Row],[Merged_Coding3numerical1]]=2,Table1[[#This Row],[Merged_Coding3numerical2]]=2,Table1[[#This Row],[Merged_Coding3numerical3]]=2),1,0)</f>
        <v>1</v>
      </c>
      <c r="AG632">
        <f>IF(OR(Table1[[#This Row],[Merged_Coding3numerical1]]=3,Table1[[#This Row],[Merged_Coding3numerical2]]=3,Table1[[#This Row],[Merged_Coding3numerical3]]=3),1,0)</f>
        <v>0</v>
      </c>
      <c r="AH632">
        <f>IF(OR(Table1[[#This Row],[Merged_Coding3numerical1]]=4,Table1[[#This Row],[Merged_Coding3numerical2]]=4,Table1[[#This Row],[Merged_Coding3numerical3]]=4),1,0)</f>
        <v>1</v>
      </c>
      <c r="AI632">
        <f>IF(OR(Table1[[#This Row],[Merged_Coding3numerical1]]=5,Table1[[#This Row],[Merged_Coding3numerical2]]=5,Table1[[#This Row],[Merged_Coding3numerical3]]=5),1,0)</f>
        <v>0</v>
      </c>
      <c r="AJ632">
        <f>LEN(Table1[[#This Row],[narratives_open]])</f>
        <v>262</v>
      </c>
      <c r="AK632" s="1" t="s">
        <v>90</v>
      </c>
      <c r="AL632" s="1">
        <v>2</v>
      </c>
      <c r="AM632" s="1" t="s">
        <v>113</v>
      </c>
      <c r="AN632" s="1">
        <v>1</v>
      </c>
      <c r="AO632" s="1" t="s">
        <v>112</v>
      </c>
      <c r="AP632" s="1">
        <v>3</v>
      </c>
      <c r="AR632">
        <f t="shared" si="9"/>
        <v>0.33333333333333331</v>
      </c>
      <c r="AS632">
        <v>3</v>
      </c>
      <c r="AT632">
        <v>1</v>
      </c>
      <c r="AU632">
        <v>2</v>
      </c>
      <c r="AV632">
        <f>IF(Table1[[#This Row],[narratives_rank_1]]=1,IF(Table1[[#This Row],[narratives_rank_2]]=2,123,132),IF(Table1[[#This Row],[narratives_rank_1]]=2,IF(Table1[[#This Row],[narratives_rank_2]]=1,213,231),IF(Table1[[#This Row],[narratives_rank_2]]=1,312,321)))</f>
        <v>312</v>
      </c>
      <c r="AW632" t="str">
        <f>IF(AV632=[1]Q4_narr_rank!$B$2,[1]Q4_narr_rank!$A$2,IF(AV632=[1]Q4_narr_rank!$B$3,[1]Q4_narr_rank!$A$3,IF(AV632=[1]Q4_narr_rank!$B$4,[1]Q4_narr_rank!$A$4,IF(AV632=[1]Q4_narr_rank!$B$5,[1]Q4_narr_rank!$A$5,IF(AV632=[1]Q4_narr_rank!$B$6,[1]Q4_narr_rank!$A$6,IF(AV632=[1]Q4_narr_rank!$B$7,[1]Q4_narr_rank!$A$7))))))</f>
        <v>Balanced Idealists</v>
      </c>
      <c r="AX632" t="s">
        <v>3368</v>
      </c>
      <c r="AY632">
        <v>1</v>
      </c>
      <c r="AZ632">
        <f>LEN(Table1[[#This Row],[narratives_probing]])</f>
        <v>125</v>
      </c>
      <c r="BA632" s="6" t="str">
        <f>IF(Table1[[#This Row],[narratives_rank_1]]=1,"Money",IF(Table1[[#This Row],[narratives_rank_2]]=1,"Mixture",IF(Table1[[#This Row],[narratives_rank_3]]=1,"Sincere")))</f>
        <v>Mixture</v>
      </c>
      <c r="BB632" s="9" t="s">
        <v>132</v>
      </c>
      <c r="BC632" s="1">
        <v>20</v>
      </c>
      <c r="BF632" t="s">
        <v>93</v>
      </c>
      <c r="BG632" t="s">
        <v>187</v>
      </c>
      <c r="BH632" t="s">
        <v>188</v>
      </c>
      <c r="BI632" t="s">
        <v>188</v>
      </c>
      <c r="BJ632" t="s">
        <v>134</v>
      </c>
      <c r="BK632" t="s">
        <v>120</v>
      </c>
      <c r="BL632" t="s">
        <v>135</v>
      </c>
      <c r="BN632">
        <v>60</v>
      </c>
      <c r="BO632" t="s">
        <v>136</v>
      </c>
      <c r="BP632" t="s">
        <v>147</v>
      </c>
      <c r="BQ632" t="s">
        <v>124</v>
      </c>
    </row>
    <row r="633" spans="1:69" x14ac:dyDescent="0.2">
      <c r="A633" t="s">
        <v>3369</v>
      </c>
      <c r="B633" t="s">
        <v>3369</v>
      </c>
      <c r="C633">
        <v>38.664000000000001</v>
      </c>
      <c r="D633" t="s">
        <v>3370</v>
      </c>
      <c r="E633" s="1" t="s">
        <v>127</v>
      </c>
      <c r="F633" s="1">
        <v>3</v>
      </c>
      <c r="G633" s="1" t="s">
        <v>128</v>
      </c>
      <c r="H633" s="1">
        <v>9</v>
      </c>
      <c r="I633" s="1"/>
      <c r="J633" t="s">
        <v>3371</v>
      </c>
      <c r="K633" s="1" t="s">
        <v>108</v>
      </c>
      <c r="L633" s="1">
        <v>1</v>
      </c>
      <c r="M633" s="1" t="s">
        <v>109</v>
      </c>
      <c r="N633" s="1">
        <v>1</v>
      </c>
      <c r="O633" s="1" t="s">
        <v>88</v>
      </c>
      <c r="P633" s="1">
        <v>4</v>
      </c>
      <c r="R633" t="s">
        <v>3372</v>
      </c>
      <c r="S633">
        <v>0</v>
      </c>
      <c r="V633" t="s">
        <v>90</v>
      </c>
      <c r="W633" s="8">
        <f>IF(Table1[[#This Row],[main_reasontext]]=[1]Q3_narr_open!$A$23,1,IF(Table1[[#This Row],[main_reasontext]]=[1]Q3_narr_open!$A$24,2,IF(Table1[[#This Row],[main_reasontext]]=[1]Q3_narr_open!$A$25,3,IF(Table1[[#This Row],[main_reasontext]]=[1]Q3_narr_open!$A$26,4,))))</f>
        <v>1</v>
      </c>
      <c r="X633">
        <v>0</v>
      </c>
      <c r="Y633" t="str" cm="1">
        <f t="array" ref="Y63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33" cm="1">
        <f t="array" ref="Z63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33" t="str" cm="1">
        <f t="array" ref="AA63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33" cm="1">
        <f t="array" ref="AB63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33" t="str" cm="1">
        <f t="array" ref="AC63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633" cm="1">
        <f t="array" ref="AD63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633">
        <f>IF(OR(Table1[[#This Row],[Merged_Coding3numerical1]]=1,Table1[[#This Row],[Merged_Coding3numerical2]]=1,Table1[[#This Row],[Merged_Coding3numerical3]]=1),1,0)</f>
        <v>1</v>
      </c>
      <c r="AF633">
        <f>IF(OR(Table1[[#This Row],[Merged_Coding3numerical1]]=2,Table1[[#This Row],[Merged_Coding3numerical2]]=2,Table1[[#This Row],[Merged_Coding3numerical3]]=2),1,0)</f>
        <v>1</v>
      </c>
      <c r="AG633">
        <f>IF(OR(Table1[[#This Row],[Merged_Coding3numerical1]]=3,Table1[[#This Row],[Merged_Coding3numerical2]]=3,Table1[[#This Row],[Merged_Coding3numerical3]]=3),1,0)</f>
        <v>0</v>
      </c>
      <c r="AH633">
        <f>IF(OR(Table1[[#This Row],[Merged_Coding3numerical1]]=4,Table1[[#This Row],[Merged_Coding3numerical2]]=4,Table1[[#This Row],[Merged_Coding3numerical3]]=4),1,0)</f>
        <v>1</v>
      </c>
      <c r="AI633">
        <f>IF(OR(Table1[[#This Row],[Merged_Coding3numerical1]]=5,Table1[[#This Row],[Merged_Coding3numerical2]]=5,Table1[[#This Row],[Merged_Coding3numerical3]]=5),1,0)</f>
        <v>0</v>
      </c>
      <c r="AJ633">
        <f>LEN(Table1[[#This Row],[narratives_open]])</f>
        <v>73</v>
      </c>
      <c r="AK633" s="1" t="s">
        <v>90</v>
      </c>
      <c r="AL633" s="1">
        <v>2</v>
      </c>
      <c r="AM633" s="1" t="s">
        <v>112</v>
      </c>
      <c r="AN633" s="1">
        <v>3</v>
      </c>
      <c r="AO633" s="1" t="s">
        <v>113</v>
      </c>
      <c r="AP633" s="1">
        <v>1</v>
      </c>
      <c r="AR633">
        <f t="shared" si="9"/>
        <v>0.33333333333333331</v>
      </c>
      <c r="AS633">
        <v>1</v>
      </c>
      <c r="AT633">
        <v>2</v>
      </c>
      <c r="AU633">
        <v>3</v>
      </c>
      <c r="AV633">
        <f>IF(Table1[[#This Row],[narratives_rank_1]]=1,IF(Table1[[#This Row],[narratives_rank_2]]=2,123,132),IF(Table1[[#This Row],[narratives_rank_1]]=2,IF(Table1[[#This Row],[narratives_rank_2]]=1,213,231),IF(Table1[[#This Row],[narratives_rank_2]]=1,312,321)))</f>
        <v>123</v>
      </c>
      <c r="AW633" t="str">
        <f>IF(AV633=[1]Q4_narr_rank!$B$2,[1]Q4_narr_rank!$A$2,IF(AV633=[1]Q4_narr_rank!$B$3,[1]Q4_narr_rank!$A$3,IF(AV633=[1]Q4_narr_rank!$B$4,[1]Q4_narr_rank!$A$4,IF(AV633=[1]Q4_narr_rank!$B$5,[1]Q4_narr_rank!$A$5,IF(AV633=[1]Q4_narr_rank!$B$6,[1]Q4_narr_rank!$A$6,IF(AV633=[1]Q4_narr_rank!$B$7,[1]Q4_narr_rank!$A$7))))))</f>
        <v>Cynics</v>
      </c>
      <c r="AX633" t="s">
        <v>3373</v>
      </c>
      <c r="AY633">
        <v>1</v>
      </c>
      <c r="AZ633">
        <f>LEN(Table1[[#This Row],[narratives_probing]])</f>
        <v>359</v>
      </c>
      <c r="BA633" s="6" t="str">
        <f>IF(Table1[[#This Row],[narratives_rank_1]]=1,"Money",IF(Table1[[#This Row],[narratives_rank_2]]=1,"Mixture",IF(Table1[[#This Row],[narratives_rank_3]]=1,"Sincere")))</f>
        <v>Money</v>
      </c>
      <c r="BB633" s="7" t="s">
        <v>116</v>
      </c>
      <c r="BC633" s="1">
        <v>10</v>
      </c>
      <c r="BD633" s="14"/>
      <c r="BE633" s="14"/>
      <c r="BF633" t="s">
        <v>153</v>
      </c>
      <c r="BG633" t="s">
        <v>94</v>
      </c>
      <c r="BH633" t="s">
        <v>95</v>
      </c>
      <c r="BI633" t="s">
        <v>95</v>
      </c>
      <c r="BJ633" t="s">
        <v>162</v>
      </c>
      <c r="BK633" t="s">
        <v>163</v>
      </c>
      <c r="BL633" t="s">
        <v>135</v>
      </c>
      <c r="BN633">
        <v>47</v>
      </c>
      <c r="BO633" t="s">
        <v>155</v>
      </c>
      <c r="BP633" t="s">
        <v>147</v>
      </c>
      <c r="BQ633" t="s">
        <v>124</v>
      </c>
    </row>
    <row r="634" spans="1:69" x14ac:dyDescent="0.2">
      <c r="A634" t="s">
        <v>3374</v>
      </c>
      <c r="B634" t="s">
        <v>3374</v>
      </c>
      <c r="C634">
        <v>204.49100000000001</v>
      </c>
      <c r="D634" t="s">
        <v>3375</v>
      </c>
      <c r="E634" s="1" t="s">
        <v>105</v>
      </c>
      <c r="F634" s="1">
        <v>1</v>
      </c>
      <c r="G634" s="1" t="s">
        <v>106</v>
      </c>
      <c r="H634" s="1">
        <v>2</v>
      </c>
      <c r="I634" s="1"/>
      <c r="J634" t="s">
        <v>3376</v>
      </c>
      <c r="K634" s="1" t="s">
        <v>176</v>
      </c>
      <c r="L634" s="1">
        <v>2</v>
      </c>
      <c r="M634" s="1" t="s">
        <v>177</v>
      </c>
      <c r="N634" s="1">
        <v>2</v>
      </c>
      <c r="O634" s="1" t="s">
        <v>88</v>
      </c>
      <c r="P634" s="1">
        <v>4</v>
      </c>
      <c r="R634" t="s">
        <v>3377</v>
      </c>
      <c r="S634">
        <v>1</v>
      </c>
      <c r="X634">
        <v>0</v>
      </c>
      <c r="Y634" t="str" cm="1">
        <f t="array" ref="Y63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34" cm="1">
        <f t="array" ref="Z63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34" t="str" cm="1">
        <f t="array" ref="AA63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34" t="str" cm="1">
        <f t="array" ref="AB63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34" t="str" cm="1">
        <f t="array" ref="AC63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34" t="str" cm="1">
        <f t="array" ref="AD63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34">
        <f>IF(OR(Table1[[#This Row],[Merged_Coding3numerical1]]=1,Table1[[#This Row],[Merged_Coding3numerical2]]=1,Table1[[#This Row],[Merged_Coding3numerical3]]=1),1,0)</f>
        <v>0</v>
      </c>
      <c r="AF634">
        <f>IF(OR(Table1[[#This Row],[Merged_Coding3numerical1]]=2,Table1[[#This Row],[Merged_Coding3numerical2]]=2,Table1[[#This Row],[Merged_Coding3numerical3]]=2),1,0)</f>
        <v>0</v>
      </c>
      <c r="AG634">
        <f>IF(OR(Table1[[#This Row],[Merged_Coding3numerical1]]=3,Table1[[#This Row],[Merged_Coding3numerical2]]=3,Table1[[#This Row],[Merged_Coding3numerical3]]=3),1,0)</f>
        <v>0</v>
      </c>
      <c r="AH634">
        <f>IF(OR(Table1[[#This Row],[Merged_Coding3numerical1]]=4,Table1[[#This Row],[Merged_Coding3numerical2]]=4,Table1[[#This Row],[Merged_Coding3numerical3]]=4),1,0)</f>
        <v>1</v>
      </c>
      <c r="AI634">
        <f>IF(OR(Table1[[#This Row],[Merged_Coding3numerical1]]=5,Table1[[#This Row],[Merged_Coding3numerical2]]=5,Table1[[#This Row],[Merged_Coding3numerical3]]=5),1,0)</f>
        <v>0</v>
      </c>
      <c r="AJ634">
        <f>LEN(Table1[[#This Row],[narratives_open]])</f>
        <v>81</v>
      </c>
      <c r="AK634" s="1" t="s">
        <v>113</v>
      </c>
      <c r="AL634" s="1">
        <v>1</v>
      </c>
      <c r="AR634">
        <f t="shared" si="9"/>
        <v>1</v>
      </c>
      <c r="AS634">
        <v>3</v>
      </c>
      <c r="AT634">
        <v>2</v>
      </c>
      <c r="AU634">
        <v>1</v>
      </c>
      <c r="AV634">
        <f>IF(Table1[[#This Row],[narratives_rank_1]]=1,IF(Table1[[#This Row],[narratives_rank_2]]=2,123,132),IF(Table1[[#This Row],[narratives_rank_1]]=2,IF(Table1[[#This Row],[narratives_rank_2]]=1,213,231),IF(Table1[[#This Row],[narratives_rank_2]]=1,312,321)))</f>
        <v>321</v>
      </c>
      <c r="AW634" t="str">
        <f>IF(AV634=[1]Q4_narr_rank!$B$2,[1]Q4_narr_rank!$A$2,IF(AV634=[1]Q4_narr_rank!$B$3,[1]Q4_narr_rank!$A$3,IF(AV634=[1]Q4_narr_rank!$B$4,[1]Q4_narr_rank!$A$4,IF(AV634=[1]Q4_narr_rank!$B$5,[1]Q4_narr_rank!$A$5,IF(AV634=[1]Q4_narr_rank!$B$6,[1]Q4_narr_rank!$A$6,IF(AV634=[1]Q4_narr_rank!$B$7,[1]Q4_narr_rank!$A$7))))))</f>
        <v>Idealists</v>
      </c>
      <c r="AX634" t="s">
        <v>3378</v>
      </c>
      <c r="AY634">
        <v>1</v>
      </c>
      <c r="AZ634">
        <f>LEN(Table1[[#This Row],[narratives_probing]])</f>
        <v>76</v>
      </c>
      <c r="BA634" s="6" t="str">
        <f>IF(Table1[[#This Row],[narratives_rank_1]]=1,"Money",IF(Table1[[#This Row],[narratives_rank_2]]=1,"Mixture",IF(Table1[[#This Row],[narratives_rank_3]]=1,"Sincere")))</f>
        <v>Sincere</v>
      </c>
      <c r="BB634" s="9" t="s">
        <v>369</v>
      </c>
      <c r="BC634" s="1">
        <v>7</v>
      </c>
      <c r="BF634" t="s">
        <v>93</v>
      </c>
      <c r="BG634" t="s">
        <v>187</v>
      </c>
      <c r="BH634" t="s">
        <v>118</v>
      </c>
      <c r="BI634" t="s">
        <v>188</v>
      </c>
      <c r="BJ634" t="s">
        <v>119</v>
      </c>
      <c r="BK634" t="s">
        <v>163</v>
      </c>
      <c r="BL634" t="s">
        <v>99</v>
      </c>
      <c r="BN634">
        <v>22</v>
      </c>
      <c r="BO634" t="s">
        <v>122</v>
      </c>
      <c r="BP634" t="s">
        <v>123</v>
      </c>
      <c r="BQ634" t="s">
        <v>156</v>
      </c>
    </row>
    <row r="635" spans="1:69" x14ac:dyDescent="0.2">
      <c r="A635" t="s">
        <v>3379</v>
      </c>
      <c r="B635" t="s">
        <v>3379</v>
      </c>
      <c r="C635">
        <v>176.11699999999999</v>
      </c>
      <c r="D635" t="s">
        <v>3380</v>
      </c>
      <c r="E635" s="1" t="s">
        <v>105</v>
      </c>
      <c r="F635" s="1">
        <v>1</v>
      </c>
      <c r="G635" s="1" t="s">
        <v>106</v>
      </c>
      <c r="H635" s="1">
        <v>2</v>
      </c>
      <c r="I635" s="1"/>
      <c r="J635" t="s">
        <v>3381</v>
      </c>
      <c r="K635" s="1" t="s">
        <v>108</v>
      </c>
      <c r="L635" s="1">
        <v>1</v>
      </c>
      <c r="M635" s="1" t="s">
        <v>109</v>
      </c>
      <c r="N635" s="1">
        <v>1</v>
      </c>
      <c r="O635" s="1" t="s">
        <v>88</v>
      </c>
      <c r="P635" s="1">
        <v>4</v>
      </c>
      <c r="R635" t="s">
        <v>3382</v>
      </c>
      <c r="S635">
        <v>0</v>
      </c>
      <c r="X635">
        <v>0</v>
      </c>
      <c r="Y635" t="str" cm="1">
        <f t="array" ref="Y63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35" cm="1">
        <f t="array" ref="Z63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35" t="str" cm="1">
        <f t="array" ref="AA63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35" t="str" cm="1">
        <f t="array" ref="AB63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35" t="str" cm="1">
        <f t="array" ref="AC63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35" t="str" cm="1">
        <f t="array" ref="AD63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35">
        <f>IF(OR(Table1[[#This Row],[Merged_Coding3numerical1]]=1,Table1[[#This Row],[Merged_Coding3numerical2]]=1,Table1[[#This Row],[Merged_Coding3numerical3]]=1),1,0)</f>
        <v>1</v>
      </c>
      <c r="AF635">
        <f>IF(OR(Table1[[#This Row],[Merged_Coding3numerical1]]=2,Table1[[#This Row],[Merged_Coding3numerical2]]=2,Table1[[#This Row],[Merged_Coding3numerical3]]=2),1,0)</f>
        <v>0</v>
      </c>
      <c r="AG635">
        <f>IF(OR(Table1[[#This Row],[Merged_Coding3numerical1]]=3,Table1[[#This Row],[Merged_Coding3numerical2]]=3,Table1[[#This Row],[Merged_Coding3numerical3]]=3),1,0)</f>
        <v>0</v>
      </c>
      <c r="AH635">
        <f>IF(OR(Table1[[#This Row],[Merged_Coding3numerical1]]=4,Table1[[#This Row],[Merged_Coding3numerical2]]=4,Table1[[#This Row],[Merged_Coding3numerical3]]=4),1,0)</f>
        <v>0</v>
      </c>
      <c r="AI635">
        <f>IF(OR(Table1[[#This Row],[Merged_Coding3numerical1]]=5,Table1[[#This Row],[Merged_Coding3numerical2]]=5,Table1[[#This Row],[Merged_Coding3numerical3]]=5),1,0)</f>
        <v>0</v>
      </c>
      <c r="AJ635">
        <f>LEN(Table1[[#This Row],[narratives_open]])</f>
        <v>273</v>
      </c>
      <c r="AK635" s="1" t="s">
        <v>90</v>
      </c>
      <c r="AL635" s="1">
        <v>2</v>
      </c>
      <c r="AR635">
        <f t="shared" si="9"/>
        <v>1</v>
      </c>
      <c r="AS635">
        <v>2</v>
      </c>
      <c r="AT635">
        <v>1</v>
      </c>
      <c r="AU635">
        <v>3</v>
      </c>
      <c r="AV635">
        <f>IF(Table1[[#This Row],[narratives_rank_1]]=1,IF(Table1[[#This Row],[narratives_rank_2]]=2,123,132),IF(Table1[[#This Row],[narratives_rank_1]]=2,IF(Table1[[#This Row],[narratives_rank_2]]=1,213,231),IF(Table1[[#This Row],[narratives_rank_2]]=1,312,321)))</f>
        <v>213</v>
      </c>
      <c r="AW635" t="str">
        <f>IF(AV635=[1]Q4_narr_rank!$B$2,[1]Q4_narr_rank!$A$2,IF(AV635=[1]Q4_narr_rank!$B$3,[1]Q4_narr_rank!$A$3,IF(AV635=[1]Q4_narr_rank!$B$4,[1]Q4_narr_rank!$A$4,IF(AV635=[1]Q4_narr_rank!$B$5,[1]Q4_narr_rank!$A$5,IF(AV635=[1]Q4_narr_rank!$B$6,[1]Q4_narr_rank!$A$6,IF(AV635=[1]Q4_narr_rank!$B$7,[1]Q4_narr_rank!$A$7))))))</f>
        <v>Balanced Cynics</v>
      </c>
      <c r="AX635" t="s">
        <v>3383</v>
      </c>
      <c r="AY635">
        <v>1</v>
      </c>
      <c r="AZ635">
        <f>LEN(Table1[[#This Row],[narratives_probing]])</f>
        <v>197</v>
      </c>
      <c r="BA635" s="6" t="str">
        <f>IF(Table1[[#This Row],[narratives_rank_1]]=1,"Money",IF(Table1[[#This Row],[narratives_rank_2]]=1,"Mixture",IF(Table1[[#This Row],[narratives_rank_3]]=1,"Sincere")))</f>
        <v>Mixture</v>
      </c>
      <c r="BB635" s="9" t="s">
        <v>369</v>
      </c>
      <c r="BC635" s="1">
        <v>7</v>
      </c>
      <c r="BF635" t="s">
        <v>223</v>
      </c>
      <c r="BG635" t="s">
        <v>187</v>
      </c>
      <c r="BH635" t="s">
        <v>118</v>
      </c>
      <c r="BI635" t="s">
        <v>118</v>
      </c>
      <c r="BJ635" t="s">
        <v>134</v>
      </c>
      <c r="BK635" t="s">
        <v>163</v>
      </c>
      <c r="BL635" t="s">
        <v>99</v>
      </c>
      <c r="BN635">
        <v>49</v>
      </c>
      <c r="BO635" t="s">
        <v>122</v>
      </c>
      <c r="BP635" t="s">
        <v>101</v>
      </c>
      <c r="BQ635" t="s">
        <v>124</v>
      </c>
    </row>
    <row r="636" spans="1:69" x14ac:dyDescent="0.2">
      <c r="A636" t="s">
        <v>3384</v>
      </c>
      <c r="B636" t="s">
        <v>3384</v>
      </c>
      <c r="C636">
        <v>46.569000000000003</v>
      </c>
      <c r="D636" t="s">
        <v>3385</v>
      </c>
      <c r="E636" s="1" t="s">
        <v>127</v>
      </c>
      <c r="F636" s="1">
        <v>3</v>
      </c>
      <c r="G636" s="1" t="s">
        <v>128</v>
      </c>
      <c r="H636" s="1">
        <v>9</v>
      </c>
      <c r="I636" s="1"/>
      <c r="J636" t="s">
        <v>3386</v>
      </c>
      <c r="K636" s="1" t="s">
        <v>108</v>
      </c>
      <c r="L636" s="1">
        <v>1</v>
      </c>
      <c r="M636" s="1" t="s">
        <v>109</v>
      </c>
      <c r="N636" s="1">
        <v>1</v>
      </c>
      <c r="O636" s="1" t="s">
        <v>88</v>
      </c>
      <c r="P636" s="1">
        <v>4</v>
      </c>
      <c r="Q636" s="1">
        <v>1</v>
      </c>
      <c r="R636" t="s">
        <v>3387</v>
      </c>
      <c r="S636">
        <v>1</v>
      </c>
      <c r="X636">
        <v>0</v>
      </c>
      <c r="Y636" t="str" cm="1">
        <f t="array" ref="Y63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36" cm="1">
        <f t="array" ref="Z63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36" t="str" cm="1">
        <f t="array" ref="AA63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36" t="str" cm="1">
        <f t="array" ref="AB63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36" t="str" cm="1">
        <f t="array" ref="AC63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36" t="str" cm="1">
        <f t="array" ref="AD63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36">
        <f>IF(OR(Table1[[#This Row],[Merged_Coding3numerical1]]=1,Table1[[#This Row],[Merged_Coding3numerical2]]=1,Table1[[#This Row],[Merged_Coding3numerical3]]=1),1,0)</f>
        <v>0</v>
      </c>
      <c r="AF636">
        <f>IF(OR(Table1[[#This Row],[Merged_Coding3numerical1]]=2,Table1[[#This Row],[Merged_Coding3numerical2]]=2,Table1[[#This Row],[Merged_Coding3numerical3]]=2),1,0)</f>
        <v>0</v>
      </c>
      <c r="AG636">
        <f>IF(OR(Table1[[#This Row],[Merged_Coding3numerical1]]=3,Table1[[#This Row],[Merged_Coding3numerical2]]=3,Table1[[#This Row],[Merged_Coding3numerical3]]=3),1,0)</f>
        <v>0</v>
      </c>
      <c r="AH636">
        <f>IF(OR(Table1[[#This Row],[Merged_Coding3numerical1]]=4,Table1[[#This Row],[Merged_Coding3numerical2]]=4,Table1[[#This Row],[Merged_Coding3numerical3]]=4),1,0)</f>
        <v>1</v>
      </c>
      <c r="AI636">
        <f>IF(OR(Table1[[#This Row],[Merged_Coding3numerical1]]=5,Table1[[#This Row],[Merged_Coding3numerical2]]=5,Table1[[#This Row],[Merged_Coding3numerical3]]=5),1,0)</f>
        <v>0</v>
      </c>
      <c r="AJ636">
        <f>LEN(Table1[[#This Row],[narratives_open]])</f>
        <v>460</v>
      </c>
      <c r="AK636" s="1" t="s">
        <v>113</v>
      </c>
      <c r="AL636" s="1">
        <v>1</v>
      </c>
      <c r="AQ636">
        <v>1</v>
      </c>
      <c r="AR636">
        <f t="shared" si="9"/>
        <v>1</v>
      </c>
      <c r="AS636">
        <v>3</v>
      </c>
      <c r="AT636">
        <v>2</v>
      </c>
      <c r="AU636">
        <v>1</v>
      </c>
      <c r="AV636">
        <f>IF(Table1[[#This Row],[narratives_rank_1]]=1,IF(Table1[[#This Row],[narratives_rank_2]]=2,123,132),IF(Table1[[#This Row],[narratives_rank_1]]=2,IF(Table1[[#This Row],[narratives_rank_2]]=1,213,231),IF(Table1[[#This Row],[narratives_rank_2]]=1,312,321)))</f>
        <v>321</v>
      </c>
      <c r="AW636" t="str">
        <f>IF(AV636=[1]Q4_narr_rank!$B$2,[1]Q4_narr_rank!$A$2,IF(AV636=[1]Q4_narr_rank!$B$3,[1]Q4_narr_rank!$A$3,IF(AV636=[1]Q4_narr_rank!$B$4,[1]Q4_narr_rank!$A$4,IF(AV636=[1]Q4_narr_rank!$B$5,[1]Q4_narr_rank!$A$5,IF(AV636=[1]Q4_narr_rank!$B$6,[1]Q4_narr_rank!$A$6,IF(AV636=[1]Q4_narr_rank!$B$7,[1]Q4_narr_rank!$A$7))))))</f>
        <v>Idealists</v>
      </c>
      <c r="AX636" t="s">
        <v>3388</v>
      </c>
      <c r="AY636">
        <v>1</v>
      </c>
      <c r="AZ636">
        <f>LEN(Table1[[#This Row],[narratives_probing]])</f>
        <v>272</v>
      </c>
      <c r="BA636" s="6" t="str">
        <f>IF(Table1[[#This Row],[narratives_rank_1]]=1,"Money",IF(Table1[[#This Row],[narratives_rank_2]]=1,"Mixture",IF(Table1[[#This Row],[narratives_rank_3]]=1,"Sincere")))</f>
        <v>Sincere</v>
      </c>
      <c r="BB636" s="1" t="s">
        <v>2287</v>
      </c>
      <c r="BC636" s="1">
        <v>11</v>
      </c>
      <c r="BF636" t="s">
        <v>133</v>
      </c>
      <c r="BG636">
        <v>0.6</v>
      </c>
      <c r="BH636" t="s">
        <v>146</v>
      </c>
      <c r="BI636" t="s">
        <v>118</v>
      </c>
      <c r="BJ636" t="s">
        <v>154</v>
      </c>
      <c r="BK636" t="s">
        <v>163</v>
      </c>
      <c r="BL636" t="s">
        <v>135</v>
      </c>
      <c r="BN636">
        <v>59</v>
      </c>
      <c r="BO636" t="s">
        <v>122</v>
      </c>
      <c r="BP636" t="s">
        <v>123</v>
      </c>
      <c r="BQ636" t="s">
        <v>156</v>
      </c>
    </row>
    <row r="637" spans="1:69" x14ac:dyDescent="0.2">
      <c r="A637" t="s">
        <v>3389</v>
      </c>
      <c r="B637" s="15" t="s">
        <v>3389</v>
      </c>
      <c r="C637">
        <v>149.15199999999999</v>
      </c>
      <c r="D637" t="s">
        <v>3390</v>
      </c>
      <c r="E637" s="1" t="s">
        <v>84</v>
      </c>
      <c r="F637" s="1">
        <v>4</v>
      </c>
      <c r="G637" s="1" t="s">
        <v>84</v>
      </c>
      <c r="H637" s="1">
        <v>1</v>
      </c>
      <c r="I637" s="1"/>
      <c r="J637" t="s">
        <v>3391</v>
      </c>
      <c r="K637" s="1" t="s">
        <v>192</v>
      </c>
      <c r="L637" s="1">
        <v>3</v>
      </c>
      <c r="M637" s="1" t="s">
        <v>87</v>
      </c>
      <c r="N637" s="1">
        <v>3</v>
      </c>
      <c r="O637" s="1" t="s">
        <v>88</v>
      </c>
      <c r="P637" s="1">
        <v>4</v>
      </c>
      <c r="R637" t="s">
        <v>3392</v>
      </c>
      <c r="S637">
        <v>0</v>
      </c>
      <c r="X637">
        <v>0</v>
      </c>
      <c r="Y637" t="str" cm="1">
        <f t="array" ref="Y63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37" cm="1">
        <f t="array" ref="Z63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37" t="str" cm="1">
        <f t="array" ref="AA63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37" t="str" cm="1">
        <f t="array" ref="AB63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37" t="str" cm="1">
        <f t="array" ref="AC63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37" t="str" cm="1">
        <f t="array" ref="AD63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37">
        <f>IF(OR(Table1[[#This Row],[Merged_Coding3numerical1]]=1,Table1[[#This Row],[Merged_Coding3numerical2]]=1,Table1[[#This Row],[Merged_Coding3numerical3]]=1),1,0)</f>
        <v>1</v>
      </c>
      <c r="AF637">
        <f>IF(OR(Table1[[#This Row],[Merged_Coding3numerical1]]=2,Table1[[#This Row],[Merged_Coding3numerical2]]=2,Table1[[#This Row],[Merged_Coding3numerical3]]=2),1,0)</f>
        <v>0</v>
      </c>
      <c r="AG637">
        <f>IF(OR(Table1[[#This Row],[Merged_Coding3numerical1]]=3,Table1[[#This Row],[Merged_Coding3numerical2]]=3,Table1[[#This Row],[Merged_Coding3numerical3]]=3),1,0)</f>
        <v>0</v>
      </c>
      <c r="AH637">
        <f>IF(OR(Table1[[#This Row],[Merged_Coding3numerical1]]=4,Table1[[#This Row],[Merged_Coding3numerical2]]=4,Table1[[#This Row],[Merged_Coding3numerical3]]=4),1,0)</f>
        <v>0</v>
      </c>
      <c r="AI637">
        <f>IF(OR(Table1[[#This Row],[Merged_Coding3numerical1]]=5,Table1[[#This Row],[Merged_Coding3numerical2]]=5,Table1[[#This Row],[Merged_Coding3numerical3]]=5),1,0)</f>
        <v>0</v>
      </c>
      <c r="AJ637">
        <f>LEN(Table1[[#This Row],[narratives_open]])</f>
        <v>161</v>
      </c>
      <c r="AK637" s="1" t="s">
        <v>90</v>
      </c>
      <c r="AL637" s="1">
        <v>2</v>
      </c>
      <c r="AR637">
        <f t="shared" si="9"/>
        <v>1</v>
      </c>
      <c r="AS637">
        <v>1</v>
      </c>
      <c r="AT637">
        <v>2</v>
      </c>
      <c r="AU637">
        <v>3</v>
      </c>
      <c r="AV637">
        <f>IF(Table1[[#This Row],[narratives_rank_1]]=1,IF(Table1[[#This Row],[narratives_rank_2]]=2,123,132),IF(Table1[[#This Row],[narratives_rank_1]]=2,IF(Table1[[#This Row],[narratives_rank_2]]=1,213,231),IF(Table1[[#This Row],[narratives_rank_2]]=1,312,321)))</f>
        <v>123</v>
      </c>
      <c r="AW637" t="str">
        <f>IF(AV637=[1]Q4_narr_rank!$B$2,[1]Q4_narr_rank!$A$2,IF(AV637=[1]Q4_narr_rank!$B$3,[1]Q4_narr_rank!$A$3,IF(AV637=[1]Q4_narr_rank!$B$4,[1]Q4_narr_rank!$A$4,IF(AV637=[1]Q4_narr_rank!$B$5,[1]Q4_narr_rank!$A$5,IF(AV637=[1]Q4_narr_rank!$B$6,[1]Q4_narr_rank!$A$6,IF(AV637=[1]Q4_narr_rank!$B$7,[1]Q4_narr_rank!$A$7))))))</f>
        <v>Cynics</v>
      </c>
      <c r="AX637" t="s">
        <v>3393</v>
      </c>
      <c r="AY637">
        <v>1</v>
      </c>
      <c r="AZ637">
        <f>LEN(Table1[[#This Row],[narratives_probing]])</f>
        <v>120</v>
      </c>
      <c r="BA637" s="6" t="str">
        <f>IF(Table1[[#This Row],[narratives_rank_1]]=1,"Money",IF(Table1[[#This Row],[narratives_rank_2]]=1,"Mixture",IF(Table1[[#This Row],[narratives_rank_3]]=1,"Sincere")))</f>
        <v>Money</v>
      </c>
      <c r="BB637" s="11" t="s">
        <v>116</v>
      </c>
      <c r="BC637" s="1">
        <v>10</v>
      </c>
      <c r="BF637" t="s">
        <v>117</v>
      </c>
      <c r="BG637">
        <v>0.2</v>
      </c>
      <c r="BH637" t="s">
        <v>146</v>
      </c>
      <c r="BI637" t="s">
        <v>188</v>
      </c>
      <c r="BJ637" t="s">
        <v>154</v>
      </c>
      <c r="BK637" t="s">
        <v>163</v>
      </c>
      <c r="BL637" t="s">
        <v>135</v>
      </c>
      <c r="BN637">
        <v>24</v>
      </c>
      <c r="BO637" t="s">
        <v>122</v>
      </c>
      <c r="BP637" t="s">
        <v>216</v>
      </c>
      <c r="BQ637" t="s">
        <v>124</v>
      </c>
    </row>
    <row r="638" spans="1:69" x14ac:dyDescent="0.2">
      <c r="A638" t="s">
        <v>3394</v>
      </c>
      <c r="B638" t="s">
        <v>3394</v>
      </c>
      <c r="C638">
        <v>107.377</v>
      </c>
      <c r="D638" t="s">
        <v>3395</v>
      </c>
      <c r="E638" s="1" t="s">
        <v>127</v>
      </c>
      <c r="F638" s="1">
        <v>3</v>
      </c>
      <c r="G638" s="1" t="s">
        <v>128</v>
      </c>
      <c r="H638" s="1">
        <v>9</v>
      </c>
      <c r="I638" s="1"/>
      <c r="J638" t="s">
        <v>3396</v>
      </c>
      <c r="K638" s="1" t="s">
        <v>108</v>
      </c>
      <c r="L638" s="1">
        <v>1</v>
      </c>
      <c r="M638" s="1" t="s">
        <v>109</v>
      </c>
      <c r="N638" s="1">
        <v>1</v>
      </c>
      <c r="O638" s="1" t="s">
        <v>88</v>
      </c>
      <c r="P638" s="1">
        <v>4</v>
      </c>
      <c r="R638" t="s">
        <v>3397</v>
      </c>
      <c r="S638">
        <v>0</v>
      </c>
      <c r="T638" t="s">
        <v>170</v>
      </c>
      <c r="V638" t="s">
        <v>185</v>
      </c>
      <c r="W638" s="8">
        <f>IF(Table1[[#This Row],[main_reasontext]]=[1]Q3_narr_open!$A$23,1,IF(Table1[[#This Row],[main_reasontext]]=[1]Q3_narr_open!$A$24,2,IF(Table1[[#This Row],[main_reasontext]]=[1]Q3_narr_open!$A$25,3,IF(Table1[[#This Row],[main_reasontext]]=[1]Q3_narr_open!$A$26,4,))))</f>
        <v>4</v>
      </c>
      <c r="X638">
        <v>0</v>
      </c>
      <c r="Y638" t="str" cm="1">
        <f t="array" ref="Y63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38" cm="1">
        <f t="array" ref="Z63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38" t="str" cm="1">
        <f t="array" ref="AA63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638" cm="1">
        <f t="array" ref="AB63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638" t="s">
        <v>111</v>
      </c>
      <c r="AD638">
        <v>2</v>
      </c>
      <c r="AE638">
        <f>IF(OR(Table1[[#This Row],[Merged_Coding3numerical1]]=1,Table1[[#This Row],[Merged_Coding3numerical2]]=1,Table1[[#This Row],[Merged_Coding3numerical3]]=1),1,0)</f>
        <v>0</v>
      </c>
      <c r="AF638">
        <f>IF(OR(Table1[[#This Row],[Merged_Coding3numerical1]]=2,Table1[[#This Row],[Merged_Coding3numerical2]]=2,Table1[[#This Row],[Merged_Coding3numerical3]]=2),1,0)</f>
        <v>1</v>
      </c>
      <c r="AG638">
        <f>IF(OR(Table1[[#This Row],[Merged_Coding3numerical1]]=3,Table1[[#This Row],[Merged_Coding3numerical2]]=3,Table1[[#This Row],[Merged_Coding3numerical3]]=3),1,0)</f>
        <v>1</v>
      </c>
      <c r="AH638">
        <f>IF(OR(Table1[[#This Row],[Merged_Coding3numerical1]]=4,Table1[[#This Row],[Merged_Coding3numerical2]]=4,Table1[[#This Row],[Merged_Coding3numerical3]]=4),1,0)</f>
        <v>1</v>
      </c>
      <c r="AI638">
        <f>IF(OR(Table1[[#This Row],[Merged_Coding3numerical1]]=5,Table1[[#This Row],[Merged_Coding3numerical2]]=5,Table1[[#This Row],[Merged_Coding3numerical3]]=5),1,0)</f>
        <v>0</v>
      </c>
      <c r="AJ638">
        <f>LEN(Table1[[#This Row],[narratives_open]])</f>
        <v>324</v>
      </c>
      <c r="AK638" s="1" t="s">
        <v>113</v>
      </c>
      <c r="AL638" s="1">
        <v>1</v>
      </c>
      <c r="AM638" s="1" t="s">
        <v>1254</v>
      </c>
      <c r="AN638" s="1">
        <v>10</v>
      </c>
      <c r="AO638" s="1" t="s">
        <v>567</v>
      </c>
      <c r="AP638" s="1">
        <v>13</v>
      </c>
      <c r="AR638">
        <f t="shared" si="9"/>
        <v>0.33333333333333331</v>
      </c>
      <c r="AS638">
        <v>1</v>
      </c>
      <c r="AT638">
        <v>3</v>
      </c>
      <c r="AU638">
        <v>2</v>
      </c>
      <c r="AV638">
        <f>IF(Table1[[#This Row],[narratives_rank_1]]=1,IF(Table1[[#This Row],[narratives_rank_2]]=2,123,132),IF(Table1[[#This Row],[narratives_rank_1]]=2,IF(Table1[[#This Row],[narratives_rank_2]]=1,213,231),IF(Table1[[#This Row],[narratives_rank_2]]=1,312,321)))</f>
        <v>132</v>
      </c>
      <c r="AW638" t="str">
        <f>IF(AV638=[1]Q4_narr_rank!$B$2,[1]Q4_narr_rank!$A$2,IF(AV638=[1]Q4_narr_rank!$B$3,[1]Q4_narr_rank!$A$3,IF(AV638=[1]Q4_narr_rank!$B$4,[1]Q4_narr_rank!$A$4,IF(AV638=[1]Q4_narr_rank!$B$5,[1]Q4_narr_rank!$A$5,IF(AV638=[1]Q4_narr_rank!$B$6,[1]Q4_narr_rank!$A$6,IF(AV638=[1]Q4_narr_rank!$B$7,[1]Q4_narr_rank!$A$7))))))</f>
        <v>2 different types of firms, cynics</v>
      </c>
      <c r="AX638" t="s">
        <v>3398</v>
      </c>
      <c r="AY638">
        <v>1</v>
      </c>
      <c r="AZ638">
        <f>LEN(Table1[[#This Row],[narratives_probing]])</f>
        <v>354</v>
      </c>
      <c r="BA638" s="6" t="str">
        <f>IF(Table1[[#This Row],[narratives_rank_1]]=1,"Money",IF(Table1[[#This Row],[narratives_rank_2]]=1,"Mixture",IF(Table1[[#This Row],[narratives_rank_3]]=1,"Sincere")))</f>
        <v>Money</v>
      </c>
      <c r="BB638" s="7" t="s">
        <v>116</v>
      </c>
      <c r="BC638" s="1">
        <v>10</v>
      </c>
      <c r="BF638" t="s">
        <v>117</v>
      </c>
      <c r="BG638">
        <v>0.2</v>
      </c>
      <c r="BH638" t="s">
        <v>96</v>
      </c>
      <c r="BI638" t="s">
        <v>188</v>
      </c>
      <c r="BJ638" t="s">
        <v>154</v>
      </c>
      <c r="BK638" t="s">
        <v>163</v>
      </c>
      <c r="BL638" t="s">
        <v>99</v>
      </c>
      <c r="BN638">
        <v>38</v>
      </c>
      <c r="BO638" t="s">
        <v>122</v>
      </c>
      <c r="BP638" t="s">
        <v>123</v>
      </c>
      <c r="BQ638" t="s">
        <v>138</v>
      </c>
    </row>
    <row r="639" spans="1:69" x14ac:dyDescent="0.2">
      <c r="A639" t="s">
        <v>3399</v>
      </c>
      <c r="B639" t="s">
        <v>3399</v>
      </c>
      <c r="C639">
        <v>152.49199999999999</v>
      </c>
      <c r="D639" t="s">
        <v>3400</v>
      </c>
      <c r="E639" s="1" t="s">
        <v>105</v>
      </c>
      <c r="F639" s="1">
        <v>1</v>
      </c>
      <c r="G639" s="1" t="s">
        <v>106</v>
      </c>
      <c r="H639" s="1">
        <v>2</v>
      </c>
      <c r="I639" s="1"/>
      <c r="J639" t="s">
        <v>3401</v>
      </c>
      <c r="K639" s="1" t="s">
        <v>108</v>
      </c>
      <c r="L639" s="1">
        <v>1</v>
      </c>
      <c r="M639" s="1" t="s">
        <v>109</v>
      </c>
      <c r="N639" s="1">
        <v>1</v>
      </c>
      <c r="O639" s="1" t="s">
        <v>88</v>
      </c>
      <c r="P639" s="1">
        <v>4</v>
      </c>
      <c r="R639" t="s">
        <v>3402</v>
      </c>
      <c r="S639">
        <v>0</v>
      </c>
      <c r="X639">
        <v>0</v>
      </c>
      <c r="Y639" t="str" cm="1">
        <f t="array" ref="Y63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39" cm="1">
        <f t="array" ref="Z63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39" t="str" cm="1">
        <f t="array" ref="AA63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39" t="str" cm="1">
        <f t="array" ref="AB63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39" t="str" cm="1">
        <f t="array" ref="AC63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39" t="str" cm="1">
        <f t="array" ref="AD63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39">
        <f>IF(OR(Table1[[#This Row],[Merged_Coding3numerical1]]=1,Table1[[#This Row],[Merged_Coding3numerical2]]=1,Table1[[#This Row],[Merged_Coding3numerical3]]=1),1,0)</f>
        <v>1</v>
      </c>
      <c r="AF639">
        <f>IF(OR(Table1[[#This Row],[Merged_Coding3numerical1]]=2,Table1[[#This Row],[Merged_Coding3numerical2]]=2,Table1[[#This Row],[Merged_Coding3numerical3]]=2),1,0)</f>
        <v>0</v>
      </c>
      <c r="AG639">
        <f>IF(OR(Table1[[#This Row],[Merged_Coding3numerical1]]=3,Table1[[#This Row],[Merged_Coding3numerical2]]=3,Table1[[#This Row],[Merged_Coding3numerical3]]=3),1,0)</f>
        <v>0</v>
      </c>
      <c r="AH639">
        <f>IF(OR(Table1[[#This Row],[Merged_Coding3numerical1]]=4,Table1[[#This Row],[Merged_Coding3numerical2]]=4,Table1[[#This Row],[Merged_Coding3numerical3]]=4),1,0)</f>
        <v>0</v>
      </c>
      <c r="AI639">
        <f>IF(OR(Table1[[#This Row],[Merged_Coding3numerical1]]=5,Table1[[#This Row],[Merged_Coding3numerical2]]=5,Table1[[#This Row],[Merged_Coding3numerical3]]=5),1,0)</f>
        <v>0</v>
      </c>
      <c r="AJ639">
        <f>LEN(Table1[[#This Row],[narratives_open]])</f>
        <v>91</v>
      </c>
      <c r="AK639" s="1" t="s">
        <v>90</v>
      </c>
      <c r="AL639" s="1">
        <v>2</v>
      </c>
      <c r="AR639">
        <f t="shared" si="9"/>
        <v>1</v>
      </c>
      <c r="AS639">
        <v>1</v>
      </c>
      <c r="AT639">
        <v>2</v>
      </c>
      <c r="AU639">
        <v>3</v>
      </c>
      <c r="AV639">
        <f>IF(Table1[[#This Row],[narratives_rank_1]]=1,IF(Table1[[#This Row],[narratives_rank_2]]=2,123,132),IF(Table1[[#This Row],[narratives_rank_1]]=2,IF(Table1[[#This Row],[narratives_rank_2]]=1,213,231),IF(Table1[[#This Row],[narratives_rank_2]]=1,312,321)))</f>
        <v>123</v>
      </c>
      <c r="AW639" t="str">
        <f>IF(AV639=[1]Q4_narr_rank!$B$2,[1]Q4_narr_rank!$A$2,IF(AV639=[1]Q4_narr_rank!$B$3,[1]Q4_narr_rank!$A$3,IF(AV639=[1]Q4_narr_rank!$B$4,[1]Q4_narr_rank!$A$4,IF(AV639=[1]Q4_narr_rank!$B$5,[1]Q4_narr_rank!$A$5,IF(AV639=[1]Q4_narr_rank!$B$6,[1]Q4_narr_rank!$A$6,IF(AV639=[1]Q4_narr_rank!$B$7,[1]Q4_narr_rank!$A$7))))))</f>
        <v>Cynics</v>
      </c>
      <c r="AX639" t="s">
        <v>3403</v>
      </c>
      <c r="AY639">
        <v>1</v>
      </c>
      <c r="AZ639">
        <f>LEN(Table1[[#This Row],[narratives_probing]])</f>
        <v>35</v>
      </c>
      <c r="BA639" s="6" t="str">
        <f>IF(Table1[[#This Row],[narratives_rank_1]]=1,"Money",IF(Table1[[#This Row],[narratives_rank_2]]=1,"Mixture",IF(Table1[[#This Row],[narratives_rank_3]]=1,"Sincere")))</f>
        <v>Money</v>
      </c>
      <c r="BB639" s="7" t="s">
        <v>116</v>
      </c>
      <c r="BC639" s="1">
        <v>10</v>
      </c>
      <c r="BF639" t="s">
        <v>93</v>
      </c>
      <c r="BG639" t="s">
        <v>187</v>
      </c>
      <c r="BH639" t="s">
        <v>188</v>
      </c>
      <c r="BI639" t="s">
        <v>146</v>
      </c>
      <c r="BJ639" t="s">
        <v>154</v>
      </c>
      <c r="BK639" t="s">
        <v>163</v>
      </c>
      <c r="BL639" t="s">
        <v>135</v>
      </c>
      <c r="BN639">
        <v>65</v>
      </c>
      <c r="BO639" t="s">
        <v>122</v>
      </c>
      <c r="BP639" t="s">
        <v>147</v>
      </c>
      <c r="BQ639" t="s">
        <v>124</v>
      </c>
    </row>
    <row r="640" spans="1:69" x14ac:dyDescent="0.2">
      <c r="A640" t="s">
        <v>3404</v>
      </c>
      <c r="B640" t="s">
        <v>3404</v>
      </c>
      <c r="C640">
        <v>52.701000000000001</v>
      </c>
      <c r="D640" t="s">
        <v>3405</v>
      </c>
      <c r="E640" s="1" t="s">
        <v>105</v>
      </c>
      <c r="F640" s="1">
        <v>1</v>
      </c>
      <c r="G640" s="1" t="s">
        <v>106</v>
      </c>
      <c r="H640" s="1">
        <v>2</v>
      </c>
      <c r="I640" s="1"/>
      <c r="J640" t="s">
        <v>3406</v>
      </c>
      <c r="K640" s="1" t="s">
        <v>176</v>
      </c>
      <c r="L640" s="1">
        <v>2</v>
      </c>
      <c r="M640" s="1" t="s">
        <v>328</v>
      </c>
      <c r="N640" s="1">
        <v>4</v>
      </c>
      <c r="O640" s="1" t="s">
        <v>88</v>
      </c>
      <c r="P640" s="1">
        <v>4</v>
      </c>
      <c r="R640" t="s">
        <v>3407</v>
      </c>
      <c r="S640">
        <v>0</v>
      </c>
      <c r="U640">
        <v>1</v>
      </c>
      <c r="V640" t="s">
        <v>90</v>
      </c>
      <c r="W640" s="8">
        <f>IF(Table1[[#This Row],[main_reasontext]]=[1]Q3_narr_open!$A$23,1,IF(Table1[[#This Row],[main_reasontext]]=[1]Q3_narr_open!$A$24,2,IF(Table1[[#This Row],[main_reasontext]]=[1]Q3_narr_open!$A$25,3,IF(Table1[[#This Row],[main_reasontext]]=[1]Q3_narr_open!$A$26,4,))))</f>
        <v>1</v>
      </c>
      <c r="X640">
        <v>0</v>
      </c>
      <c r="Y640" t="str" cm="1">
        <f t="array" ref="Y64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40" cm="1">
        <f t="array" ref="Z64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40" t="str" cm="1">
        <f t="array" ref="AA64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40" cm="1">
        <f t="array" ref="AB64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40" t="str" cm="1">
        <f t="array" ref="AC64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40" t="str" cm="1">
        <f t="array" ref="AD64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40">
        <f>IF(OR(Table1[[#This Row],[Merged_Coding3numerical1]]=1,Table1[[#This Row],[Merged_Coding3numerical2]]=1,Table1[[#This Row],[Merged_Coding3numerical3]]=1),1,0)</f>
        <v>1</v>
      </c>
      <c r="AF640">
        <f>IF(OR(Table1[[#This Row],[Merged_Coding3numerical1]]=2,Table1[[#This Row],[Merged_Coding3numerical2]]=2,Table1[[#This Row],[Merged_Coding3numerical3]]=2),1,0)</f>
        <v>0</v>
      </c>
      <c r="AG640">
        <f>IF(OR(Table1[[#This Row],[Merged_Coding3numerical1]]=3,Table1[[#This Row],[Merged_Coding3numerical2]]=3,Table1[[#This Row],[Merged_Coding3numerical3]]=3),1,0)</f>
        <v>0</v>
      </c>
      <c r="AH640">
        <f>IF(OR(Table1[[#This Row],[Merged_Coding3numerical1]]=4,Table1[[#This Row],[Merged_Coding3numerical2]]=4,Table1[[#This Row],[Merged_Coding3numerical3]]=4),1,0)</f>
        <v>1</v>
      </c>
      <c r="AI640">
        <f>IF(OR(Table1[[#This Row],[Merged_Coding3numerical1]]=5,Table1[[#This Row],[Merged_Coding3numerical2]]=5,Table1[[#This Row],[Merged_Coding3numerical3]]=5),1,0)</f>
        <v>0</v>
      </c>
      <c r="AJ640">
        <f>LEN(Table1[[#This Row],[narratives_open]])</f>
        <v>94</v>
      </c>
      <c r="AK640" s="1" t="s">
        <v>90</v>
      </c>
      <c r="AL640" s="1">
        <v>2</v>
      </c>
      <c r="AM640" s="1" t="s">
        <v>113</v>
      </c>
      <c r="AN640" s="1">
        <v>1</v>
      </c>
      <c r="AR640">
        <f t="shared" si="9"/>
        <v>0.5</v>
      </c>
      <c r="AS640">
        <v>3</v>
      </c>
      <c r="AT640">
        <v>1</v>
      </c>
      <c r="AU640">
        <v>2</v>
      </c>
      <c r="AV640">
        <f>IF(Table1[[#This Row],[narratives_rank_1]]=1,IF(Table1[[#This Row],[narratives_rank_2]]=2,123,132),IF(Table1[[#This Row],[narratives_rank_1]]=2,IF(Table1[[#This Row],[narratives_rank_2]]=1,213,231),IF(Table1[[#This Row],[narratives_rank_2]]=1,312,321)))</f>
        <v>312</v>
      </c>
      <c r="AW640" t="str">
        <f>IF(AV640=[1]Q4_narr_rank!$B$2,[1]Q4_narr_rank!$A$2,IF(AV640=[1]Q4_narr_rank!$B$3,[1]Q4_narr_rank!$A$3,IF(AV640=[1]Q4_narr_rank!$B$4,[1]Q4_narr_rank!$A$4,IF(AV640=[1]Q4_narr_rank!$B$5,[1]Q4_narr_rank!$A$5,IF(AV640=[1]Q4_narr_rank!$B$6,[1]Q4_narr_rank!$A$6,IF(AV640=[1]Q4_narr_rank!$B$7,[1]Q4_narr_rank!$A$7))))))</f>
        <v>Balanced Idealists</v>
      </c>
      <c r="AX640" t="s">
        <v>3408</v>
      </c>
      <c r="AY640">
        <v>1</v>
      </c>
      <c r="AZ640">
        <f>LEN(Table1[[#This Row],[narratives_probing]])</f>
        <v>130</v>
      </c>
      <c r="BA640" s="6" t="str">
        <f>IF(Table1[[#This Row],[narratives_rank_1]]=1,"Money",IF(Table1[[#This Row],[narratives_rank_2]]=1,"Mixture",IF(Table1[[#This Row],[narratives_rank_3]]=1,"Sincere")))</f>
        <v>Mixture</v>
      </c>
      <c r="BB640" s="9" t="s">
        <v>268</v>
      </c>
      <c r="BC640" s="1">
        <v>6</v>
      </c>
      <c r="BF640" t="s">
        <v>117</v>
      </c>
      <c r="BG640" t="s">
        <v>187</v>
      </c>
      <c r="BH640" t="s">
        <v>146</v>
      </c>
      <c r="BI640" t="s">
        <v>146</v>
      </c>
      <c r="BJ640" t="s">
        <v>154</v>
      </c>
      <c r="BK640" t="s">
        <v>120</v>
      </c>
      <c r="BL640" t="s">
        <v>135</v>
      </c>
      <c r="BN640">
        <v>58</v>
      </c>
      <c r="BO640" t="s">
        <v>136</v>
      </c>
      <c r="BP640" t="s">
        <v>324</v>
      </c>
      <c r="BQ640" t="s">
        <v>156</v>
      </c>
    </row>
    <row r="641" spans="1:69" x14ac:dyDescent="0.2">
      <c r="A641" t="s">
        <v>3409</v>
      </c>
      <c r="B641" t="s">
        <v>3409</v>
      </c>
      <c r="C641">
        <v>280.30099999999999</v>
      </c>
      <c r="D641" t="s">
        <v>3410</v>
      </c>
      <c r="E641" s="1" t="s">
        <v>205</v>
      </c>
      <c r="F641" s="1">
        <v>2</v>
      </c>
      <c r="G641" s="1" t="s">
        <v>206</v>
      </c>
      <c r="H641" s="1">
        <v>6</v>
      </c>
      <c r="I641" s="1"/>
      <c r="J641" t="s">
        <v>3411</v>
      </c>
      <c r="K641" s="1" t="s">
        <v>176</v>
      </c>
      <c r="L641" s="1">
        <v>2</v>
      </c>
      <c r="M641" s="1" t="s">
        <v>177</v>
      </c>
      <c r="N641" s="1">
        <v>2</v>
      </c>
      <c r="O641" s="1" t="s">
        <v>88</v>
      </c>
      <c r="P641" s="1">
        <v>4</v>
      </c>
      <c r="R641" t="s">
        <v>3412</v>
      </c>
      <c r="S641">
        <v>0</v>
      </c>
      <c r="X641">
        <v>0</v>
      </c>
      <c r="Y641" t="str" cm="1">
        <f t="array" ref="Y64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641" cm="1">
        <f t="array" ref="Z64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641" t="str" cm="1">
        <f t="array" ref="AA64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41" t="str" cm="1">
        <f t="array" ref="AB64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41" t="str" cm="1">
        <f t="array" ref="AC64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41" t="str" cm="1">
        <f t="array" ref="AD64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41">
        <f>IF(OR(Table1[[#This Row],[Merged_Coding3numerical1]]=1,Table1[[#This Row],[Merged_Coding3numerical2]]=1,Table1[[#This Row],[Merged_Coding3numerical3]]=1),1,0)</f>
        <v>0</v>
      </c>
      <c r="AF641">
        <f>IF(OR(Table1[[#This Row],[Merged_Coding3numerical1]]=2,Table1[[#This Row],[Merged_Coding3numerical2]]=2,Table1[[#This Row],[Merged_Coding3numerical3]]=2),1,0)</f>
        <v>0</v>
      </c>
      <c r="AG641">
        <f>IF(OR(Table1[[#This Row],[Merged_Coding3numerical1]]=3,Table1[[#This Row],[Merged_Coding3numerical2]]=3,Table1[[#This Row],[Merged_Coding3numerical3]]=3),1,0)</f>
        <v>0</v>
      </c>
      <c r="AH641">
        <f>IF(OR(Table1[[#This Row],[Merged_Coding3numerical1]]=4,Table1[[#This Row],[Merged_Coding3numerical2]]=4,Table1[[#This Row],[Merged_Coding3numerical3]]=4),1,0)</f>
        <v>0</v>
      </c>
      <c r="AI641">
        <f>IF(OR(Table1[[#This Row],[Merged_Coding3numerical1]]=5,Table1[[#This Row],[Merged_Coding3numerical2]]=5,Table1[[#This Row],[Merged_Coding3numerical3]]=5),1,0)</f>
        <v>1</v>
      </c>
      <c r="AJ641">
        <f>LEN(Table1[[#This Row],[narratives_open]])</f>
        <v>241</v>
      </c>
      <c r="AK641" s="1" t="s">
        <v>194</v>
      </c>
      <c r="AL641" s="1">
        <v>9</v>
      </c>
      <c r="AR641">
        <f t="shared" si="9"/>
        <v>1</v>
      </c>
      <c r="AS641">
        <v>3</v>
      </c>
      <c r="AT641">
        <v>2</v>
      </c>
      <c r="AU641">
        <v>1</v>
      </c>
      <c r="AV641">
        <f>IF(Table1[[#This Row],[narratives_rank_1]]=1,IF(Table1[[#This Row],[narratives_rank_2]]=2,123,132),IF(Table1[[#This Row],[narratives_rank_1]]=2,IF(Table1[[#This Row],[narratives_rank_2]]=1,213,231),IF(Table1[[#This Row],[narratives_rank_2]]=1,312,321)))</f>
        <v>321</v>
      </c>
      <c r="AW641" t="str">
        <f>IF(AV641=[1]Q4_narr_rank!$B$2,[1]Q4_narr_rank!$A$2,IF(AV641=[1]Q4_narr_rank!$B$3,[1]Q4_narr_rank!$A$3,IF(AV641=[1]Q4_narr_rank!$B$4,[1]Q4_narr_rank!$A$4,IF(AV641=[1]Q4_narr_rank!$B$5,[1]Q4_narr_rank!$A$5,IF(AV641=[1]Q4_narr_rank!$B$6,[1]Q4_narr_rank!$A$6,IF(AV641=[1]Q4_narr_rank!$B$7,[1]Q4_narr_rank!$A$7))))))</f>
        <v>Idealists</v>
      </c>
      <c r="AX641" t="s">
        <v>3413</v>
      </c>
      <c r="AY641">
        <v>1</v>
      </c>
      <c r="AZ641">
        <f>LEN(Table1[[#This Row],[narratives_probing]])</f>
        <v>209</v>
      </c>
      <c r="BA641" s="6" t="str">
        <f>IF(Table1[[#This Row],[narratives_rank_1]]=1,"Money",IF(Table1[[#This Row],[narratives_rank_2]]=1,"Mixture",IF(Table1[[#This Row],[narratives_rank_3]]=1,"Sincere")))</f>
        <v>Sincere</v>
      </c>
      <c r="BB641" s="9" t="s">
        <v>268</v>
      </c>
      <c r="BC641" s="1">
        <v>6</v>
      </c>
      <c r="BF641" t="s">
        <v>117</v>
      </c>
      <c r="BG641" t="s">
        <v>187</v>
      </c>
      <c r="BH641" t="s">
        <v>146</v>
      </c>
      <c r="BI641" t="s">
        <v>146</v>
      </c>
      <c r="BJ641" t="s">
        <v>119</v>
      </c>
      <c r="BK641" t="s">
        <v>163</v>
      </c>
      <c r="BL641" t="s">
        <v>135</v>
      </c>
      <c r="BN641">
        <v>58</v>
      </c>
      <c r="BO641" t="s">
        <v>122</v>
      </c>
      <c r="BP641" t="s">
        <v>164</v>
      </c>
      <c r="BQ641" t="s">
        <v>124</v>
      </c>
    </row>
    <row r="642" spans="1:69" x14ac:dyDescent="0.2">
      <c r="A642" t="s">
        <v>3414</v>
      </c>
      <c r="B642" t="s">
        <v>3414</v>
      </c>
      <c r="C642">
        <v>107.682</v>
      </c>
      <c r="D642" t="s">
        <v>3415</v>
      </c>
      <c r="E642" s="1" t="s">
        <v>205</v>
      </c>
      <c r="F642" s="1">
        <v>2</v>
      </c>
      <c r="G642" s="1" t="s">
        <v>206</v>
      </c>
      <c r="H642" s="1">
        <v>6</v>
      </c>
      <c r="I642" s="1"/>
      <c r="J642" t="s">
        <v>3416</v>
      </c>
      <c r="K642" s="1" t="s">
        <v>192</v>
      </c>
      <c r="L642" s="1">
        <v>3</v>
      </c>
      <c r="M642" s="1" t="s">
        <v>87</v>
      </c>
      <c r="N642" s="1">
        <v>3</v>
      </c>
      <c r="O642" s="1" t="s">
        <v>88</v>
      </c>
      <c r="P642" s="1">
        <v>4</v>
      </c>
      <c r="R642" t="s">
        <v>3417</v>
      </c>
      <c r="S642">
        <v>0</v>
      </c>
      <c r="X642">
        <v>0</v>
      </c>
      <c r="Y642" t="str" cm="1">
        <f t="array" ref="Y64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42" cm="1">
        <f t="array" ref="Z64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42" t="str" cm="1">
        <f t="array" ref="AA64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42" t="str" cm="1">
        <f t="array" ref="AB64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42" t="str" cm="1">
        <f t="array" ref="AC64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42" t="str" cm="1">
        <f t="array" ref="AD64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42">
        <f>IF(OR(Table1[[#This Row],[Merged_Coding3numerical1]]=1,Table1[[#This Row],[Merged_Coding3numerical2]]=1,Table1[[#This Row],[Merged_Coding3numerical3]]=1),1,0)</f>
        <v>1</v>
      </c>
      <c r="AF642">
        <f>IF(OR(Table1[[#This Row],[Merged_Coding3numerical1]]=2,Table1[[#This Row],[Merged_Coding3numerical2]]=2,Table1[[#This Row],[Merged_Coding3numerical3]]=2),1,0)</f>
        <v>0</v>
      </c>
      <c r="AG642">
        <f>IF(OR(Table1[[#This Row],[Merged_Coding3numerical1]]=3,Table1[[#This Row],[Merged_Coding3numerical2]]=3,Table1[[#This Row],[Merged_Coding3numerical3]]=3),1,0)</f>
        <v>0</v>
      </c>
      <c r="AH642">
        <f>IF(OR(Table1[[#This Row],[Merged_Coding3numerical1]]=4,Table1[[#This Row],[Merged_Coding3numerical2]]=4,Table1[[#This Row],[Merged_Coding3numerical3]]=4),1,0)</f>
        <v>0</v>
      </c>
      <c r="AI642">
        <f>IF(OR(Table1[[#This Row],[Merged_Coding3numerical1]]=5,Table1[[#This Row],[Merged_Coding3numerical2]]=5,Table1[[#This Row],[Merged_Coding3numerical3]]=5),1,0)</f>
        <v>0</v>
      </c>
      <c r="AJ642">
        <f>LEN(Table1[[#This Row],[narratives_open]])</f>
        <v>65</v>
      </c>
      <c r="AK642" s="1" t="s">
        <v>90</v>
      </c>
      <c r="AL642" s="1">
        <v>2</v>
      </c>
      <c r="AR642">
        <f t="shared" si="9"/>
        <v>1</v>
      </c>
      <c r="AS642">
        <v>2</v>
      </c>
      <c r="AT642">
        <v>1</v>
      </c>
      <c r="AU642">
        <v>3</v>
      </c>
      <c r="AV642">
        <f>IF(Table1[[#This Row],[narratives_rank_1]]=1,IF(Table1[[#This Row],[narratives_rank_2]]=2,123,132),IF(Table1[[#This Row],[narratives_rank_1]]=2,IF(Table1[[#This Row],[narratives_rank_2]]=1,213,231),IF(Table1[[#This Row],[narratives_rank_2]]=1,312,321)))</f>
        <v>213</v>
      </c>
      <c r="AW642" t="str">
        <f>IF(AV642=[1]Q4_narr_rank!$B$2,[1]Q4_narr_rank!$A$2,IF(AV642=[1]Q4_narr_rank!$B$3,[1]Q4_narr_rank!$A$3,IF(AV642=[1]Q4_narr_rank!$B$4,[1]Q4_narr_rank!$A$4,IF(AV642=[1]Q4_narr_rank!$B$5,[1]Q4_narr_rank!$A$5,IF(AV642=[1]Q4_narr_rank!$B$6,[1]Q4_narr_rank!$A$6,IF(AV642=[1]Q4_narr_rank!$B$7,[1]Q4_narr_rank!$A$7))))))</f>
        <v>Balanced Cynics</v>
      </c>
      <c r="AX642" t="s">
        <v>3418</v>
      </c>
      <c r="AY642">
        <v>1</v>
      </c>
      <c r="AZ642">
        <f>LEN(Table1[[#This Row],[narratives_probing]])</f>
        <v>141</v>
      </c>
      <c r="BA642" s="6" t="str">
        <f>IF(Table1[[#This Row],[narratives_rank_1]]=1,"Money",IF(Table1[[#This Row],[narratives_rank_2]]=1,"Mixture",IF(Table1[[#This Row],[narratives_rank_3]]=1,"Sincere")))</f>
        <v>Mixture</v>
      </c>
      <c r="BB642" s="11" t="s">
        <v>116</v>
      </c>
      <c r="BC642" s="1">
        <v>10</v>
      </c>
      <c r="BF642" t="s">
        <v>237</v>
      </c>
      <c r="BG642" t="s">
        <v>187</v>
      </c>
      <c r="BH642" t="s">
        <v>146</v>
      </c>
      <c r="BI642" t="s">
        <v>188</v>
      </c>
      <c r="BJ642" t="s">
        <v>162</v>
      </c>
      <c r="BK642" t="s">
        <v>120</v>
      </c>
      <c r="BL642" t="s">
        <v>448</v>
      </c>
      <c r="BM642" t="s">
        <v>3419</v>
      </c>
      <c r="BN642">
        <v>57</v>
      </c>
      <c r="BO642" t="s">
        <v>136</v>
      </c>
      <c r="BP642" t="s">
        <v>324</v>
      </c>
      <c r="BQ642" t="s">
        <v>156</v>
      </c>
    </row>
    <row r="643" spans="1:69" x14ac:dyDescent="0.2">
      <c r="A643" t="s">
        <v>3420</v>
      </c>
      <c r="B643" t="s">
        <v>3420</v>
      </c>
      <c r="C643">
        <v>106.85</v>
      </c>
      <c r="D643" t="s">
        <v>3421</v>
      </c>
      <c r="E643" s="1" t="s">
        <v>127</v>
      </c>
      <c r="F643" s="1">
        <v>3</v>
      </c>
      <c r="G643" s="1" t="s">
        <v>1035</v>
      </c>
      <c r="H643" s="1">
        <v>24</v>
      </c>
      <c r="I643" s="1"/>
      <c r="J643" t="s">
        <v>3422</v>
      </c>
      <c r="K643" s="1" t="s">
        <v>86</v>
      </c>
      <c r="L643" s="1">
        <v>4</v>
      </c>
      <c r="M643" s="1" t="s">
        <v>87</v>
      </c>
      <c r="N643" s="1">
        <v>3</v>
      </c>
      <c r="O643" s="1" t="s">
        <v>88</v>
      </c>
      <c r="P643" s="1">
        <v>4</v>
      </c>
      <c r="R643" t="s">
        <v>3423</v>
      </c>
      <c r="S643">
        <v>0</v>
      </c>
      <c r="V643" t="s">
        <v>90</v>
      </c>
      <c r="W643" s="8">
        <f>IF(Table1[[#This Row],[main_reasontext]]=[1]Q3_narr_open!$A$23,1,IF(Table1[[#This Row],[main_reasontext]]=[1]Q3_narr_open!$A$24,2,IF(Table1[[#This Row],[main_reasontext]]=[1]Q3_narr_open!$A$25,3,IF(Table1[[#This Row],[main_reasontext]]=[1]Q3_narr_open!$A$26,4,))))</f>
        <v>1</v>
      </c>
      <c r="X643">
        <v>1</v>
      </c>
      <c r="Y643" t="str" cm="1">
        <f t="array" ref="Y64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43" cm="1">
        <f t="array" ref="Z64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43" t="str" cm="1">
        <f t="array" ref="AA64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43" cm="1">
        <f t="array" ref="AB64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43" t="str" cm="1">
        <f t="array" ref="AC64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43" t="str" cm="1">
        <f t="array" ref="AD64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43">
        <f>IF(OR(Table1[[#This Row],[Merged_Coding3numerical1]]=1,Table1[[#This Row],[Merged_Coding3numerical2]]=1,Table1[[#This Row],[Merged_Coding3numerical3]]=1),1,0)</f>
        <v>1</v>
      </c>
      <c r="AF643">
        <f>IF(OR(Table1[[#This Row],[Merged_Coding3numerical1]]=2,Table1[[#This Row],[Merged_Coding3numerical2]]=2,Table1[[#This Row],[Merged_Coding3numerical3]]=2),1,0)</f>
        <v>0</v>
      </c>
      <c r="AG643">
        <f>IF(OR(Table1[[#This Row],[Merged_Coding3numerical1]]=3,Table1[[#This Row],[Merged_Coding3numerical2]]=3,Table1[[#This Row],[Merged_Coding3numerical3]]=3),1,0)</f>
        <v>0</v>
      </c>
      <c r="AH643">
        <f>IF(OR(Table1[[#This Row],[Merged_Coding3numerical1]]=4,Table1[[#This Row],[Merged_Coding3numerical2]]=4,Table1[[#This Row],[Merged_Coding3numerical3]]=4),1,0)</f>
        <v>0</v>
      </c>
      <c r="AI643">
        <f>IF(OR(Table1[[#This Row],[Merged_Coding3numerical1]]=5,Table1[[#This Row],[Merged_Coding3numerical2]]=5,Table1[[#This Row],[Merged_Coding3numerical3]]=5),1,0)</f>
        <v>0</v>
      </c>
      <c r="AJ643">
        <f>LEN(Table1[[#This Row],[narratives_open]])</f>
        <v>187</v>
      </c>
      <c r="AK643" s="1" t="s">
        <v>90</v>
      </c>
      <c r="AL643" s="1">
        <v>2</v>
      </c>
      <c r="AM643" s="1" t="s">
        <v>1649</v>
      </c>
      <c r="AN643" s="1">
        <v>14</v>
      </c>
      <c r="AR643">
        <f t="shared" ref="AR643:AR706" si="10">IF(AP643="",IF(AN643="",1,1/2),1/3)</f>
        <v>0.5</v>
      </c>
      <c r="AS643">
        <v>1</v>
      </c>
      <c r="AT643">
        <v>2</v>
      </c>
      <c r="AU643">
        <v>3</v>
      </c>
      <c r="AV643">
        <f>IF(Table1[[#This Row],[narratives_rank_1]]=1,IF(Table1[[#This Row],[narratives_rank_2]]=2,123,132),IF(Table1[[#This Row],[narratives_rank_1]]=2,IF(Table1[[#This Row],[narratives_rank_2]]=1,213,231),IF(Table1[[#This Row],[narratives_rank_2]]=1,312,321)))</f>
        <v>123</v>
      </c>
      <c r="AW643" t="str">
        <f>IF(AV643=[1]Q4_narr_rank!$B$2,[1]Q4_narr_rank!$A$2,IF(AV643=[1]Q4_narr_rank!$B$3,[1]Q4_narr_rank!$A$3,IF(AV643=[1]Q4_narr_rank!$B$4,[1]Q4_narr_rank!$A$4,IF(AV643=[1]Q4_narr_rank!$B$5,[1]Q4_narr_rank!$A$5,IF(AV643=[1]Q4_narr_rank!$B$6,[1]Q4_narr_rank!$A$6,IF(AV643=[1]Q4_narr_rank!$B$7,[1]Q4_narr_rank!$A$7))))))</f>
        <v>Cynics</v>
      </c>
      <c r="AX643" t="s">
        <v>3424</v>
      </c>
      <c r="AY643">
        <v>1</v>
      </c>
      <c r="AZ643">
        <f>LEN(Table1[[#This Row],[narratives_probing]])</f>
        <v>116</v>
      </c>
      <c r="BA643" s="6" t="str">
        <f>IF(Table1[[#This Row],[narratives_rank_1]]=1,"Money",IF(Table1[[#This Row],[narratives_rank_2]]=1,"Mixture",IF(Table1[[#This Row],[narratives_rank_3]]=1,"Sincere")))</f>
        <v>Money</v>
      </c>
      <c r="BB643" s="7" t="s">
        <v>116</v>
      </c>
      <c r="BC643" s="1">
        <v>10</v>
      </c>
      <c r="BF643" t="s">
        <v>223</v>
      </c>
      <c r="BG643">
        <v>0.4</v>
      </c>
      <c r="BH643" t="s">
        <v>118</v>
      </c>
      <c r="BI643" t="s">
        <v>118</v>
      </c>
      <c r="BJ643" t="s">
        <v>134</v>
      </c>
      <c r="BK643" t="s">
        <v>120</v>
      </c>
      <c r="BL643" t="s">
        <v>121</v>
      </c>
      <c r="BN643">
        <v>40</v>
      </c>
      <c r="BO643" t="s">
        <v>136</v>
      </c>
      <c r="BP643" t="s">
        <v>324</v>
      </c>
      <c r="BQ643" t="s">
        <v>124</v>
      </c>
    </row>
    <row r="644" spans="1:69" x14ac:dyDescent="0.2">
      <c r="A644" t="s">
        <v>3425</v>
      </c>
      <c r="B644" t="s">
        <v>3425</v>
      </c>
      <c r="C644">
        <v>42.192</v>
      </c>
      <c r="D644" t="s">
        <v>3426</v>
      </c>
      <c r="E644" s="1" t="s">
        <v>205</v>
      </c>
      <c r="F644" s="1">
        <v>2</v>
      </c>
      <c r="G644" s="1" t="s">
        <v>206</v>
      </c>
      <c r="H644" s="1">
        <v>6</v>
      </c>
      <c r="I644" s="1"/>
      <c r="J644" t="s">
        <v>3427</v>
      </c>
      <c r="K644" s="1" t="s">
        <v>108</v>
      </c>
      <c r="L644" s="1">
        <v>1</v>
      </c>
      <c r="M644" s="1" t="s">
        <v>109</v>
      </c>
      <c r="N644" s="1">
        <v>1</v>
      </c>
      <c r="O644" s="1" t="s">
        <v>88</v>
      </c>
      <c r="P644" s="1">
        <v>4</v>
      </c>
      <c r="R644" t="s">
        <v>3428</v>
      </c>
      <c r="S644">
        <v>0</v>
      </c>
      <c r="T644" t="s">
        <v>170</v>
      </c>
      <c r="U644">
        <v>1</v>
      </c>
      <c r="X644">
        <v>0</v>
      </c>
      <c r="Y644" t="str" cm="1">
        <f t="array" ref="Y64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44" cm="1">
        <f t="array" ref="Z64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44" t="str" cm="1">
        <f t="array" ref="AA64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44" t="str" cm="1">
        <f t="array" ref="AB64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44" t="str" cm="1">
        <f t="array" ref="AC64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44" t="str" cm="1">
        <f t="array" ref="AD64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44">
        <f>IF(OR(Table1[[#This Row],[Merged_Coding3numerical1]]=1,Table1[[#This Row],[Merged_Coding3numerical2]]=1,Table1[[#This Row],[Merged_Coding3numerical3]]=1),1,0)</f>
        <v>0</v>
      </c>
      <c r="AF644">
        <f>IF(OR(Table1[[#This Row],[Merged_Coding3numerical1]]=2,Table1[[#This Row],[Merged_Coding3numerical2]]=2,Table1[[#This Row],[Merged_Coding3numerical3]]=2),1,0)</f>
        <v>0</v>
      </c>
      <c r="AG644">
        <f>IF(OR(Table1[[#This Row],[Merged_Coding3numerical1]]=3,Table1[[#This Row],[Merged_Coding3numerical2]]=3,Table1[[#This Row],[Merged_Coding3numerical3]]=3),1,0)</f>
        <v>0</v>
      </c>
      <c r="AH644">
        <f>IF(OR(Table1[[#This Row],[Merged_Coding3numerical1]]=4,Table1[[#This Row],[Merged_Coding3numerical2]]=4,Table1[[#This Row],[Merged_Coding3numerical3]]=4),1,0)</f>
        <v>1</v>
      </c>
      <c r="AI644">
        <f>IF(OR(Table1[[#This Row],[Merged_Coding3numerical1]]=5,Table1[[#This Row],[Merged_Coding3numerical2]]=5,Table1[[#This Row],[Merged_Coding3numerical3]]=5),1,0)</f>
        <v>0</v>
      </c>
      <c r="AJ644">
        <f>LEN(Table1[[#This Row],[narratives_open]])</f>
        <v>194</v>
      </c>
      <c r="AK644" s="1" t="s">
        <v>113</v>
      </c>
      <c r="AL644" s="1">
        <v>1</v>
      </c>
      <c r="AR644">
        <f t="shared" si="10"/>
        <v>1</v>
      </c>
      <c r="AS644">
        <v>3</v>
      </c>
      <c r="AT644">
        <v>2</v>
      </c>
      <c r="AU644">
        <v>1</v>
      </c>
      <c r="AV644">
        <f>IF(Table1[[#This Row],[narratives_rank_1]]=1,IF(Table1[[#This Row],[narratives_rank_2]]=2,123,132),IF(Table1[[#This Row],[narratives_rank_1]]=2,IF(Table1[[#This Row],[narratives_rank_2]]=1,213,231),IF(Table1[[#This Row],[narratives_rank_2]]=1,312,321)))</f>
        <v>321</v>
      </c>
      <c r="AW644" t="str">
        <f>IF(AV644=[1]Q4_narr_rank!$B$2,[1]Q4_narr_rank!$A$2,IF(AV644=[1]Q4_narr_rank!$B$3,[1]Q4_narr_rank!$A$3,IF(AV644=[1]Q4_narr_rank!$B$4,[1]Q4_narr_rank!$A$4,IF(AV644=[1]Q4_narr_rank!$B$5,[1]Q4_narr_rank!$A$5,IF(AV644=[1]Q4_narr_rank!$B$6,[1]Q4_narr_rank!$A$6,IF(AV644=[1]Q4_narr_rank!$B$7,[1]Q4_narr_rank!$A$7))))))</f>
        <v>Idealists</v>
      </c>
      <c r="AX644" t="s">
        <v>3429</v>
      </c>
      <c r="AY644">
        <v>1</v>
      </c>
      <c r="AZ644">
        <f>LEN(Table1[[#This Row],[narratives_probing]])</f>
        <v>154</v>
      </c>
      <c r="BA644" s="6" t="str">
        <f>IF(Table1[[#This Row],[narratives_rank_1]]=1,"Money",IF(Table1[[#This Row],[narratives_rank_2]]=1,"Mixture",IF(Table1[[#This Row],[narratives_rank_3]]=1,"Sincere")))</f>
        <v>Sincere</v>
      </c>
      <c r="BB644" s="7" t="s">
        <v>196</v>
      </c>
      <c r="BC644" s="1">
        <v>19</v>
      </c>
      <c r="BF644" t="s">
        <v>133</v>
      </c>
      <c r="BG644" t="s">
        <v>187</v>
      </c>
      <c r="BH644" t="s">
        <v>188</v>
      </c>
      <c r="BI644" t="s">
        <v>188</v>
      </c>
      <c r="BJ644" t="s">
        <v>154</v>
      </c>
      <c r="BK644" t="s">
        <v>120</v>
      </c>
      <c r="BL644" t="s">
        <v>135</v>
      </c>
      <c r="BN644">
        <v>66</v>
      </c>
      <c r="BO644" t="s">
        <v>122</v>
      </c>
      <c r="BP644" t="s">
        <v>147</v>
      </c>
      <c r="BQ644" t="s">
        <v>138</v>
      </c>
    </row>
    <row r="645" spans="1:69" x14ac:dyDescent="0.2">
      <c r="A645" t="s">
        <v>3430</v>
      </c>
      <c r="B645" t="s">
        <v>3430</v>
      </c>
      <c r="C645">
        <v>82.259</v>
      </c>
      <c r="D645" t="s">
        <v>3431</v>
      </c>
      <c r="E645" s="1" t="s">
        <v>105</v>
      </c>
      <c r="F645" s="1">
        <v>1</v>
      </c>
      <c r="G645" s="1" t="s">
        <v>106</v>
      </c>
      <c r="H645" s="1">
        <v>2</v>
      </c>
      <c r="I645" s="1"/>
      <c r="J645" t="s">
        <v>3432</v>
      </c>
      <c r="K645" s="1" t="s">
        <v>176</v>
      </c>
      <c r="L645" s="1">
        <v>2</v>
      </c>
      <c r="M645" s="1" t="s">
        <v>328</v>
      </c>
      <c r="N645" s="1">
        <v>4</v>
      </c>
      <c r="O645" s="1" t="s">
        <v>88</v>
      </c>
      <c r="P645" s="1">
        <v>4</v>
      </c>
      <c r="R645" t="s">
        <v>3433</v>
      </c>
      <c r="S645">
        <v>0</v>
      </c>
      <c r="U645">
        <v>1</v>
      </c>
      <c r="V645" t="s">
        <v>185</v>
      </c>
      <c r="W645" s="8">
        <f>IF(Table1[[#This Row],[main_reasontext]]=[1]Q3_narr_open!$A$23,1,IF(Table1[[#This Row],[main_reasontext]]=[1]Q3_narr_open!$A$24,2,IF(Table1[[#This Row],[main_reasontext]]=[1]Q3_narr_open!$A$25,3,IF(Table1[[#This Row],[main_reasontext]]=[1]Q3_narr_open!$A$26,4,))))</f>
        <v>4</v>
      </c>
      <c r="X645">
        <v>1</v>
      </c>
      <c r="Y645" t="str" cm="1">
        <f t="array" ref="Y64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45" cm="1">
        <f t="array" ref="Z64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45" t="str" cm="1">
        <f t="array" ref="AA64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45" cm="1">
        <f t="array" ref="AB64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45" t="str" cm="1">
        <f t="array" ref="AC64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45" t="str" cm="1">
        <f t="array" ref="AD64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45">
        <f>IF(OR(Table1[[#This Row],[Merged_Coding3numerical1]]=1,Table1[[#This Row],[Merged_Coding3numerical2]]=1,Table1[[#This Row],[Merged_Coding3numerical3]]=1),1,0)</f>
        <v>1</v>
      </c>
      <c r="AF645">
        <f>IF(OR(Table1[[#This Row],[Merged_Coding3numerical1]]=2,Table1[[#This Row],[Merged_Coding3numerical2]]=2,Table1[[#This Row],[Merged_Coding3numerical3]]=2),1,0)</f>
        <v>0</v>
      </c>
      <c r="AG645">
        <f>IF(OR(Table1[[#This Row],[Merged_Coding3numerical1]]=3,Table1[[#This Row],[Merged_Coding3numerical2]]=3,Table1[[#This Row],[Merged_Coding3numerical3]]=3),1,0)</f>
        <v>0</v>
      </c>
      <c r="AH645">
        <f>IF(OR(Table1[[#This Row],[Merged_Coding3numerical1]]=4,Table1[[#This Row],[Merged_Coding3numerical2]]=4,Table1[[#This Row],[Merged_Coding3numerical3]]=4),1,0)</f>
        <v>1</v>
      </c>
      <c r="AI645">
        <f>IF(OR(Table1[[#This Row],[Merged_Coding3numerical1]]=5,Table1[[#This Row],[Merged_Coding3numerical2]]=5,Table1[[#This Row],[Merged_Coding3numerical3]]=5),1,0)</f>
        <v>0</v>
      </c>
      <c r="AJ645">
        <f>LEN(Table1[[#This Row],[narratives_open]])</f>
        <v>159</v>
      </c>
      <c r="AK645" s="1" t="s">
        <v>90</v>
      </c>
      <c r="AL645" s="1">
        <v>2</v>
      </c>
      <c r="AM645" s="1" t="s">
        <v>113</v>
      </c>
      <c r="AN645" s="1">
        <v>1</v>
      </c>
      <c r="AR645">
        <f t="shared" si="10"/>
        <v>0.5</v>
      </c>
      <c r="AS645">
        <v>1</v>
      </c>
      <c r="AT645">
        <v>3</v>
      </c>
      <c r="AU645">
        <v>2</v>
      </c>
      <c r="AV645">
        <f>IF(Table1[[#This Row],[narratives_rank_1]]=1,IF(Table1[[#This Row],[narratives_rank_2]]=2,123,132),IF(Table1[[#This Row],[narratives_rank_1]]=2,IF(Table1[[#This Row],[narratives_rank_2]]=1,213,231),IF(Table1[[#This Row],[narratives_rank_2]]=1,312,321)))</f>
        <v>132</v>
      </c>
      <c r="AW645" t="str">
        <f>IF(AV645=[1]Q4_narr_rank!$B$2,[1]Q4_narr_rank!$A$2,IF(AV645=[1]Q4_narr_rank!$B$3,[1]Q4_narr_rank!$A$3,IF(AV645=[1]Q4_narr_rank!$B$4,[1]Q4_narr_rank!$A$4,IF(AV645=[1]Q4_narr_rank!$B$5,[1]Q4_narr_rank!$A$5,IF(AV645=[1]Q4_narr_rank!$B$6,[1]Q4_narr_rank!$A$6,IF(AV645=[1]Q4_narr_rank!$B$7,[1]Q4_narr_rank!$A$7))))))</f>
        <v>2 different types of firms, cynics</v>
      </c>
      <c r="AX645" t="s">
        <v>3434</v>
      </c>
      <c r="AY645">
        <v>1</v>
      </c>
      <c r="AZ645">
        <f>LEN(Table1[[#This Row],[narratives_probing]])</f>
        <v>117</v>
      </c>
      <c r="BA645" s="6" t="str">
        <f>IF(Table1[[#This Row],[narratives_rank_1]]=1,"Money",IF(Table1[[#This Row],[narratives_rank_2]]=1,"Mixture",IF(Table1[[#This Row],[narratives_rank_3]]=1,"Sincere")))</f>
        <v>Money</v>
      </c>
      <c r="BB645" s="11" t="s">
        <v>1932</v>
      </c>
      <c r="BC645" s="1">
        <v>8</v>
      </c>
      <c r="BF645" t="s">
        <v>223</v>
      </c>
      <c r="BG645">
        <v>0.6</v>
      </c>
      <c r="BH645" t="s">
        <v>118</v>
      </c>
      <c r="BI645" t="s">
        <v>188</v>
      </c>
      <c r="BJ645" t="s">
        <v>154</v>
      </c>
      <c r="BK645" t="s">
        <v>120</v>
      </c>
      <c r="BL645" t="s">
        <v>99</v>
      </c>
      <c r="BN645">
        <v>55</v>
      </c>
      <c r="BO645" t="s">
        <v>155</v>
      </c>
      <c r="BP645" t="s">
        <v>324</v>
      </c>
      <c r="BQ645" t="s">
        <v>156</v>
      </c>
    </row>
    <row r="646" spans="1:69" x14ac:dyDescent="0.2">
      <c r="A646" t="s">
        <v>3435</v>
      </c>
      <c r="B646" t="s">
        <v>3435</v>
      </c>
      <c r="C646">
        <v>148.37100000000001</v>
      </c>
      <c r="D646" t="s">
        <v>3436</v>
      </c>
      <c r="E646" s="1" t="s">
        <v>167</v>
      </c>
      <c r="F646" s="1">
        <v>5</v>
      </c>
      <c r="G646" s="1" t="s">
        <v>167</v>
      </c>
      <c r="H646" s="1">
        <v>19</v>
      </c>
      <c r="I646" s="1"/>
      <c r="J646" t="s">
        <v>3437</v>
      </c>
      <c r="K646" s="1" t="s">
        <v>604</v>
      </c>
      <c r="L646" s="1">
        <v>5</v>
      </c>
      <c r="M646" s="1" t="s">
        <v>87</v>
      </c>
      <c r="N646" s="1">
        <v>3</v>
      </c>
      <c r="O646" s="1" t="s">
        <v>88</v>
      </c>
      <c r="P646" s="1">
        <v>4</v>
      </c>
      <c r="Q646" s="1"/>
      <c r="R646" t="s">
        <v>3438</v>
      </c>
      <c r="S646">
        <v>1</v>
      </c>
      <c r="X646">
        <v>0</v>
      </c>
      <c r="Y646" t="str" cm="1">
        <f t="array" ref="Y64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46" cm="1">
        <f t="array" ref="Z64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46" t="str" cm="1">
        <f t="array" ref="AA64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46" t="str" cm="1">
        <f t="array" ref="AB64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46" t="str" cm="1">
        <f t="array" ref="AC64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46" t="str" cm="1">
        <f t="array" ref="AD64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46">
        <f>IF(OR(Table1[[#This Row],[Merged_Coding3numerical1]]=1,Table1[[#This Row],[Merged_Coding3numerical2]]=1,Table1[[#This Row],[Merged_Coding3numerical3]]=1),1,0)</f>
        <v>0</v>
      </c>
      <c r="AF646">
        <f>IF(OR(Table1[[#This Row],[Merged_Coding3numerical1]]=2,Table1[[#This Row],[Merged_Coding3numerical2]]=2,Table1[[#This Row],[Merged_Coding3numerical3]]=2),1,0)</f>
        <v>0</v>
      </c>
      <c r="AG646">
        <f>IF(OR(Table1[[#This Row],[Merged_Coding3numerical1]]=3,Table1[[#This Row],[Merged_Coding3numerical2]]=3,Table1[[#This Row],[Merged_Coding3numerical3]]=3),1,0)</f>
        <v>0</v>
      </c>
      <c r="AH646">
        <f>IF(OR(Table1[[#This Row],[Merged_Coding3numerical1]]=4,Table1[[#This Row],[Merged_Coding3numerical2]]=4,Table1[[#This Row],[Merged_Coding3numerical3]]=4),1,0)</f>
        <v>1</v>
      </c>
      <c r="AI646">
        <f>IF(OR(Table1[[#This Row],[Merged_Coding3numerical1]]=5,Table1[[#This Row],[Merged_Coding3numerical2]]=5,Table1[[#This Row],[Merged_Coding3numerical3]]=5),1,0)</f>
        <v>0</v>
      </c>
      <c r="AJ646">
        <f>LEN(Table1[[#This Row],[narratives_open]])</f>
        <v>145</v>
      </c>
      <c r="AK646" s="1" t="s">
        <v>113</v>
      </c>
      <c r="AL646" s="1">
        <v>1</v>
      </c>
      <c r="AR646">
        <f t="shared" si="10"/>
        <v>1</v>
      </c>
      <c r="AS646">
        <v>3</v>
      </c>
      <c r="AT646">
        <v>2</v>
      </c>
      <c r="AU646">
        <v>1</v>
      </c>
      <c r="AV646">
        <f>IF(Table1[[#This Row],[narratives_rank_1]]=1,IF(Table1[[#This Row],[narratives_rank_2]]=2,123,132),IF(Table1[[#This Row],[narratives_rank_1]]=2,IF(Table1[[#This Row],[narratives_rank_2]]=1,213,231),IF(Table1[[#This Row],[narratives_rank_2]]=1,312,321)))</f>
        <v>321</v>
      </c>
      <c r="AW646" t="str">
        <f>IF(AV646=[1]Q4_narr_rank!$B$2,[1]Q4_narr_rank!$A$2,IF(AV646=[1]Q4_narr_rank!$B$3,[1]Q4_narr_rank!$A$3,IF(AV646=[1]Q4_narr_rank!$B$4,[1]Q4_narr_rank!$A$4,IF(AV646=[1]Q4_narr_rank!$B$5,[1]Q4_narr_rank!$A$5,IF(AV646=[1]Q4_narr_rank!$B$6,[1]Q4_narr_rank!$A$6,IF(AV646=[1]Q4_narr_rank!$B$7,[1]Q4_narr_rank!$A$7))))))</f>
        <v>Idealists</v>
      </c>
      <c r="AX646" t="s">
        <v>3439</v>
      </c>
      <c r="AY646">
        <v>1</v>
      </c>
      <c r="AZ646">
        <f>LEN(Table1[[#This Row],[narratives_probing]])</f>
        <v>32</v>
      </c>
      <c r="BA646" s="6" t="str">
        <f>IF(Table1[[#This Row],[narratives_rank_1]]=1,"Money",IF(Table1[[#This Row],[narratives_rank_2]]=1,"Mixture",IF(Table1[[#This Row],[narratives_rank_3]]=1,"Sincere")))</f>
        <v>Sincere</v>
      </c>
      <c r="BB646" s="7" t="s">
        <v>172</v>
      </c>
      <c r="BC646" s="1">
        <v>12</v>
      </c>
      <c r="BF646" t="s">
        <v>223</v>
      </c>
      <c r="BG646" t="s">
        <v>187</v>
      </c>
      <c r="BH646" t="s">
        <v>146</v>
      </c>
      <c r="BI646" t="s">
        <v>188</v>
      </c>
      <c r="BJ646" t="s">
        <v>119</v>
      </c>
      <c r="BK646" t="s">
        <v>163</v>
      </c>
      <c r="BL646" t="s">
        <v>630</v>
      </c>
      <c r="BN646">
        <v>53</v>
      </c>
      <c r="BO646" t="s">
        <v>122</v>
      </c>
      <c r="BP646" t="s">
        <v>123</v>
      </c>
      <c r="BQ646" t="s">
        <v>124</v>
      </c>
    </row>
    <row r="647" spans="1:69" x14ac:dyDescent="0.2">
      <c r="A647" t="s">
        <v>3440</v>
      </c>
      <c r="B647" t="s">
        <v>3440</v>
      </c>
      <c r="C647">
        <v>139.947</v>
      </c>
      <c r="D647" t="s">
        <v>3441</v>
      </c>
      <c r="E647" s="1" t="s">
        <v>105</v>
      </c>
      <c r="F647" s="1">
        <v>1</v>
      </c>
      <c r="G647" s="1" t="s">
        <v>106</v>
      </c>
      <c r="H647" s="1">
        <v>2</v>
      </c>
      <c r="I647" s="1"/>
      <c r="J647" t="s">
        <v>3442</v>
      </c>
      <c r="K647" s="1" t="s">
        <v>176</v>
      </c>
      <c r="L647" s="1">
        <v>2</v>
      </c>
      <c r="M647" s="1" t="s">
        <v>177</v>
      </c>
      <c r="N647" s="1">
        <v>2</v>
      </c>
      <c r="O647" s="1" t="s">
        <v>88</v>
      </c>
      <c r="P647" s="1">
        <v>4</v>
      </c>
      <c r="R647" t="s">
        <v>3443</v>
      </c>
      <c r="S647">
        <v>0</v>
      </c>
      <c r="X647">
        <v>0</v>
      </c>
      <c r="Y647" t="str" cm="1">
        <f t="array" ref="Y64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47" cm="1">
        <f t="array" ref="Z64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47" t="str" cm="1">
        <f t="array" ref="AA64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47" t="str" cm="1">
        <f t="array" ref="AB64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47" t="str" cm="1">
        <f t="array" ref="AC64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47" t="str" cm="1">
        <f t="array" ref="AD64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47">
        <f>IF(OR(Table1[[#This Row],[Merged_Coding3numerical1]]=1,Table1[[#This Row],[Merged_Coding3numerical2]]=1,Table1[[#This Row],[Merged_Coding3numerical3]]=1),1,0)</f>
        <v>1</v>
      </c>
      <c r="AF647">
        <f>IF(OR(Table1[[#This Row],[Merged_Coding3numerical1]]=2,Table1[[#This Row],[Merged_Coding3numerical2]]=2,Table1[[#This Row],[Merged_Coding3numerical3]]=2),1,0)</f>
        <v>0</v>
      </c>
      <c r="AG647">
        <f>IF(OR(Table1[[#This Row],[Merged_Coding3numerical1]]=3,Table1[[#This Row],[Merged_Coding3numerical2]]=3,Table1[[#This Row],[Merged_Coding3numerical3]]=3),1,0)</f>
        <v>0</v>
      </c>
      <c r="AH647">
        <f>IF(OR(Table1[[#This Row],[Merged_Coding3numerical1]]=4,Table1[[#This Row],[Merged_Coding3numerical2]]=4,Table1[[#This Row],[Merged_Coding3numerical3]]=4),1,0)</f>
        <v>0</v>
      </c>
      <c r="AI647">
        <f>IF(OR(Table1[[#This Row],[Merged_Coding3numerical1]]=5,Table1[[#This Row],[Merged_Coding3numerical2]]=5,Table1[[#This Row],[Merged_Coding3numerical3]]=5),1,0)</f>
        <v>0</v>
      </c>
      <c r="AJ647">
        <f>LEN(Table1[[#This Row],[narratives_open]])</f>
        <v>366</v>
      </c>
      <c r="AK647" s="1" t="s">
        <v>90</v>
      </c>
      <c r="AL647" s="1">
        <v>2</v>
      </c>
      <c r="AR647">
        <f t="shared" si="10"/>
        <v>1</v>
      </c>
      <c r="AS647">
        <v>1</v>
      </c>
      <c r="AT647">
        <v>2</v>
      </c>
      <c r="AU647">
        <v>3</v>
      </c>
      <c r="AV647">
        <f>IF(Table1[[#This Row],[narratives_rank_1]]=1,IF(Table1[[#This Row],[narratives_rank_2]]=2,123,132),IF(Table1[[#This Row],[narratives_rank_1]]=2,IF(Table1[[#This Row],[narratives_rank_2]]=1,213,231),IF(Table1[[#This Row],[narratives_rank_2]]=1,312,321)))</f>
        <v>123</v>
      </c>
      <c r="AW647" t="str">
        <f>IF(AV647=[1]Q4_narr_rank!$B$2,[1]Q4_narr_rank!$A$2,IF(AV647=[1]Q4_narr_rank!$B$3,[1]Q4_narr_rank!$A$3,IF(AV647=[1]Q4_narr_rank!$B$4,[1]Q4_narr_rank!$A$4,IF(AV647=[1]Q4_narr_rank!$B$5,[1]Q4_narr_rank!$A$5,IF(AV647=[1]Q4_narr_rank!$B$6,[1]Q4_narr_rank!$A$6,IF(AV647=[1]Q4_narr_rank!$B$7,[1]Q4_narr_rank!$A$7))))))</f>
        <v>Cynics</v>
      </c>
      <c r="AX647" t="s">
        <v>3444</v>
      </c>
      <c r="AY647">
        <v>1</v>
      </c>
      <c r="AZ647">
        <f>LEN(Table1[[#This Row],[narratives_probing]])</f>
        <v>221</v>
      </c>
      <c r="BA647" s="6" t="str">
        <f>IF(Table1[[#This Row],[narratives_rank_1]]=1,"Money",IF(Table1[[#This Row],[narratives_rank_2]]=1,"Mixture",IF(Table1[[#This Row],[narratives_rank_3]]=1,"Sincere")))</f>
        <v>Money</v>
      </c>
      <c r="BB647" s="12" t="s">
        <v>116</v>
      </c>
      <c r="BC647" s="1">
        <v>10</v>
      </c>
      <c r="BF647" t="s">
        <v>223</v>
      </c>
      <c r="BG647" t="s">
        <v>94</v>
      </c>
      <c r="BH647" t="s">
        <v>146</v>
      </c>
      <c r="BI647" t="s">
        <v>118</v>
      </c>
      <c r="BJ647" t="s">
        <v>154</v>
      </c>
      <c r="BK647" t="s">
        <v>163</v>
      </c>
      <c r="BL647" t="s">
        <v>448</v>
      </c>
      <c r="BM647" t="s">
        <v>3445</v>
      </c>
      <c r="BN647">
        <v>40</v>
      </c>
      <c r="BO647" t="s">
        <v>136</v>
      </c>
      <c r="BP647" t="s">
        <v>123</v>
      </c>
      <c r="BQ647" t="s">
        <v>138</v>
      </c>
    </row>
    <row r="648" spans="1:69" x14ac:dyDescent="0.2">
      <c r="A648" t="s">
        <v>3446</v>
      </c>
      <c r="B648" t="s">
        <v>3446</v>
      </c>
      <c r="C648">
        <v>198.12100000000001</v>
      </c>
      <c r="D648" t="s">
        <v>3447</v>
      </c>
      <c r="E648" s="1" t="s">
        <v>84</v>
      </c>
      <c r="F648" s="1">
        <v>4</v>
      </c>
      <c r="G648" s="1" t="s">
        <v>84</v>
      </c>
      <c r="H648" s="1">
        <v>1</v>
      </c>
      <c r="I648" s="1"/>
      <c r="J648" t="s">
        <v>3448</v>
      </c>
      <c r="K648" s="1" t="s">
        <v>192</v>
      </c>
      <c r="L648" s="1">
        <v>3</v>
      </c>
      <c r="M648" s="1" t="s">
        <v>87</v>
      </c>
      <c r="N648" s="1">
        <v>3</v>
      </c>
      <c r="O648" s="1" t="s">
        <v>88</v>
      </c>
      <c r="P648" s="1">
        <v>4</v>
      </c>
      <c r="R648" t="s">
        <v>3449</v>
      </c>
      <c r="S648">
        <v>1</v>
      </c>
      <c r="T648" t="s">
        <v>170</v>
      </c>
      <c r="X648">
        <v>0</v>
      </c>
      <c r="Y648" t="str" cm="1">
        <f t="array" ref="Y64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48" cm="1">
        <f t="array" ref="Z64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48" t="str" cm="1">
        <f t="array" ref="AA64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48" t="str" cm="1">
        <f t="array" ref="AB64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48" t="str" cm="1">
        <f t="array" ref="AC64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48" t="str" cm="1">
        <f t="array" ref="AD64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48">
        <f>IF(OR(Table1[[#This Row],[Merged_Coding3numerical1]]=1,Table1[[#This Row],[Merged_Coding3numerical2]]=1,Table1[[#This Row],[Merged_Coding3numerical3]]=1),1,0)</f>
        <v>0</v>
      </c>
      <c r="AF648">
        <f>IF(OR(Table1[[#This Row],[Merged_Coding3numerical1]]=2,Table1[[#This Row],[Merged_Coding3numerical2]]=2,Table1[[#This Row],[Merged_Coding3numerical3]]=2),1,0)</f>
        <v>0</v>
      </c>
      <c r="AG648">
        <f>IF(OR(Table1[[#This Row],[Merged_Coding3numerical1]]=3,Table1[[#This Row],[Merged_Coding3numerical2]]=3,Table1[[#This Row],[Merged_Coding3numerical3]]=3),1,0)</f>
        <v>0</v>
      </c>
      <c r="AH648">
        <f>IF(OR(Table1[[#This Row],[Merged_Coding3numerical1]]=4,Table1[[#This Row],[Merged_Coding3numerical2]]=4,Table1[[#This Row],[Merged_Coding3numerical3]]=4),1,0)</f>
        <v>1</v>
      </c>
      <c r="AI648">
        <f>IF(OR(Table1[[#This Row],[Merged_Coding3numerical1]]=5,Table1[[#This Row],[Merged_Coding3numerical2]]=5,Table1[[#This Row],[Merged_Coding3numerical3]]=5),1,0)</f>
        <v>0</v>
      </c>
      <c r="AJ648">
        <f>LEN(Table1[[#This Row],[narratives_open]])</f>
        <v>73</v>
      </c>
      <c r="AK648" s="1" t="s">
        <v>113</v>
      </c>
      <c r="AL648" s="1">
        <v>1</v>
      </c>
      <c r="AR648">
        <f t="shared" si="10"/>
        <v>1</v>
      </c>
      <c r="AS648">
        <v>3</v>
      </c>
      <c r="AT648">
        <v>2</v>
      </c>
      <c r="AU648">
        <v>1</v>
      </c>
      <c r="AV648">
        <f>IF(Table1[[#This Row],[narratives_rank_1]]=1,IF(Table1[[#This Row],[narratives_rank_2]]=2,123,132),IF(Table1[[#This Row],[narratives_rank_1]]=2,IF(Table1[[#This Row],[narratives_rank_2]]=1,213,231),IF(Table1[[#This Row],[narratives_rank_2]]=1,312,321)))</f>
        <v>321</v>
      </c>
      <c r="AW648" t="str">
        <f>IF(AV648=[1]Q4_narr_rank!$B$2,[1]Q4_narr_rank!$A$2,IF(AV648=[1]Q4_narr_rank!$B$3,[1]Q4_narr_rank!$A$3,IF(AV648=[1]Q4_narr_rank!$B$4,[1]Q4_narr_rank!$A$4,IF(AV648=[1]Q4_narr_rank!$B$5,[1]Q4_narr_rank!$A$5,IF(AV648=[1]Q4_narr_rank!$B$6,[1]Q4_narr_rank!$A$6,IF(AV648=[1]Q4_narr_rank!$B$7,[1]Q4_narr_rank!$A$7))))))</f>
        <v>Idealists</v>
      </c>
      <c r="AX648" t="s">
        <v>3450</v>
      </c>
      <c r="AY648">
        <v>0</v>
      </c>
      <c r="AZ648">
        <f>LEN(Table1[[#This Row],[narratives_probing]])</f>
        <v>73</v>
      </c>
      <c r="BA648" s="6" t="str">
        <f>IF(Table1[[#This Row],[narratives_rank_1]]=1,"Money",IF(Table1[[#This Row],[narratives_rank_2]]=1,"Mixture",IF(Table1[[#This Row],[narratives_rank_3]]=1,"Sincere")))</f>
        <v>Sincere</v>
      </c>
      <c r="BB648" s="11" t="s">
        <v>116</v>
      </c>
      <c r="BC648" s="1">
        <v>10</v>
      </c>
      <c r="BF648" t="s">
        <v>93</v>
      </c>
      <c r="BG648">
        <v>0.2</v>
      </c>
      <c r="BH648" t="s">
        <v>95</v>
      </c>
      <c r="BI648" t="s">
        <v>146</v>
      </c>
      <c r="BJ648" t="s">
        <v>119</v>
      </c>
      <c r="BK648" t="s">
        <v>163</v>
      </c>
      <c r="BL648" t="s">
        <v>99</v>
      </c>
      <c r="BN648">
        <v>66</v>
      </c>
      <c r="BO648" t="s">
        <v>122</v>
      </c>
      <c r="BP648" t="s">
        <v>358</v>
      </c>
      <c r="BQ648" t="s">
        <v>156</v>
      </c>
    </row>
    <row r="649" spans="1:69" x14ac:dyDescent="0.2">
      <c r="A649" t="s">
        <v>3451</v>
      </c>
      <c r="B649" t="s">
        <v>3451</v>
      </c>
      <c r="C649">
        <v>168.501</v>
      </c>
      <c r="D649" t="s">
        <v>3452</v>
      </c>
      <c r="E649" s="1" t="s">
        <v>105</v>
      </c>
      <c r="F649" s="1">
        <v>1</v>
      </c>
      <c r="G649" s="1" t="s">
        <v>182</v>
      </c>
      <c r="H649" s="1">
        <v>3</v>
      </c>
      <c r="I649" s="1"/>
      <c r="J649" t="s">
        <v>3453</v>
      </c>
      <c r="K649" s="1" t="s">
        <v>108</v>
      </c>
      <c r="L649" s="1">
        <v>1</v>
      </c>
      <c r="M649" s="1" t="s">
        <v>109</v>
      </c>
      <c r="N649" s="1">
        <v>1</v>
      </c>
      <c r="O649" s="1" t="s">
        <v>88</v>
      </c>
      <c r="P649" s="1">
        <v>4</v>
      </c>
      <c r="R649" t="s">
        <v>3454</v>
      </c>
      <c r="S649">
        <v>1</v>
      </c>
      <c r="V649" t="s">
        <v>185</v>
      </c>
      <c r="W649" s="8">
        <f>IF(Table1[[#This Row],[main_reasontext]]=[1]Q3_narr_open!$A$23,1,IF(Table1[[#This Row],[main_reasontext]]=[1]Q3_narr_open!$A$24,2,IF(Table1[[#This Row],[main_reasontext]]=[1]Q3_narr_open!$A$25,3,IF(Table1[[#This Row],[main_reasontext]]=[1]Q3_narr_open!$A$26,4,))))</f>
        <v>4</v>
      </c>
      <c r="X649">
        <v>0</v>
      </c>
      <c r="Y649" t="str" cm="1">
        <f t="array" ref="Y64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49" cm="1">
        <f t="array" ref="Z64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49" t="str" cm="1">
        <f t="array" ref="AA64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49" cm="1">
        <f t="array" ref="AB64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49" t="str" cm="1">
        <f t="array" ref="AC64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49" t="str" cm="1">
        <f t="array" ref="AD64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49">
        <f>IF(OR(Table1[[#This Row],[Merged_Coding3numerical1]]=1,Table1[[#This Row],[Merged_Coding3numerical2]]=1,Table1[[#This Row],[Merged_Coding3numerical3]]=1),1,0)</f>
        <v>1</v>
      </c>
      <c r="AF649">
        <f>IF(OR(Table1[[#This Row],[Merged_Coding3numerical1]]=2,Table1[[#This Row],[Merged_Coding3numerical2]]=2,Table1[[#This Row],[Merged_Coding3numerical3]]=2),1,0)</f>
        <v>0</v>
      </c>
      <c r="AG649">
        <f>IF(OR(Table1[[#This Row],[Merged_Coding3numerical1]]=3,Table1[[#This Row],[Merged_Coding3numerical2]]=3,Table1[[#This Row],[Merged_Coding3numerical3]]=3),1,0)</f>
        <v>0</v>
      </c>
      <c r="AH649">
        <f>IF(OR(Table1[[#This Row],[Merged_Coding3numerical1]]=4,Table1[[#This Row],[Merged_Coding3numerical2]]=4,Table1[[#This Row],[Merged_Coding3numerical3]]=4),1,0)</f>
        <v>1</v>
      </c>
      <c r="AI649">
        <f>IF(OR(Table1[[#This Row],[Merged_Coding3numerical1]]=5,Table1[[#This Row],[Merged_Coding3numerical2]]=5,Table1[[#This Row],[Merged_Coding3numerical3]]=5),1,0)</f>
        <v>0</v>
      </c>
      <c r="AJ649">
        <f>LEN(Table1[[#This Row],[narratives_open]])</f>
        <v>210</v>
      </c>
      <c r="AK649" s="1" t="s">
        <v>113</v>
      </c>
      <c r="AL649" s="1">
        <v>1</v>
      </c>
      <c r="AM649" s="1" t="s">
        <v>90</v>
      </c>
      <c r="AN649" s="1">
        <v>2</v>
      </c>
      <c r="AR649">
        <f t="shared" si="10"/>
        <v>0.5</v>
      </c>
      <c r="AS649">
        <v>2</v>
      </c>
      <c r="AT649">
        <v>3</v>
      </c>
      <c r="AU649">
        <v>1</v>
      </c>
      <c r="AV649">
        <f>IF(Table1[[#This Row],[narratives_rank_1]]=1,IF(Table1[[#This Row],[narratives_rank_2]]=2,123,132),IF(Table1[[#This Row],[narratives_rank_1]]=2,IF(Table1[[#This Row],[narratives_rank_2]]=1,213,231),IF(Table1[[#This Row],[narratives_rank_2]]=1,312,321)))</f>
        <v>231</v>
      </c>
      <c r="AW649" t="str">
        <f>IF(AV649=[1]Q4_narr_rank!$B$2,[1]Q4_narr_rank!$A$2,IF(AV649=[1]Q4_narr_rank!$B$3,[1]Q4_narr_rank!$A$3,IF(AV649=[1]Q4_narr_rank!$B$4,[1]Q4_narr_rank!$A$4,IF(AV649=[1]Q4_narr_rank!$B$5,[1]Q4_narr_rank!$A$5,IF(AV649=[1]Q4_narr_rank!$B$6,[1]Q4_narr_rank!$A$6,IF(AV649=[1]Q4_narr_rank!$B$7,[1]Q4_narr_rank!$A$7))))))</f>
        <v>2 different types of firms, idealists</v>
      </c>
      <c r="AX649" t="s">
        <v>3455</v>
      </c>
      <c r="AY649">
        <v>1</v>
      </c>
      <c r="AZ649">
        <f>LEN(Table1[[#This Row],[narratives_probing]])</f>
        <v>178</v>
      </c>
      <c r="BA649" s="6" t="str">
        <f>IF(Table1[[#This Row],[narratives_rank_1]]=1,"Money",IF(Table1[[#This Row],[narratives_rank_2]]=1,"Mixture",IF(Table1[[#This Row],[narratives_rank_3]]=1,"Sincere")))</f>
        <v>Sincere</v>
      </c>
      <c r="BB649" s="10" t="s">
        <v>236</v>
      </c>
      <c r="BC649" s="1">
        <v>17</v>
      </c>
      <c r="BF649" t="s">
        <v>93</v>
      </c>
      <c r="BG649">
        <v>0.6</v>
      </c>
      <c r="BH649" t="s">
        <v>146</v>
      </c>
      <c r="BI649" t="s">
        <v>498</v>
      </c>
      <c r="BJ649" t="s">
        <v>119</v>
      </c>
      <c r="BK649" t="s">
        <v>163</v>
      </c>
      <c r="BL649" t="s">
        <v>135</v>
      </c>
      <c r="BN649">
        <v>53</v>
      </c>
      <c r="BO649" t="s">
        <v>100</v>
      </c>
      <c r="BP649" t="s">
        <v>123</v>
      </c>
      <c r="BQ649" t="s">
        <v>138</v>
      </c>
    </row>
    <row r="650" spans="1:69" x14ac:dyDescent="0.2">
      <c r="A650" t="s">
        <v>3456</v>
      </c>
      <c r="B650" t="s">
        <v>3456</v>
      </c>
      <c r="C650">
        <v>59.771999999999998</v>
      </c>
      <c r="D650" t="s">
        <v>3457</v>
      </c>
      <c r="E650" s="1" t="s">
        <v>127</v>
      </c>
      <c r="F650" s="1">
        <v>3</v>
      </c>
      <c r="G650" s="1" t="s">
        <v>128</v>
      </c>
      <c r="H650" s="1">
        <v>9</v>
      </c>
      <c r="I650" s="1"/>
      <c r="J650" t="s">
        <v>3458</v>
      </c>
      <c r="K650" s="1" t="s">
        <v>176</v>
      </c>
      <c r="L650" s="1">
        <v>2</v>
      </c>
      <c r="M650" s="1" t="s">
        <v>328</v>
      </c>
      <c r="N650" s="1">
        <v>4</v>
      </c>
      <c r="O650" s="1" t="s">
        <v>88</v>
      </c>
      <c r="P650" s="1">
        <v>4</v>
      </c>
      <c r="Q650" s="1"/>
      <c r="R650" t="s">
        <v>3459</v>
      </c>
      <c r="S650">
        <v>0</v>
      </c>
      <c r="V650" t="s">
        <v>185</v>
      </c>
      <c r="W650" s="8">
        <f>IF(Table1[[#This Row],[main_reasontext]]=[1]Q3_narr_open!$A$23,1,IF(Table1[[#This Row],[main_reasontext]]=[1]Q3_narr_open!$A$24,2,IF(Table1[[#This Row],[main_reasontext]]=[1]Q3_narr_open!$A$25,3,IF(Table1[[#This Row],[main_reasontext]]=[1]Q3_narr_open!$A$26,4,))))</f>
        <v>4</v>
      </c>
      <c r="X650">
        <v>0</v>
      </c>
      <c r="Y650" t="str" cm="1">
        <f t="array" ref="Y65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50" cm="1">
        <f t="array" ref="Z65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50" t="str" cm="1">
        <f t="array" ref="AA65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50" cm="1">
        <f t="array" ref="AB65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50" t="str" cm="1">
        <f t="array" ref="AC65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50" t="str" cm="1">
        <f t="array" ref="AD65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50">
        <f>IF(OR(Table1[[#This Row],[Merged_Coding3numerical1]]=1,Table1[[#This Row],[Merged_Coding3numerical2]]=1,Table1[[#This Row],[Merged_Coding3numerical3]]=1),1,0)</f>
        <v>1</v>
      </c>
      <c r="AF650">
        <f>IF(OR(Table1[[#This Row],[Merged_Coding3numerical1]]=2,Table1[[#This Row],[Merged_Coding3numerical2]]=2,Table1[[#This Row],[Merged_Coding3numerical3]]=2),1,0)</f>
        <v>0</v>
      </c>
      <c r="AG650">
        <f>IF(OR(Table1[[#This Row],[Merged_Coding3numerical1]]=3,Table1[[#This Row],[Merged_Coding3numerical2]]=3,Table1[[#This Row],[Merged_Coding3numerical3]]=3),1,0)</f>
        <v>0</v>
      </c>
      <c r="AH650">
        <f>IF(OR(Table1[[#This Row],[Merged_Coding3numerical1]]=4,Table1[[#This Row],[Merged_Coding3numerical2]]=4,Table1[[#This Row],[Merged_Coding3numerical3]]=4),1,0)</f>
        <v>1</v>
      </c>
      <c r="AI650">
        <f>IF(OR(Table1[[#This Row],[Merged_Coding3numerical1]]=5,Table1[[#This Row],[Merged_Coding3numerical2]]=5,Table1[[#This Row],[Merged_Coding3numerical3]]=5),1,0)</f>
        <v>0</v>
      </c>
      <c r="AJ650">
        <f>LEN(Table1[[#This Row],[narratives_open]])</f>
        <v>38</v>
      </c>
      <c r="AK650" s="1" t="s">
        <v>113</v>
      </c>
      <c r="AL650" s="1">
        <v>1</v>
      </c>
      <c r="AM650" s="1" t="s">
        <v>90</v>
      </c>
      <c r="AN650" s="1">
        <v>2</v>
      </c>
      <c r="AR650">
        <f t="shared" si="10"/>
        <v>0.5</v>
      </c>
      <c r="AS650">
        <v>2</v>
      </c>
      <c r="AT650">
        <v>1</v>
      </c>
      <c r="AU650">
        <v>3</v>
      </c>
      <c r="AV650">
        <f>IF(Table1[[#This Row],[narratives_rank_1]]=1,IF(Table1[[#This Row],[narratives_rank_2]]=2,123,132),IF(Table1[[#This Row],[narratives_rank_1]]=2,IF(Table1[[#This Row],[narratives_rank_2]]=1,213,231),IF(Table1[[#This Row],[narratives_rank_2]]=1,312,321)))</f>
        <v>213</v>
      </c>
      <c r="AW650" t="str">
        <f>IF(AV650=[1]Q4_narr_rank!$B$2,[1]Q4_narr_rank!$A$2,IF(AV650=[1]Q4_narr_rank!$B$3,[1]Q4_narr_rank!$A$3,IF(AV650=[1]Q4_narr_rank!$B$4,[1]Q4_narr_rank!$A$4,IF(AV650=[1]Q4_narr_rank!$B$5,[1]Q4_narr_rank!$A$5,IF(AV650=[1]Q4_narr_rank!$B$6,[1]Q4_narr_rank!$A$6,IF(AV650=[1]Q4_narr_rank!$B$7,[1]Q4_narr_rank!$A$7))))))</f>
        <v>Balanced Cynics</v>
      </c>
      <c r="AX650" t="s">
        <v>3460</v>
      </c>
      <c r="AY650">
        <v>1</v>
      </c>
      <c r="AZ650">
        <f>LEN(Table1[[#This Row],[narratives_probing]])</f>
        <v>153</v>
      </c>
      <c r="BA650" s="6" t="str">
        <f>IF(Table1[[#This Row],[narratives_rank_1]]=1,"Money",IF(Table1[[#This Row],[narratives_rank_2]]=1,"Mixture",IF(Table1[[#This Row],[narratives_rank_3]]=1,"Sincere")))</f>
        <v>Mixture</v>
      </c>
      <c r="BB650" s="7" t="s">
        <v>116</v>
      </c>
      <c r="BC650" s="1">
        <v>10</v>
      </c>
      <c r="BF650" t="s">
        <v>223</v>
      </c>
      <c r="BG650">
        <v>0.2</v>
      </c>
      <c r="BH650" t="s">
        <v>146</v>
      </c>
      <c r="BI650" t="s">
        <v>118</v>
      </c>
      <c r="BJ650" t="s">
        <v>119</v>
      </c>
      <c r="BK650" t="s">
        <v>120</v>
      </c>
      <c r="BL650" t="s">
        <v>630</v>
      </c>
      <c r="BN650">
        <v>34</v>
      </c>
      <c r="BO650" t="s">
        <v>122</v>
      </c>
      <c r="BP650" t="s">
        <v>123</v>
      </c>
      <c r="BQ650" t="s">
        <v>124</v>
      </c>
    </row>
    <row r="651" spans="1:69" x14ac:dyDescent="0.2">
      <c r="A651" t="s">
        <v>3461</v>
      </c>
      <c r="B651" t="s">
        <v>3461</v>
      </c>
      <c r="C651">
        <v>167.38399999999999</v>
      </c>
      <c r="D651" t="s">
        <v>3462</v>
      </c>
      <c r="E651" s="1" t="s">
        <v>127</v>
      </c>
      <c r="F651" s="1">
        <v>3</v>
      </c>
      <c r="G651" s="1" t="s">
        <v>128</v>
      </c>
      <c r="H651" s="1">
        <v>9</v>
      </c>
      <c r="I651" s="1"/>
      <c r="J651" t="s">
        <v>3463</v>
      </c>
      <c r="K651" s="1" t="s">
        <v>108</v>
      </c>
      <c r="L651" s="1">
        <v>1</v>
      </c>
      <c r="M651" s="1" t="s">
        <v>109</v>
      </c>
      <c r="N651" s="1">
        <v>1</v>
      </c>
      <c r="O651" s="1" t="s">
        <v>88</v>
      </c>
      <c r="P651" s="1">
        <v>4</v>
      </c>
      <c r="R651" t="s">
        <v>3464</v>
      </c>
      <c r="S651">
        <v>0</v>
      </c>
      <c r="U651">
        <v>1</v>
      </c>
      <c r="V651" t="s">
        <v>90</v>
      </c>
      <c r="W651" s="8">
        <f>IF(Table1[[#This Row],[main_reasontext]]=[1]Q3_narr_open!$A$23,1,IF(Table1[[#This Row],[main_reasontext]]=[1]Q3_narr_open!$A$24,2,IF(Table1[[#This Row],[main_reasontext]]=[1]Q3_narr_open!$A$25,3,IF(Table1[[#This Row],[main_reasontext]]=[1]Q3_narr_open!$A$26,4,))))</f>
        <v>1</v>
      </c>
      <c r="X651">
        <v>1</v>
      </c>
      <c r="Y651" t="str" cm="1">
        <f t="array" ref="Y65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51" cm="1">
        <f t="array" ref="Z65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51" t="str" cm="1">
        <f t="array" ref="AA65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51" cm="1">
        <f t="array" ref="AB65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51" t="str" cm="1">
        <f t="array" ref="AC65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51" t="str" cm="1">
        <f t="array" ref="AD65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51">
        <f>IF(OR(Table1[[#This Row],[Merged_Coding3numerical1]]=1,Table1[[#This Row],[Merged_Coding3numerical2]]=1,Table1[[#This Row],[Merged_Coding3numerical3]]=1),1,0)</f>
        <v>1</v>
      </c>
      <c r="AF651">
        <f>IF(OR(Table1[[#This Row],[Merged_Coding3numerical1]]=2,Table1[[#This Row],[Merged_Coding3numerical2]]=2,Table1[[#This Row],[Merged_Coding3numerical3]]=2),1,0)</f>
        <v>0</v>
      </c>
      <c r="AG651">
        <f>IF(OR(Table1[[#This Row],[Merged_Coding3numerical1]]=3,Table1[[#This Row],[Merged_Coding3numerical2]]=3,Table1[[#This Row],[Merged_Coding3numerical3]]=3),1,0)</f>
        <v>0</v>
      </c>
      <c r="AH651">
        <f>IF(OR(Table1[[#This Row],[Merged_Coding3numerical1]]=4,Table1[[#This Row],[Merged_Coding3numerical2]]=4,Table1[[#This Row],[Merged_Coding3numerical3]]=4),1,0)</f>
        <v>1</v>
      </c>
      <c r="AI651">
        <f>IF(OR(Table1[[#This Row],[Merged_Coding3numerical1]]=5,Table1[[#This Row],[Merged_Coding3numerical2]]=5,Table1[[#This Row],[Merged_Coding3numerical3]]=5),1,0)</f>
        <v>0</v>
      </c>
      <c r="AJ651">
        <f>LEN(Table1[[#This Row],[narratives_open]])</f>
        <v>390</v>
      </c>
      <c r="AK651" s="1" t="s">
        <v>113</v>
      </c>
      <c r="AL651" s="1">
        <v>1</v>
      </c>
      <c r="AM651" s="1" t="s">
        <v>90</v>
      </c>
      <c r="AN651" s="1">
        <v>2</v>
      </c>
      <c r="AR651">
        <f t="shared" si="10"/>
        <v>0.5</v>
      </c>
      <c r="AS651">
        <v>2</v>
      </c>
      <c r="AT651">
        <v>1</v>
      </c>
      <c r="AU651">
        <v>3</v>
      </c>
      <c r="AV651">
        <f>IF(Table1[[#This Row],[narratives_rank_1]]=1,IF(Table1[[#This Row],[narratives_rank_2]]=2,123,132),IF(Table1[[#This Row],[narratives_rank_1]]=2,IF(Table1[[#This Row],[narratives_rank_2]]=1,213,231),IF(Table1[[#This Row],[narratives_rank_2]]=1,312,321)))</f>
        <v>213</v>
      </c>
      <c r="AW651" t="str">
        <f>IF(AV651=[1]Q4_narr_rank!$B$2,[1]Q4_narr_rank!$A$2,IF(AV651=[1]Q4_narr_rank!$B$3,[1]Q4_narr_rank!$A$3,IF(AV651=[1]Q4_narr_rank!$B$4,[1]Q4_narr_rank!$A$4,IF(AV651=[1]Q4_narr_rank!$B$5,[1]Q4_narr_rank!$A$5,IF(AV651=[1]Q4_narr_rank!$B$6,[1]Q4_narr_rank!$A$6,IF(AV651=[1]Q4_narr_rank!$B$7,[1]Q4_narr_rank!$A$7))))))</f>
        <v>Balanced Cynics</v>
      </c>
      <c r="AX651" t="s">
        <v>3465</v>
      </c>
      <c r="AY651">
        <v>1</v>
      </c>
      <c r="AZ651">
        <f>LEN(Table1[[#This Row],[narratives_probing]])</f>
        <v>358</v>
      </c>
      <c r="BA651" s="6" t="str">
        <f>IF(Table1[[#This Row],[narratives_rank_1]]=1,"Money",IF(Table1[[#This Row],[narratives_rank_2]]=1,"Mixture",IF(Table1[[#This Row],[narratives_rank_3]]=1,"Sincere")))</f>
        <v>Mixture</v>
      </c>
      <c r="BB651" s="9" t="s">
        <v>268</v>
      </c>
      <c r="BC651" s="1">
        <v>6</v>
      </c>
      <c r="BF651" t="s">
        <v>223</v>
      </c>
      <c r="BG651" t="s">
        <v>187</v>
      </c>
      <c r="BH651" t="s">
        <v>188</v>
      </c>
      <c r="BI651" t="s">
        <v>146</v>
      </c>
      <c r="BJ651" t="s">
        <v>154</v>
      </c>
      <c r="BK651" t="s">
        <v>120</v>
      </c>
      <c r="BL651" t="s">
        <v>99</v>
      </c>
      <c r="BN651">
        <v>22</v>
      </c>
      <c r="BO651" t="s">
        <v>122</v>
      </c>
      <c r="BP651" t="s">
        <v>147</v>
      </c>
      <c r="BQ651" t="s">
        <v>138</v>
      </c>
    </row>
    <row r="652" spans="1:69" x14ac:dyDescent="0.2">
      <c r="A652" t="s">
        <v>3466</v>
      </c>
      <c r="B652" t="s">
        <v>3466</v>
      </c>
      <c r="C652">
        <v>142.197</v>
      </c>
      <c r="D652" t="s">
        <v>3467</v>
      </c>
      <c r="E652" s="1" t="s">
        <v>205</v>
      </c>
      <c r="F652" s="1">
        <v>2</v>
      </c>
      <c r="G652" s="1" t="s">
        <v>206</v>
      </c>
      <c r="H652" s="1">
        <v>6</v>
      </c>
      <c r="I652" s="1"/>
      <c r="J652" t="s">
        <v>3468</v>
      </c>
      <c r="K652" s="1" t="s">
        <v>108</v>
      </c>
      <c r="L652" s="1">
        <v>1</v>
      </c>
      <c r="M652" s="1" t="s">
        <v>109</v>
      </c>
      <c r="N652" s="1">
        <v>1</v>
      </c>
      <c r="O652" s="1" t="s">
        <v>345</v>
      </c>
      <c r="P652" s="1">
        <v>1</v>
      </c>
      <c r="R652" t="s">
        <v>3469</v>
      </c>
      <c r="S652">
        <v>0</v>
      </c>
      <c r="U652">
        <v>1</v>
      </c>
      <c r="V652" t="s">
        <v>90</v>
      </c>
      <c r="W652" s="8">
        <f>IF(Table1[[#This Row],[main_reasontext]]=[1]Q3_narr_open!$A$23,1,IF(Table1[[#This Row],[main_reasontext]]=[1]Q3_narr_open!$A$24,2,IF(Table1[[#This Row],[main_reasontext]]=[1]Q3_narr_open!$A$25,3,IF(Table1[[#This Row],[main_reasontext]]=[1]Q3_narr_open!$A$26,4,))))</f>
        <v>1</v>
      </c>
      <c r="X652">
        <v>1</v>
      </c>
      <c r="Y652" t="str" cm="1">
        <f t="array" ref="Y65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52" cm="1">
        <f t="array" ref="Z65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52" t="str" cm="1">
        <f t="array" ref="AA65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52" cm="1">
        <f t="array" ref="AB65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52" t="str" cm="1">
        <f t="array" ref="AC65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52" t="str" cm="1">
        <f t="array" ref="AD65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52">
        <f>IF(OR(Table1[[#This Row],[Merged_Coding3numerical1]]=1,Table1[[#This Row],[Merged_Coding3numerical2]]=1,Table1[[#This Row],[Merged_Coding3numerical3]]=1),1,0)</f>
        <v>1</v>
      </c>
      <c r="AF652">
        <f>IF(OR(Table1[[#This Row],[Merged_Coding3numerical1]]=2,Table1[[#This Row],[Merged_Coding3numerical2]]=2,Table1[[#This Row],[Merged_Coding3numerical3]]=2),1,0)</f>
        <v>0</v>
      </c>
      <c r="AG652">
        <f>IF(OR(Table1[[#This Row],[Merged_Coding3numerical1]]=3,Table1[[#This Row],[Merged_Coding3numerical2]]=3,Table1[[#This Row],[Merged_Coding3numerical3]]=3),1,0)</f>
        <v>0</v>
      </c>
      <c r="AH652">
        <f>IF(OR(Table1[[#This Row],[Merged_Coding3numerical1]]=4,Table1[[#This Row],[Merged_Coding3numerical2]]=4,Table1[[#This Row],[Merged_Coding3numerical3]]=4),1,0)</f>
        <v>1</v>
      </c>
      <c r="AI652">
        <f>IF(OR(Table1[[#This Row],[Merged_Coding3numerical1]]=5,Table1[[#This Row],[Merged_Coding3numerical2]]=5,Table1[[#This Row],[Merged_Coding3numerical3]]=5),1,0)</f>
        <v>0</v>
      </c>
      <c r="AJ652">
        <f>LEN(Table1[[#This Row],[narratives_open]])</f>
        <v>240</v>
      </c>
      <c r="AK652" s="1" t="s">
        <v>113</v>
      </c>
      <c r="AL652" s="1">
        <v>1</v>
      </c>
      <c r="AM652" s="1" t="s">
        <v>90</v>
      </c>
      <c r="AN652" s="1">
        <v>2</v>
      </c>
      <c r="AR652">
        <f t="shared" si="10"/>
        <v>0.5</v>
      </c>
      <c r="AS652">
        <v>1</v>
      </c>
      <c r="AT652">
        <v>2</v>
      </c>
      <c r="AU652">
        <v>3</v>
      </c>
      <c r="AV652">
        <f>IF(Table1[[#This Row],[narratives_rank_1]]=1,IF(Table1[[#This Row],[narratives_rank_2]]=2,123,132),IF(Table1[[#This Row],[narratives_rank_1]]=2,IF(Table1[[#This Row],[narratives_rank_2]]=1,213,231),IF(Table1[[#This Row],[narratives_rank_2]]=1,312,321)))</f>
        <v>123</v>
      </c>
      <c r="AW652" t="str">
        <f>IF(AV652=[1]Q4_narr_rank!$B$2,[1]Q4_narr_rank!$A$2,IF(AV652=[1]Q4_narr_rank!$B$3,[1]Q4_narr_rank!$A$3,IF(AV652=[1]Q4_narr_rank!$B$4,[1]Q4_narr_rank!$A$4,IF(AV652=[1]Q4_narr_rank!$B$5,[1]Q4_narr_rank!$A$5,IF(AV652=[1]Q4_narr_rank!$B$6,[1]Q4_narr_rank!$A$6,IF(AV652=[1]Q4_narr_rank!$B$7,[1]Q4_narr_rank!$A$7))))))</f>
        <v>Cynics</v>
      </c>
      <c r="AX652" t="s">
        <v>3470</v>
      </c>
      <c r="AY652">
        <v>1</v>
      </c>
      <c r="AZ652">
        <f>LEN(Table1[[#This Row],[narratives_probing]])</f>
        <v>254</v>
      </c>
      <c r="BA652" s="6" t="str">
        <f>IF(Table1[[#This Row],[narratives_rank_1]]=1,"Money",IF(Table1[[#This Row],[narratives_rank_2]]=1,"Mixture",IF(Table1[[#This Row],[narratives_rank_3]]=1,"Sincere")))</f>
        <v>Money</v>
      </c>
      <c r="BB652" s="7" t="s">
        <v>92</v>
      </c>
      <c r="BC652" s="1">
        <v>9</v>
      </c>
      <c r="BF652" t="s">
        <v>210</v>
      </c>
      <c r="BG652" t="s">
        <v>187</v>
      </c>
      <c r="BH652" t="s">
        <v>96</v>
      </c>
      <c r="BI652" t="s">
        <v>118</v>
      </c>
      <c r="BJ652" t="s">
        <v>162</v>
      </c>
      <c r="BK652" t="s">
        <v>120</v>
      </c>
      <c r="BL652" t="s">
        <v>135</v>
      </c>
      <c r="BN652">
        <v>19</v>
      </c>
      <c r="BO652" t="s">
        <v>136</v>
      </c>
      <c r="BP652" t="s">
        <v>123</v>
      </c>
      <c r="BQ652" t="s">
        <v>124</v>
      </c>
    </row>
    <row r="653" spans="1:69" x14ac:dyDescent="0.2">
      <c r="A653" t="s">
        <v>3471</v>
      </c>
      <c r="B653" t="s">
        <v>3471</v>
      </c>
      <c r="C653">
        <v>198.786</v>
      </c>
      <c r="D653" t="s">
        <v>3472</v>
      </c>
      <c r="E653" s="1" t="s">
        <v>205</v>
      </c>
      <c r="F653" s="1">
        <v>2</v>
      </c>
      <c r="G653" s="1" t="s">
        <v>206</v>
      </c>
      <c r="H653" s="1">
        <v>6</v>
      </c>
      <c r="I653" s="1"/>
      <c r="J653" t="s">
        <v>3473</v>
      </c>
      <c r="K653" s="1" t="s">
        <v>176</v>
      </c>
      <c r="L653" s="1">
        <v>2</v>
      </c>
      <c r="M653" s="1" t="s">
        <v>177</v>
      </c>
      <c r="N653" s="1">
        <v>2</v>
      </c>
      <c r="O653" s="1" t="s">
        <v>88</v>
      </c>
      <c r="P653" s="1">
        <v>4</v>
      </c>
      <c r="R653" t="s">
        <v>3474</v>
      </c>
      <c r="S653">
        <v>0</v>
      </c>
      <c r="U653">
        <v>1</v>
      </c>
      <c r="V653" t="s">
        <v>90</v>
      </c>
      <c r="W653" s="8">
        <f>IF(Table1[[#This Row],[main_reasontext]]=[1]Q3_narr_open!$A$23,1,IF(Table1[[#This Row],[main_reasontext]]=[1]Q3_narr_open!$A$24,2,IF(Table1[[#This Row],[main_reasontext]]=[1]Q3_narr_open!$A$25,3,IF(Table1[[#This Row],[main_reasontext]]=[1]Q3_narr_open!$A$26,4,))))</f>
        <v>1</v>
      </c>
      <c r="X653">
        <v>0</v>
      </c>
      <c r="Y653" t="str" cm="1">
        <f t="array" ref="Y65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53" cm="1">
        <f t="array" ref="Z65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53" t="str" cm="1">
        <f t="array" ref="AA65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53" cm="1">
        <f t="array" ref="AB65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53" t="str" cm="1">
        <f t="array" ref="AC65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53" t="str" cm="1">
        <f t="array" ref="AD65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53">
        <f>IF(OR(Table1[[#This Row],[Merged_Coding3numerical1]]=1,Table1[[#This Row],[Merged_Coding3numerical2]]=1,Table1[[#This Row],[Merged_Coding3numerical3]]=1),1,0)</f>
        <v>1</v>
      </c>
      <c r="AF653">
        <f>IF(OR(Table1[[#This Row],[Merged_Coding3numerical1]]=2,Table1[[#This Row],[Merged_Coding3numerical2]]=2,Table1[[#This Row],[Merged_Coding3numerical3]]=2),1,0)</f>
        <v>0</v>
      </c>
      <c r="AG653">
        <f>IF(OR(Table1[[#This Row],[Merged_Coding3numerical1]]=3,Table1[[#This Row],[Merged_Coding3numerical2]]=3,Table1[[#This Row],[Merged_Coding3numerical3]]=3),1,0)</f>
        <v>0</v>
      </c>
      <c r="AH653">
        <f>IF(OR(Table1[[#This Row],[Merged_Coding3numerical1]]=4,Table1[[#This Row],[Merged_Coding3numerical2]]=4,Table1[[#This Row],[Merged_Coding3numerical3]]=4),1,0)</f>
        <v>1</v>
      </c>
      <c r="AI653">
        <f>IF(OR(Table1[[#This Row],[Merged_Coding3numerical1]]=5,Table1[[#This Row],[Merged_Coding3numerical2]]=5,Table1[[#This Row],[Merged_Coding3numerical3]]=5),1,0)</f>
        <v>0</v>
      </c>
      <c r="AJ653">
        <f>LEN(Table1[[#This Row],[narratives_open]])</f>
        <v>384</v>
      </c>
      <c r="AK653" s="1" t="s">
        <v>90</v>
      </c>
      <c r="AL653" s="1">
        <v>2</v>
      </c>
      <c r="AM653" s="1" t="s">
        <v>113</v>
      </c>
      <c r="AN653" s="1">
        <v>1</v>
      </c>
      <c r="AR653">
        <f t="shared" si="10"/>
        <v>0.5</v>
      </c>
      <c r="AS653">
        <v>1</v>
      </c>
      <c r="AT653">
        <v>2</v>
      </c>
      <c r="AU653">
        <v>3</v>
      </c>
      <c r="AV653">
        <f>IF(Table1[[#This Row],[narratives_rank_1]]=1,IF(Table1[[#This Row],[narratives_rank_2]]=2,123,132),IF(Table1[[#This Row],[narratives_rank_1]]=2,IF(Table1[[#This Row],[narratives_rank_2]]=1,213,231),IF(Table1[[#This Row],[narratives_rank_2]]=1,312,321)))</f>
        <v>123</v>
      </c>
      <c r="AW653" t="str">
        <f>IF(AV653=[1]Q4_narr_rank!$B$2,[1]Q4_narr_rank!$A$2,IF(AV653=[1]Q4_narr_rank!$B$3,[1]Q4_narr_rank!$A$3,IF(AV653=[1]Q4_narr_rank!$B$4,[1]Q4_narr_rank!$A$4,IF(AV653=[1]Q4_narr_rank!$B$5,[1]Q4_narr_rank!$A$5,IF(AV653=[1]Q4_narr_rank!$B$6,[1]Q4_narr_rank!$A$6,IF(AV653=[1]Q4_narr_rank!$B$7,[1]Q4_narr_rank!$A$7))))))</f>
        <v>Cynics</v>
      </c>
      <c r="AX653" t="s">
        <v>3475</v>
      </c>
      <c r="AY653">
        <v>1</v>
      </c>
      <c r="AZ653">
        <f>LEN(Table1[[#This Row],[narratives_probing]])</f>
        <v>509</v>
      </c>
      <c r="BA653" s="6" t="str">
        <f>IF(Table1[[#This Row],[narratives_rank_1]]=1,"Money",IF(Table1[[#This Row],[narratives_rank_2]]=1,"Mixture",IF(Table1[[#This Row],[narratives_rank_3]]=1,"Sincere")))</f>
        <v>Money</v>
      </c>
      <c r="BB653" s="10" t="s">
        <v>116</v>
      </c>
      <c r="BC653" s="1">
        <v>10</v>
      </c>
      <c r="BF653" t="s">
        <v>93</v>
      </c>
      <c r="BG653">
        <v>0.6</v>
      </c>
      <c r="BH653" t="s">
        <v>118</v>
      </c>
      <c r="BI653" t="s">
        <v>118</v>
      </c>
      <c r="BJ653" t="s">
        <v>97</v>
      </c>
      <c r="BK653" t="s">
        <v>163</v>
      </c>
      <c r="BL653" t="s">
        <v>135</v>
      </c>
      <c r="BN653">
        <v>76</v>
      </c>
      <c r="BO653" t="s">
        <v>122</v>
      </c>
      <c r="BP653" t="s">
        <v>101</v>
      </c>
      <c r="BQ653" t="s">
        <v>124</v>
      </c>
    </row>
    <row r="654" spans="1:69" x14ac:dyDescent="0.2">
      <c r="A654" t="s">
        <v>3476</v>
      </c>
      <c r="B654" t="s">
        <v>3476</v>
      </c>
      <c r="C654">
        <v>254.209</v>
      </c>
      <c r="D654" t="s">
        <v>3477</v>
      </c>
      <c r="E654" s="1" t="s">
        <v>127</v>
      </c>
      <c r="F654" s="1">
        <v>3</v>
      </c>
      <c r="G654" s="1" t="s">
        <v>128</v>
      </c>
      <c r="H654" s="1">
        <v>9</v>
      </c>
      <c r="I654" s="1"/>
      <c r="J654" t="s">
        <v>3478</v>
      </c>
      <c r="K654" s="1" t="s">
        <v>176</v>
      </c>
      <c r="L654" s="1">
        <v>2</v>
      </c>
      <c r="M654" s="1" t="s">
        <v>328</v>
      </c>
      <c r="N654" s="1">
        <v>4</v>
      </c>
      <c r="O654" s="1" t="s">
        <v>88</v>
      </c>
      <c r="P654" s="1">
        <v>4</v>
      </c>
      <c r="R654" t="s">
        <v>3479</v>
      </c>
      <c r="S654">
        <v>0</v>
      </c>
      <c r="U654">
        <v>1</v>
      </c>
      <c r="V654" t="s">
        <v>111</v>
      </c>
      <c r="W654" s="8">
        <f>IF(Table1[[#This Row],[main_reasontext]]=[1]Q3_narr_open!$A$23,1,IF(Table1[[#This Row],[main_reasontext]]=[1]Q3_narr_open!$A$24,2,IF(Table1[[#This Row],[main_reasontext]]=[1]Q3_narr_open!$A$25,3,IF(Table1[[#This Row],[main_reasontext]]=[1]Q3_narr_open!$A$26,4,))))</f>
        <v>2</v>
      </c>
      <c r="X654">
        <v>0</v>
      </c>
      <c r="Y654" t="str" cm="1">
        <f t="array" ref="Y65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54" cm="1">
        <f t="array" ref="Z65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54" t="str" cm="1">
        <f t="array" ref="AA65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54" cm="1">
        <f t="array" ref="AB65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54" t="str" cm="1">
        <f t="array" ref="AC65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654" cm="1">
        <f t="array" ref="AD65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654">
        <f>IF(OR(Table1[[#This Row],[Merged_Coding3numerical1]]=1,Table1[[#This Row],[Merged_Coding3numerical2]]=1,Table1[[#This Row],[Merged_Coding3numerical3]]=1),1,0)</f>
        <v>1</v>
      </c>
      <c r="AF654">
        <f>IF(OR(Table1[[#This Row],[Merged_Coding3numerical1]]=2,Table1[[#This Row],[Merged_Coding3numerical2]]=2,Table1[[#This Row],[Merged_Coding3numerical3]]=2),1,0)</f>
        <v>1</v>
      </c>
      <c r="AG654">
        <f>IF(OR(Table1[[#This Row],[Merged_Coding3numerical1]]=3,Table1[[#This Row],[Merged_Coding3numerical2]]=3,Table1[[#This Row],[Merged_Coding3numerical3]]=3),1,0)</f>
        <v>0</v>
      </c>
      <c r="AH654">
        <f>IF(OR(Table1[[#This Row],[Merged_Coding3numerical1]]=4,Table1[[#This Row],[Merged_Coding3numerical2]]=4,Table1[[#This Row],[Merged_Coding3numerical3]]=4),1,0)</f>
        <v>1</v>
      </c>
      <c r="AI654">
        <f>IF(OR(Table1[[#This Row],[Merged_Coding3numerical1]]=5,Table1[[#This Row],[Merged_Coding3numerical2]]=5,Table1[[#This Row],[Merged_Coding3numerical3]]=5),1,0)</f>
        <v>0</v>
      </c>
      <c r="AJ654">
        <f>LEN(Table1[[#This Row],[narratives_open]])</f>
        <v>520</v>
      </c>
      <c r="AK654" s="1" t="s">
        <v>112</v>
      </c>
      <c r="AL654" s="1">
        <v>3</v>
      </c>
      <c r="AM654" s="1" t="s">
        <v>90</v>
      </c>
      <c r="AN654" s="1">
        <v>2</v>
      </c>
      <c r="AO654" s="1" t="s">
        <v>113</v>
      </c>
      <c r="AP654" s="1">
        <v>1</v>
      </c>
      <c r="AR654">
        <f t="shared" si="10"/>
        <v>0.33333333333333331</v>
      </c>
      <c r="AS654">
        <v>2</v>
      </c>
      <c r="AT654">
        <v>1</v>
      </c>
      <c r="AU654">
        <v>3</v>
      </c>
      <c r="AV654">
        <f>IF(Table1[[#This Row],[narratives_rank_1]]=1,IF(Table1[[#This Row],[narratives_rank_2]]=2,123,132),IF(Table1[[#This Row],[narratives_rank_1]]=2,IF(Table1[[#This Row],[narratives_rank_2]]=1,213,231),IF(Table1[[#This Row],[narratives_rank_2]]=1,312,321)))</f>
        <v>213</v>
      </c>
      <c r="AW654" t="str">
        <f>IF(AV654=[1]Q4_narr_rank!$B$2,[1]Q4_narr_rank!$A$2,IF(AV654=[1]Q4_narr_rank!$B$3,[1]Q4_narr_rank!$A$3,IF(AV654=[1]Q4_narr_rank!$B$4,[1]Q4_narr_rank!$A$4,IF(AV654=[1]Q4_narr_rank!$B$5,[1]Q4_narr_rank!$A$5,IF(AV654=[1]Q4_narr_rank!$B$6,[1]Q4_narr_rank!$A$6,IF(AV654=[1]Q4_narr_rank!$B$7,[1]Q4_narr_rank!$A$7))))))</f>
        <v>Balanced Cynics</v>
      </c>
      <c r="AX654" t="s">
        <v>3480</v>
      </c>
      <c r="AY654">
        <v>1</v>
      </c>
      <c r="AZ654">
        <f>LEN(Table1[[#This Row],[narratives_probing]])</f>
        <v>189</v>
      </c>
      <c r="BA654" s="6" t="str">
        <f>IF(Table1[[#This Row],[narratives_rank_1]]=1,"Money",IF(Table1[[#This Row],[narratives_rank_2]]=1,"Mixture",IF(Table1[[#This Row],[narratives_rank_3]]=1,"Sincere")))</f>
        <v>Mixture</v>
      </c>
      <c r="BB654" s="13" t="s">
        <v>116</v>
      </c>
      <c r="BC654" s="1">
        <v>10</v>
      </c>
      <c r="BF654" t="s">
        <v>117</v>
      </c>
      <c r="BG654" t="s">
        <v>187</v>
      </c>
      <c r="BH654" t="s">
        <v>188</v>
      </c>
      <c r="BI654" t="s">
        <v>146</v>
      </c>
      <c r="BJ654" t="s">
        <v>154</v>
      </c>
      <c r="BK654" t="s">
        <v>163</v>
      </c>
      <c r="BL654" t="s">
        <v>121</v>
      </c>
      <c r="BN654">
        <v>56</v>
      </c>
      <c r="BO654" t="s">
        <v>122</v>
      </c>
      <c r="BP654" t="s">
        <v>164</v>
      </c>
      <c r="BQ654" t="s">
        <v>138</v>
      </c>
    </row>
    <row r="655" spans="1:69" x14ac:dyDescent="0.2">
      <c r="A655" t="s">
        <v>3481</v>
      </c>
      <c r="B655" t="s">
        <v>3481</v>
      </c>
      <c r="C655">
        <v>93.055000000000007</v>
      </c>
      <c r="D655" t="s">
        <v>3482</v>
      </c>
      <c r="E655" s="1" t="s">
        <v>105</v>
      </c>
      <c r="F655" s="1">
        <v>1</v>
      </c>
      <c r="G655" s="1" t="s">
        <v>182</v>
      </c>
      <c r="H655" s="1">
        <v>3</v>
      </c>
      <c r="I655" s="1"/>
      <c r="J655" t="s">
        <v>3483</v>
      </c>
      <c r="K655" s="1" t="s">
        <v>108</v>
      </c>
      <c r="L655" s="1">
        <v>1</v>
      </c>
      <c r="M655" s="1" t="s">
        <v>109</v>
      </c>
      <c r="N655" s="1">
        <v>1</v>
      </c>
      <c r="O655" s="1" t="s">
        <v>88</v>
      </c>
      <c r="P655" s="1">
        <v>4</v>
      </c>
      <c r="Q655" s="1"/>
      <c r="R655" t="s">
        <v>3484</v>
      </c>
      <c r="S655">
        <v>1</v>
      </c>
      <c r="V655" t="s">
        <v>185</v>
      </c>
      <c r="W655" s="8">
        <f>IF(Table1[[#This Row],[main_reasontext]]=[1]Q3_narr_open!$A$23,1,IF(Table1[[#This Row],[main_reasontext]]=[1]Q3_narr_open!$A$24,2,IF(Table1[[#This Row],[main_reasontext]]=[1]Q3_narr_open!$A$25,3,IF(Table1[[#This Row],[main_reasontext]]=[1]Q3_narr_open!$A$26,4,))))</f>
        <v>4</v>
      </c>
      <c r="X655">
        <v>0</v>
      </c>
      <c r="Y655" t="str" cm="1">
        <f t="array" ref="Y65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55" cm="1">
        <f t="array" ref="Z65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55" t="str" cm="1">
        <f t="array" ref="AA65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55" cm="1">
        <f t="array" ref="AB65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55" t="str" cm="1">
        <f t="array" ref="AC65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For profit</v>
      </c>
      <c r="AD655" cm="1">
        <f t="array" ref="AD65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1</v>
      </c>
      <c r="AE655">
        <f>IF(OR(Table1[[#This Row],[Merged_Coding3numerical1]]=1,Table1[[#This Row],[Merged_Coding3numerical2]]=1,Table1[[#This Row],[Merged_Coding3numerical3]]=1),1,0)</f>
        <v>1</v>
      </c>
      <c r="AF655">
        <f>IF(OR(Table1[[#This Row],[Merged_Coding3numerical1]]=2,Table1[[#This Row],[Merged_Coding3numerical2]]=2,Table1[[#This Row],[Merged_Coding3numerical3]]=2),1,0)</f>
        <v>1</v>
      </c>
      <c r="AG655">
        <f>IF(OR(Table1[[#This Row],[Merged_Coding3numerical1]]=3,Table1[[#This Row],[Merged_Coding3numerical2]]=3,Table1[[#This Row],[Merged_Coding3numerical3]]=3),1,0)</f>
        <v>0</v>
      </c>
      <c r="AH655">
        <f>IF(OR(Table1[[#This Row],[Merged_Coding3numerical1]]=4,Table1[[#This Row],[Merged_Coding3numerical2]]=4,Table1[[#This Row],[Merged_Coding3numerical3]]=4),1,0)</f>
        <v>1</v>
      </c>
      <c r="AI655">
        <f>IF(OR(Table1[[#This Row],[Merged_Coding3numerical1]]=5,Table1[[#This Row],[Merged_Coding3numerical2]]=5,Table1[[#This Row],[Merged_Coding3numerical3]]=5),1,0)</f>
        <v>0</v>
      </c>
      <c r="AJ655">
        <f>LEN(Table1[[#This Row],[narratives_open]])</f>
        <v>532</v>
      </c>
      <c r="AK655" s="1" t="s">
        <v>113</v>
      </c>
      <c r="AL655" s="1">
        <v>1</v>
      </c>
      <c r="AM655" s="1" t="s">
        <v>112</v>
      </c>
      <c r="AN655" s="1">
        <v>3</v>
      </c>
      <c r="AO655" s="1" t="s">
        <v>90</v>
      </c>
      <c r="AP655" s="1">
        <v>2</v>
      </c>
      <c r="AR655">
        <f t="shared" si="10"/>
        <v>0.33333333333333331</v>
      </c>
      <c r="AS655">
        <v>3</v>
      </c>
      <c r="AT655">
        <v>1</v>
      </c>
      <c r="AU655">
        <v>2</v>
      </c>
      <c r="AV655">
        <f>IF(Table1[[#This Row],[narratives_rank_1]]=1,IF(Table1[[#This Row],[narratives_rank_2]]=2,123,132),IF(Table1[[#This Row],[narratives_rank_1]]=2,IF(Table1[[#This Row],[narratives_rank_2]]=1,213,231),IF(Table1[[#This Row],[narratives_rank_2]]=1,312,321)))</f>
        <v>312</v>
      </c>
      <c r="AW655" t="str">
        <f>IF(AV655=[1]Q4_narr_rank!$B$2,[1]Q4_narr_rank!$A$2,IF(AV655=[1]Q4_narr_rank!$B$3,[1]Q4_narr_rank!$A$3,IF(AV655=[1]Q4_narr_rank!$B$4,[1]Q4_narr_rank!$A$4,IF(AV655=[1]Q4_narr_rank!$B$5,[1]Q4_narr_rank!$A$5,IF(AV655=[1]Q4_narr_rank!$B$6,[1]Q4_narr_rank!$A$6,IF(AV655=[1]Q4_narr_rank!$B$7,[1]Q4_narr_rank!$A$7))))))</f>
        <v>Balanced Idealists</v>
      </c>
      <c r="AX655" t="s">
        <v>3485</v>
      </c>
      <c r="AY655">
        <v>1</v>
      </c>
      <c r="AZ655">
        <f>LEN(Table1[[#This Row],[narratives_probing]])</f>
        <v>507</v>
      </c>
      <c r="BA655" s="6" t="str">
        <f>IF(Table1[[#This Row],[narratives_rank_1]]=1,"Money",IF(Table1[[#This Row],[narratives_rank_2]]=1,"Mixture",IF(Table1[[#This Row],[narratives_rank_3]]=1,"Sincere")))</f>
        <v>Mixture</v>
      </c>
      <c r="BB655" s="9" t="s">
        <v>132</v>
      </c>
      <c r="BC655" s="1">
        <v>20</v>
      </c>
      <c r="BD655">
        <v>1</v>
      </c>
      <c r="BF655" t="s">
        <v>133</v>
      </c>
      <c r="BG655" t="s">
        <v>187</v>
      </c>
      <c r="BH655" t="s">
        <v>118</v>
      </c>
      <c r="BI655" t="s">
        <v>146</v>
      </c>
      <c r="BJ655" t="s">
        <v>119</v>
      </c>
      <c r="BK655" t="s">
        <v>163</v>
      </c>
      <c r="BL655" t="s">
        <v>135</v>
      </c>
      <c r="BN655">
        <v>57</v>
      </c>
      <c r="BO655" t="s">
        <v>122</v>
      </c>
      <c r="BP655" t="s">
        <v>324</v>
      </c>
      <c r="BQ655" t="s">
        <v>156</v>
      </c>
    </row>
    <row r="656" spans="1:69" x14ac:dyDescent="0.2">
      <c r="A656" t="s">
        <v>3486</v>
      </c>
      <c r="B656" t="s">
        <v>3486</v>
      </c>
      <c r="C656">
        <v>54.994</v>
      </c>
      <c r="D656" t="s">
        <v>3487</v>
      </c>
      <c r="E656" s="1" t="s">
        <v>127</v>
      </c>
      <c r="F656" s="1">
        <v>3</v>
      </c>
      <c r="G656" s="1" t="s">
        <v>128</v>
      </c>
      <c r="H656" s="1">
        <v>9</v>
      </c>
      <c r="I656" s="1"/>
      <c r="J656" t="s">
        <v>3488</v>
      </c>
      <c r="K656" s="1" t="s">
        <v>108</v>
      </c>
      <c r="L656" s="1">
        <v>1</v>
      </c>
      <c r="M656" s="1" t="s">
        <v>109</v>
      </c>
      <c r="N656" s="1">
        <v>1</v>
      </c>
      <c r="O656" s="1" t="s">
        <v>88</v>
      </c>
      <c r="P656" s="1">
        <v>4</v>
      </c>
      <c r="Q656" s="1"/>
      <c r="R656" t="s">
        <v>3489</v>
      </c>
      <c r="S656">
        <v>0</v>
      </c>
      <c r="X656">
        <v>0</v>
      </c>
      <c r="Y656" t="str" cm="1">
        <f t="array" ref="Y65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56" cm="1">
        <f t="array" ref="Z65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56" t="str" cm="1">
        <f t="array" ref="AA65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56" t="str" cm="1">
        <f t="array" ref="AB65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56" t="str" cm="1">
        <f t="array" ref="AC65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56" t="str" cm="1">
        <f t="array" ref="AD65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56">
        <f>IF(OR(Table1[[#This Row],[Merged_Coding3numerical1]]=1,Table1[[#This Row],[Merged_Coding3numerical2]]=1,Table1[[#This Row],[Merged_Coding3numerical3]]=1),1,0)</f>
        <v>1</v>
      </c>
      <c r="AF656">
        <f>IF(OR(Table1[[#This Row],[Merged_Coding3numerical1]]=2,Table1[[#This Row],[Merged_Coding3numerical2]]=2,Table1[[#This Row],[Merged_Coding3numerical3]]=2),1,0)</f>
        <v>0</v>
      </c>
      <c r="AG656">
        <f>IF(OR(Table1[[#This Row],[Merged_Coding3numerical1]]=3,Table1[[#This Row],[Merged_Coding3numerical2]]=3,Table1[[#This Row],[Merged_Coding3numerical3]]=3),1,0)</f>
        <v>0</v>
      </c>
      <c r="AH656">
        <f>IF(OR(Table1[[#This Row],[Merged_Coding3numerical1]]=4,Table1[[#This Row],[Merged_Coding3numerical2]]=4,Table1[[#This Row],[Merged_Coding3numerical3]]=4),1,0)</f>
        <v>0</v>
      </c>
      <c r="AI656">
        <f>IF(OR(Table1[[#This Row],[Merged_Coding3numerical1]]=5,Table1[[#This Row],[Merged_Coding3numerical2]]=5,Table1[[#This Row],[Merged_Coding3numerical3]]=5),1,0)</f>
        <v>0</v>
      </c>
      <c r="AJ656">
        <f>LEN(Table1[[#This Row],[narratives_open]])</f>
        <v>437</v>
      </c>
      <c r="AK656" s="1" t="s">
        <v>90</v>
      </c>
      <c r="AL656" s="1">
        <v>2</v>
      </c>
      <c r="AR656">
        <f t="shared" si="10"/>
        <v>1</v>
      </c>
      <c r="AS656">
        <v>2</v>
      </c>
      <c r="AT656">
        <v>3</v>
      </c>
      <c r="AU656">
        <v>1</v>
      </c>
      <c r="AV656">
        <f>IF(Table1[[#This Row],[narratives_rank_1]]=1,IF(Table1[[#This Row],[narratives_rank_2]]=2,123,132),IF(Table1[[#This Row],[narratives_rank_1]]=2,IF(Table1[[#This Row],[narratives_rank_2]]=1,213,231),IF(Table1[[#This Row],[narratives_rank_2]]=1,312,321)))</f>
        <v>231</v>
      </c>
      <c r="AW656" t="str">
        <f>IF(AV656=[1]Q4_narr_rank!$B$2,[1]Q4_narr_rank!$A$2,IF(AV656=[1]Q4_narr_rank!$B$3,[1]Q4_narr_rank!$A$3,IF(AV656=[1]Q4_narr_rank!$B$4,[1]Q4_narr_rank!$A$4,IF(AV656=[1]Q4_narr_rank!$B$5,[1]Q4_narr_rank!$A$5,IF(AV656=[1]Q4_narr_rank!$B$6,[1]Q4_narr_rank!$A$6,IF(AV656=[1]Q4_narr_rank!$B$7,[1]Q4_narr_rank!$A$7))))))</f>
        <v>2 different types of firms, idealists</v>
      </c>
      <c r="AX656" t="s">
        <v>3490</v>
      </c>
      <c r="AY656">
        <v>1</v>
      </c>
      <c r="AZ656">
        <f>LEN(Table1[[#This Row],[narratives_probing]])</f>
        <v>397</v>
      </c>
      <c r="BA656" s="6" t="str">
        <f>IF(Table1[[#This Row],[narratives_rank_1]]=1,"Money",IF(Table1[[#This Row],[narratives_rank_2]]=1,"Mixture",IF(Table1[[#This Row],[narratives_rank_3]]=1,"Sincere")))</f>
        <v>Sincere</v>
      </c>
      <c r="BB656" s="9" t="s">
        <v>369</v>
      </c>
      <c r="BC656" s="1">
        <v>7</v>
      </c>
      <c r="BD656" s="14"/>
      <c r="BE656" s="14"/>
      <c r="BF656" t="s">
        <v>93</v>
      </c>
      <c r="BG656" t="s">
        <v>94</v>
      </c>
      <c r="BH656" t="s">
        <v>118</v>
      </c>
      <c r="BI656" t="s">
        <v>118</v>
      </c>
      <c r="BJ656" t="s">
        <v>154</v>
      </c>
      <c r="BK656" t="s">
        <v>163</v>
      </c>
      <c r="BL656" t="s">
        <v>135</v>
      </c>
      <c r="BN656">
        <v>53</v>
      </c>
      <c r="BO656" t="s">
        <v>122</v>
      </c>
      <c r="BP656" t="s">
        <v>123</v>
      </c>
      <c r="BQ656" t="s">
        <v>124</v>
      </c>
    </row>
    <row r="657" spans="1:69" x14ac:dyDescent="0.2">
      <c r="A657" t="s">
        <v>3491</v>
      </c>
      <c r="B657" t="s">
        <v>3491</v>
      </c>
      <c r="C657">
        <v>230.38200000000001</v>
      </c>
      <c r="D657" t="s">
        <v>3492</v>
      </c>
      <c r="E657" s="1" t="s">
        <v>105</v>
      </c>
      <c r="F657" s="1">
        <v>1</v>
      </c>
      <c r="G657" s="1" t="s">
        <v>106</v>
      </c>
      <c r="H657" s="1">
        <v>2</v>
      </c>
      <c r="I657" s="1"/>
      <c r="J657" t="s">
        <v>3493</v>
      </c>
      <c r="K657" s="1" t="s">
        <v>176</v>
      </c>
      <c r="L657" s="1">
        <v>2</v>
      </c>
      <c r="M657" s="1" t="s">
        <v>328</v>
      </c>
      <c r="N657" s="1">
        <v>4</v>
      </c>
      <c r="O657" s="1" t="s">
        <v>88</v>
      </c>
      <c r="P657" s="1">
        <v>4</v>
      </c>
      <c r="R657" t="s">
        <v>3494</v>
      </c>
      <c r="S657">
        <v>1</v>
      </c>
      <c r="V657" t="s">
        <v>185</v>
      </c>
      <c r="W657" s="8">
        <f>IF(Table1[[#This Row],[main_reasontext]]=[1]Q3_narr_open!$A$23,1,IF(Table1[[#This Row],[main_reasontext]]=[1]Q3_narr_open!$A$24,2,IF(Table1[[#This Row],[main_reasontext]]=[1]Q3_narr_open!$A$25,3,IF(Table1[[#This Row],[main_reasontext]]=[1]Q3_narr_open!$A$26,4,))))</f>
        <v>4</v>
      </c>
      <c r="X657">
        <v>0</v>
      </c>
      <c r="Y657" t="str" cm="1">
        <f t="array" ref="Y65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57" cm="1">
        <f t="array" ref="Z65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57" t="str" cm="1">
        <f t="array" ref="AA65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57" cm="1">
        <f t="array" ref="AB65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57" t="str" cm="1">
        <f t="array" ref="AC65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657" cm="1">
        <f t="array" ref="AD65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657">
        <f>IF(OR(Table1[[#This Row],[Merged_Coding3numerical1]]=1,Table1[[#This Row],[Merged_Coding3numerical2]]=1,Table1[[#This Row],[Merged_Coding3numerical3]]=1),1,0)</f>
        <v>1</v>
      </c>
      <c r="AF657">
        <f>IF(OR(Table1[[#This Row],[Merged_Coding3numerical1]]=2,Table1[[#This Row],[Merged_Coding3numerical2]]=2,Table1[[#This Row],[Merged_Coding3numerical3]]=2),1,0)</f>
        <v>1</v>
      </c>
      <c r="AG657">
        <f>IF(OR(Table1[[#This Row],[Merged_Coding3numerical1]]=3,Table1[[#This Row],[Merged_Coding3numerical2]]=3,Table1[[#This Row],[Merged_Coding3numerical3]]=3),1,0)</f>
        <v>0</v>
      </c>
      <c r="AH657">
        <f>IF(OR(Table1[[#This Row],[Merged_Coding3numerical1]]=4,Table1[[#This Row],[Merged_Coding3numerical2]]=4,Table1[[#This Row],[Merged_Coding3numerical3]]=4),1,0)</f>
        <v>1</v>
      </c>
      <c r="AI657">
        <f>IF(OR(Table1[[#This Row],[Merged_Coding3numerical1]]=5,Table1[[#This Row],[Merged_Coding3numerical2]]=5,Table1[[#This Row],[Merged_Coding3numerical3]]=5),1,0)</f>
        <v>0</v>
      </c>
      <c r="AJ657">
        <f>LEN(Table1[[#This Row],[narratives_open]])</f>
        <v>851</v>
      </c>
      <c r="AK657" s="1" t="s">
        <v>113</v>
      </c>
      <c r="AL657" s="1">
        <v>1</v>
      </c>
      <c r="AM657" s="1" t="s">
        <v>90</v>
      </c>
      <c r="AN657" s="1">
        <v>2</v>
      </c>
      <c r="AO657" s="1" t="s">
        <v>112</v>
      </c>
      <c r="AP657" s="1">
        <v>3</v>
      </c>
      <c r="AQ657">
        <v>1</v>
      </c>
      <c r="AR657">
        <f t="shared" si="10"/>
        <v>0.33333333333333331</v>
      </c>
      <c r="AS657">
        <v>3</v>
      </c>
      <c r="AT657">
        <v>1</v>
      </c>
      <c r="AU657">
        <v>2</v>
      </c>
      <c r="AV657">
        <f>IF(Table1[[#This Row],[narratives_rank_1]]=1,IF(Table1[[#This Row],[narratives_rank_2]]=2,123,132),IF(Table1[[#This Row],[narratives_rank_1]]=2,IF(Table1[[#This Row],[narratives_rank_2]]=1,213,231),IF(Table1[[#This Row],[narratives_rank_2]]=1,312,321)))</f>
        <v>312</v>
      </c>
      <c r="AW657" t="str">
        <f>IF(AV657=[1]Q4_narr_rank!$B$2,[1]Q4_narr_rank!$A$2,IF(AV657=[1]Q4_narr_rank!$B$3,[1]Q4_narr_rank!$A$3,IF(AV657=[1]Q4_narr_rank!$B$4,[1]Q4_narr_rank!$A$4,IF(AV657=[1]Q4_narr_rank!$B$5,[1]Q4_narr_rank!$A$5,IF(AV657=[1]Q4_narr_rank!$B$6,[1]Q4_narr_rank!$A$6,IF(AV657=[1]Q4_narr_rank!$B$7,[1]Q4_narr_rank!$A$7))))))</f>
        <v>Balanced Idealists</v>
      </c>
      <c r="AX657" t="s">
        <v>3495</v>
      </c>
      <c r="AY657">
        <v>1</v>
      </c>
      <c r="AZ657">
        <f>LEN(Table1[[#This Row],[narratives_probing]])</f>
        <v>1290</v>
      </c>
      <c r="BA657" s="6" t="str">
        <f>IF(Table1[[#This Row],[narratives_rank_1]]=1,"Money",IF(Table1[[#This Row],[narratives_rank_2]]=1,"Mixture",IF(Table1[[#This Row],[narratives_rank_3]]=1,"Sincere")))</f>
        <v>Mixture</v>
      </c>
      <c r="BB657" s="7" t="s">
        <v>116</v>
      </c>
      <c r="BC657" s="1">
        <v>10</v>
      </c>
      <c r="BD657" s="14">
        <v>1</v>
      </c>
      <c r="BE657" s="14"/>
      <c r="BF657" t="s">
        <v>237</v>
      </c>
      <c r="BG657">
        <v>0.4</v>
      </c>
      <c r="BH657" t="s">
        <v>96</v>
      </c>
      <c r="BI657" t="s">
        <v>95</v>
      </c>
      <c r="BJ657" t="s">
        <v>154</v>
      </c>
      <c r="BK657" t="s">
        <v>163</v>
      </c>
      <c r="BL657" t="s">
        <v>99</v>
      </c>
      <c r="BN657">
        <v>24</v>
      </c>
      <c r="BO657" t="s">
        <v>122</v>
      </c>
      <c r="BP657" t="s">
        <v>324</v>
      </c>
      <c r="BQ657" t="s">
        <v>138</v>
      </c>
    </row>
    <row r="658" spans="1:69" x14ac:dyDescent="0.2">
      <c r="A658" t="s">
        <v>3496</v>
      </c>
      <c r="B658" t="s">
        <v>3496</v>
      </c>
      <c r="C658">
        <v>104.895</v>
      </c>
      <c r="D658" t="s">
        <v>3497</v>
      </c>
      <c r="E658" s="1" t="s">
        <v>167</v>
      </c>
      <c r="F658" s="1">
        <v>5</v>
      </c>
      <c r="G658" s="1" t="s">
        <v>167</v>
      </c>
      <c r="H658" s="1">
        <v>19</v>
      </c>
      <c r="I658" s="1"/>
      <c r="J658" t="s">
        <v>3498</v>
      </c>
      <c r="K658" s="1" t="s">
        <v>176</v>
      </c>
      <c r="L658" s="1">
        <v>2</v>
      </c>
      <c r="M658" s="1" t="s">
        <v>328</v>
      </c>
      <c r="N658" s="1">
        <v>4</v>
      </c>
      <c r="O658" s="1" t="s">
        <v>88</v>
      </c>
      <c r="P658" s="1">
        <v>4</v>
      </c>
      <c r="Q658" s="1"/>
      <c r="R658" t="s">
        <v>3499</v>
      </c>
      <c r="S658">
        <v>0</v>
      </c>
      <c r="X658">
        <v>0</v>
      </c>
      <c r="Y658" t="str" cm="1">
        <f t="array" ref="Y65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58" cm="1">
        <f t="array" ref="Z65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58" t="str" cm="1">
        <f t="array" ref="AA65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58" t="str" cm="1">
        <f t="array" ref="AB65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58" t="str" cm="1">
        <f t="array" ref="AC65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58" t="str" cm="1">
        <f t="array" ref="AD65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58">
        <f>IF(OR(Table1[[#This Row],[Merged_Coding3numerical1]]=1,Table1[[#This Row],[Merged_Coding3numerical2]]=1,Table1[[#This Row],[Merged_Coding3numerical3]]=1),1,0)</f>
        <v>1</v>
      </c>
      <c r="AF658">
        <f>IF(OR(Table1[[#This Row],[Merged_Coding3numerical1]]=2,Table1[[#This Row],[Merged_Coding3numerical2]]=2,Table1[[#This Row],[Merged_Coding3numerical3]]=2),1,0)</f>
        <v>0</v>
      </c>
      <c r="AG658">
        <f>IF(OR(Table1[[#This Row],[Merged_Coding3numerical1]]=3,Table1[[#This Row],[Merged_Coding3numerical2]]=3,Table1[[#This Row],[Merged_Coding3numerical3]]=3),1,0)</f>
        <v>0</v>
      </c>
      <c r="AH658">
        <f>IF(OR(Table1[[#This Row],[Merged_Coding3numerical1]]=4,Table1[[#This Row],[Merged_Coding3numerical2]]=4,Table1[[#This Row],[Merged_Coding3numerical3]]=4),1,0)</f>
        <v>0</v>
      </c>
      <c r="AI658">
        <f>IF(OR(Table1[[#This Row],[Merged_Coding3numerical1]]=5,Table1[[#This Row],[Merged_Coding3numerical2]]=5,Table1[[#This Row],[Merged_Coding3numerical3]]=5),1,0)</f>
        <v>0</v>
      </c>
      <c r="AJ658">
        <f>LEN(Table1[[#This Row],[narratives_open]])</f>
        <v>224</v>
      </c>
      <c r="AK658" s="1" t="s">
        <v>90</v>
      </c>
      <c r="AL658" s="1">
        <v>2</v>
      </c>
      <c r="AR658">
        <f t="shared" si="10"/>
        <v>1</v>
      </c>
      <c r="AS658">
        <v>1</v>
      </c>
      <c r="AT658">
        <v>2</v>
      </c>
      <c r="AU658">
        <v>3</v>
      </c>
      <c r="AV658">
        <f>IF(Table1[[#This Row],[narratives_rank_1]]=1,IF(Table1[[#This Row],[narratives_rank_2]]=2,123,132),IF(Table1[[#This Row],[narratives_rank_1]]=2,IF(Table1[[#This Row],[narratives_rank_2]]=1,213,231),IF(Table1[[#This Row],[narratives_rank_2]]=1,312,321)))</f>
        <v>123</v>
      </c>
      <c r="AW658" t="str">
        <f>IF(AV658=[1]Q4_narr_rank!$B$2,[1]Q4_narr_rank!$A$2,IF(AV658=[1]Q4_narr_rank!$B$3,[1]Q4_narr_rank!$A$3,IF(AV658=[1]Q4_narr_rank!$B$4,[1]Q4_narr_rank!$A$4,IF(AV658=[1]Q4_narr_rank!$B$5,[1]Q4_narr_rank!$A$5,IF(AV658=[1]Q4_narr_rank!$B$6,[1]Q4_narr_rank!$A$6,IF(AV658=[1]Q4_narr_rank!$B$7,[1]Q4_narr_rank!$A$7))))))</f>
        <v>Cynics</v>
      </c>
      <c r="AX658" t="s">
        <v>3500</v>
      </c>
      <c r="AY658">
        <v>1</v>
      </c>
      <c r="AZ658">
        <f>LEN(Table1[[#This Row],[narratives_probing]])</f>
        <v>255</v>
      </c>
      <c r="BA658" s="6" t="str">
        <f>IF(Table1[[#This Row],[narratives_rank_1]]=1,"Money",IF(Table1[[#This Row],[narratives_rank_2]]=1,"Mixture",IF(Table1[[#This Row],[narratives_rank_3]]=1,"Sincere")))</f>
        <v>Money</v>
      </c>
      <c r="BB658" s="13" t="s">
        <v>116</v>
      </c>
      <c r="BC658" s="1">
        <v>10</v>
      </c>
      <c r="BF658" t="s">
        <v>153</v>
      </c>
      <c r="BG658" t="s">
        <v>94</v>
      </c>
      <c r="BH658" t="s">
        <v>146</v>
      </c>
      <c r="BI658" t="s">
        <v>188</v>
      </c>
      <c r="BJ658" t="s">
        <v>162</v>
      </c>
      <c r="BK658" t="s">
        <v>163</v>
      </c>
      <c r="BL658" t="s">
        <v>135</v>
      </c>
      <c r="BN658">
        <v>51</v>
      </c>
      <c r="BO658" t="s">
        <v>122</v>
      </c>
      <c r="BP658" t="s">
        <v>216</v>
      </c>
      <c r="BQ658" t="s">
        <v>156</v>
      </c>
    </row>
    <row r="659" spans="1:69" x14ac:dyDescent="0.2">
      <c r="A659" t="s">
        <v>3501</v>
      </c>
      <c r="B659" t="s">
        <v>3501</v>
      </c>
      <c r="C659">
        <v>297</v>
      </c>
      <c r="D659" t="s">
        <v>3502</v>
      </c>
      <c r="E659" s="1" t="s">
        <v>127</v>
      </c>
      <c r="F659" s="1">
        <v>3</v>
      </c>
      <c r="G659" s="1" t="s">
        <v>128</v>
      </c>
      <c r="H659" s="1">
        <v>9</v>
      </c>
      <c r="I659" s="1"/>
      <c r="J659" t="s">
        <v>3503</v>
      </c>
      <c r="K659" s="1" t="s">
        <v>192</v>
      </c>
      <c r="L659" s="1">
        <v>3</v>
      </c>
      <c r="M659" s="1" t="s">
        <v>87</v>
      </c>
      <c r="N659" s="1">
        <v>3</v>
      </c>
      <c r="O659" s="1" t="s">
        <v>88</v>
      </c>
      <c r="P659" s="1">
        <v>4</v>
      </c>
      <c r="R659" t="s">
        <v>3504</v>
      </c>
      <c r="S659">
        <v>0</v>
      </c>
      <c r="X659">
        <v>0</v>
      </c>
      <c r="Y659" t="str" cm="1">
        <f t="array" ref="Y65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59" cm="1">
        <f t="array" ref="Z65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59" t="str" cm="1">
        <f t="array" ref="AA65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59" t="str" cm="1">
        <f t="array" ref="AB65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59" t="str" cm="1">
        <f t="array" ref="AC65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59" t="str" cm="1">
        <f t="array" ref="AD65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59">
        <f>IF(OR(Table1[[#This Row],[Merged_Coding3numerical1]]=1,Table1[[#This Row],[Merged_Coding3numerical2]]=1,Table1[[#This Row],[Merged_Coding3numerical3]]=1),1,0)</f>
        <v>1</v>
      </c>
      <c r="AF659">
        <f>IF(OR(Table1[[#This Row],[Merged_Coding3numerical1]]=2,Table1[[#This Row],[Merged_Coding3numerical2]]=2,Table1[[#This Row],[Merged_Coding3numerical3]]=2),1,0)</f>
        <v>0</v>
      </c>
      <c r="AG659">
        <f>IF(OR(Table1[[#This Row],[Merged_Coding3numerical1]]=3,Table1[[#This Row],[Merged_Coding3numerical2]]=3,Table1[[#This Row],[Merged_Coding3numerical3]]=3),1,0)</f>
        <v>0</v>
      </c>
      <c r="AH659">
        <f>IF(OR(Table1[[#This Row],[Merged_Coding3numerical1]]=4,Table1[[#This Row],[Merged_Coding3numerical2]]=4,Table1[[#This Row],[Merged_Coding3numerical3]]=4),1,0)</f>
        <v>0</v>
      </c>
      <c r="AI659">
        <f>IF(OR(Table1[[#This Row],[Merged_Coding3numerical1]]=5,Table1[[#This Row],[Merged_Coding3numerical2]]=5,Table1[[#This Row],[Merged_Coding3numerical3]]=5),1,0)</f>
        <v>0</v>
      </c>
      <c r="AJ659">
        <f>LEN(Table1[[#This Row],[narratives_open]])</f>
        <v>178</v>
      </c>
      <c r="AK659" s="1" t="s">
        <v>90</v>
      </c>
      <c r="AL659" s="1">
        <v>2</v>
      </c>
      <c r="AR659">
        <f t="shared" si="10"/>
        <v>1</v>
      </c>
      <c r="AS659">
        <v>3</v>
      </c>
      <c r="AT659">
        <v>1</v>
      </c>
      <c r="AU659">
        <v>2</v>
      </c>
      <c r="AV659">
        <f>IF(Table1[[#This Row],[narratives_rank_1]]=1,IF(Table1[[#This Row],[narratives_rank_2]]=2,123,132),IF(Table1[[#This Row],[narratives_rank_1]]=2,IF(Table1[[#This Row],[narratives_rank_2]]=1,213,231),IF(Table1[[#This Row],[narratives_rank_2]]=1,312,321)))</f>
        <v>312</v>
      </c>
      <c r="AW659" t="str">
        <f>IF(AV659=[1]Q4_narr_rank!$B$2,[1]Q4_narr_rank!$A$2,IF(AV659=[1]Q4_narr_rank!$B$3,[1]Q4_narr_rank!$A$3,IF(AV659=[1]Q4_narr_rank!$B$4,[1]Q4_narr_rank!$A$4,IF(AV659=[1]Q4_narr_rank!$B$5,[1]Q4_narr_rank!$A$5,IF(AV659=[1]Q4_narr_rank!$B$6,[1]Q4_narr_rank!$A$6,IF(AV659=[1]Q4_narr_rank!$B$7,[1]Q4_narr_rank!$A$7))))))</f>
        <v>Balanced Idealists</v>
      </c>
      <c r="AX659" t="s">
        <v>3505</v>
      </c>
      <c r="AY659">
        <v>1</v>
      </c>
      <c r="AZ659">
        <f>LEN(Table1[[#This Row],[narratives_probing]])</f>
        <v>86</v>
      </c>
      <c r="BA659" s="6" t="str">
        <f>IF(Table1[[#This Row],[narratives_rank_1]]=1,"Money",IF(Table1[[#This Row],[narratives_rank_2]]=1,"Mixture",IF(Table1[[#This Row],[narratives_rank_3]]=1,"Sincere")))</f>
        <v>Mixture</v>
      </c>
      <c r="BB659" s="7" t="s">
        <v>116</v>
      </c>
      <c r="BC659" s="1">
        <v>10</v>
      </c>
      <c r="BF659" t="s">
        <v>210</v>
      </c>
      <c r="BG659">
        <v>0.2</v>
      </c>
      <c r="BH659" t="s">
        <v>118</v>
      </c>
      <c r="BI659" t="s">
        <v>118</v>
      </c>
      <c r="BJ659" t="s">
        <v>97</v>
      </c>
      <c r="BK659" t="s">
        <v>163</v>
      </c>
      <c r="BL659" t="s">
        <v>99</v>
      </c>
      <c r="BN659">
        <v>48</v>
      </c>
      <c r="BO659" t="s">
        <v>100</v>
      </c>
      <c r="BP659" t="s">
        <v>164</v>
      </c>
      <c r="BQ659" t="s">
        <v>156</v>
      </c>
    </row>
    <row r="660" spans="1:69" x14ac:dyDescent="0.2">
      <c r="A660" t="s">
        <v>3506</v>
      </c>
      <c r="B660" t="s">
        <v>3506</v>
      </c>
      <c r="C660">
        <v>26.425000000000001</v>
      </c>
      <c r="D660" t="s">
        <v>3507</v>
      </c>
      <c r="E660" s="1" t="s">
        <v>105</v>
      </c>
      <c r="F660" s="1">
        <v>1</v>
      </c>
      <c r="G660" s="1" t="s">
        <v>106</v>
      </c>
      <c r="H660" s="1">
        <v>2</v>
      </c>
      <c r="I660" s="1"/>
      <c r="J660" t="s">
        <v>3508</v>
      </c>
      <c r="K660" s="1" t="s">
        <v>176</v>
      </c>
      <c r="L660" s="1">
        <v>2</v>
      </c>
      <c r="M660" s="1" t="s">
        <v>177</v>
      </c>
      <c r="N660" s="1">
        <v>2</v>
      </c>
      <c r="O660" s="1" t="s">
        <v>88</v>
      </c>
      <c r="P660" s="1">
        <v>4</v>
      </c>
      <c r="R660" t="s">
        <v>3509</v>
      </c>
      <c r="S660">
        <v>0</v>
      </c>
      <c r="U660">
        <v>1</v>
      </c>
      <c r="V660" t="s">
        <v>90</v>
      </c>
      <c r="W660" s="8">
        <f>IF(Table1[[#This Row],[main_reasontext]]=[1]Q3_narr_open!$A$23,1,IF(Table1[[#This Row],[main_reasontext]]=[1]Q3_narr_open!$A$24,2,IF(Table1[[#This Row],[main_reasontext]]=[1]Q3_narr_open!$A$25,3,IF(Table1[[#This Row],[main_reasontext]]=[1]Q3_narr_open!$A$26,4,))))</f>
        <v>1</v>
      </c>
      <c r="X660">
        <v>0</v>
      </c>
      <c r="Y660" t="str" cm="1">
        <f t="array" ref="Y66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60" cm="1">
        <f t="array" ref="Z66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60" t="str" cm="1">
        <f t="array" ref="AA66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60" cm="1">
        <f t="array" ref="AB66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60" t="str" cm="1">
        <f t="array" ref="AC66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60" t="str" cm="1">
        <f t="array" ref="AD66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60">
        <f>IF(OR(Table1[[#This Row],[Merged_Coding3numerical1]]=1,Table1[[#This Row],[Merged_Coding3numerical2]]=1,Table1[[#This Row],[Merged_Coding3numerical3]]=1),1,0)</f>
        <v>1</v>
      </c>
      <c r="AF660">
        <f>IF(OR(Table1[[#This Row],[Merged_Coding3numerical1]]=2,Table1[[#This Row],[Merged_Coding3numerical2]]=2,Table1[[#This Row],[Merged_Coding3numerical3]]=2),1,0)</f>
        <v>1</v>
      </c>
      <c r="AG660">
        <f>IF(OR(Table1[[#This Row],[Merged_Coding3numerical1]]=3,Table1[[#This Row],[Merged_Coding3numerical2]]=3,Table1[[#This Row],[Merged_Coding3numerical3]]=3),1,0)</f>
        <v>0</v>
      </c>
      <c r="AH660">
        <f>IF(OR(Table1[[#This Row],[Merged_Coding3numerical1]]=4,Table1[[#This Row],[Merged_Coding3numerical2]]=4,Table1[[#This Row],[Merged_Coding3numerical3]]=4),1,0)</f>
        <v>0</v>
      </c>
      <c r="AI660">
        <f>IF(OR(Table1[[#This Row],[Merged_Coding3numerical1]]=5,Table1[[#This Row],[Merged_Coding3numerical2]]=5,Table1[[#This Row],[Merged_Coding3numerical3]]=5),1,0)</f>
        <v>0</v>
      </c>
      <c r="AJ660">
        <f>LEN(Table1[[#This Row],[narratives_open]])</f>
        <v>82</v>
      </c>
      <c r="AK660" s="1" t="s">
        <v>90</v>
      </c>
      <c r="AL660" s="1">
        <v>2</v>
      </c>
      <c r="AM660" s="1" t="s">
        <v>112</v>
      </c>
      <c r="AN660" s="1">
        <v>3</v>
      </c>
      <c r="AR660">
        <f t="shared" si="10"/>
        <v>0.5</v>
      </c>
      <c r="AS660">
        <v>1</v>
      </c>
      <c r="AT660">
        <v>2</v>
      </c>
      <c r="AU660">
        <v>3</v>
      </c>
      <c r="AV660">
        <f>IF(Table1[[#This Row],[narratives_rank_1]]=1,IF(Table1[[#This Row],[narratives_rank_2]]=2,123,132),IF(Table1[[#This Row],[narratives_rank_1]]=2,IF(Table1[[#This Row],[narratives_rank_2]]=1,213,231),IF(Table1[[#This Row],[narratives_rank_2]]=1,312,321)))</f>
        <v>123</v>
      </c>
      <c r="AW660" t="str">
        <f>IF(AV660=[1]Q4_narr_rank!$B$2,[1]Q4_narr_rank!$A$2,IF(AV660=[1]Q4_narr_rank!$B$3,[1]Q4_narr_rank!$A$3,IF(AV660=[1]Q4_narr_rank!$B$4,[1]Q4_narr_rank!$A$4,IF(AV660=[1]Q4_narr_rank!$B$5,[1]Q4_narr_rank!$A$5,IF(AV660=[1]Q4_narr_rank!$B$6,[1]Q4_narr_rank!$A$6,IF(AV660=[1]Q4_narr_rank!$B$7,[1]Q4_narr_rank!$A$7))))))</f>
        <v>Cynics</v>
      </c>
      <c r="AX660" t="s">
        <v>3510</v>
      </c>
      <c r="AY660">
        <v>1</v>
      </c>
      <c r="AZ660">
        <f>LEN(Table1[[#This Row],[narratives_probing]])</f>
        <v>65</v>
      </c>
      <c r="BA660" s="6" t="str">
        <f>IF(Table1[[#This Row],[narratives_rank_1]]=1,"Money",IF(Table1[[#This Row],[narratives_rank_2]]=1,"Mixture",IF(Table1[[#This Row],[narratives_rank_3]]=1,"Sincere")))</f>
        <v>Money</v>
      </c>
      <c r="BB660" s="1" t="s">
        <v>116</v>
      </c>
      <c r="BC660" s="1">
        <v>10</v>
      </c>
      <c r="BF660" t="s">
        <v>223</v>
      </c>
      <c r="BG660">
        <v>0.4</v>
      </c>
      <c r="BH660" t="s">
        <v>188</v>
      </c>
      <c r="BI660" t="s">
        <v>118</v>
      </c>
      <c r="BJ660" t="s">
        <v>119</v>
      </c>
      <c r="BK660" t="s">
        <v>120</v>
      </c>
      <c r="BL660" t="s">
        <v>121</v>
      </c>
      <c r="BN660">
        <v>21</v>
      </c>
      <c r="BO660" t="s">
        <v>122</v>
      </c>
      <c r="BP660" t="s">
        <v>324</v>
      </c>
      <c r="BQ660" t="s">
        <v>138</v>
      </c>
    </row>
    <row r="661" spans="1:69" x14ac:dyDescent="0.2">
      <c r="A661" t="s">
        <v>3511</v>
      </c>
      <c r="B661" t="s">
        <v>3511</v>
      </c>
      <c r="C661">
        <v>44.026000000000003</v>
      </c>
      <c r="D661" t="s">
        <v>3512</v>
      </c>
      <c r="E661" s="1" t="s">
        <v>205</v>
      </c>
      <c r="F661" s="1">
        <v>2</v>
      </c>
      <c r="G661" s="1" t="s">
        <v>281</v>
      </c>
      <c r="H661" s="1">
        <v>4</v>
      </c>
      <c r="I661" s="1"/>
      <c r="J661" t="s">
        <v>3513</v>
      </c>
      <c r="K661" s="1" t="s">
        <v>108</v>
      </c>
      <c r="L661" s="1">
        <v>1</v>
      </c>
      <c r="M661" s="1" t="s">
        <v>109</v>
      </c>
      <c r="N661" s="1">
        <v>1</v>
      </c>
      <c r="O661" s="1" t="s">
        <v>88</v>
      </c>
      <c r="P661" s="1">
        <v>4</v>
      </c>
      <c r="Q661" s="1"/>
      <c r="R661" t="s">
        <v>3514</v>
      </c>
      <c r="S661">
        <v>0</v>
      </c>
      <c r="U661">
        <v>1</v>
      </c>
      <c r="V661" t="s">
        <v>90</v>
      </c>
      <c r="W661" s="8">
        <f>IF(Table1[[#This Row],[main_reasontext]]=[1]Q3_narr_open!$A$23,1,IF(Table1[[#This Row],[main_reasontext]]=[1]Q3_narr_open!$A$24,2,IF(Table1[[#This Row],[main_reasontext]]=[1]Q3_narr_open!$A$25,3,IF(Table1[[#This Row],[main_reasontext]]=[1]Q3_narr_open!$A$26,4,))))</f>
        <v>1</v>
      </c>
      <c r="X661">
        <v>0</v>
      </c>
      <c r="Y661" t="str" cm="1">
        <f t="array" ref="Y66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61" cm="1">
        <f t="array" ref="Z66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61" t="str" cm="1">
        <f t="array" ref="AA66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61" t="str" cm="1">
        <f t="array" ref="AB66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61" t="str" cm="1">
        <f t="array" ref="AC66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61" t="str" cm="1">
        <f t="array" ref="AD66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61">
        <f>IF(OR(Table1[[#This Row],[Merged_Coding3numerical1]]=1,Table1[[#This Row],[Merged_Coding3numerical2]]=1,Table1[[#This Row],[Merged_Coding3numerical3]]=1),1,0)</f>
        <v>1</v>
      </c>
      <c r="AF661">
        <f>IF(OR(Table1[[#This Row],[Merged_Coding3numerical1]]=2,Table1[[#This Row],[Merged_Coding3numerical2]]=2,Table1[[#This Row],[Merged_Coding3numerical3]]=2),1,0)</f>
        <v>0</v>
      </c>
      <c r="AG661">
        <f>IF(OR(Table1[[#This Row],[Merged_Coding3numerical1]]=3,Table1[[#This Row],[Merged_Coding3numerical2]]=3,Table1[[#This Row],[Merged_Coding3numerical3]]=3),1,0)</f>
        <v>0</v>
      </c>
      <c r="AH661">
        <f>IF(OR(Table1[[#This Row],[Merged_Coding3numerical1]]=4,Table1[[#This Row],[Merged_Coding3numerical2]]=4,Table1[[#This Row],[Merged_Coding3numerical3]]=4),1,0)</f>
        <v>0</v>
      </c>
      <c r="AI661">
        <f>IF(OR(Table1[[#This Row],[Merged_Coding3numerical1]]=5,Table1[[#This Row],[Merged_Coding3numerical2]]=5,Table1[[#This Row],[Merged_Coding3numerical3]]=5),1,0)</f>
        <v>0</v>
      </c>
      <c r="AJ661">
        <f>LEN(Table1[[#This Row],[narratives_open]])</f>
        <v>262</v>
      </c>
      <c r="AK661" s="1" t="s">
        <v>90</v>
      </c>
      <c r="AL661" s="1">
        <v>2</v>
      </c>
      <c r="AR661">
        <f t="shared" si="10"/>
        <v>1</v>
      </c>
      <c r="AS661">
        <v>3</v>
      </c>
      <c r="AT661">
        <v>2</v>
      </c>
      <c r="AU661">
        <v>1</v>
      </c>
      <c r="AV661">
        <f>IF(Table1[[#This Row],[narratives_rank_1]]=1,IF(Table1[[#This Row],[narratives_rank_2]]=2,123,132),IF(Table1[[#This Row],[narratives_rank_1]]=2,IF(Table1[[#This Row],[narratives_rank_2]]=1,213,231),IF(Table1[[#This Row],[narratives_rank_2]]=1,312,321)))</f>
        <v>321</v>
      </c>
      <c r="AW661" t="str">
        <f>IF(AV661=[1]Q4_narr_rank!$B$2,[1]Q4_narr_rank!$A$2,IF(AV661=[1]Q4_narr_rank!$B$3,[1]Q4_narr_rank!$A$3,IF(AV661=[1]Q4_narr_rank!$B$4,[1]Q4_narr_rank!$A$4,IF(AV661=[1]Q4_narr_rank!$B$5,[1]Q4_narr_rank!$A$5,IF(AV661=[1]Q4_narr_rank!$B$6,[1]Q4_narr_rank!$A$6,IF(AV661=[1]Q4_narr_rank!$B$7,[1]Q4_narr_rank!$A$7))))))</f>
        <v>Idealists</v>
      </c>
      <c r="AX661" t="s">
        <v>3515</v>
      </c>
      <c r="AY661">
        <v>1</v>
      </c>
      <c r="AZ661">
        <f>LEN(Table1[[#This Row],[narratives_probing]])</f>
        <v>299</v>
      </c>
      <c r="BA661" s="6" t="str">
        <f>IF(Table1[[#This Row],[narratives_rank_1]]=1,"Money",IF(Table1[[#This Row],[narratives_rank_2]]=1,"Mixture",IF(Table1[[#This Row],[narratives_rank_3]]=1,"Sincere")))</f>
        <v>Sincere</v>
      </c>
      <c r="BB661" s="9" t="s">
        <v>268</v>
      </c>
      <c r="BC661" s="1">
        <v>6</v>
      </c>
      <c r="BF661" t="s">
        <v>210</v>
      </c>
      <c r="BG661">
        <v>0.4</v>
      </c>
      <c r="BH661" t="s">
        <v>188</v>
      </c>
      <c r="BI661" t="s">
        <v>498</v>
      </c>
      <c r="BJ661" t="s">
        <v>154</v>
      </c>
      <c r="BK661" t="s">
        <v>120</v>
      </c>
      <c r="BL661" t="s">
        <v>448</v>
      </c>
      <c r="BM661" t="s">
        <v>3516</v>
      </c>
      <c r="BN661">
        <v>32</v>
      </c>
      <c r="BO661" t="s">
        <v>122</v>
      </c>
      <c r="BP661" t="s">
        <v>164</v>
      </c>
      <c r="BQ661" t="s">
        <v>138</v>
      </c>
    </row>
    <row r="662" spans="1:69" x14ac:dyDescent="0.2">
      <c r="A662" t="s">
        <v>3517</v>
      </c>
      <c r="B662" t="s">
        <v>3517</v>
      </c>
      <c r="C662">
        <v>192.43799999999999</v>
      </c>
      <c r="D662" t="s">
        <v>3518</v>
      </c>
      <c r="E662" s="1" t="s">
        <v>127</v>
      </c>
      <c r="F662" s="1">
        <v>3</v>
      </c>
      <c r="G662" s="1" t="s">
        <v>128</v>
      </c>
      <c r="H662" s="1">
        <v>9</v>
      </c>
      <c r="I662" s="1"/>
      <c r="J662" t="s">
        <v>3519</v>
      </c>
      <c r="K662" s="1" t="s">
        <v>176</v>
      </c>
      <c r="L662" s="1">
        <v>2</v>
      </c>
      <c r="M662" s="1" t="s">
        <v>177</v>
      </c>
      <c r="N662" s="1">
        <v>2</v>
      </c>
      <c r="O662" s="1" t="s">
        <v>88</v>
      </c>
      <c r="P662" s="1">
        <v>4</v>
      </c>
      <c r="R662" t="s">
        <v>3520</v>
      </c>
      <c r="S662">
        <v>0</v>
      </c>
      <c r="U662">
        <v>1</v>
      </c>
      <c r="V662" t="s">
        <v>90</v>
      </c>
      <c r="W662" s="8">
        <f>IF(Table1[[#This Row],[main_reasontext]]=[1]Q3_narr_open!$A$23,1,IF(Table1[[#This Row],[main_reasontext]]=[1]Q3_narr_open!$A$24,2,IF(Table1[[#This Row],[main_reasontext]]=[1]Q3_narr_open!$A$25,3,IF(Table1[[#This Row],[main_reasontext]]=[1]Q3_narr_open!$A$26,4,))))</f>
        <v>1</v>
      </c>
      <c r="X662">
        <v>1</v>
      </c>
      <c r="Y662" t="str" cm="1">
        <f t="array" ref="Y66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62" cm="1">
        <f t="array" ref="Z66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62" t="str" cm="1">
        <f t="array" ref="AA66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62" cm="1">
        <f t="array" ref="AB66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62" t="str" cm="1">
        <f t="array" ref="AC66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62" t="str" cm="1">
        <f t="array" ref="AD66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62">
        <f>IF(OR(Table1[[#This Row],[Merged_Coding3numerical1]]=1,Table1[[#This Row],[Merged_Coding3numerical2]]=1,Table1[[#This Row],[Merged_Coding3numerical3]]=1),1,0)</f>
        <v>1</v>
      </c>
      <c r="AF662">
        <f>IF(OR(Table1[[#This Row],[Merged_Coding3numerical1]]=2,Table1[[#This Row],[Merged_Coding3numerical2]]=2,Table1[[#This Row],[Merged_Coding3numerical3]]=2),1,0)</f>
        <v>0</v>
      </c>
      <c r="AG662">
        <f>IF(OR(Table1[[#This Row],[Merged_Coding3numerical1]]=3,Table1[[#This Row],[Merged_Coding3numerical2]]=3,Table1[[#This Row],[Merged_Coding3numerical3]]=3),1,0)</f>
        <v>0</v>
      </c>
      <c r="AH662">
        <f>IF(OR(Table1[[#This Row],[Merged_Coding3numerical1]]=4,Table1[[#This Row],[Merged_Coding3numerical2]]=4,Table1[[#This Row],[Merged_Coding3numerical3]]=4),1,0)</f>
        <v>1</v>
      </c>
      <c r="AI662">
        <f>IF(OR(Table1[[#This Row],[Merged_Coding3numerical1]]=5,Table1[[#This Row],[Merged_Coding3numerical2]]=5,Table1[[#This Row],[Merged_Coding3numerical3]]=5),1,0)</f>
        <v>0</v>
      </c>
      <c r="AJ662">
        <f>LEN(Table1[[#This Row],[narratives_open]])</f>
        <v>150</v>
      </c>
      <c r="AK662" s="1" t="s">
        <v>90</v>
      </c>
      <c r="AL662" s="1">
        <v>2</v>
      </c>
      <c r="AM662" s="1" t="s">
        <v>113</v>
      </c>
      <c r="AN662" s="1">
        <v>1</v>
      </c>
      <c r="AR662">
        <f t="shared" si="10"/>
        <v>0.5</v>
      </c>
      <c r="AS662">
        <v>1</v>
      </c>
      <c r="AT662">
        <v>2</v>
      </c>
      <c r="AU662">
        <v>3</v>
      </c>
      <c r="AV662">
        <f>IF(Table1[[#This Row],[narratives_rank_1]]=1,IF(Table1[[#This Row],[narratives_rank_2]]=2,123,132),IF(Table1[[#This Row],[narratives_rank_1]]=2,IF(Table1[[#This Row],[narratives_rank_2]]=1,213,231),IF(Table1[[#This Row],[narratives_rank_2]]=1,312,321)))</f>
        <v>123</v>
      </c>
      <c r="AW662" t="str">
        <f>IF(AV662=[1]Q4_narr_rank!$B$2,[1]Q4_narr_rank!$A$2,IF(AV662=[1]Q4_narr_rank!$B$3,[1]Q4_narr_rank!$A$3,IF(AV662=[1]Q4_narr_rank!$B$4,[1]Q4_narr_rank!$A$4,IF(AV662=[1]Q4_narr_rank!$B$5,[1]Q4_narr_rank!$A$5,IF(AV662=[1]Q4_narr_rank!$B$6,[1]Q4_narr_rank!$A$6,IF(AV662=[1]Q4_narr_rank!$B$7,[1]Q4_narr_rank!$A$7))))))</f>
        <v>Cynics</v>
      </c>
      <c r="AX662" t="s">
        <v>3521</v>
      </c>
      <c r="AY662">
        <v>1</v>
      </c>
      <c r="AZ662">
        <f>LEN(Table1[[#This Row],[narratives_probing]])</f>
        <v>95</v>
      </c>
      <c r="BA662" s="6" t="str">
        <f>IF(Table1[[#This Row],[narratives_rank_1]]=1,"Money",IF(Table1[[#This Row],[narratives_rank_2]]=1,"Mixture",IF(Table1[[#This Row],[narratives_rank_3]]=1,"Sincere")))</f>
        <v>Money</v>
      </c>
      <c r="BB662" s="1" t="s">
        <v>116</v>
      </c>
      <c r="BC662" s="1">
        <v>10</v>
      </c>
      <c r="BF662" t="s">
        <v>153</v>
      </c>
      <c r="BG662" t="s">
        <v>94</v>
      </c>
      <c r="BH662" t="s">
        <v>146</v>
      </c>
      <c r="BI662" t="s">
        <v>96</v>
      </c>
      <c r="BJ662" t="s">
        <v>119</v>
      </c>
      <c r="BK662" t="s">
        <v>120</v>
      </c>
      <c r="BL662" t="s">
        <v>448</v>
      </c>
      <c r="BM662" t="s">
        <v>3522</v>
      </c>
      <c r="BN662">
        <v>61</v>
      </c>
      <c r="BO662" t="s">
        <v>155</v>
      </c>
      <c r="BP662" t="s">
        <v>164</v>
      </c>
      <c r="BQ662" t="s">
        <v>124</v>
      </c>
    </row>
    <row r="663" spans="1:69" x14ac:dyDescent="0.2">
      <c r="A663" t="s">
        <v>3523</v>
      </c>
      <c r="B663" s="15" t="s">
        <v>3523</v>
      </c>
      <c r="C663">
        <v>224.50299999999999</v>
      </c>
      <c r="D663" t="s">
        <v>3524</v>
      </c>
      <c r="E663" s="1" t="s">
        <v>105</v>
      </c>
      <c r="F663" s="1">
        <v>1</v>
      </c>
      <c r="G663" s="1" t="s">
        <v>106</v>
      </c>
      <c r="H663" s="1">
        <v>2</v>
      </c>
      <c r="I663" s="1"/>
      <c r="J663" t="s">
        <v>3525</v>
      </c>
      <c r="K663" s="1" t="s">
        <v>176</v>
      </c>
      <c r="L663" s="1">
        <v>2</v>
      </c>
      <c r="M663" s="1" t="s">
        <v>328</v>
      </c>
      <c r="N663" s="1">
        <v>4</v>
      </c>
      <c r="O663" s="1" t="s">
        <v>88</v>
      </c>
      <c r="P663" s="1">
        <v>4</v>
      </c>
      <c r="Q663">
        <v>1</v>
      </c>
      <c r="R663" t="s">
        <v>3526</v>
      </c>
      <c r="S663">
        <v>0</v>
      </c>
      <c r="V663" t="s">
        <v>111</v>
      </c>
      <c r="W663" s="8">
        <f>IF(Table1[[#This Row],[main_reasontext]]=[1]Q3_narr_open!$A$23,1,IF(Table1[[#This Row],[main_reasontext]]=[1]Q3_narr_open!$A$24,2,IF(Table1[[#This Row],[main_reasontext]]=[1]Q3_narr_open!$A$25,3,IF(Table1[[#This Row],[main_reasontext]]=[1]Q3_narr_open!$A$26,4,))))</f>
        <v>2</v>
      </c>
      <c r="X663">
        <v>0</v>
      </c>
      <c r="Y663" t="str" cm="1">
        <f t="array" ref="Y66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63" cm="1">
        <f t="array" ref="Z66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63" t="str" cm="1">
        <f t="array" ref="AA66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63" cm="1">
        <f t="array" ref="AB66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63" t="str" cm="1">
        <f t="array" ref="AC66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63" t="str" cm="1">
        <f t="array" ref="AD66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63">
        <f>IF(OR(Table1[[#This Row],[Merged_Coding3numerical1]]=1,Table1[[#This Row],[Merged_Coding3numerical2]]=1,Table1[[#This Row],[Merged_Coding3numerical3]]=1),1,0)</f>
        <v>1</v>
      </c>
      <c r="AF663">
        <f>IF(OR(Table1[[#This Row],[Merged_Coding3numerical1]]=2,Table1[[#This Row],[Merged_Coding3numerical2]]=2,Table1[[#This Row],[Merged_Coding3numerical3]]=2),1,0)</f>
        <v>1</v>
      </c>
      <c r="AG663">
        <f>IF(OR(Table1[[#This Row],[Merged_Coding3numerical1]]=3,Table1[[#This Row],[Merged_Coding3numerical2]]=3,Table1[[#This Row],[Merged_Coding3numerical3]]=3),1,0)</f>
        <v>0</v>
      </c>
      <c r="AH663">
        <f>IF(OR(Table1[[#This Row],[Merged_Coding3numerical1]]=4,Table1[[#This Row],[Merged_Coding3numerical2]]=4,Table1[[#This Row],[Merged_Coding3numerical3]]=4),1,0)</f>
        <v>0</v>
      </c>
      <c r="AI663">
        <f>IF(OR(Table1[[#This Row],[Merged_Coding3numerical1]]=5,Table1[[#This Row],[Merged_Coding3numerical2]]=5,Table1[[#This Row],[Merged_Coding3numerical3]]=5),1,0)</f>
        <v>0</v>
      </c>
      <c r="AJ663">
        <f>LEN(Table1[[#This Row],[narratives_open]])</f>
        <v>750</v>
      </c>
      <c r="AK663" s="1" t="s">
        <v>112</v>
      </c>
      <c r="AL663" s="1">
        <v>3</v>
      </c>
      <c r="AM663" s="1" t="s">
        <v>90</v>
      </c>
      <c r="AN663" s="1">
        <v>2</v>
      </c>
      <c r="AQ663">
        <v>1</v>
      </c>
      <c r="AR663">
        <f t="shared" si="10"/>
        <v>0.5</v>
      </c>
      <c r="AS663">
        <v>2</v>
      </c>
      <c r="AT663">
        <v>1</v>
      </c>
      <c r="AU663">
        <v>3</v>
      </c>
      <c r="AV663">
        <f>IF(Table1[[#This Row],[narratives_rank_1]]=1,IF(Table1[[#This Row],[narratives_rank_2]]=2,123,132),IF(Table1[[#This Row],[narratives_rank_1]]=2,IF(Table1[[#This Row],[narratives_rank_2]]=1,213,231),IF(Table1[[#This Row],[narratives_rank_2]]=1,312,321)))</f>
        <v>213</v>
      </c>
      <c r="AW663" t="str">
        <f>IF(AV663=[1]Q4_narr_rank!$B$2,[1]Q4_narr_rank!$A$2,IF(AV663=[1]Q4_narr_rank!$B$3,[1]Q4_narr_rank!$A$3,IF(AV663=[1]Q4_narr_rank!$B$4,[1]Q4_narr_rank!$A$4,IF(AV663=[1]Q4_narr_rank!$B$5,[1]Q4_narr_rank!$A$5,IF(AV663=[1]Q4_narr_rank!$B$6,[1]Q4_narr_rank!$A$6,IF(AV663=[1]Q4_narr_rank!$B$7,[1]Q4_narr_rank!$A$7))))))</f>
        <v>Balanced Cynics</v>
      </c>
      <c r="AX663" t="s">
        <v>3527</v>
      </c>
      <c r="AY663">
        <v>1</v>
      </c>
      <c r="AZ663">
        <f>LEN(Table1[[#This Row],[narratives_probing]])</f>
        <v>958</v>
      </c>
      <c r="BA663" s="6" t="str">
        <f>IF(Table1[[#This Row],[narratives_rank_1]]=1,"Money",IF(Table1[[#This Row],[narratives_rank_2]]=1,"Mixture",IF(Table1[[#This Row],[narratives_rank_3]]=1,"Sincere")))</f>
        <v>Mixture</v>
      </c>
      <c r="BB663" s="9" t="s">
        <v>132</v>
      </c>
      <c r="BC663" s="1">
        <v>20</v>
      </c>
      <c r="BD663" s="14">
        <v>1</v>
      </c>
      <c r="BE663" s="14"/>
      <c r="BF663" t="s">
        <v>93</v>
      </c>
      <c r="BG663">
        <v>0.2</v>
      </c>
      <c r="BH663" t="s">
        <v>96</v>
      </c>
      <c r="BI663" t="s">
        <v>96</v>
      </c>
      <c r="BJ663" t="s">
        <v>134</v>
      </c>
      <c r="BK663" t="s">
        <v>163</v>
      </c>
      <c r="BL663" t="s">
        <v>99</v>
      </c>
      <c r="BN663">
        <v>26</v>
      </c>
      <c r="BO663" t="s">
        <v>122</v>
      </c>
      <c r="BP663" t="s">
        <v>324</v>
      </c>
      <c r="BQ663" t="s">
        <v>138</v>
      </c>
    </row>
    <row r="664" spans="1:69" x14ac:dyDescent="0.2">
      <c r="A664" t="s">
        <v>3528</v>
      </c>
      <c r="B664" t="s">
        <v>3528</v>
      </c>
      <c r="C664">
        <v>214.54599999999999</v>
      </c>
      <c r="D664" t="s">
        <v>3529</v>
      </c>
      <c r="E664" s="1" t="s">
        <v>105</v>
      </c>
      <c r="F664" s="1">
        <v>1</v>
      </c>
      <c r="G664" s="1" t="s">
        <v>387</v>
      </c>
      <c r="H664" s="1">
        <v>10</v>
      </c>
      <c r="I664" s="1"/>
      <c r="J664" t="s">
        <v>3530</v>
      </c>
      <c r="K664" s="1" t="s">
        <v>176</v>
      </c>
      <c r="L664" s="1">
        <v>2</v>
      </c>
      <c r="M664" s="1" t="s">
        <v>177</v>
      </c>
      <c r="N664" s="1">
        <v>2</v>
      </c>
      <c r="O664" s="1" t="s">
        <v>88</v>
      </c>
      <c r="P664" s="1">
        <v>4</v>
      </c>
      <c r="R664" t="s">
        <v>3531</v>
      </c>
      <c r="S664">
        <v>0</v>
      </c>
      <c r="V664" t="s">
        <v>90</v>
      </c>
      <c r="W664" s="8">
        <f>IF(Table1[[#This Row],[main_reasontext]]=[1]Q3_narr_open!$A$23,1,IF(Table1[[#This Row],[main_reasontext]]=[1]Q3_narr_open!$A$24,2,IF(Table1[[#This Row],[main_reasontext]]=[1]Q3_narr_open!$A$25,3,IF(Table1[[#This Row],[main_reasontext]]=[1]Q3_narr_open!$A$26,4,))))</f>
        <v>1</v>
      </c>
      <c r="X664">
        <v>0</v>
      </c>
      <c r="Y664" t="str" cm="1">
        <f t="array" ref="Y66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64" cm="1">
        <f t="array" ref="Z66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64" t="str" cm="1">
        <f t="array" ref="AA66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64" cm="1">
        <f t="array" ref="AB66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64" t="str" cm="1">
        <f t="array" ref="AC66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64" t="str" cm="1">
        <f t="array" ref="AD66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64">
        <f>IF(OR(Table1[[#This Row],[Merged_Coding3numerical1]]=1,Table1[[#This Row],[Merged_Coding3numerical2]]=1,Table1[[#This Row],[Merged_Coding3numerical3]]=1),1,0)</f>
        <v>1</v>
      </c>
      <c r="AF664">
        <f>IF(OR(Table1[[#This Row],[Merged_Coding3numerical1]]=2,Table1[[#This Row],[Merged_Coding3numerical2]]=2,Table1[[#This Row],[Merged_Coding3numerical3]]=2),1,0)</f>
        <v>0</v>
      </c>
      <c r="AG664">
        <f>IF(OR(Table1[[#This Row],[Merged_Coding3numerical1]]=3,Table1[[#This Row],[Merged_Coding3numerical2]]=3,Table1[[#This Row],[Merged_Coding3numerical3]]=3),1,0)</f>
        <v>0</v>
      </c>
      <c r="AH664">
        <f>IF(OR(Table1[[#This Row],[Merged_Coding3numerical1]]=4,Table1[[#This Row],[Merged_Coding3numerical2]]=4,Table1[[#This Row],[Merged_Coding3numerical3]]=4),1,0)</f>
        <v>1</v>
      </c>
      <c r="AI664">
        <f>IF(OR(Table1[[#This Row],[Merged_Coding3numerical1]]=5,Table1[[#This Row],[Merged_Coding3numerical2]]=5,Table1[[#This Row],[Merged_Coding3numerical3]]=5),1,0)</f>
        <v>0</v>
      </c>
      <c r="AJ664">
        <f>LEN(Table1[[#This Row],[narratives_open]])</f>
        <v>255</v>
      </c>
      <c r="AK664" s="1" t="s">
        <v>90</v>
      </c>
      <c r="AL664" s="1">
        <v>2</v>
      </c>
      <c r="AM664" s="1" t="s">
        <v>113</v>
      </c>
      <c r="AN664" s="1">
        <v>1</v>
      </c>
      <c r="AR664">
        <f t="shared" si="10"/>
        <v>0.5</v>
      </c>
      <c r="AS664">
        <v>2</v>
      </c>
      <c r="AT664">
        <v>1</v>
      </c>
      <c r="AU664">
        <v>3</v>
      </c>
      <c r="AV664">
        <f>IF(Table1[[#This Row],[narratives_rank_1]]=1,IF(Table1[[#This Row],[narratives_rank_2]]=2,123,132),IF(Table1[[#This Row],[narratives_rank_1]]=2,IF(Table1[[#This Row],[narratives_rank_2]]=1,213,231),IF(Table1[[#This Row],[narratives_rank_2]]=1,312,321)))</f>
        <v>213</v>
      </c>
      <c r="AW664" t="str">
        <f>IF(AV664=[1]Q4_narr_rank!$B$2,[1]Q4_narr_rank!$A$2,IF(AV664=[1]Q4_narr_rank!$B$3,[1]Q4_narr_rank!$A$3,IF(AV664=[1]Q4_narr_rank!$B$4,[1]Q4_narr_rank!$A$4,IF(AV664=[1]Q4_narr_rank!$B$5,[1]Q4_narr_rank!$A$5,IF(AV664=[1]Q4_narr_rank!$B$6,[1]Q4_narr_rank!$A$6,IF(AV664=[1]Q4_narr_rank!$B$7,[1]Q4_narr_rank!$A$7))))))</f>
        <v>Balanced Cynics</v>
      </c>
      <c r="AX664" t="s">
        <v>3532</v>
      </c>
      <c r="AY664">
        <v>1</v>
      </c>
      <c r="AZ664">
        <f>LEN(Table1[[#This Row],[narratives_probing]])</f>
        <v>416</v>
      </c>
      <c r="BA664" s="6" t="str">
        <f>IF(Table1[[#This Row],[narratives_rank_1]]=1,"Money",IF(Table1[[#This Row],[narratives_rank_2]]=1,"Mixture",IF(Table1[[#This Row],[narratives_rank_3]]=1,"Sincere")))</f>
        <v>Mixture</v>
      </c>
      <c r="BB664" s="7" t="s">
        <v>116</v>
      </c>
      <c r="BC664" s="1">
        <v>10</v>
      </c>
      <c r="BF664" t="s">
        <v>93</v>
      </c>
      <c r="BG664" t="s">
        <v>187</v>
      </c>
      <c r="BH664" t="s">
        <v>146</v>
      </c>
      <c r="BI664" t="s">
        <v>146</v>
      </c>
      <c r="BJ664" t="s">
        <v>119</v>
      </c>
      <c r="BK664" t="s">
        <v>120</v>
      </c>
      <c r="BL664" t="s">
        <v>135</v>
      </c>
      <c r="BN664">
        <v>50</v>
      </c>
      <c r="BO664" t="s">
        <v>155</v>
      </c>
      <c r="BP664" t="s">
        <v>137</v>
      </c>
      <c r="BQ664" t="s">
        <v>138</v>
      </c>
    </row>
    <row r="665" spans="1:69" x14ac:dyDescent="0.2">
      <c r="A665" t="s">
        <v>3533</v>
      </c>
      <c r="B665" s="15" t="s">
        <v>3533</v>
      </c>
      <c r="C665">
        <v>35.451000000000001</v>
      </c>
      <c r="D665" t="s">
        <v>3534</v>
      </c>
      <c r="E665" s="1" t="s">
        <v>167</v>
      </c>
      <c r="F665" s="1">
        <v>5</v>
      </c>
      <c r="G665" s="1" t="s">
        <v>167</v>
      </c>
      <c r="H665" s="1">
        <v>19</v>
      </c>
      <c r="I665" s="1"/>
      <c r="J665" t="s">
        <v>3535</v>
      </c>
      <c r="K665" s="1" t="s">
        <v>108</v>
      </c>
      <c r="L665" s="1">
        <v>1</v>
      </c>
      <c r="M665" s="1" t="s">
        <v>109</v>
      </c>
      <c r="N665" s="1">
        <v>1</v>
      </c>
      <c r="O665" s="1" t="s">
        <v>88</v>
      </c>
      <c r="P665" s="1">
        <v>4</v>
      </c>
      <c r="R665" t="s">
        <v>3536</v>
      </c>
      <c r="S665">
        <v>0</v>
      </c>
      <c r="V665" t="s">
        <v>111</v>
      </c>
      <c r="W665" s="8">
        <f>IF(Table1[[#This Row],[main_reasontext]]=[1]Q3_narr_open!$A$23,1,IF(Table1[[#This Row],[main_reasontext]]=[1]Q3_narr_open!$A$24,2,IF(Table1[[#This Row],[main_reasontext]]=[1]Q3_narr_open!$A$25,3,IF(Table1[[#This Row],[main_reasontext]]=[1]Q3_narr_open!$A$26,4,))))</f>
        <v>2</v>
      </c>
      <c r="X665">
        <v>0</v>
      </c>
      <c r="Y665" t="str" cm="1">
        <f t="array" ref="Y66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65" cm="1">
        <f t="array" ref="Z66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65" t="str" cm="1">
        <f t="array" ref="AA66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65" cm="1">
        <f t="array" ref="AB66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65" t="str" cm="1">
        <f t="array" ref="AC66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65" t="str" cm="1">
        <f t="array" ref="AD66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65">
        <f>IF(OR(Table1[[#This Row],[Merged_Coding3numerical1]]=1,Table1[[#This Row],[Merged_Coding3numerical2]]=1,Table1[[#This Row],[Merged_Coding3numerical3]]=1),1,0)</f>
        <v>0</v>
      </c>
      <c r="AF665">
        <f>IF(OR(Table1[[#This Row],[Merged_Coding3numerical1]]=2,Table1[[#This Row],[Merged_Coding3numerical2]]=2,Table1[[#This Row],[Merged_Coding3numerical3]]=2),1,0)</f>
        <v>1</v>
      </c>
      <c r="AG665">
        <f>IF(OR(Table1[[#This Row],[Merged_Coding3numerical1]]=3,Table1[[#This Row],[Merged_Coding3numerical2]]=3,Table1[[#This Row],[Merged_Coding3numerical3]]=3),1,0)</f>
        <v>0</v>
      </c>
      <c r="AH665">
        <f>IF(OR(Table1[[#This Row],[Merged_Coding3numerical1]]=4,Table1[[#This Row],[Merged_Coding3numerical2]]=4,Table1[[#This Row],[Merged_Coding3numerical3]]=4),1,0)</f>
        <v>1</v>
      </c>
      <c r="AI665">
        <f>IF(OR(Table1[[#This Row],[Merged_Coding3numerical1]]=5,Table1[[#This Row],[Merged_Coding3numerical2]]=5,Table1[[#This Row],[Merged_Coding3numerical3]]=5),1,0)</f>
        <v>0</v>
      </c>
      <c r="AJ665">
        <f>LEN(Table1[[#This Row],[narratives_open]])</f>
        <v>325</v>
      </c>
      <c r="AK665" s="1" t="s">
        <v>112</v>
      </c>
      <c r="AL665" s="1">
        <v>3</v>
      </c>
      <c r="AM665" s="1" t="s">
        <v>114</v>
      </c>
      <c r="AN665" s="1">
        <v>6</v>
      </c>
      <c r="AR665">
        <f t="shared" si="10"/>
        <v>0.5</v>
      </c>
      <c r="AS665">
        <v>1</v>
      </c>
      <c r="AT665">
        <v>2</v>
      </c>
      <c r="AU665">
        <v>3</v>
      </c>
      <c r="AV665">
        <f>IF(Table1[[#This Row],[narratives_rank_1]]=1,IF(Table1[[#This Row],[narratives_rank_2]]=2,123,132),IF(Table1[[#This Row],[narratives_rank_1]]=2,IF(Table1[[#This Row],[narratives_rank_2]]=1,213,231),IF(Table1[[#This Row],[narratives_rank_2]]=1,312,321)))</f>
        <v>123</v>
      </c>
      <c r="AW665" t="str">
        <f>IF(AV665=[1]Q4_narr_rank!$B$2,[1]Q4_narr_rank!$A$2,IF(AV665=[1]Q4_narr_rank!$B$3,[1]Q4_narr_rank!$A$3,IF(AV665=[1]Q4_narr_rank!$B$4,[1]Q4_narr_rank!$A$4,IF(AV665=[1]Q4_narr_rank!$B$5,[1]Q4_narr_rank!$A$5,IF(AV665=[1]Q4_narr_rank!$B$6,[1]Q4_narr_rank!$A$6,IF(AV665=[1]Q4_narr_rank!$B$7,[1]Q4_narr_rank!$A$7))))))</f>
        <v>Cynics</v>
      </c>
      <c r="AX665" t="s">
        <v>3537</v>
      </c>
      <c r="AY665">
        <v>1</v>
      </c>
      <c r="AZ665">
        <f>LEN(Table1[[#This Row],[narratives_probing]])</f>
        <v>203</v>
      </c>
      <c r="BA665" s="6" t="str">
        <f>IF(Table1[[#This Row],[narratives_rank_1]]=1,"Money",IF(Table1[[#This Row],[narratives_rank_2]]=1,"Mixture",IF(Table1[[#This Row],[narratives_rank_3]]=1,"Sincere")))</f>
        <v>Money</v>
      </c>
      <c r="BB665" s="11" t="s">
        <v>92</v>
      </c>
      <c r="BC665" s="1">
        <v>9</v>
      </c>
      <c r="BF665" t="s">
        <v>153</v>
      </c>
      <c r="BG665" t="s">
        <v>94</v>
      </c>
      <c r="BH665" t="s">
        <v>188</v>
      </c>
      <c r="BI665" t="s">
        <v>118</v>
      </c>
      <c r="BJ665" t="s">
        <v>97</v>
      </c>
      <c r="BK665" t="s">
        <v>163</v>
      </c>
      <c r="BL665" t="s">
        <v>135</v>
      </c>
      <c r="BN665">
        <v>22</v>
      </c>
      <c r="BO665" t="s">
        <v>136</v>
      </c>
      <c r="BP665" t="s">
        <v>101</v>
      </c>
      <c r="BQ665" t="s">
        <v>156</v>
      </c>
    </row>
    <row r="666" spans="1:69" x14ac:dyDescent="0.2">
      <c r="A666" t="s">
        <v>3538</v>
      </c>
      <c r="B666" t="s">
        <v>3538</v>
      </c>
      <c r="C666">
        <v>254.79400000000001</v>
      </c>
      <c r="D666" t="s">
        <v>3539</v>
      </c>
      <c r="E666" s="1" t="s">
        <v>205</v>
      </c>
      <c r="F666" s="1">
        <v>2</v>
      </c>
      <c r="G666" s="1" t="s">
        <v>206</v>
      </c>
      <c r="H666" s="1">
        <v>6</v>
      </c>
      <c r="I666" s="1"/>
      <c r="J666" t="s">
        <v>3540</v>
      </c>
      <c r="K666" s="1" t="s">
        <v>108</v>
      </c>
      <c r="L666" s="1">
        <v>1</v>
      </c>
      <c r="M666" s="1" t="s">
        <v>109</v>
      </c>
      <c r="N666" s="1">
        <v>1</v>
      </c>
      <c r="O666" s="1" t="s">
        <v>345</v>
      </c>
      <c r="P666" s="1">
        <v>1</v>
      </c>
      <c r="R666" t="s">
        <v>3541</v>
      </c>
      <c r="S666">
        <v>0</v>
      </c>
      <c r="X666">
        <v>0</v>
      </c>
      <c r="Y666" t="str" cm="1">
        <f t="array" ref="Y66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66" cm="1">
        <f t="array" ref="Z66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66" t="str" cm="1">
        <f t="array" ref="AA66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66" t="str" cm="1">
        <f t="array" ref="AB66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66" t="str" cm="1">
        <f t="array" ref="AC66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66" t="str" cm="1">
        <f t="array" ref="AD66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66">
        <f>IF(OR(Table1[[#This Row],[Merged_Coding3numerical1]]=1,Table1[[#This Row],[Merged_Coding3numerical2]]=1,Table1[[#This Row],[Merged_Coding3numerical3]]=1),1,0)</f>
        <v>0</v>
      </c>
      <c r="AF666">
        <f>IF(OR(Table1[[#This Row],[Merged_Coding3numerical1]]=2,Table1[[#This Row],[Merged_Coding3numerical2]]=2,Table1[[#This Row],[Merged_Coding3numerical3]]=2),1,0)</f>
        <v>0</v>
      </c>
      <c r="AG666">
        <f>IF(OR(Table1[[#This Row],[Merged_Coding3numerical1]]=3,Table1[[#This Row],[Merged_Coding3numerical2]]=3,Table1[[#This Row],[Merged_Coding3numerical3]]=3),1,0)</f>
        <v>0</v>
      </c>
      <c r="AH666">
        <f>IF(OR(Table1[[#This Row],[Merged_Coding3numerical1]]=4,Table1[[#This Row],[Merged_Coding3numerical2]]=4,Table1[[#This Row],[Merged_Coding3numerical3]]=4),1,0)</f>
        <v>1</v>
      </c>
      <c r="AI666">
        <f>IF(OR(Table1[[#This Row],[Merged_Coding3numerical1]]=5,Table1[[#This Row],[Merged_Coding3numerical2]]=5,Table1[[#This Row],[Merged_Coding3numerical3]]=5),1,0)</f>
        <v>0</v>
      </c>
      <c r="AJ666">
        <f>LEN(Table1[[#This Row],[narratives_open]])</f>
        <v>433</v>
      </c>
      <c r="AK666" s="1" t="s">
        <v>114</v>
      </c>
      <c r="AL666" s="1">
        <v>6</v>
      </c>
      <c r="AR666">
        <f t="shared" si="10"/>
        <v>1</v>
      </c>
      <c r="AS666">
        <v>3</v>
      </c>
      <c r="AT666">
        <v>2</v>
      </c>
      <c r="AU666">
        <v>1</v>
      </c>
      <c r="AV666">
        <f>IF(Table1[[#This Row],[narratives_rank_1]]=1,IF(Table1[[#This Row],[narratives_rank_2]]=2,123,132),IF(Table1[[#This Row],[narratives_rank_1]]=2,IF(Table1[[#This Row],[narratives_rank_2]]=1,213,231),IF(Table1[[#This Row],[narratives_rank_2]]=1,312,321)))</f>
        <v>321</v>
      </c>
      <c r="AW666" t="str">
        <f>IF(AV666=[1]Q4_narr_rank!$B$2,[1]Q4_narr_rank!$A$2,IF(AV666=[1]Q4_narr_rank!$B$3,[1]Q4_narr_rank!$A$3,IF(AV666=[1]Q4_narr_rank!$B$4,[1]Q4_narr_rank!$A$4,IF(AV666=[1]Q4_narr_rank!$B$5,[1]Q4_narr_rank!$A$5,IF(AV666=[1]Q4_narr_rank!$B$6,[1]Q4_narr_rank!$A$6,IF(AV666=[1]Q4_narr_rank!$B$7,[1]Q4_narr_rank!$A$7))))))</f>
        <v>Idealists</v>
      </c>
      <c r="AX666" t="s">
        <v>3542</v>
      </c>
      <c r="AY666">
        <v>1</v>
      </c>
      <c r="AZ666">
        <f>LEN(Table1[[#This Row],[narratives_probing]])</f>
        <v>306</v>
      </c>
      <c r="BA666" s="6" t="str">
        <f>IF(Table1[[#This Row],[narratives_rank_1]]=1,"Money",IF(Table1[[#This Row],[narratives_rank_2]]=1,"Mixture",IF(Table1[[#This Row],[narratives_rank_3]]=1,"Sincere")))</f>
        <v>Sincere</v>
      </c>
      <c r="BB666" s="9" t="s">
        <v>369</v>
      </c>
      <c r="BC666" s="1">
        <v>7</v>
      </c>
      <c r="BF666" t="s">
        <v>223</v>
      </c>
      <c r="BG666" t="s">
        <v>187</v>
      </c>
      <c r="BH666" t="s">
        <v>188</v>
      </c>
      <c r="BI666" t="s">
        <v>188</v>
      </c>
      <c r="BJ666" t="s">
        <v>154</v>
      </c>
      <c r="BK666" t="s">
        <v>163</v>
      </c>
      <c r="BL666" t="s">
        <v>99</v>
      </c>
      <c r="BN666">
        <v>63</v>
      </c>
      <c r="BO666" t="s">
        <v>122</v>
      </c>
      <c r="BP666" t="s">
        <v>164</v>
      </c>
      <c r="BQ666" t="s">
        <v>138</v>
      </c>
    </row>
    <row r="667" spans="1:69" x14ac:dyDescent="0.2">
      <c r="A667" t="s">
        <v>3543</v>
      </c>
      <c r="B667" t="s">
        <v>3543</v>
      </c>
      <c r="C667">
        <v>50.104999999999997</v>
      </c>
      <c r="D667" t="s">
        <v>3544</v>
      </c>
      <c r="E667" s="1" t="s">
        <v>84</v>
      </c>
      <c r="F667" s="1">
        <v>4</v>
      </c>
      <c r="G667" s="1" t="s">
        <v>84</v>
      </c>
      <c r="H667" s="1">
        <v>1</v>
      </c>
      <c r="I667" s="1"/>
      <c r="J667" t="s">
        <v>3545</v>
      </c>
      <c r="K667" s="1" t="s">
        <v>176</v>
      </c>
      <c r="L667" s="1">
        <v>2</v>
      </c>
      <c r="M667" s="1" t="s">
        <v>328</v>
      </c>
      <c r="N667" s="1">
        <v>4</v>
      </c>
      <c r="O667" s="1" t="s">
        <v>88</v>
      </c>
      <c r="P667" s="1">
        <v>4</v>
      </c>
      <c r="Q667" s="1"/>
      <c r="R667" t="s">
        <v>3546</v>
      </c>
      <c r="S667">
        <v>0</v>
      </c>
      <c r="X667">
        <v>0</v>
      </c>
      <c r="Y667" t="str" cm="1">
        <f t="array" ref="Y66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67" cm="1">
        <f t="array" ref="Z66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67" t="str" cm="1">
        <f t="array" ref="AA66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67" t="str" cm="1">
        <f t="array" ref="AB66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67" t="str" cm="1">
        <f t="array" ref="AC66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67" t="str" cm="1">
        <f t="array" ref="AD66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67">
        <f>IF(OR(Table1[[#This Row],[Merged_Coding3numerical1]]=1,Table1[[#This Row],[Merged_Coding3numerical2]]=1,Table1[[#This Row],[Merged_Coding3numerical3]]=1),1,0)</f>
        <v>0</v>
      </c>
      <c r="AF667">
        <f>IF(OR(Table1[[#This Row],[Merged_Coding3numerical1]]=2,Table1[[#This Row],[Merged_Coding3numerical2]]=2,Table1[[#This Row],[Merged_Coding3numerical3]]=2),1,0)</f>
        <v>1</v>
      </c>
      <c r="AG667">
        <f>IF(OR(Table1[[#This Row],[Merged_Coding3numerical1]]=3,Table1[[#This Row],[Merged_Coding3numerical2]]=3,Table1[[#This Row],[Merged_Coding3numerical3]]=3),1,0)</f>
        <v>0</v>
      </c>
      <c r="AH667">
        <f>IF(OR(Table1[[#This Row],[Merged_Coding3numerical1]]=4,Table1[[#This Row],[Merged_Coding3numerical2]]=4,Table1[[#This Row],[Merged_Coding3numerical3]]=4),1,0)</f>
        <v>0</v>
      </c>
      <c r="AI667">
        <f>IF(OR(Table1[[#This Row],[Merged_Coding3numerical1]]=5,Table1[[#This Row],[Merged_Coding3numerical2]]=5,Table1[[#This Row],[Merged_Coding3numerical3]]=5),1,0)</f>
        <v>0</v>
      </c>
      <c r="AJ667">
        <f>LEN(Table1[[#This Row],[narratives_open]])</f>
        <v>74</v>
      </c>
      <c r="AK667" s="1" t="s">
        <v>112</v>
      </c>
      <c r="AL667" s="1">
        <v>3</v>
      </c>
      <c r="AR667">
        <f t="shared" si="10"/>
        <v>1</v>
      </c>
      <c r="AS667">
        <v>1</v>
      </c>
      <c r="AT667">
        <v>2</v>
      </c>
      <c r="AU667">
        <v>3</v>
      </c>
      <c r="AV667">
        <f>IF(Table1[[#This Row],[narratives_rank_1]]=1,IF(Table1[[#This Row],[narratives_rank_2]]=2,123,132),IF(Table1[[#This Row],[narratives_rank_1]]=2,IF(Table1[[#This Row],[narratives_rank_2]]=1,213,231),IF(Table1[[#This Row],[narratives_rank_2]]=1,312,321)))</f>
        <v>123</v>
      </c>
      <c r="AW667" t="str">
        <f>IF(AV667=[1]Q4_narr_rank!$B$2,[1]Q4_narr_rank!$A$2,IF(AV667=[1]Q4_narr_rank!$B$3,[1]Q4_narr_rank!$A$3,IF(AV667=[1]Q4_narr_rank!$B$4,[1]Q4_narr_rank!$A$4,IF(AV667=[1]Q4_narr_rank!$B$5,[1]Q4_narr_rank!$A$5,IF(AV667=[1]Q4_narr_rank!$B$6,[1]Q4_narr_rank!$A$6,IF(AV667=[1]Q4_narr_rank!$B$7,[1]Q4_narr_rank!$A$7))))))</f>
        <v>Cynics</v>
      </c>
      <c r="AX667" t="s">
        <v>3547</v>
      </c>
      <c r="AY667">
        <v>1</v>
      </c>
      <c r="AZ667">
        <f>LEN(Table1[[#This Row],[narratives_probing]])</f>
        <v>79</v>
      </c>
      <c r="BA667" s="6" t="str">
        <f>IF(Table1[[#This Row],[narratives_rank_1]]=1,"Money",IF(Table1[[#This Row],[narratives_rank_2]]=1,"Mixture",IF(Table1[[#This Row],[narratives_rank_3]]=1,"Sincere")))</f>
        <v>Money</v>
      </c>
      <c r="BB667" s="7" t="s">
        <v>116</v>
      </c>
      <c r="BC667" s="1">
        <v>10</v>
      </c>
      <c r="BF667" t="s">
        <v>223</v>
      </c>
      <c r="BG667">
        <v>0.4</v>
      </c>
      <c r="BH667" t="s">
        <v>96</v>
      </c>
      <c r="BI667" t="s">
        <v>118</v>
      </c>
      <c r="BJ667" t="s">
        <v>134</v>
      </c>
      <c r="BK667" t="s">
        <v>120</v>
      </c>
      <c r="BL667" t="s">
        <v>99</v>
      </c>
      <c r="BN667">
        <v>22</v>
      </c>
      <c r="BO667" t="s">
        <v>122</v>
      </c>
      <c r="BP667" t="s">
        <v>101</v>
      </c>
      <c r="BQ667" t="s">
        <v>156</v>
      </c>
    </row>
    <row r="668" spans="1:69" x14ac:dyDescent="0.2">
      <c r="A668" t="s">
        <v>3548</v>
      </c>
      <c r="B668" t="s">
        <v>3548</v>
      </c>
      <c r="C668">
        <v>146.11199999999999</v>
      </c>
      <c r="D668" t="s">
        <v>3549</v>
      </c>
      <c r="E668" s="1" t="s">
        <v>127</v>
      </c>
      <c r="F668" s="1">
        <v>3</v>
      </c>
      <c r="G668" s="1" t="s">
        <v>128</v>
      </c>
      <c r="H668" s="1">
        <v>9</v>
      </c>
      <c r="I668" s="1"/>
      <c r="J668" t="s">
        <v>3550</v>
      </c>
      <c r="K668" s="1" t="s">
        <v>108</v>
      </c>
      <c r="L668" s="1">
        <v>1</v>
      </c>
      <c r="M668" s="1" t="s">
        <v>109</v>
      </c>
      <c r="N668" s="1">
        <v>1</v>
      </c>
      <c r="O668" s="1" t="s">
        <v>88</v>
      </c>
      <c r="P668" s="1">
        <v>4</v>
      </c>
      <c r="Q668" s="1"/>
      <c r="R668" t="s">
        <v>3551</v>
      </c>
      <c r="S668">
        <v>0</v>
      </c>
      <c r="X668">
        <v>0</v>
      </c>
      <c r="Y668" t="str" cm="1">
        <f t="array" ref="Y66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68" cm="1">
        <f t="array" ref="Z66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68" t="str" cm="1">
        <f t="array" ref="AA66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68" t="str" cm="1">
        <f t="array" ref="AB66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68" t="str" cm="1">
        <f t="array" ref="AC66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68" t="str" cm="1">
        <f t="array" ref="AD66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68">
        <f>IF(OR(Table1[[#This Row],[Merged_Coding3numerical1]]=1,Table1[[#This Row],[Merged_Coding3numerical2]]=1,Table1[[#This Row],[Merged_Coding3numerical3]]=1),1,0)</f>
        <v>0</v>
      </c>
      <c r="AF668">
        <f>IF(OR(Table1[[#This Row],[Merged_Coding3numerical1]]=2,Table1[[#This Row],[Merged_Coding3numerical2]]=2,Table1[[#This Row],[Merged_Coding3numerical3]]=2),1,0)</f>
        <v>0</v>
      </c>
      <c r="AG668">
        <f>IF(OR(Table1[[#This Row],[Merged_Coding3numerical1]]=3,Table1[[#This Row],[Merged_Coding3numerical2]]=3,Table1[[#This Row],[Merged_Coding3numerical3]]=3),1,0)</f>
        <v>0</v>
      </c>
      <c r="AH668">
        <f>IF(OR(Table1[[#This Row],[Merged_Coding3numerical1]]=4,Table1[[#This Row],[Merged_Coding3numerical2]]=4,Table1[[#This Row],[Merged_Coding3numerical3]]=4),1,0)</f>
        <v>1</v>
      </c>
      <c r="AI668">
        <f>IF(OR(Table1[[#This Row],[Merged_Coding3numerical1]]=5,Table1[[#This Row],[Merged_Coding3numerical2]]=5,Table1[[#This Row],[Merged_Coding3numerical3]]=5),1,0)</f>
        <v>0</v>
      </c>
      <c r="AJ668">
        <f>LEN(Table1[[#This Row],[narratives_open]])</f>
        <v>45</v>
      </c>
      <c r="AK668" s="1" t="s">
        <v>113</v>
      </c>
      <c r="AL668" s="1">
        <v>1</v>
      </c>
      <c r="AR668">
        <f t="shared" si="10"/>
        <v>1</v>
      </c>
      <c r="AS668">
        <v>2</v>
      </c>
      <c r="AT668">
        <v>1</v>
      </c>
      <c r="AU668">
        <v>3</v>
      </c>
      <c r="AV668">
        <f>IF(Table1[[#This Row],[narratives_rank_1]]=1,IF(Table1[[#This Row],[narratives_rank_2]]=2,123,132),IF(Table1[[#This Row],[narratives_rank_1]]=2,IF(Table1[[#This Row],[narratives_rank_2]]=1,213,231),IF(Table1[[#This Row],[narratives_rank_2]]=1,312,321)))</f>
        <v>213</v>
      </c>
      <c r="AW668" t="str">
        <f>IF(AV668=[1]Q4_narr_rank!$B$2,[1]Q4_narr_rank!$A$2,IF(AV668=[1]Q4_narr_rank!$B$3,[1]Q4_narr_rank!$A$3,IF(AV668=[1]Q4_narr_rank!$B$4,[1]Q4_narr_rank!$A$4,IF(AV668=[1]Q4_narr_rank!$B$5,[1]Q4_narr_rank!$A$5,IF(AV668=[1]Q4_narr_rank!$B$6,[1]Q4_narr_rank!$A$6,IF(AV668=[1]Q4_narr_rank!$B$7,[1]Q4_narr_rank!$A$7))))))</f>
        <v>Balanced Cynics</v>
      </c>
      <c r="AX668" t="s">
        <v>3552</v>
      </c>
      <c r="AY668">
        <v>1</v>
      </c>
      <c r="AZ668">
        <f>LEN(Table1[[#This Row],[narratives_probing]])</f>
        <v>48</v>
      </c>
      <c r="BA668" s="6" t="str">
        <f>IF(Table1[[#This Row],[narratives_rank_1]]=1,"Money",IF(Table1[[#This Row],[narratives_rank_2]]=1,"Mixture",IF(Table1[[#This Row],[narratives_rank_3]]=1,"Sincere")))</f>
        <v>Mixture</v>
      </c>
      <c r="BB668" s="7" t="s">
        <v>172</v>
      </c>
      <c r="BC668" s="1">
        <v>12</v>
      </c>
      <c r="BF668" t="s">
        <v>202</v>
      </c>
      <c r="BG668" t="s">
        <v>94</v>
      </c>
      <c r="BH668" t="s">
        <v>118</v>
      </c>
      <c r="BI668" t="s">
        <v>96</v>
      </c>
      <c r="BJ668" t="s">
        <v>134</v>
      </c>
      <c r="BK668" t="s">
        <v>163</v>
      </c>
      <c r="BL668" t="s">
        <v>135</v>
      </c>
      <c r="BN668">
        <v>85</v>
      </c>
      <c r="BO668" t="s">
        <v>122</v>
      </c>
      <c r="BP668" t="s">
        <v>324</v>
      </c>
      <c r="BQ668" t="s">
        <v>156</v>
      </c>
    </row>
    <row r="669" spans="1:69" x14ac:dyDescent="0.2">
      <c r="A669" t="s">
        <v>3553</v>
      </c>
      <c r="B669" t="s">
        <v>3553</v>
      </c>
      <c r="C669">
        <v>78.603999999999999</v>
      </c>
      <c r="D669" t="s">
        <v>3554</v>
      </c>
      <c r="E669" s="1" t="s">
        <v>105</v>
      </c>
      <c r="F669" s="1">
        <v>1</v>
      </c>
      <c r="G669" s="1" t="s">
        <v>182</v>
      </c>
      <c r="H669" s="1">
        <v>3</v>
      </c>
      <c r="I669" s="1"/>
      <c r="J669" t="s">
        <v>3555</v>
      </c>
      <c r="K669" s="1" t="s">
        <v>176</v>
      </c>
      <c r="L669" s="1">
        <v>2</v>
      </c>
      <c r="M669" s="1" t="s">
        <v>328</v>
      </c>
      <c r="N669" s="1">
        <v>4</v>
      </c>
      <c r="O669" s="1" t="s">
        <v>88</v>
      </c>
      <c r="P669" s="1">
        <v>4</v>
      </c>
      <c r="R669" t="s">
        <v>3556</v>
      </c>
      <c r="S669">
        <v>0</v>
      </c>
      <c r="V669" t="s">
        <v>185</v>
      </c>
      <c r="W669" s="8">
        <f>IF(Table1[[#This Row],[main_reasontext]]=[1]Q3_narr_open!$A$23,1,IF(Table1[[#This Row],[main_reasontext]]=[1]Q3_narr_open!$A$24,2,IF(Table1[[#This Row],[main_reasontext]]=[1]Q3_narr_open!$A$25,3,IF(Table1[[#This Row],[main_reasontext]]=[1]Q3_narr_open!$A$26,4,))))</f>
        <v>4</v>
      </c>
      <c r="X669">
        <v>1</v>
      </c>
      <c r="Y669" t="str" cm="1">
        <f t="array" ref="Y66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69" cm="1">
        <f t="array" ref="Z66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69" t="str" cm="1">
        <f t="array" ref="AA66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69" cm="1">
        <f t="array" ref="AB66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69" t="str" cm="1">
        <f t="array" ref="AC66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69" t="str" cm="1">
        <f t="array" ref="AD66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69">
        <f>IF(OR(Table1[[#This Row],[Merged_Coding3numerical1]]=1,Table1[[#This Row],[Merged_Coding3numerical2]]=1,Table1[[#This Row],[Merged_Coding3numerical3]]=1),1,0)</f>
        <v>1</v>
      </c>
      <c r="AF669">
        <f>IF(OR(Table1[[#This Row],[Merged_Coding3numerical1]]=2,Table1[[#This Row],[Merged_Coding3numerical2]]=2,Table1[[#This Row],[Merged_Coding3numerical3]]=2),1,0)</f>
        <v>0</v>
      </c>
      <c r="AG669">
        <f>IF(OR(Table1[[#This Row],[Merged_Coding3numerical1]]=3,Table1[[#This Row],[Merged_Coding3numerical2]]=3,Table1[[#This Row],[Merged_Coding3numerical3]]=3),1,0)</f>
        <v>0</v>
      </c>
      <c r="AH669">
        <f>IF(OR(Table1[[#This Row],[Merged_Coding3numerical1]]=4,Table1[[#This Row],[Merged_Coding3numerical2]]=4,Table1[[#This Row],[Merged_Coding3numerical3]]=4),1,0)</f>
        <v>1</v>
      </c>
      <c r="AI669">
        <f>IF(OR(Table1[[#This Row],[Merged_Coding3numerical1]]=5,Table1[[#This Row],[Merged_Coding3numerical2]]=5,Table1[[#This Row],[Merged_Coding3numerical3]]=5),1,0)</f>
        <v>0</v>
      </c>
      <c r="AJ669">
        <f>LEN(Table1[[#This Row],[narratives_open]])</f>
        <v>221</v>
      </c>
      <c r="AK669" s="1" t="s">
        <v>113</v>
      </c>
      <c r="AL669" s="1">
        <v>1</v>
      </c>
      <c r="AM669" s="1" t="s">
        <v>90</v>
      </c>
      <c r="AN669" s="1">
        <v>2</v>
      </c>
      <c r="AR669">
        <f t="shared" si="10"/>
        <v>0.5</v>
      </c>
      <c r="AS669">
        <v>3</v>
      </c>
      <c r="AT669">
        <v>1</v>
      </c>
      <c r="AU669">
        <v>2</v>
      </c>
      <c r="AV669">
        <f>IF(Table1[[#This Row],[narratives_rank_1]]=1,IF(Table1[[#This Row],[narratives_rank_2]]=2,123,132),IF(Table1[[#This Row],[narratives_rank_1]]=2,IF(Table1[[#This Row],[narratives_rank_2]]=1,213,231),IF(Table1[[#This Row],[narratives_rank_2]]=1,312,321)))</f>
        <v>312</v>
      </c>
      <c r="AW669" t="str">
        <f>IF(AV669=[1]Q4_narr_rank!$B$2,[1]Q4_narr_rank!$A$2,IF(AV669=[1]Q4_narr_rank!$B$3,[1]Q4_narr_rank!$A$3,IF(AV669=[1]Q4_narr_rank!$B$4,[1]Q4_narr_rank!$A$4,IF(AV669=[1]Q4_narr_rank!$B$5,[1]Q4_narr_rank!$A$5,IF(AV669=[1]Q4_narr_rank!$B$6,[1]Q4_narr_rank!$A$6,IF(AV669=[1]Q4_narr_rank!$B$7,[1]Q4_narr_rank!$A$7))))))</f>
        <v>Balanced Idealists</v>
      </c>
      <c r="AX669" t="s">
        <v>3557</v>
      </c>
      <c r="AY669">
        <v>1</v>
      </c>
      <c r="AZ669">
        <f>LEN(Table1[[#This Row],[narratives_probing]])</f>
        <v>226</v>
      </c>
      <c r="BA669" s="6" t="str">
        <f>IF(Table1[[#This Row],[narratives_rank_1]]=1,"Money",IF(Table1[[#This Row],[narratives_rank_2]]=1,"Mixture",IF(Table1[[#This Row],[narratives_rank_3]]=1,"Sincere")))</f>
        <v>Mixture</v>
      </c>
      <c r="BB669" s="9" t="s">
        <v>132</v>
      </c>
      <c r="BC669" s="1">
        <v>20</v>
      </c>
      <c r="BF669" t="s">
        <v>133</v>
      </c>
      <c r="BG669" t="s">
        <v>187</v>
      </c>
      <c r="BH669" t="s">
        <v>146</v>
      </c>
      <c r="BI669" t="s">
        <v>146</v>
      </c>
      <c r="BJ669" t="s">
        <v>154</v>
      </c>
      <c r="BK669" t="s">
        <v>163</v>
      </c>
      <c r="BL669" t="s">
        <v>135</v>
      </c>
      <c r="BN669">
        <v>64</v>
      </c>
      <c r="BO669" t="s">
        <v>136</v>
      </c>
      <c r="BP669" t="s">
        <v>147</v>
      </c>
      <c r="BQ669" t="s">
        <v>138</v>
      </c>
    </row>
    <row r="670" spans="1:69" x14ac:dyDescent="0.2">
      <c r="A670" t="s">
        <v>3558</v>
      </c>
      <c r="B670" t="s">
        <v>3558</v>
      </c>
      <c r="C670">
        <v>78.460999999999999</v>
      </c>
      <c r="D670" t="s">
        <v>3559</v>
      </c>
      <c r="E670" s="1" t="s">
        <v>205</v>
      </c>
      <c r="F670" s="1">
        <v>2</v>
      </c>
      <c r="G670" s="1" t="s">
        <v>206</v>
      </c>
      <c r="H670" s="1">
        <v>6</v>
      </c>
      <c r="I670" s="1"/>
      <c r="J670" t="s">
        <v>3560</v>
      </c>
      <c r="K670" s="1" t="s">
        <v>108</v>
      </c>
      <c r="L670" s="1">
        <v>1</v>
      </c>
      <c r="M670" s="1" t="s">
        <v>109</v>
      </c>
      <c r="N670" s="1">
        <v>1</v>
      </c>
      <c r="O670" s="1" t="s">
        <v>88</v>
      </c>
      <c r="P670" s="1">
        <v>4</v>
      </c>
      <c r="R670" t="s">
        <v>3561</v>
      </c>
      <c r="S670">
        <v>0</v>
      </c>
      <c r="X670">
        <v>0</v>
      </c>
      <c r="Y670" t="str" cm="1">
        <f t="array" ref="Y67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70" cm="1">
        <f t="array" ref="Z67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70" t="str" cm="1">
        <f t="array" ref="AA67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70" t="str" cm="1">
        <f t="array" ref="AB67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70" t="str" cm="1">
        <f t="array" ref="AC67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70" t="str" cm="1">
        <f t="array" ref="AD67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70">
        <f>IF(OR(Table1[[#This Row],[Merged_Coding3numerical1]]=1,Table1[[#This Row],[Merged_Coding3numerical2]]=1,Table1[[#This Row],[Merged_Coding3numerical3]]=1),1,0)</f>
        <v>0</v>
      </c>
      <c r="AF670">
        <f>IF(OR(Table1[[#This Row],[Merged_Coding3numerical1]]=2,Table1[[#This Row],[Merged_Coding3numerical2]]=2,Table1[[#This Row],[Merged_Coding3numerical3]]=2),1,0)</f>
        <v>1</v>
      </c>
      <c r="AG670">
        <f>IF(OR(Table1[[#This Row],[Merged_Coding3numerical1]]=3,Table1[[#This Row],[Merged_Coding3numerical2]]=3,Table1[[#This Row],[Merged_Coding3numerical3]]=3),1,0)</f>
        <v>0</v>
      </c>
      <c r="AH670">
        <f>IF(OR(Table1[[#This Row],[Merged_Coding3numerical1]]=4,Table1[[#This Row],[Merged_Coding3numerical2]]=4,Table1[[#This Row],[Merged_Coding3numerical3]]=4),1,0)</f>
        <v>0</v>
      </c>
      <c r="AI670">
        <f>IF(OR(Table1[[#This Row],[Merged_Coding3numerical1]]=5,Table1[[#This Row],[Merged_Coding3numerical2]]=5,Table1[[#This Row],[Merged_Coding3numerical3]]=5),1,0)</f>
        <v>0</v>
      </c>
      <c r="AJ670">
        <f>LEN(Table1[[#This Row],[narratives_open]])</f>
        <v>236</v>
      </c>
      <c r="AK670" s="1" t="s">
        <v>221</v>
      </c>
      <c r="AL670" s="1">
        <v>5</v>
      </c>
      <c r="AR670">
        <f t="shared" si="10"/>
        <v>1</v>
      </c>
      <c r="AS670">
        <v>2</v>
      </c>
      <c r="AT670">
        <v>1</v>
      </c>
      <c r="AU670">
        <v>3</v>
      </c>
      <c r="AV670">
        <f>IF(Table1[[#This Row],[narratives_rank_1]]=1,IF(Table1[[#This Row],[narratives_rank_2]]=2,123,132),IF(Table1[[#This Row],[narratives_rank_1]]=2,IF(Table1[[#This Row],[narratives_rank_2]]=1,213,231),IF(Table1[[#This Row],[narratives_rank_2]]=1,312,321)))</f>
        <v>213</v>
      </c>
      <c r="AW670" t="str">
        <f>IF(AV670=[1]Q4_narr_rank!$B$2,[1]Q4_narr_rank!$A$2,IF(AV670=[1]Q4_narr_rank!$B$3,[1]Q4_narr_rank!$A$3,IF(AV670=[1]Q4_narr_rank!$B$4,[1]Q4_narr_rank!$A$4,IF(AV670=[1]Q4_narr_rank!$B$5,[1]Q4_narr_rank!$A$5,IF(AV670=[1]Q4_narr_rank!$B$6,[1]Q4_narr_rank!$A$6,IF(AV670=[1]Q4_narr_rank!$B$7,[1]Q4_narr_rank!$A$7))))))</f>
        <v>Balanced Cynics</v>
      </c>
      <c r="AX670" t="s">
        <v>3562</v>
      </c>
      <c r="AY670">
        <v>1</v>
      </c>
      <c r="AZ670">
        <f>LEN(Table1[[#This Row],[narratives_probing]])</f>
        <v>294</v>
      </c>
      <c r="BA670" s="6" t="str">
        <f>IF(Table1[[#This Row],[narratives_rank_1]]=1,"Money",IF(Table1[[#This Row],[narratives_rank_2]]=1,"Mixture",IF(Table1[[#This Row],[narratives_rank_3]]=1,"Sincere")))</f>
        <v>Mixture</v>
      </c>
      <c r="BB670" s="9" t="s">
        <v>336</v>
      </c>
      <c r="BC670" s="1">
        <v>3</v>
      </c>
      <c r="BF670" t="s">
        <v>223</v>
      </c>
      <c r="BG670" t="s">
        <v>187</v>
      </c>
      <c r="BH670" t="s">
        <v>146</v>
      </c>
      <c r="BI670" t="s">
        <v>146</v>
      </c>
      <c r="BJ670" t="s">
        <v>119</v>
      </c>
      <c r="BK670" t="s">
        <v>120</v>
      </c>
      <c r="BL670" t="s">
        <v>99</v>
      </c>
      <c r="BN670">
        <v>35</v>
      </c>
      <c r="BO670" t="s">
        <v>136</v>
      </c>
      <c r="BP670" t="s">
        <v>147</v>
      </c>
      <c r="BQ670" t="s">
        <v>138</v>
      </c>
    </row>
    <row r="671" spans="1:69" x14ac:dyDescent="0.2">
      <c r="A671" t="s">
        <v>3563</v>
      </c>
      <c r="B671" t="s">
        <v>3563</v>
      </c>
      <c r="C671">
        <v>228.167</v>
      </c>
      <c r="D671" t="s">
        <v>3564</v>
      </c>
      <c r="E671" s="1" t="s">
        <v>84</v>
      </c>
      <c r="F671" s="1">
        <v>4</v>
      </c>
      <c r="G671" s="1" t="s">
        <v>84</v>
      </c>
      <c r="H671" s="1">
        <v>1</v>
      </c>
      <c r="I671" s="1"/>
      <c r="J671" t="s">
        <v>3565</v>
      </c>
      <c r="K671" s="1" t="s">
        <v>176</v>
      </c>
      <c r="L671" s="1">
        <v>2</v>
      </c>
      <c r="M671" s="1" t="s">
        <v>328</v>
      </c>
      <c r="N671" s="1">
        <v>4</v>
      </c>
      <c r="O671" s="1" t="s">
        <v>88</v>
      </c>
      <c r="P671" s="1">
        <v>4</v>
      </c>
      <c r="R671" t="s">
        <v>3566</v>
      </c>
      <c r="S671">
        <v>0</v>
      </c>
      <c r="V671" t="s">
        <v>90</v>
      </c>
      <c r="W671" s="8">
        <f>IF(Table1[[#This Row],[main_reasontext]]=[1]Q3_narr_open!$A$23,1,IF(Table1[[#This Row],[main_reasontext]]=[1]Q3_narr_open!$A$24,2,IF(Table1[[#This Row],[main_reasontext]]=[1]Q3_narr_open!$A$25,3,IF(Table1[[#This Row],[main_reasontext]]=[1]Q3_narr_open!$A$26,4,))))</f>
        <v>1</v>
      </c>
      <c r="X671">
        <v>0</v>
      </c>
      <c r="Y671" t="str" cm="1">
        <f t="array" ref="Y67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71" cm="1">
        <f t="array" ref="Z67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71" t="str" cm="1">
        <f t="array" ref="AA67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71" cm="1">
        <f t="array" ref="AB67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71" t="str" cm="1">
        <f t="array" ref="AC67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71" t="str" cm="1">
        <f t="array" ref="AD67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71">
        <f>IF(OR(Table1[[#This Row],[Merged_Coding3numerical1]]=1,Table1[[#This Row],[Merged_Coding3numerical2]]=1,Table1[[#This Row],[Merged_Coding3numerical3]]=1),1,0)</f>
        <v>1</v>
      </c>
      <c r="AF671">
        <f>IF(OR(Table1[[#This Row],[Merged_Coding3numerical1]]=2,Table1[[#This Row],[Merged_Coding3numerical2]]=2,Table1[[#This Row],[Merged_Coding3numerical3]]=2),1,0)</f>
        <v>0</v>
      </c>
      <c r="AG671">
        <f>IF(OR(Table1[[#This Row],[Merged_Coding3numerical1]]=3,Table1[[#This Row],[Merged_Coding3numerical2]]=3,Table1[[#This Row],[Merged_Coding3numerical3]]=3),1,0)</f>
        <v>0</v>
      </c>
      <c r="AH671">
        <f>IF(OR(Table1[[#This Row],[Merged_Coding3numerical1]]=4,Table1[[#This Row],[Merged_Coding3numerical2]]=4,Table1[[#This Row],[Merged_Coding3numerical3]]=4),1,0)</f>
        <v>1</v>
      </c>
      <c r="AI671">
        <f>IF(OR(Table1[[#This Row],[Merged_Coding3numerical1]]=5,Table1[[#This Row],[Merged_Coding3numerical2]]=5,Table1[[#This Row],[Merged_Coding3numerical3]]=5),1,0)</f>
        <v>0</v>
      </c>
      <c r="AJ671">
        <f>LEN(Table1[[#This Row],[narratives_open]])</f>
        <v>339</v>
      </c>
      <c r="AK671" s="1" t="s">
        <v>90</v>
      </c>
      <c r="AL671" s="1">
        <v>2</v>
      </c>
      <c r="AM671" s="1" t="s">
        <v>113</v>
      </c>
      <c r="AN671" s="1">
        <v>1</v>
      </c>
      <c r="AR671">
        <f t="shared" si="10"/>
        <v>0.5</v>
      </c>
      <c r="AS671">
        <v>1</v>
      </c>
      <c r="AT671">
        <v>2</v>
      </c>
      <c r="AU671">
        <v>3</v>
      </c>
      <c r="AV671">
        <f>IF(Table1[[#This Row],[narratives_rank_1]]=1,IF(Table1[[#This Row],[narratives_rank_2]]=2,123,132),IF(Table1[[#This Row],[narratives_rank_1]]=2,IF(Table1[[#This Row],[narratives_rank_2]]=1,213,231),IF(Table1[[#This Row],[narratives_rank_2]]=1,312,321)))</f>
        <v>123</v>
      </c>
      <c r="AW671" t="str">
        <f>IF(AV671=[1]Q4_narr_rank!$B$2,[1]Q4_narr_rank!$A$2,IF(AV671=[1]Q4_narr_rank!$B$3,[1]Q4_narr_rank!$A$3,IF(AV671=[1]Q4_narr_rank!$B$4,[1]Q4_narr_rank!$A$4,IF(AV671=[1]Q4_narr_rank!$B$5,[1]Q4_narr_rank!$A$5,IF(AV671=[1]Q4_narr_rank!$B$6,[1]Q4_narr_rank!$A$6,IF(AV671=[1]Q4_narr_rank!$B$7,[1]Q4_narr_rank!$A$7))))))</f>
        <v>Cynics</v>
      </c>
      <c r="AX671" t="s">
        <v>3567</v>
      </c>
      <c r="AY671">
        <v>1</v>
      </c>
      <c r="AZ671">
        <f>LEN(Table1[[#This Row],[narratives_probing]])</f>
        <v>177</v>
      </c>
      <c r="BA671" s="6" t="str">
        <f>IF(Table1[[#This Row],[narratives_rank_1]]=1,"Money",IF(Table1[[#This Row],[narratives_rank_2]]=1,"Mixture",IF(Table1[[#This Row],[narratives_rank_3]]=1,"Sincere")))</f>
        <v>Money</v>
      </c>
      <c r="BB671" s="10" t="s">
        <v>116</v>
      </c>
      <c r="BC671" s="1">
        <v>10</v>
      </c>
      <c r="BF671" t="s">
        <v>223</v>
      </c>
      <c r="BG671">
        <v>0.2</v>
      </c>
      <c r="BH671" t="s">
        <v>118</v>
      </c>
      <c r="BI671" t="s">
        <v>118</v>
      </c>
      <c r="BJ671" t="s">
        <v>134</v>
      </c>
      <c r="BK671" t="s">
        <v>163</v>
      </c>
      <c r="BL671" t="s">
        <v>121</v>
      </c>
      <c r="BN671">
        <v>22</v>
      </c>
      <c r="BO671" t="s">
        <v>136</v>
      </c>
      <c r="BP671" t="s">
        <v>324</v>
      </c>
      <c r="BQ671" t="s">
        <v>138</v>
      </c>
    </row>
    <row r="672" spans="1:69" x14ac:dyDescent="0.2">
      <c r="A672" t="s">
        <v>3568</v>
      </c>
      <c r="B672" t="s">
        <v>3568</v>
      </c>
      <c r="C672">
        <v>73.069999999999993</v>
      </c>
      <c r="D672" t="s">
        <v>3569</v>
      </c>
      <c r="E672" s="1" t="s">
        <v>84</v>
      </c>
      <c r="F672" s="1">
        <v>4</v>
      </c>
      <c r="G672" s="1" t="s">
        <v>84</v>
      </c>
      <c r="H672" s="1">
        <v>1</v>
      </c>
      <c r="I672" s="1"/>
      <c r="J672" t="s">
        <v>3570</v>
      </c>
      <c r="K672" s="1" t="s">
        <v>176</v>
      </c>
      <c r="L672" s="1">
        <v>2</v>
      </c>
      <c r="M672" s="1" t="s">
        <v>177</v>
      </c>
      <c r="N672" s="1">
        <v>2</v>
      </c>
      <c r="O672" s="1" t="s">
        <v>88</v>
      </c>
      <c r="P672" s="1">
        <v>4</v>
      </c>
      <c r="R672" t="s">
        <v>3571</v>
      </c>
      <c r="S672">
        <v>0</v>
      </c>
      <c r="V672" t="s">
        <v>90</v>
      </c>
      <c r="W672" s="8">
        <f>IF(Table1[[#This Row],[main_reasontext]]=[1]Q3_narr_open!$A$23,1,IF(Table1[[#This Row],[main_reasontext]]=[1]Q3_narr_open!$A$24,2,IF(Table1[[#This Row],[main_reasontext]]=[1]Q3_narr_open!$A$25,3,IF(Table1[[#This Row],[main_reasontext]]=[1]Q3_narr_open!$A$26,4,))))</f>
        <v>1</v>
      </c>
      <c r="X672">
        <v>0</v>
      </c>
      <c r="Y672" t="str" cm="1">
        <f t="array" ref="Y67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72" cm="1">
        <f t="array" ref="Z67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72" t="str" cm="1">
        <f t="array" ref="AA67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72" cm="1">
        <f t="array" ref="AB67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72" t="str" cm="1">
        <f t="array" ref="AC67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72" t="str" cm="1">
        <f t="array" ref="AD67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72">
        <f>IF(OR(Table1[[#This Row],[Merged_Coding3numerical1]]=1,Table1[[#This Row],[Merged_Coding3numerical2]]=1,Table1[[#This Row],[Merged_Coding3numerical3]]=1),1,0)</f>
        <v>1</v>
      </c>
      <c r="AF672">
        <f>IF(OR(Table1[[#This Row],[Merged_Coding3numerical1]]=2,Table1[[#This Row],[Merged_Coding3numerical2]]=2,Table1[[#This Row],[Merged_Coding3numerical3]]=2),1,0)</f>
        <v>1</v>
      </c>
      <c r="AG672">
        <f>IF(OR(Table1[[#This Row],[Merged_Coding3numerical1]]=3,Table1[[#This Row],[Merged_Coding3numerical2]]=3,Table1[[#This Row],[Merged_Coding3numerical3]]=3),1,0)</f>
        <v>0</v>
      </c>
      <c r="AH672">
        <f>IF(OR(Table1[[#This Row],[Merged_Coding3numerical1]]=4,Table1[[#This Row],[Merged_Coding3numerical2]]=4,Table1[[#This Row],[Merged_Coding3numerical3]]=4),1,0)</f>
        <v>0</v>
      </c>
      <c r="AI672">
        <f>IF(OR(Table1[[#This Row],[Merged_Coding3numerical1]]=5,Table1[[#This Row],[Merged_Coding3numerical2]]=5,Table1[[#This Row],[Merged_Coding3numerical3]]=5),1,0)</f>
        <v>0</v>
      </c>
      <c r="AJ672">
        <f>LEN(Table1[[#This Row],[narratives_open]])</f>
        <v>307</v>
      </c>
      <c r="AK672" s="1" t="s">
        <v>90</v>
      </c>
      <c r="AL672" s="1">
        <v>2</v>
      </c>
      <c r="AM672" s="1" t="s">
        <v>112</v>
      </c>
      <c r="AN672" s="1">
        <v>3</v>
      </c>
      <c r="AR672">
        <f t="shared" si="10"/>
        <v>0.5</v>
      </c>
      <c r="AS672">
        <v>2</v>
      </c>
      <c r="AT672">
        <v>1</v>
      </c>
      <c r="AU672">
        <v>3</v>
      </c>
      <c r="AV672">
        <f>IF(Table1[[#This Row],[narratives_rank_1]]=1,IF(Table1[[#This Row],[narratives_rank_2]]=2,123,132),IF(Table1[[#This Row],[narratives_rank_1]]=2,IF(Table1[[#This Row],[narratives_rank_2]]=1,213,231),IF(Table1[[#This Row],[narratives_rank_2]]=1,312,321)))</f>
        <v>213</v>
      </c>
      <c r="AW672" t="str">
        <f>IF(AV672=[1]Q4_narr_rank!$B$2,[1]Q4_narr_rank!$A$2,IF(AV672=[1]Q4_narr_rank!$B$3,[1]Q4_narr_rank!$A$3,IF(AV672=[1]Q4_narr_rank!$B$4,[1]Q4_narr_rank!$A$4,IF(AV672=[1]Q4_narr_rank!$B$5,[1]Q4_narr_rank!$A$5,IF(AV672=[1]Q4_narr_rank!$B$6,[1]Q4_narr_rank!$A$6,IF(AV672=[1]Q4_narr_rank!$B$7,[1]Q4_narr_rank!$A$7))))))</f>
        <v>Balanced Cynics</v>
      </c>
      <c r="AX672" t="s">
        <v>3572</v>
      </c>
      <c r="AY672">
        <v>1</v>
      </c>
      <c r="AZ672">
        <f>LEN(Table1[[#This Row],[narratives_probing]])</f>
        <v>563</v>
      </c>
      <c r="BA672" s="6" t="str">
        <f>IF(Table1[[#This Row],[narratives_rank_1]]=1,"Money",IF(Table1[[#This Row],[narratives_rank_2]]=1,"Mixture",IF(Table1[[#This Row],[narratives_rank_3]]=1,"Sincere")))</f>
        <v>Mixture</v>
      </c>
      <c r="BB672" s="9" t="s">
        <v>268</v>
      </c>
      <c r="BC672" s="1">
        <v>6</v>
      </c>
      <c r="BF672" t="s">
        <v>223</v>
      </c>
      <c r="BG672">
        <v>0.6</v>
      </c>
      <c r="BH672" t="s">
        <v>498</v>
      </c>
      <c r="BI672" t="s">
        <v>146</v>
      </c>
      <c r="BJ672" t="s">
        <v>154</v>
      </c>
      <c r="BK672" t="s">
        <v>163</v>
      </c>
      <c r="BL672" t="s">
        <v>135</v>
      </c>
      <c r="BN672">
        <v>25</v>
      </c>
      <c r="BO672" t="s">
        <v>100</v>
      </c>
      <c r="BP672" t="s">
        <v>123</v>
      </c>
      <c r="BQ672" t="s">
        <v>124</v>
      </c>
    </row>
    <row r="673" spans="1:69" x14ac:dyDescent="0.2">
      <c r="A673" t="s">
        <v>3573</v>
      </c>
      <c r="B673" t="s">
        <v>3573</v>
      </c>
      <c r="C673">
        <v>18.620999999999999</v>
      </c>
      <c r="D673" t="s">
        <v>3574</v>
      </c>
      <c r="E673" s="1" t="s">
        <v>105</v>
      </c>
      <c r="F673" s="1">
        <v>1</v>
      </c>
      <c r="G673" s="1" t="s">
        <v>106</v>
      </c>
      <c r="H673" s="1">
        <v>2</v>
      </c>
      <c r="I673" s="1"/>
      <c r="J673" t="s">
        <v>3575</v>
      </c>
      <c r="K673" s="1" t="s">
        <v>108</v>
      </c>
      <c r="L673" s="1">
        <v>1</v>
      </c>
      <c r="M673" s="1" t="s">
        <v>109</v>
      </c>
      <c r="N673" s="1">
        <v>1</v>
      </c>
      <c r="O673" s="1" t="s">
        <v>88</v>
      </c>
      <c r="P673" s="1">
        <v>4</v>
      </c>
      <c r="Q673" s="1"/>
      <c r="R673" t="s">
        <v>3576</v>
      </c>
      <c r="S673">
        <v>0</v>
      </c>
      <c r="X673">
        <v>0</v>
      </c>
      <c r="Y673" t="str" cm="1">
        <f t="array" ref="Y67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73" cm="1">
        <f t="array" ref="Z67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73" t="str" cm="1">
        <f t="array" ref="AA67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73" t="str" cm="1">
        <f t="array" ref="AB67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73" t="str" cm="1">
        <f t="array" ref="AC67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73" t="str" cm="1">
        <f t="array" ref="AD67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73">
        <f>IF(OR(Table1[[#This Row],[Merged_Coding3numerical1]]=1,Table1[[#This Row],[Merged_Coding3numerical2]]=1,Table1[[#This Row],[Merged_Coding3numerical3]]=1),1,0)</f>
        <v>1</v>
      </c>
      <c r="AF673">
        <f>IF(OR(Table1[[#This Row],[Merged_Coding3numerical1]]=2,Table1[[#This Row],[Merged_Coding3numerical2]]=2,Table1[[#This Row],[Merged_Coding3numerical3]]=2),1,0)</f>
        <v>0</v>
      </c>
      <c r="AG673">
        <f>IF(OR(Table1[[#This Row],[Merged_Coding3numerical1]]=3,Table1[[#This Row],[Merged_Coding3numerical2]]=3,Table1[[#This Row],[Merged_Coding3numerical3]]=3),1,0)</f>
        <v>0</v>
      </c>
      <c r="AH673">
        <f>IF(OR(Table1[[#This Row],[Merged_Coding3numerical1]]=4,Table1[[#This Row],[Merged_Coding3numerical2]]=4,Table1[[#This Row],[Merged_Coding3numerical3]]=4),1,0)</f>
        <v>0</v>
      </c>
      <c r="AI673">
        <f>IF(OR(Table1[[#This Row],[Merged_Coding3numerical1]]=5,Table1[[#This Row],[Merged_Coding3numerical2]]=5,Table1[[#This Row],[Merged_Coding3numerical3]]=5),1,0)</f>
        <v>0</v>
      </c>
      <c r="AJ673">
        <f>LEN(Table1[[#This Row],[narratives_open]])</f>
        <v>138</v>
      </c>
      <c r="AK673" s="1" t="s">
        <v>90</v>
      </c>
      <c r="AL673" s="1">
        <v>2</v>
      </c>
      <c r="AR673">
        <f t="shared" si="10"/>
        <v>1</v>
      </c>
      <c r="AS673">
        <v>2</v>
      </c>
      <c r="AT673">
        <v>1</v>
      </c>
      <c r="AU673">
        <v>3</v>
      </c>
      <c r="AV673">
        <f>IF(Table1[[#This Row],[narratives_rank_1]]=1,IF(Table1[[#This Row],[narratives_rank_2]]=2,123,132),IF(Table1[[#This Row],[narratives_rank_1]]=2,IF(Table1[[#This Row],[narratives_rank_2]]=1,213,231),IF(Table1[[#This Row],[narratives_rank_2]]=1,312,321)))</f>
        <v>213</v>
      </c>
      <c r="AW673" t="str">
        <f>IF(AV673=[1]Q4_narr_rank!$B$2,[1]Q4_narr_rank!$A$2,IF(AV673=[1]Q4_narr_rank!$B$3,[1]Q4_narr_rank!$A$3,IF(AV673=[1]Q4_narr_rank!$B$4,[1]Q4_narr_rank!$A$4,IF(AV673=[1]Q4_narr_rank!$B$5,[1]Q4_narr_rank!$A$5,IF(AV673=[1]Q4_narr_rank!$B$6,[1]Q4_narr_rank!$A$6,IF(AV673=[1]Q4_narr_rank!$B$7,[1]Q4_narr_rank!$A$7))))))</f>
        <v>Balanced Cynics</v>
      </c>
      <c r="AX673" t="s">
        <v>3577</v>
      </c>
      <c r="AY673">
        <v>1</v>
      </c>
      <c r="AZ673">
        <f>LEN(Table1[[#This Row],[narratives_probing]])</f>
        <v>62</v>
      </c>
      <c r="BA673" s="6" t="str">
        <f>IF(Table1[[#This Row],[narratives_rank_1]]=1,"Money",IF(Table1[[#This Row],[narratives_rank_2]]=1,"Mixture",IF(Table1[[#This Row],[narratives_rank_3]]=1,"Sincere")))</f>
        <v>Mixture</v>
      </c>
      <c r="BB673" s="13" t="s">
        <v>116</v>
      </c>
      <c r="BC673" s="1">
        <v>10</v>
      </c>
      <c r="BF673" t="s">
        <v>117</v>
      </c>
      <c r="BG673">
        <v>0.4</v>
      </c>
      <c r="BH673" t="s">
        <v>146</v>
      </c>
      <c r="BI673" t="s">
        <v>118</v>
      </c>
      <c r="BJ673" t="s">
        <v>162</v>
      </c>
      <c r="BK673" t="s">
        <v>163</v>
      </c>
      <c r="BL673" t="s">
        <v>135</v>
      </c>
      <c r="BN673">
        <v>26</v>
      </c>
      <c r="BO673" t="s">
        <v>122</v>
      </c>
      <c r="BP673" t="s">
        <v>147</v>
      </c>
      <c r="BQ673" t="s">
        <v>138</v>
      </c>
    </row>
    <row r="674" spans="1:69" x14ac:dyDescent="0.2">
      <c r="A674" t="s">
        <v>3578</v>
      </c>
      <c r="B674" t="s">
        <v>3578</v>
      </c>
      <c r="C674">
        <v>65.100999999999999</v>
      </c>
      <c r="D674" t="s">
        <v>3579</v>
      </c>
      <c r="E674" s="1" t="s">
        <v>127</v>
      </c>
      <c r="F674" s="1">
        <v>3</v>
      </c>
      <c r="G674" s="1" t="s">
        <v>544</v>
      </c>
      <c r="H674" s="1">
        <v>8</v>
      </c>
      <c r="I674" s="1"/>
      <c r="J674" t="s">
        <v>3580</v>
      </c>
      <c r="K674" s="1" t="s">
        <v>108</v>
      </c>
      <c r="L674" s="1">
        <v>1</v>
      </c>
      <c r="M674" s="1" t="s">
        <v>109</v>
      </c>
      <c r="N674" s="1">
        <v>1</v>
      </c>
      <c r="O674" s="1" t="s">
        <v>88</v>
      </c>
      <c r="P674" s="1">
        <v>4</v>
      </c>
      <c r="R674" t="s">
        <v>3581</v>
      </c>
      <c r="S674">
        <v>0</v>
      </c>
      <c r="T674" t="s">
        <v>170</v>
      </c>
      <c r="V674" t="s">
        <v>185</v>
      </c>
      <c r="W674" s="8">
        <f>IF(Table1[[#This Row],[main_reasontext]]=[1]Q3_narr_open!$A$23,1,IF(Table1[[#This Row],[main_reasontext]]=[1]Q3_narr_open!$A$24,2,IF(Table1[[#This Row],[main_reasontext]]=[1]Q3_narr_open!$A$25,3,IF(Table1[[#This Row],[main_reasontext]]=[1]Q3_narr_open!$A$26,4,))))</f>
        <v>4</v>
      </c>
      <c r="X674">
        <v>0</v>
      </c>
      <c r="Y674" t="str" cm="1">
        <f t="array" ref="Y67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74" cm="1">
        <f t="array" ref="Z67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74" t="str" cm="1">
        <f t="array" ref="AA67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74" cm="1">
        <f t="array" ref="AB67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74" t="str" cm="1">
        <f t="array" ref="AC67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74" t="str" cm="1">
        <f t="array" ref="AD67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74">
        <f>IF(OR(Table1[[#This Row],[Merged_Coding3numerical1]]=1,Table1[[#This Row],[Merged_Coding3numerical2]]=1,Table1[[#This Row],[Merged_Coding3numerical3]]=1),1,0)</f>
        <v>0</v>
      </c>
      <c r="AF674">
        <f>IF(OR(Table1[[#This Row],[Merged_Coding3numerical1]]=2,Table1[[#This Row],[Merged_Coding3numerical2]]=2,Table1[[#This Row],[Merged_Coding3numerical3]]=2),1,0)</f>
        <v>1</v>
      </c>
      <c r="AG674">
        <f>IF(OR(Table1[[#This Row],[Merged_Coding3numerical1]]=3,Table1[[#This Row],[Merged_Coding3numerical2]]=3,Table1[[#This Row],[Merged_Coding3numerical3]]=3),1,0)</f>
        <v>0</v>
      </c>
      <c r="AH674">
        <f>IF(OR(Table1[[#This Row],[Merged_Coding3numerical1]]=4,Table1[[#This Row],[Merged_Coding3numerical2]]=4,Table1[[#This Row],[Merged_Coding3numerical3]]=4),1,0)</f>
        <v>1</v>
      </c>
      <c r="AI674">
        <f>IF(OR(Table1[[#This Row],[Merged_Coding3numerical1]]=5,Table1[[#This Row],[Merged_Coding3numerical2]]=5,Table1[[#This Row],[Merged_Coding3numerical3]]=5),1,0)</f>
        <v>0</v>
      </c>
      <c r="AJ674">
        <f>LEN(Table1[[#This Row],[narratives_open]])</f>
        <v>223</v>
      </c>
      <c r="AK674" s="1" t="s">
        <v>113</v>
      </c>
      <c r="AL674" s="1">
        <v>1</v>
      </c>
      <c r="AM674" s="1" t="s">
        <v>112</v>
      </c>
      <c r="AN674" s="1">
        <v>3</v>
      </c>
      <c r="AR674">
        <f t="shared" si="10"/>
        <v>0.5</v>
      </c>
      <c r="AS674">
        <v>1</v>
      </c>
      <c r="AT674">
        <v>2</v>
      </c>
      <c r="AU674">
        <v>3</v>
      </c>
      <c r="AV674">
        <f>IF(Table1[[#This Row],[narratives_rank_1]]=1,IF(Table1[[#This Row],[narratives_rank_2]]=2,123,132),IF(Table1[[#This Row],[narratives_rank_1]]=2,IF(Table1[[#This Row],[narratives_rank_2]]=1,213,231),IF(Table1[[#This Row],[narratives_rank_2]]=1,312,321)))</f>
        <v>123</v>
      </c>
      <c r="AW674" t="str">
        <f>IF(AV674=[1]Q4_narr_rank!$B$2,[1]Q4_narr_rank!$A$2,IF(AV674=[1]Q4_narr_rank!$B$3,[1]Q4_narr_rank!$A$3,IF(AV674=[1]Q4_narr_rank!$B$4,[1]Q4_narr_rank!$A$4,IF(AV674=[1]Q4_narr_rank!$B$5,[1]Q4_narr_rank!$A$5,IF(AV674=[1]Q4_narr_rank!$B$6,[1]Q4_narr_rank!$A$6,IF(AV674=[1]Q4_narr_rank!$B$7,[1]Q4_narr_rank!$A$7))))))</f>
        <v>Cynics</v>
      </c>
      <c r="AX674" t="s">
        <v>3582</v>
      </c>
      <c r="AY674">
        <v>1</v>
      </c>
      <c r="AZ674">
        <f>LEN(Table1[[#This Row],[narratives_probing]])</f>
        <v>204</v>
      </c>
      <c r="BA674" s="6" t="str">
        <f>IF(Table1[[#This Row],[narratives_rank_1]]=1,"Money",IF(Table1[[#This Row],[narratives_rank_2]]=1,"Mixture",IF(Table1[[#This Row],[narratives_rank_3]]=1,"Sincere")))</f>
        <v>Money</v>
      </c>
      <c r="BB674" s="13" t="s">
        <v>116</v>
      </c>
      <c r="BC674" s="1">
        <v>10</v>
      </c>
      <c r="BF674" t="s">
        <v>133</v>
      </c>
      <c r="BG674" t="s">
        <v>94</v>
      </c>
      <c r="BH674" t="s">
        <v>95</v>
      </c>
      <c r="BI674" t="s">
        <v>118</v>
      </c>
      <c r="BJ674" t="s">
        <v>119</v>
      </c>
      <c r="BK674" t="s">
        <v>163</v>
      </c>
      <c r="BL674" t="s">
        <v>630</v>
      </c>
      <c r="BN674">
        <v>24</v>
      </c>
      <c r="BO674" t="s">
        <v>100</v>
      </c>
      <c r="BP674" t="s">
        <v>216</v>
      </c>
      <c r="BQ674" t="s">
        <v>138</v>
      </c>
    </row>
    <row r="675" spans="1:69" x14ac:dyDescent="0.2">
      <c r="A675" t="s">
        <v>3583</v>
      </c>
      <c r="B675" t="s">
        <v>3583</v>
      </c>
      <c r="C675">
        <v>113.962</v>
      </c>
      <c r="D675" t="s">
        <v>3584</v>
      </c>
      <c r="E675" s="1" t="s">
        <v>84</v>
      </c>
      <c r="F675" s="1">
        <v>4</v>
      </c>
      <c r="G675" s="1" t="s">
        <v>84</v>
      </c>
      <c r="H675" s="1">
        <v>1</v>
      </c>
      <c r="I675" s="1"/>
      <c r="J675" t="s">
        <v>3585</v>
      </c>
      <c r="K675" s="1" t="s">
        <v>108</v>
      </c>
      <c r="L675" s="1">
        <v>1</v>
      </c>
      <c r="M675" s="1" t="s">
        <v>109</v>
      </c>
      <c r="N675" s="1">
        <v>1</v>
      </c>
      <c r="O675" s="1" t="s">
        <v>88</v>
      </c>
      <c r="P675" s="1">
        <v>4</v>
      </c>
      <c r="R675" t="s">
        <v>3586</v>
      </c>
      <c r="S675">
        <v>0</v>
      </c>
      <c r="X675">
        <v>0</v>
      </c>
      <c r="Y675" t="str" cm="1">
        <f t="array" ref="Y67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75" cm="1">
        <f t="array" ref="Z67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75" t="str" cm="1">
        <f t="array" ref="AA67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75" t="str" cm="1">
        <f t="array" ref="AB67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75" t="str" cm="1">
        <f t="array" ref="AC67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75" t="str" cm="1">
        <f t="array" ref="AD67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75">
        <f>IF(OR(Table1[[#This Row],[Merged_Coding3numerical1]]=1,Table1[[#This Row],[Merged_Coding3numerical2]]=1,Table1[[#This Row],[Merged_Coding3numerical3]]=1),1,0)</f>
        <v>1</v>
      </c>
      <c r="AF675">
        <f>IF(OR(Table1[[#This Row],[Merged_Coding3numerical1]]=2,Table1[[#This Row],[Merged_Coding3numerical2]]=2,Table1[[#This Row],[Merged_Coding3numerical3]]=2),1,0)</f>
        <v>0</v>
      </c>
      <c r="AG675">
        <f>IF(OR(Table1[[#This Row],[Merged_Coding3numerical1]]=3,Table1[[#This Row],[Merged_Coding3numerical2]]=3,Table1[[#This Row],[Merged_Coding3numerical3]]=3),1,0)</f>
        <v>0</v>
      </c>
      <c r="AH675">
        <f>IF(OR(Table1[[#This Row],[Merged_Coding3numerical1]]=4,Table1[[#This Row],[Merged_Coding3numerical2]]=4,Table1[[#This Row],[Merged_Coding3numerical3]]=4),1,0)</f>
        <v>0</v>
      </c>
      <c r="AI675">
        <f>IF(OR(Table1[[#This Row],[Merged_Coding3numerical1]]=5,Table1[[#This Row],[Merged_Coding3numerical2]]=5,Table1[[#This Row],[Merged_Coding3numerical3]]=5),1,0)</f>
        <v>0</v>
      </c>
      <c r="AJ675">
        <f>LEN(Table1[[#This Row],[narratives_open]])</f>
        <v>85</v>
      </c>
      <c r="AK675" s="1" t="s">
        <v>90</v>
      </c>
      <c r="AL675" s="1">
        <v>2</v>
      </c>
      <c r="AR675">
        <f t="shared" si="10"/>
        <v>1</v>
      </c>
      <c r="AS675">
        <v>1</v>
      </c>
      <c r="AT675">
        <v>2</v>
      </c>
      <c r="AU675">
        <v>3</v>
      </c>
      <c r="AV675">
        <f>IF(Table1[[#This Row],[narratives_rank_1]]=1,IF(Table1[[#This Row],[narratives_rank_2]]=2,123,132),IF(Table1[[#This Row],[narratives_rank_1]]=2,IF(Table1[[#This Row],[narratives_rank_2]]=1,213,231),IF(Table1[[#This Row],[narratives_rank_2]]=1,312,321)))</f>
        <v>123</v>
      </c>
      <c r="AW675" t="str">
        <f>IF(AV675=[1]Q4_narr_rank!$B$2,[1]Q4_narr_rank!$A$2,IF(AV675=[1]Q4_narr_rank!$B$3,[1]Q4_narr_rank!$A$3,IF(AV675=[1]Q4_narr_rank!$B$4,[1]Q4_narr_rank!$A$4,IF(AV675=[1]Q4_narr_rank!$B$5,[1]Q4_narr_rank!$A$5,IF(AV675=[1]Q4_narr_rank!$B$6,[1]Q4_narr_rank!$A$6,IF(AV675=[1]Q4_narr_rank!$B$7,[1]Q4_narr_rank!$A$7))))))</f>
        <v>Cynics</v>
      </c>
      <c r="AX675" t="s">
        <v>3587</v>
      </c>
      <c r="AY675">
        <v>1</v>
      </c>
      <c r="AZ675">
        <f>LEN(Table1[[#This Row],[narratives_probing]])</f>
        <v>205</v>
      </c>
      <c r="BA675" s="6" t="str">
        <f>IF(Table1[[#This Row],[narratives_rank_1]]=1,"Money",IF(Table1[[#This Row],[narratives_rank_2]]=1,"Mixture",IF(Table1[[#This Row],[narratives_rank_3]]=1,"Sincere")))</f>
        <v>Money</v>
      </c>
      <c r="BB675" s="11" t="s">
        <v>92</v>
      </c>
      <c r="BC675" s="1">
        <v>9</v>
      </c>
      <c r="BF675" t="s">
        <v>237</v>
      </c>
      <c r="BG675" t="s">
        <v>94</v>
      </c>
      <c r="BH675" t="s">
        <v>118</v>
      </c>
      <c r="BI675" t="s">
        <v>118</v>
      </c>
      <c r="BJ675" t="s">
        <v>134</v>
      </c>
      <c r="BK675" t="s">
        <v>120</v>
      </c>
      <c r="BL675" t="s">
        <v>135</v>
      </c>
      <c r="BN675">
        <v>34</v>
      </c>
      <c r="BO675" t="s">
        <v>155</v>
      </c>
      <c r="BP675" t="s">
        <v>137</v>
      </c>
      <c r="BQ675" t="s">
        <v>156</v>
      </c>
    </row>
    <row r="676" spans="1:69" x14ac:dyDescent="0.2">
      <c r="A676" t="s">
        <v>3588</v>
      </c>
      <c r="B676" t="s">
        <v>3588</v>
      </c>
      <c r="C676">
        <v>37.640999999999998</v>
      </c>
      <c r="D676" t="s">
        <v>3589</v>
      </c>
      <c r="E676" s="1" t="s">
        <v>105</v>
      </c>
      <c r="F676" s="1">
        <v>1</v>
      </c>
      <c r="G676" s="1" t="s">
        <v>106</v>
      </c>
      <c r="H676" s="1">
        <v>2</v>
      </c>
      <c r="I676" s="1"/>
      <c r="J676" t="s">
        <v>3590</v>
      </c>
      <c r="K676" s="1" t="s">
        <v>108</v>
      </c>
      <c r="L676" s="1">
        <v>1</v>
      </c>
      <c r="M676" s="1" t="s">
        <v>109</v>
      </c>
      <c r="N676" s="1">
        <v>1</v>
      </c>
      <c r="O676" s="1" t="s">
        <v>88</v>
      </c>
      <c r="P676" s="1">
        <v>4</v>
      </c>
      <c r="R676" t="s">
        <v>3591</v>
      </c>
      <c r="S676">
        <v>0</v>
      </c>
      <c r="X676">
        <v>0</v>
      </c>
      <c r="Y676" t="str" cm="1">
        <f t="array" ref="Y67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76" cm="1">
        <f t="array" ref="Z67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76" t="str" cm="1">
        <f t="array" ref="AA67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76" t="str" cm="1">
        <f t="array" ref="AB67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76" t="str" cm="1">
        <f t="array" ref="AC67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76" t="str" cm="1">
        <f t="array" ref="AD67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76">
        <f>IF(OR(Table1[[#This Row],[Merged_Coding3numerical1]]=1,Table1[[#This Row],[Merged_Coding3numerical2]]=1,Table1[[#This Row],[Merged_Coding3numerical3]]=1),1,0)</f>
        <v>1</v>
      </c>
      <c r="AF676">
        <f>IF(OR(Table1[[#This Row],[Merged_Coding3numerical1]]=2,Table1[[#This Row],[Merged_Coding3numerical2]]=2,Table1[[#This Row],[Merged_Coding3numerical3]]=2),1,0)</f>
        <v>0</v>
      </c>
      <c r="AG676">
        <f>IF(OR(Table1[[#This Row],[Merged_Coding3numerical1]]=3,Table1[[#This Row],[Merged_Coding3numerical2]]=3,Table1[[#This Row],[Merged_Coding3numerical3]]=3),1,0)</f>
        <v>0</v>
      </c>
      <c r="AH676">
        <f>IF(OR(Table1[[#This Row],[Merged_Coding3numerical1]]=4,Table1[[#This Row],[Merged_Coding3numerical2]]=4,Table1[[#This Row],[Merged_Coding3numerical3]]=4),1,0)</f>
        <v>0</v>
      </c>
      <c r="AI676">
        <f>IF(OR(Table1[[#This Row],[Merged_Coding3numerical1]]=5,Table1[[#This Row],[Merged_Coding3numerical2]]=5,Table1[[#This Row],[Merged_Coding3numerical3]]=5),1,0)</f>
        <v>0</v>
      </c>
      <c r="AJ676">
        <f>LEN(Table1[[#This Row],[narratives_open]])</f>
        <v>113</v>
      </c>
      <c r="AK676" s="1" t="s">
        <v>90</v>
      </c>
      <c r="AL676" s="1">
        <v>2</v>
      </c>
      <c r="AR676">
        <f t="shared" si="10"/>
        <v>1</v>
      </c>
      <c r="AS676">
        <v>1</v>
      </c>
      <c r="AT676">
        <v>2</v>
      </c>
      <c r="AU676">
        <v>3</v>
      </c>
      <c r="AV676">
        <f>IF(Table1[[#This Row],[narratives_rank_1]]=1,IF(Table1[[#This Row],[narratives_rank_2]]=2,123,132),IF(Table1[[#This Row],[narratives_rank_1]]=2,IF(Table1[[#This Row],[narratives_rank_2]]=1,213,231),IF(Table1[[#This Row],[narratives_rank_2]]=1,312,321)))</f>
        <v>123</v>
      </c>
      <c r="AW676" t="str">
        <f>IF(AV676=[1]Q4_narr_rank!$B$2,[1]Q4_narr_rank!$A$2,IF(AV676=[1]Q4_narr_rank!$B$3,[1]Q4_narr_rank!$A$3,IF(AV676=[1]Q4_narr_rank!$B$4,[1]Q4_narr_rank!$A$4,IF(AV676=[1]Q4_narr_rank!$B$5,[1]Q4_narr_rank!$A$5,IF(AV676=[1]Q4_narr_rank!$B$6,[1]Q4_narr_rank!$A$6,IF(AV676=[1]Q4_narr_rank!$B$7,[1]Q4_narr_rank!$A$7))))))</f>
        <v>Cynics</v>
      </c>
      <c r="AX676" t="s">
        <v>3592</v>
      </c>
      <c r="AY676">
        <v>1</v>
      </c>
      <c r="AZ676">
        <f>LEN(Table1[[#This Row],[narratives_probing]])</f>
        <v>93</v>
      </c>
      <c r="BA676" s="6" t="str">
        <f>IF(Table1[[#This Row],[narratives_rank_1]]=1,"Money",IF(Table1[[#This Row],[narratives_rank_2]]=1,"Mixture",IF(Table1[[#This Row],[narratives_rank_3]]=1,"Sincere")))</f>
        <v>Money</v>
      </c>
      <c r="BB676" s="1" t="s">
        <v>92</v>
      </c>
      <c r="BC676" s="1">
        <v>9</v>
      </c>
      <c r="BF676" t="s">
        <v>210</v>
      </c>
      <c r="BG676" t="s">
        <v>187</v>
      </c>
      <c r="BH676" t="s">
        <v>146</v>
      </c>
      <c r="BI676" t="s">
        <v>146</v>
      </c>
      <c r="BJ676" t="s">
        <v>119</v>
      </c>
      <c r="BK676" t="s">
        <v>120</v>
      </c>
      <c r="BL676" t="s">
        <v>135</v>
      </c>
      <c r="BN676">
        <v>28</v>
      </c>
      <c r="BO676" t="s">
        <v>155</v>
      </c>
      <c r="BP676" t="s">
        <v>164</v>
      </c>
      <c r="BQ676" t="s">
        <v>541</v>
      </c>
    </row>
    <row r="677" spans="1:69" x14ac:dyDescent="0.2">
      <c r="A677" t="s">
        <v>3593</v>
      </c>
      <c r="B677" t="s">
        <v>3593</v>
      </c>
      <c r="C677">
        <v>51.819000000000003</v>
      </c>
      <c r="D677" t="s">
        <v>3594</v>
      </c>
      <c r="E677" s="1" t="s">
        <v>127</v>
      </c>
      <c r="F677" s="1">
        <v>3</v>
      </c>
      <c r="G677" s="1" t="s">
        <v>128</v>
      </c>
      <c r="H677" s="1">
        <v>9</v>
      </c>
      <c r="I677" s="1"/>
      <c r="J677" t="s">
        <v>3595</v>
      </c>
      <c r="K677" s="1" t="s">
        <v>108</v>
      </c>
      <c r="L677" s="1">
        <v>1</v>
      </c>
      <c r="M677" s="1" t="s">
        <v>109</v>
      </c>
      <c r="N677" s="1">
        <v>1</v>
      </c>
      <c r="O677" s="1" t="s">
        <v>88</v>
      </c>
      <c r="P677" s="1">
        <v>4</v>
      </c>
      <c r="Q677" s="1"/>
      <c r="R677" t="s">
        <v>3596</v>
      </c>
      <c r="S677">
        <v>0</v>
      </c>
      <c r="X677">
        <v>0</v>
      </c>
      <c r="Y677" t="str" cm="1">
        <f t="array" ref="Y67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77" cm="1">
        <f t="array" ref="Z67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77" t="str" cm="1">
        <f t="array" ref="AA67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77" t="str" cm="1">
        <f t="array" ref="AB67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77" t="str" cm="1">
        <f t="array" ref="AC67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77" t="str" cm="1">
        <f t="array" ref="AD67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77">
        <f>IF(OR(Table1[[#This Row],[Merged_Coding3numerical1]]=1,Table1[[#This Row],[Merged_Coding3numerical2]]=1,Table1[[#This Row],[Merged_Coding3numerical3]]=1),1,0)</f>
        <v>1</v>
      </c>
      <c r="AF677">
        <f>IF(OR(Table1[[#This Row],[Merged_Coding3numerical1]]=2,Table1[[#This Row],[Merged_Coding3numerical2]]=2,Table1[[#This Row],[Merged_Coding3numerical3]]=2),1,0)</f>
        <v>0</v>
      </c>
      <c r="AG677">
        <f>IF(OR(Table1[[#This Row],[Merged_Coding3numerical1]]=3,Table1[[#This Row],[Merged_Coding3numerical2]]=3,Table1[[#This Row],[Merged_Coding3numerical3]]=3),1,0)</f>
        <v>0</v>
      </c>
      <c r="AH677">
        <f>IF(OR(Table1[[#This Row],[Merged_Coding3numerical1]]=4,Table1[[#This Row],[Merged_Coding3numerical2]]=4,Table1[[#This Row],[Merged_Coding3numerical3]]=4),1,0)</f>
        <v>0</v>
      </c>
      <c r="AI677">
        <f>IF(OR(Table1[[#This Row],[Merged_Coding3numerical1]]=5,Table1[[#This Row],[Merged_Coding3numerical2]]=5,Table1[[#This Row],[Merged_Coding3numerical3]]=5),1,0)</f>
        <v>0</v>
      </c>
      <c r="AJ677">
        <f>LEN(Table1[[#This Row],[narratives_open]])</f>
        <v>75</v>
      </c>
      <c r="AK677" s="1" t="s">
        <v>90</v>
      </c>
      <c r="AL677" s="1">
        <v>2</v>
      </c>
      <c r="AR677">
        <f t="shared" si="10"/>
        <v>1</v>
      </c>
      <c r="AS677">
        <v>1</v>
      </c>
      <c r="AT677">
        <v>2</v>
      </c>
      <c r="AU677">
        <v>3</v>
      </c>
      <c r="AV677">
        <f>IF(Table1[[#This Row],[narratives_rank_1]]=1,IF(Table1[[#This Row],[narratives_rank_2]]=2,123,132),IF(Table1[[#This Row],[narratives_rank_1]]=2,IF(Table1[[#This Row],[narratives_rank_2]]=1,213,231),IF(Table1[[#This Row],[narratives_rank_2]]=1,312,321)))</f>
        <v>123</v>
      </c>
      <c r="AW677" t="str">
        <f>IF(AV677=[1]Q4_narr_rank!$B$2,[1]Q4_narr_rank!$A$2,IF(AV677=[1]Q4_narr_rank!$B$3,[1]Q4_narr_rank!$A$3,IF(AV677=[1]Q4_narr_rank!$B$4,[1]Q4_narr_rank!$A$4,IF(AV677=[1]Q4_narr_rank!$B$5,[1]Q4_narr_rank!$A$5,IF(AV677=[1]Q4_narr_rank!$B$6,[1]Q4_narr_rank!$A$6,IF(AV677=[1]Q4_narr_rank!$B$7,[1]Q4_narr_rank!$A$7))))))</f>
        <v>Cynics</v>
      </c>
      <c r="AX677" t="s">
        <v>3597</v>
      </c>
      <c r="AY677">
        <v>1</v>
      </c>
      <c r="AZ677">
        <f>LEN(Table1[[#This Row],[narratives_probing]])</f>
        <v>204</v>
      </c>
      <c r="BA677" s="6" t="str">
        <f>IF(Table1[[#This Row],[narratives_rank_1]]=1,"Money",IF(Table1[[#This Row],[narratives_rank_2]]=1,"Mixture",IF(Table1[[#This Row],[narratives_rank_3]]=1,"Sincere")))</f>
        <v>Money</v>
      </c>
      <c r="BB677" s="11" t="s">
        <v>116</v>
      </c>
      <c r="BC677" s="1">
        <v>10</v>
      </c>
      <c r="BF677" t="s">
        <v>117</v>
      </c>
      <c r="BG677" t="s">
        <v>187</v>
      </c>
      <c r="BH677" t="s">
        <v>118</v>
      </c>
      <c r="BI677" t="s">
        <v>118</v>
      </c>
      <c r="BJ677" t="s">
        <v>134</v>
      </c>
      <c r="BK677" t="s">
        <v>163</v>
      </c>
      <c r="BL677" t="s">
        <v>135</v>
      </c>
      <c r="BN677">
        <v>26</v>
      </c>
      <c r="BO677" t="s">
        <v>136</v>
      </c>
      <c r="BP677" t="s">
        <v>324</v>
      </c>
      <c r="BQ677" t="s">
        <v>124</v>
      </c>
    </row>
    <row r="678" spans="1:69" x14ac:dyDescent="0.2">
      <c r="A678" t="s">
        <v>3598</v>
      </c>
      <c r="B678" t="s">
        <v>3598</v>
      </c>
      <c r="C678">
        <v>85.094999999999999</v>
      </c>
      <c r="D678" t="s">
        <v>3599</v>
      </c>
      <c r="E678" s="1" t="s">
        <v>84</v>
      </c>
      <c r="F678" s="1">
        <v>4</v>
      </c>
      <c r="G678" s="1" t="s">
        <v>84</v>
      </c>
      <c r="H678" s="1">
        <v>1</v>
      </c>
      <c r="I678" s="1"/>
      <c r="J678" t="s">
        <v>3600</v>
      </c>
      <c r="K678" s="1" t="s">
        <v>108</v>
      </c>
      <c r="L678" s="1">
        <v>1</v>
      </c>
      <c r="M678" s="1" t="s">
        <v>109</v>
      </c>
      <c r="N678" s="1">
        <v>1</v>
      </c>
      <c r="O678" s="1" t="s">
        <v>88</v>
      </c>
      <c r="P678" s="1">
        <v>4</v>
      </c>
      <c r="R678" t="s">
        <v>3601</v>
      </c>
      <c r="S678">
        <v>0</v>
      </c>
      <c r="V678" t="s">
        <v>90</v>
      </c>
      <c r="W678" s="8">
        <f>IF(Table1[[#This Row],[main_reasontext]]=[1]Q3_narr_open!$A$23,1,IF(Table1[[#This Row],[main_reasontext]]=[1]Q3_narr_open!$A$24,2,IF(Table1[[#This Row],[main_reasontext]]=[1]Q3_narr_open!$A$25,3,IF(Table1[[#This Row],[main_reasontext]]=[1]Q3_narr_open!$A$26,4,))))</f>
        <v>1</v>
      </c>
      <c r="X678">
        <v>1</v>
      </c>
      <c r="Y678" t="str" cm="1">
        <f t="array" ref="Y67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78" cm="1">
        <f t="array" ref="Z67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78" t="str" cm="1">
        <f t="array" ref="AA67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78" cm="1">
        <f t="array" ref="AB67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78" t="str" cm="1">
        <f t="array" ref="AC67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78" t="str" cm="1">
        <f t="array" ref="AD67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78">
        <f>IF(OR(Table1[[#This Row],[Merged_Coding3numerical1]]=1,Table1[[#This Row],[Merged_Coding3numerical2]]=1,Table1[[#This Row],[Merged_Coding3numerical3]]=1),1,0)</f>
        <v>1</v>
      </c>
      <c r="AF678">
        <f>IF(OR(Table1[[#This Row],[Merged_Coding3numerical1]]=2,Table1[[#This Row],[Merged_Coding3numerical2]]=2,Table1[[#This Row],[Merged_Coding3numerical3]]=2),1,0)</f>
        <v>0</v>
      </c>
      <c r="AG678">
        <f>IF(OR(Table1[[#This Row],[Merged_Coding3numerical1]]=3,Table1[[#This Row],[Merged_Coding3numerical2]]=3,Table1[[#This Row],[Merged_Coding3numerical3]]=3),1,0)</f>
        <v>0</v>
      </c>
      <c r="AH678">
        <f>IF(OR(Table1[[#This Row],[Merged_Coding3numerical1]]=4,Table1[[#This Row],[Merged_Coding3numerical2]]=4,Table1[[#This Row],[Merged_Coding3numerical3]]=4),1,0)</f>
        <v>1</v>
      </c>
      <c r="AI678">
        <f>IF(OR(Table1[[#This Row],[Merged_Coding3numerical1]]=5,Table1[[#This Row],[Merged_Coding3numerical2]]=5,Table1[[#This Row],[Merged_Coding3numerical3]]=5),1,0)</f>
        <v>0</v>
      </c>
      <c r="AJ678">
        <f>LEN(Table1[[#This Row],[narratives_open]])</f>
        <v>709</v>
      </c>
      <c r="AK678" s="1" t="s">
        <v>90</v>
      </c>
      <c r="AL678" s="1">
        <v>2</v>
      </c>
      <c r="AM678" s="1" t="s">
        <v>114</v>
      </c>
      <c r="AN678" s="1">
        <v>6</v>
      </c>
      <c r="AR678">
        <f t="shared" si="10"/>
        <v>0.5</v>
      </c>
      <c r="AS678">
        <v>1</v>
      </c>
      <c r="AT678">
        <v>2</v>
      </c>
      <c r="AU678">
        <v>3</v>
      </c>
      <c r="AV678">
        <f>IF(Table1[[#This Row],[narratives_rank_1]]=1,IF(Table1[[#This Row],[narratives_rank_2]]=2,123,132),IF(Table1[[#This Row],[narratives_rank_1]]=2,IF(Table1[[#This Row],[narratives_rank_2]]=1,213,231),IF(Table1[[#This Row],[narratives_rank_2]]=1,312,321)))</f>
        <v>123</v>
      </c>
      <c r="AW678" t="str">
        <f>IF(AV678=[1]Q4_narr_rank!$B$2,[1]Q4_narr_rank!$A$2,IF(AV678=[1]Q4_narr_rank!$B$3,[1]Q4_narr_rank!$A$3,IF(AV678=[1]Q4_narr_rank!$B$4,[1]Q4_narr_rank!$A$4,IF(AV678=[1]Q4_narr_rank!$B$5,[1]Q4_narr_rank!$A$5,IF(AV678=[1]Q4_narr_rank!$B$6,[1]Q4_narr_rank!$A$6,IF(AV678=[1]Q4_narr_rank!$B$7,[1]Q4_narr_rank!$A$7))))))</f>
        <v>Cynics</v>
      </c>
      <c r="AX678" t="s">
        <v>3602</v>
      </c>
      <c r="AY678">
        <v>1</v>
      </c>
      <c r="AZ678">
        <f>LEN(Table1[[#This Row],[narratives_probing]])</f>
        <v>433</v>
      </c>
      <c r="BA678" s="6" t="str">
        <f>IF(Table1[[#This Row],[narratives_rank_1]]=1,"Money",IF(Table1[[#This Row],[narratives_rank_2]]=1,"Mixture",IF(Table1[[#This Row],[narratives_rank_3]]=1,"Sincere")))</f>
        <v>Money</v>
      </c>
      <c r="BB678" s="7" t="s">
        <v>116</v>
      </c>
      <c r="BC678" s="1">
        <v>10</v>
      </c>
      <c r="BF678" t="s">
        <v>133</v>
      </c>
      <c r="BG678" t="s">
        <v>94</v>
      </c>
      <c r="BH678" t="s">
        <v>118</v>
      </c>
      <c r="BI678" t="s">
        <v>146</v>
      </c>
      <c r="BJ678" t="s">
        <v>154</v>
      </c>
      <c r="BK678" t="s">
        <v>163</v>
      </c>
      <c r="BL678" t="s">
        <v>630</v>
      </c>
      <c r="BN678">
        <v>44</v>
      </c>
      <c r="BO678" t="s">
        <v>100</v>
      </c>
      <c r="BP678" t="s">
        <v>358</v>
      </c>
      <c r="BQ678" t="s">
        <v>124</v>
      </c>
    </row>
    <row r="679" spans="1:69" x14ac:dyDescent="0.2">
      <c r="A679" t="s">
        <v>3603</v>
      </c>
      <c r="B679" t="s">
        <v>3603</v>
      </c>
      <c r="C679">
        <v>170.376</v>
      </c>
      <c r="D679" t="s">
        <v>3604</v>
      </c>
      <c r="E679" s="1" t="s">
        <v>205</v>
      </c>
      <c r="F679" s="1">
        <v>2</v>
      </c>
      <c r="G679" s="1" t="s">
        <v>281</v>
      </c>
      <c r="H679" s="1">
        <v>4</v>
      </c>
      <c r="I679" s="1"/>
      <c r="J679" t="s">
        <v>3605</v>
      </c>
      <c r="K679" s="1" t="s">
        <v>108</v>
      </c>
      <c r="L679" s="1">
        <v>1</v>
      </c>
      <c r="M679" s="1" t="s">
        <v>109</v>
      </c>
      <c r="N679" s="1">
        <v>1</v>
      </c>
      <c r="O679" s="1" t="s">
        <v>345</v>
      </c>
      <c r="P679" s="1">
        <v>1</v>
      </c>
      <c r="R679" t="s">
        <v>3606</v>
      </c>
      <c r="S679">
        <v>0</v>
      </c>
      <c r="V679" t="s">
        <v>90</v>
      </c>
      <c r="W679" s="8">
        <f>IF(Table1[[#This Row],[main_reasontext]]=[1]Q3_narr_open!$A$23,1,IF(Table1[[#This Row],[main_reasontext]]=[1]Q3_narr_open!$A$24,2,IF(Table1[[#This Row],[main_reasontext]]=[1]Q3_narr_open!$A$25,3,IF(Table1[[#This Row],[main_reasontext]]=[1]Q3_narr_open!$A$26,4,))))</f>
        <v>1</v>
      </c>
      <c r="X679">
        <v>1</v>
      </c>
      <c r="Y679" t="str" cm="1">
        <f t="array" ref="Y67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79" cm="1">
        <f t="array" ref="Z67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79" t="str" cm="1">
        <f t="array" ref="AA67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79" cm="1">
        <f t="array" ref="AB67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79" t="str" cm="1">
        <f t="array" ref="AC67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79" t="str" cm="1">
        <f t="array" ref="AD67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79">
        <f>IF(OR(Table1[[#This Row],[Merged_Coding3numerical1]]=1,Table1[[#This Row],[Merged_Coding3numerical2]]=1,Table1[[#This Row],[Merged_Coding3numerical3]]=1),1,0)</f>
        <v>1</v>
      </c>
      <c r="AF679">
        <f>IF(OR(Table1[[#This Row],[Merged_Coding3numerical1]]=2,Table1[[#This Row],[Merged_Coding3numerical2]]=2,Table1[[#This Row],[Merged_Coding3numerical3]]=2),1,0)</f>
        <v>1</v>
      </c>
      <c r="AG679">
        <f>IF(OR(Table1[[#This Row],[Merged_Coding3numerical1]]=3,Table1[[#This Row],[Merged_Coding3numerical2]]=3,Table1[[#This Row],[Merged_Coding3numerical3]]=3),1,0)</f>
        <v>0</v>
      </c>
      <c r="AH679">
        <f>IF(OR(Table1[[#This Row],[Merged_Coding3numerical1]]=4,Table1[[#This Row],[Merged_Coding3numerical2]]=4,Table1[[#This Row],[Merged_Coding3numerical3]]=4),1,0)</f>
        <v>0</v>
      </c>
      <c r="AI679">
        <f>IF(OR(Table1[[#This Row],[Merged_Coding3numerical1]]=5,Table1[[#This Row],[Merged_Coding3numerical2]]=5,Table1[[#This Row],[Merged_Coding3numerical3]]=5),1,0)</f>
        <v>0</v>
      </c>
      <c r="AJ679">
        <f>LEN(Table1[[#This Row],[narratives_open]])</f>
        <v>238</v>
      </c>
      <c r="AK679" s="1" t="s">
        <v>90</v>
      </c>
      <c r="AL679" s="1">
        <v>2</v>
      </c>
      <c r="AM679" s="1" t="s">
        <v>234</v>
      </c>
      <c r="AN679" s="1">
        <v>12</v>
      </c>
      <c r="AR679">
        <f t="shared" si="10"/>
        <v>0.5</v>
      </c>
      <c r="AS679">
        <v>2</v>
      </c>
      <c r="AT679">
        <v>1</v>
      </c>
      <c r="AU679">
        <v>3</v>
      </c>
      <c r="AV679">
        <f>IF(Table1[[#This Row],[narratives_rank_1]]=1,IF(Table1[[#This Row],[narratives_rank_2]]=2,123,132),IF(Table1[[#This Row],[narratives_rank_1]]=2,IF(Table1[[#This Row],[narratives_rank_2]]=1,213,231),IF(Table1[[#This Row],[narratives_rank_2]]=1,312,321)))</f>
        <v>213</v>
      </c>
      <c r="AW679" t="str">
        <f>IF(AV679=[1]Q4_narr_rank!$B$2,[1]Q4_narr_rank!$A$2,IF(AV679=[1]Q4_narr_rank!$B$3,[1]Q4_narr_rank!$A$3,IF(AV679=[1]Q4_narr_rank!$B$4,[1]Q4_narr_rank!$A$4,IF(AV679=[1]Q4_narr_rank!$B$5,[1]Q4_narr_rank!$A$5,IF(AV679=[1]Q4_narr_rank!$B$6,[1]Q4_narr_rank!$A$6,IF(AV679=[1]Q4_narr_rank!$B$7,[1]Q4_narr_rank!$A$7))))))</f>
        <v>Balanced Cynics</v>
      </c>
      <c r="AX679" t="s">
        <v>3607</v>
      </c>
      <c r="AY679">
        <v>1</v>
      </c>
      <c r="AZ679">
        <f>LEN(Table1[[#This Row],[narratives_probing]])</f>
        <v>200</v>
      </c>
      <c r="BA679" s="6" t="str">
        <f>IF(Table1[[#This Row],[narratives_rank_1]]=1,"Money",IF(Table1[[#This Row],[narratives_rank_2]]=1,"Mixture",IF(Table1[[#This Row],[narratives_rank_3]]=1,"Sincere")))</f>
        <v>Mixture</v>
      </c>
      <c r="BB679" s="13" t="s">
        <v>236</v>
      </c>
      <c r="BC679" s="1">
        <v>17</v>
      </c>
      <c r="BF679" t="s">
        <v>117</v>
      </c>
      <c r="BG679" t="s">
        <v>94</v>
      </c>
      <c r="BH679" t="s">
        <v>146</v>
      </c>
      <c r="BI679" t="s">
        <v>118</v>
      </c>
      <c r="BJ679" t="s">
        <v>154</v>
      </c>
      <c r="BK679" t="s">
        <v>120</v>
      </c>
      <c r="BL679" t="s">
        <v>135</v>
      </c>
      <c r="BN679">
        <v>26</v>
      </c>
      <c r="BO679" t="s">
        <v>136</v>
      </c>
      <c r="BP679" t="s">
        <v>324</v>
      </c>
      <c r="BQ679" t="s">
        <v>102</v>
      </c>
    </row>
    <row r="680" spans="1:69" x14ac:dyDescent="0.2">
      <c r="A680" t="s">
        <v>3608</v>
      </c>
      <c r="B680" t="s">
        <v>3608</v>
      </c>
      <c r="C680">
        <v>141.09800000000001</v>
      </c>
      <c r="D680" t="s">
        <v>3609</v>
      </c>
      <c r="E680" s="1" t="s">
        <v>205</v>
      </c>
      <c r="F680" s="1">
        <v>2</v>
      </c>
      <c r="G680" s="1" t="s">
        <v>281</v>
      </c>
      <c r="H680" s="1">
        <v>4</v>
      </c>
      <c r="I680" s="1"/>
      <c r="J680" t="s">
        <v>3610</v>
      </c>
      <c r="K680" s="1" t="s">
        <v>176</v>
      </c>
      <c r="L680" s="1">
        <v>2</v>
      </c>
      <c r="M680" s="1" t="s">
        <v>328</v>
      </c>
      <c r="N680" s="1">
        <v>4</v>
      </c>
      <c r="O680" s="1" t="s">
        <v>88</v>
      </c>
      <c r="P680" s="1">
        <v>4</v>
      </c>
      <c r="R680" t="s">
        <v>3611</v>
      </c>
      <c r="S680">
        <v>0</v>
      </c>
      <c r="X680">
        <v>0</v>
      </c>
      <c r="Y680" t="str" cm="1">
        <f t="array" ref="Y68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80" cm="1">
        <f t="array" ref="Z68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80" t="str" cm="1">
        <f t="array" ref="AA68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80" t="str" cm="1">
        <f t="array" ref="AB68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80" t="str" cm="1">
        <f t="array" ref="AC68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80" t="str" cm="1">
        <f t="array" ref="AD68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80">
        <f>IF(OR(Table1[[#This Row],[Merged_Coding3numerical1]]=1,Table1[[#This Row],[Merged_Coding3numerical2]]=1,Table1[[#This Row],[Merged_Coding3numerical3]]=1),1,0)</f>
        <v>0</v>
      </c>
      <c r="AF680">
        <f>IF(OR(Table1[[#This Row],[Merged_Coding3numerical1]]=2,Table1[[#This Row],[Merged_Coding3numerical2]]=2,Table1[[#This Row],[Merged_Coding3numerical3]]=2),1,0)</f>
        <v>1</v>
      </c>
      <c r="AG680">
        <f>IF(OR(Table1[[#This Row],[Merged_Coding3numerical1]]=3,Table1[[#This Row],[Merged_Coding3numerical2]]=3,Table1[[#This Row],[Merged_Coding3numerical3]]=3),1,0)</f>
        <v>0</v>
      </c>
      <c r="AH680">
        <f>IF(OR(Table1[[#This Row],[Merged_Coding3numerical1]]=4,Table1[[#This Row],[Merged_Coding3numerical2]]=4,Table1[[#This Row],[Merged_Coding3numerical3]]=4),1,0)</f>
        <v>0</v>
      </c>
      <c r="AI680">
        <f>IF(OR(Table1[[#This Row],[Merged_Coding3numerical1]]=5,Table1[[#This Row],[Merged_Coding3numerical2]]=5,Table1[[#This Row],[Merged_Coding3numerical3]]=5),1,0)</f>
        <v>0</v>
      </c>
      <c r="AJ680">
        <f>LEN(Table1[[#This Row],[narratives_open]])</f>
        <v>59</v>
      </c>
      <c r="AK680" s="1" t="s">
        <v>112</v>
      </c>
      <c r="AL680" s="1">
        <v>3</v>
      </c>
      <c r="AR680">
        <f t="shared" si="10"/>
        <v>1</v>
      </c>
      <c r="AS680">
        <v>1</v>
      </c>
      <c r="AT680">
        <v>2</v>
      </c>
      <c r="AU680">
        <v>3</v>
      </c>
      <c r="AV680">
        <f>IF(Table1[[#This Row],[narratives_rank_1]]=1,IF(Table1[[#This Row],[narratives_rank_2]]=2,123,132),IF(Table1[[#This Row],[narratives_rank_1]]=2,IF(Table1[[#This Row],[narratives_rank_2]]=1,213,231),IF(Table1[[#This Row],[narratives_rank_2]]=1,312,321)))</f>
        <v>123</v>
      </c>
      <c r="AW680" t="str">
        <f>IF(AV680=[1]Q4_narr_rank!$B$2,[1]Q4_narr_rank!$A$2,IF(AV680=[1]Q4_narr_rank!$B$3,[1]Q4_narr_rank!$A$3,IF(AV680=[1]Q4_narr_rank!$B$4,[1]Q4_narr_rank!$A$4,IF(AV680=[1]Q4_narr_rank!$B$5,[1]Q4_narr_rank!$A$5,IF(AV680=[1]Q4_narr_rank!$B$6,[1]Q4_narr_rank!$A$6,IF(AV680=[1]Q4_narr_rank!$B$7,[1]Q4_narr_rank!$A$7))))))</f>
        <v>Cynics</v>
      </c>
      <c r="AX680" t="s">
        <v>3612</v>
      </c>
      <c r="AY680">
        <v>1</v>
      </c>
      <c r="AZ680">
        <f>LEN(Table1[[#This Row],[narratives_probing]])</f>
        <v>62</v>
      </c>
      <c r="BA680" s="6" t="str">
        <f>IF(Table1[[#This Row],[narratives_rank_1]]=1,"Money",IF(Table1[[#This Row],[narratives_rank_2]]=1,"Mixture",IF(Table1[[#This Row],[narratives_rank_3]]=1,"Sincere")))</f>
        <v>Money</v>
      </c>
      <c r="BB680" s="1" t="s">
        <v>116</v>
      </c>
      <c r="BC680" s="1">
        <v>10</v>
      </c>
      <c r="BF680" t="s">
        <v>117</v>
      </c>
      <c r="BG680">
        <v>0.8</v>
      </c>
      <c r="BH680" t="s">
        <v>96</v>
      </c>
      <c r="BI680" t="s">
        <v>118</v>
      </c>
      <c r="BJ680" t="s">
        <v>97</v>
      </c>
      <c r="BK680" t="s">
        <v>120</v>
      </c>
      <c r="BL680" t="s">
        <v>121</v>
      </c>
      <c r="BN680">
        <v>49</v>
      </c>
      <c r="BO680" t="s">
        <v>122</v>
      </c>
      <c r="BP680" t="s">
        <v>324</v>
      </c>
      <c r="BQ680" t="s">
        <v>138</v>
      </c>
    </row>
    <row r="681" spans="1:69" x14ac:dyDescent="0.2">
      <c r="A681" t="s">
        <v>3613</v>
      </c>
      <c r="B681" t="s">
        <v>3613</v>
      </c>
      <c r="C681">
        <v>113.274</v>
      </c>
      <c r="D681" t="s">
        <v>3614</v>
      </c>
      <c r="E681" s="1" t="s">
        <v>167</v>
      </c>
      <c r="F681" s="1">
        <v>5</v>
      </c>
      <c r="G681" s="1" t="s">
        <v>167</v>
      </c>
      <c r="H681" s="1">
        <v>19</v>
      </c>
      <c r="I681" s="1"/>
      <c r="J681" t="s">
        <v>3615</v>
      </c>
      <c r="K681" s="1" t="s">
        <v>108</v>
      </c>
      <c r="L681" s="1">
        <v>1</v>
      </c>
      <c r="M681" s="1" t="s">
        <v>109</v>
      </c>
      <c r="N681" s="1">
        <v>1</v>
      </c>
      <c r="O681" s="1" t="s">
        <v>88</v>
      </c>
      <c r="P681" s="1">
        <v>4</v>
      </c>
      <c r="R681" t="s">
        <v>3616</v>
      </c>
      <c r="S681">
        <v>0</v>
      </c>
      <c r="X681">
        <v>0</v>
      </c>
      <c r="Y681" t="str" cm="1">
        <f t="array" ref="Y68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81" cm="1">
        <f t="array" ref="Z68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81" t="str" cm="1">
        <f t="array" ref="AA68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81" t="str" cm="1">
        <f t="array" ref="AB68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81" t="str" cm="1">
        <f t="array" ref="AC68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81" t="str" cm="1">
        <f t="array" ref="AD68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81">
        <f>IF(OR(Table1[[#This Row],[Merged_Coding3numerical1]]=1,Table1[[#This Row],[Merged_Coding3numerical2]]=1,Table1[[#This Row],[Merged_Coding3numerical3]]=1),1,0)</f>
        <v>0</v>
      </c>
      <c r="AF681">
        <f>IF(OR(Table1[[#This Row],[Merged_Coding3numerical1]]=2,Table1[[#This Row],[Merged_Coding3numerical2]]=2,Table1[[#This Row],[Merged_Coding3numerical3]]=2),1,0)</f>
        <v>0</v>
      </c>
      <c r="AG681">
        <f>IF(OR(Table1[[#This Row],[Merged_Coding3numerical1]]=3,Table1[[#This Row],[Merged_Coding3numerical2]]=3,Table1[[#This Row],[Merged_Coding3numerical3]]=3),1,0)</f>
        <v>0</v>
      </c>
      <c r="AH681">
        <f>IF(OR(Table1[[#This Row],[Merged_Coding3numerical1]]=4,Table1[[#This Row],[Merged_Coding3numerical2]]=4,Table1[[#This Row],[Merged_Coding3numerical3]]=4),1,0)</f>
        <v>1</v>
      </c>
      <c r="AI681">
        <f>IF(OR(Table1[[#This Row],[Merged_Coding3numerical1]]=5,Table1[[#This Row],[Merged_Coding3numerical2]]=5,Table1[[#This Row],[Merged_Coding3numerical3]]=5),1,0)</f>
        <v>0</v>
      </c>
      <c r="AJ681">
        <f>LEN(Table1[[#This Row],[narratives_open]])</f>
        <v>229</v>
      </c>
      <c r="AK681" s="1" t="s">
        <v>113</v>
      </c>
      <c r="AL681" s="1">
        <v>1</v>
      </c>
      <c r="AR681">
        <f t="shared" si="10"/>
        <v>1</v>
      </c>
      <c r="AS681">
        <v>2</v>
      </c>
      <c r="AT681">
        <v>1</v>
      </c>
      <c r="AU681">
        <v>3</v>
      </c>
      <c r="AV681">
        <f>IF(Table1[[#This Row],[narratives_rank_1]]=1,IF(Table1[[#This Row],[narratives_rank_2]]=2,123,132),IF(Table1[[#This Row],[narratives_rank_1]]=2,IF(Table1[[#This Row],[narratives_rank_2]]=1,213,231),IF(Table1[[#This Row],[narratives_rank_2]]=1,312,321)))</f>
        <v>213</v>
      </c>
      <c r="AW681" t="str">
        <f>IF(AV681=[1]Q4_narr_rank!$B$2,[1]Q4_narr_rank!$A$2,IF(AV681=[1]Q4_narr_rank!$B$3,[1]Q4_narr_rank!$A$3,IF(AV681=[1]Q4_narr_rank!$B$4,[1]Q4_narr_rank!$A$4,IF(AV681=[1]Q4_narr_rank!$B$5,[1]Q4_narr_rank!$A$5,IF(AV681=[1]Q4_narr_rank!$B$6,[1]Q4_narr_rank!$A$6,IF(AV681=[1]Q4_narr_rank!$B$7,[1]Q4_narr_rank!$A$7))))))</f>
        <v>Balanced Cynics</v>
      </c>
      <c r="AX681" t="s">
        <v>3617</v>
      </c>
      <c r="AY681">
        <v>1</v>
      </c>
      <c r="AZ681">
        <f>LEN(Table1[[#This Row],[narratives_probing]])</f>
        <v>311</v>
      </c>
      <c r="BA681" s="6" t="str">
        <f>IF(Table1[[#This Row],[narratives_rank_1]]=1,"Money",IF(Table1[[#This Row],[narratives_rank_2]]=1,"Mixture",IF(Table1[[#This Row],[narratives_rank_3]]=1,"Sincere")))</f>
        <v>Mixture</v>
      </c>
      <c r="BB681" s="9" t="s">
        <v>132</v>
      </c>
      <c r="BC681" s="1">
        <v>20</v>
      </c>
      <c r="BF681" t="s">
        <v>117</v>
      </c>
      <c r="BG681" t="s">
        <v>187</v>
      </c>
      <c r="BH681" t="s">
        <v>146</v>
      </c>
      <c r="BI681" t="s">
        <v>146</v>
      </c>
      <c r="BJ681" t="s">
        <v>154</v>
      </c>
      <c r="BK681" t="s">
        <v>120</v>
      </c>
      <c r="BL681" t="s">
        <v>135</v>
      </c>
      <c r="BN681">
        <v>57</v>
      </c>
      <c r="BO681" t="s">
        <v>122</v>
      </c>
      <c r="BP681" t="s">
        <v>216</v>
      </c>
      <c r="BQ681" t="s">
        <v>156</v>
      </c>
    </row>
    <row r="682" spans="1:69" x14ac:dyDescent="0.2">
      <c r="A682" t="s">
        <v>3618</v>
      </c>
      <c r="B682" t="s">
        <v>3618</v>
      </c>
      <c r="C682">
        <v>104.377</v>
      </c>
      <c r="D682" t="s">
        <v>3619</v>
      </c>
      <c r="E682" s="1" t="s">
        <v>105</v>
      </c>
      <c r="F682" s="1">
        <v>1</v>
      </c>
      <c r="G682" s="1" t="s">
        <v>2505</v>
      </c>
      <c r="H682" s="1">
        <v>12</v>
      </c>
      <c r="I682" s="1"/>
      <c r="J682" t="s">
        <v>3620</v>
      </c>
      <c r="K682" s="1" t="s">
        <v>604</v>
      </c>
      <c r="L682" s="1">
        <v>5</v>
      </c>
      <c r="M682" s="1" t="s">
        <v>87</v>
      </c>
      <c r="N682" s="1">
        <v>3</v>
      </c>
      <c r="O682" s="1" t="s">
        <v>88</v>
      </c>
      <c r="P682" s="1">
        <v>4</v>
      </c>
      <c r="R682" t="s">
        <v>3621</v>
      </c>
      <c r="S682">
        <v>0</v>
      </c>
      <c r="V682" t="s">
        <v>185</v>
      </c>
      <c r="W682" s="8">
        <f>IF(Table1[[#This Row],[main_reasontext]]=[1]Q3_narr_open!$A$23,1,IF(Table1[[#This Row],[main_reasontext]]=[1]Q3_narr_open!$A$24,2,IF(Table1[[#This Row],[main_reasontext]]=[1]Q3_narr_open!$A$25,3,IF(Table1[[#This Row],[main_reasontext]]=[1]Q3_narr_open!$A$26,4,))))</f>
        <v>4</v>
      </c>
      <c r="X682">
        <v>0</v>
      </c>
      <c r="Y682" t="str" cm="1">
        <f t="array" ref="Y68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82" cm="1">
        <f t="array" ref="Z68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82" t="str" cm="1">
        <f t="array" ref="AA68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82" cm="1">
        <f t="array" ref="AB68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82" t="str" cm="1">
        <f t="array" ref="AC68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82" t="str" cm="1">
        <f t="array" ref="AD68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82">
        <f>IF(OR(Table1[[#This Row],[Merged_Coding3numerical1]]=1,Table1[[#This Row],[Merged_Coding3numerical2]]=1,Table1[[#This Row],[Merged_Coding3numerical3]]=1),1,0)</f>
        <v>0</v>
      </c>
      <c r="AF682">
        <f>IF(OR(Table1[[#This Row],[Merged_Coding3numerical1]]=2,Table1[[#This Row],[Merged_Coding3numerical2]]=2,Table1[[#This Row],[Merged_Coding3numerical3]]=2),1,0)</f>
        <v>1</v>
      </c>
      <c r="AG682">
        <f>IF(OR(Table1[[#This Row],[Merged_Coding3numerical1]]=3,Table1[[#This Row],[Merged_Coding3numerical2]]=3,Table1[[#This Row],[Merged_Coding3numerical3]]=3),1,0)</f>
        <v>0</v>
      </c>
      <c r="AH682">
        <f>IF(OR(Table1[[#This Row],[Merged_Coding3numerical1]]=4,Table1[[#This Row],[Merged_Coding3numerical2]]=4,Table1[[#This Row],[Merged_Coding3numerical3]]=4),1,0)</f>
        <v>1</v>
      </c>
      <c r="AI682">
        <f>IF(OR(Table1[[#This Row],[Merged_Coding3numerical1]]=5,Table1[[#This Row],[Merged_Coding3numerical2]]=5,Table1[[#This Row],[Merged_Coding3numerical3]]=5),1,0)</f>
        <v>0</v>
      </c>
      <c r="AJ682">
        <f>LEN(Table1[[#This Row],[narratives_open]])</f>
        <v>87</v>
      </c>
      <c r="AK682" s="1" t="s">
        <v>114</v>
      </c>
      <c r="AL682" s="1">
        <v>6</v>
      </c>
      <c r="AM682" s="1" t="s">
        <v>112</v>
      </c>
      <c r="AN682" s="1">
        <v>3</v>
      </c>
      <c r="AR682">
        <f t="shared" si="10"/>
        <v>0.5</v>
      </c>
      <c r="AS682">
        <v>1</v>
      </c>
      <c r="AT682">
        <v>2</v>
      </c>
      <c r="AU682">
        <v>3</v>
      </c>
      <c r="AV682">
        <f>IF(Table1[[#This Row],[narratives_rank_1]]=1,IF(Table1[[#This Row],[narratives_rank_2]]=2,123,132),IF(Table1[[#This Row],[narratives_rank_1]]=2,IF(Table1[[#This Row],[narratives_rank_2]]=1,213,231),IF(Table1[[#This Row],[narratives_rank_2]]=1,312,321)))</f>
        <v>123</v>
      </c>
      <c r="AW682" t="str">
        <f>IF(AV682=[1]Q4_narr_rank!$B$2,[1]Q4_narr_rank!$A$2,IF(AV682=[1]Q4_narr_rank!$B$3,[1]Q4_narr_rank!$A$3,IF(AV682=[1]Q4_narr_rank!$B$4,[1]Q4_narr_rank!$A$4,IF(AV682=[1]Q4_narr_rank!$B$5,[1]Q4_narr_rank!$A$5,IF(AV682=[1]Q4_narr_rank!$B$6,[1]Q4_narr_rank!$A$6,IF(AV682=[1]Q4_narr_rank!$B$7,[1]Q4_narr_rank!$A$7))))))</f>
        <v>Cynics</v>
      </c>
      <c r="AX682" t="s">
        <v>3622</v>
      </c>
      <c r="AY682">
        <v>1</v>
      </c>
      <c r="AZ682">
        <f>LEN(Table1[[#This Row],[narratives_probing]])</f>
        <v>55</v>
      </c>
      <c r="BA682" s="6" t="str">
        <f>IF(Table1[[#This Row],[narratives_rank_1]]=1,"Money",IF(Table1[[#This Row],[narratives_rank_2]]=1,"Mixture",IF(Table1[[#This Row],[narratives_rank_3]]=1,"Sincere")))</f>
        <v>Money</v>
      </c>
      <c r="BB682" s="9" t="s">
        <v>336</v>
      </c>
      <c r="BC682" s="1">
        <v>3</v>
      </c>
      <c r="BF682" t="s">
        <v>223</v>
      </c>
      <c r="BG682">
        <v>0.4</v>
      </c>
      <c r="BH682" t="s">
        <v>118</v>
      </c>
      <c r="BI682" t="s">
        <v>118</v>
      </c>
      <c r="BJ682" t="s">
        <v>97</v>
      </c>
      <c r="BK682" t="s">
        <v>163</v>
      </c>
      <c r="BL682" t="s">
        <v>135</v>
      </c>
      <c r="BN682">
        <v>24</v>
      </c>
      <c r="BO682" t="s">
        <v>100</v>
      </c>
      <c r="BP682" t="s">
        <v>123</v>
      </c>
      <c r="BQ682" t="s">
        <v>124</v>
      </c>
    </row>
    <row r="683" spans="1:69" x14ac:dyDescent="0.2">
      <c r="A683" t="s">
        <v>3623</v>
      </c>
      <c r="B683" t="s">
        <v>3623</v>
      </c>
      <c r="C683">
        <v>49.292000000000002</v>
      </c>
      <c r="D683" t="s">
        <v>3624</v>
      </c>
      <c r="E683" s="1" t="s">
        <v>127</v>
      </c>
      <c r="F683" s="1">
        <v>3</v>
      </c>
      <c r="G683" s="1" t="s">
        <v>418</v>
      </c>
      <c r="H683" s="1">
        <v>13</v>
      </c>
      <c r="I683" s="1"/>
      <c r="J683" t="s">
        <v>3625</v>
      </c>
      <c r="K683" s="1" t="s">
        <v>176</v>
      </c>
      <c r="L683" s="1">
        <v>2</v>
      </c>
      <c r="M683" s="1" t="s">
        <v>328</v>
      </c>
      <c r="N683" s="1">
        <v>4</v>
      </c>
      <c r="O683" s="1" t="s">
        <v>88</v>
      </c>
      <c r="P683" s="1">
        <v>4</v>
      </c>
      <c r="Q683" s="1"/>
      <c r="R683" t="s">
        <v>3626</v>
      </c>
      <c r="S683">
        <v>1</v>
      </c>
      <c r="T683" t="s">
        <v>3627</v>
      </c>
      <c r="V683" t="s">
        <v>111</v>
      </c>
      <c r="W683" s="8">
        <f>IF(Table1[[#This Row],[main_reasontext]]=[1]Q3_narr_open!$A$23,1,IF(Table1[[#This Row],[main_reasontext]]=[1]Q3_narr_open!$A$24,2,IF(Table1[[#This Row],[main_reasontext]]=[1]Q3_narr_open!$A$25,3,IF(Table1[[#This Row],[main_reasontext]]=[1]Q3_narr_open!$A$26,4,))))</f>
        <v>2</v>
      </c>
      <c r="X683">
        <v>1</v>
      </c>
      <c r="Y683" t="str" cm="1">
        <f t="array" ref="Y68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83" cm="1">
        <f t="array" ref="Z68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83" t="str" cm="1">
        <f t="array" ref="AA68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83" cm="1">
        <f t="array" ref="AB68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83" t="str" cm="1">
        <f t="array" ref="AC68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For profit</v>
      </c>
      <c r="AD683" cm="1">
        <f t="array" ref="AD68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1</v>
      </c>
      <c r="AE683">
        <f>IF(OR(Table1[[#This Row],[Merged_Coding3numerical1]]=1,Table1[[#This Row],[Merged_Coding3numerical2]]=1,Table1[[#This Row],[Merged_Coding3numerical3]]=1),1,0)</f>
        <v>1</v>
      </c>
      <c r="AF683">
        <f>IF(OR(Table1[[#This Row],[Merged_Coding3numerical1]]=2,Table1[[#This Row],[Merged_Coding3numerical2]]=2,Table1[[#This Row],[Merged_Coding3numerical3]]=2),1,0)</f>
        <v>1</v>
      </c>
      <c r="AG683">
        <f>IF(OR(Table1[[#This Row],[Merged_Coding3numerical1]]=3,Table1[[#This Row],[Merged_Coding3numerical2]]=3,Table1[[#This Row],[Merged_Coding3numerical3]]=3),1,0)</f>
        <v>0</v>
      </c>
      <c r="AH683">
        <f>IF(OR(Table1[[#This Row],[Merged_Coding3numerical1]]=4,Table1[[#This Row],[Merged_Coding3numerical2]]=4,Table1[[#This Row],[Merged_Coding3numerical3]]=4),1,0)</f>
        <v>0</v>
      </c>
      <c r="AI683">
        <f>IF(OR(Table1[[#This Row],[Merged_Coding3numerical1]]=5,Table1[[#This Row],[Merged_Coding3numerical2]]=5,Table1[[#This Row],[Merged_Coding3numerical3]]=5),1,0)</f>
        <v>0</v>
      </c>
      <c r="AJ683">
        <f>LEN(Table1[[#This Row],[narratives_open]])</f>
        <v>129</v>
      </c>
      <c r="AK683" s="1" t="s">
        <v>112</v>
      </c>
      <c r="AL683" s="1">
        <v>3</v>
      </c>
      <c r="AM683" s="1" t="s">
        <v>221</v>
      </c>
      <c r="AN683" s="1">
        <v>5</v>
      </c>
      <c r="AO683" s="1" t="s">
        <v>90</v>
      </c>
      <c r="AP683" s="1">
        <v>2</v>
      </c>
      <c r="AR683">
        <f t="shared" si="10"/>
        <v>0.33333333333333331</v>
      </c>
      <c r="AS683">
        <v>2</v>
      </c>
      <c r="AT683">
        <v>1</v>
      </c>
      <c r="AU683">
        <v>3</v>
      </c>
      <c r="AV683">
        <f>IF(Table1[[#This Row],[narratives_rank_1]]=1,IF(Table1[[#This Row],[narratives_rank_2]]=2,123,132),IF(Table1[[#This Row],[narratives_rank_1]]=2,IF(Table1[[#This Row],[narratives_rank_2]]=1,213,231),IF(Table1[[#This Row],[narratives_rank_2]]=1,312,321)))</f>
        <v>213</v>
      </c>
      <c r="AW683" t="str">
        <f>IF(AV683=[1]Q4_narr_rank!$B$2,[1]Q4_narr_rank!$A$2,IF(AV683=[1]Q4_narr_rank!$B$3,[1]Q4_narr_rank!$A$3,IF(AV683=[1]Q4_narr_rank!$B$4,[1]Q4_narr_rank!$A$4,IF(AV683=[1]Q4_narr_rank!$B$5,[1]Q4_narr_rank!$A$5,IF(AV683=[1]Q4_narr_rank!$B$6,[1]Q4_narr_rank!$A$6,IF(AV683=[1]Q4_narr_rank!$B$7,[1]Q4_narr_rank!$A$7))))))</f>
        <v>Balanced Cynics</v>
      </c>
      <c r="AX683" t="s">
        <v>3628</v>
      </c>
      <c r="AY683">
        <v>1</v>
      </c>
      <c r="AZ683">
        <f>LEN(Table1[[#This Row],[narratives_probing]])</f>
        <v>259</v>
      </c>
      <c r="BA683" s="6" t="str">
        <f>IF(Table1[[#This Row],[narratives_rank_1]]=1,"Money",IF(Table1[[#This Row],[narratives_rank_2]]=1,"Mixture",IF(Table1[[#This Row],[narratives_rank_3]]=1,"Sincere")))</f>
        <v>Mixture</v>
      </c>
      <c r="BB683" s="9" t="s">
        <v>132</v>
      </c>
      <c r="BC683" s="1">
        <v>20</v>
      </c>
      <c r="BF683" t="s">
        <v>223</v>
      </c>
      <c r="BG683">
        <v>0.6</v>
      </c>
      <c r="BH683" t="s">
        <v>118</v>
      </c>
      <c r="BI683" t="s">
        <v>146</v>
      </c>
      <c r="BJ683" t="s">
        <v>154</v>
      </c>
      <c r="BK683" t="s">
        <v>163</v>
      </c>
      <c r="BL683" t="s">
        <v>99</v>
      </c>
      <c r="BN683">
        <v>22</v>
      </c>
      <c r="BO683" t="s">
        <v>122</v>
      </c>
      <c r="BP683" t="s">
        <v>324</v>
      </c>
      <c r="BQ683" t="s">
        <v>138</v>
      </c>
    </row>
    <row r="684" spans="1:69" x14ac:dyDescent="0.2">
      <c r="A684" t="s">
        <v>3629</v>
      </c>
      <c r="B684" t="s">
        <v>3629</v>
      </c>
      <c r="C684">
        <v>81.445999999999998</v>
      </c>
      <c r="D684" t="s">
        <v>3630</v>
      </c>
      <c r="E684" s="1" t="s">
        <v>105</v>
      </c>
      <c r="F684" s="1">
        <v>1</v>
      </c>
      <c r="G684" s="1" t="s">
        <v>106</v>
      </c>
      <c r="H684" s="1">
        <v>2</v>
      </c>
      <c r="I684" s="1"/>
      <c r="J684" t="s">
        <v>3631</v>
      </c>
      <c r="K684" s="1" t="s">
        <v>108</v>
      </c>
      <c r="L684" s="1">
        <v>1</v>
      </c>
      <c r="M684" s="1" t="s">
        <v>109</v>
      </c>
      <c r="N684" s="1">
        <v>1</v>
      </c>
      <c r="O684" s="1" t="s">
        <v>88</v>
      </c>
      <c r="P684" s="1">
        <v>4</v>
      </c>
      <c r="Q684" s="1"/>
      <c r="R684" t="s">
        <v>3632</v>
      </c>
      <c r="S684">
        <v>0</v>
      </c>
      <c r="X684">
        <v>0</v>
      </c>
      <c r="Y684" t="str" cm="1">
        <f t="array" ref="Y68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684" cm="1">
        <f t="array" ref="Z68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684" t="str" cm="1">
        <f t="array" ref="AA68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84" t="str" cm="1">
        <f t="array" ref="AB68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84" t="str" cm="1">
        <f t="array" ref="AC68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84" t="str" cm="1">
        <f t="array" ref="AD68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84">
        <f>IF(OR(Table1[[#This Row],[Merged_Coding3numerical1]]=1,Table1[[#This Row],[Merged_Coding3numerical2]]=1,Table1[[#This Row],[Merged_Coding3numerical3]]=1),1,0)</f>
        <v>0</v>
      </c>
      <c r="AF684">
        <f>IF(OR(Table1[[#This Row],[Merged_Coding3numerical1]]=2,Table1[[#This Row],[Merged_Coding3numerical2]]=2,Table1[[#This Row],[Merged_Coding3numerical3]]=2),1,0)</f>
        <v>0</v>
      </c>
      <c r="AG684">
        <f>IF(OR(Table1[[#This Row],[Merged_Coding3numerical1]]=3,Table1[[#This Row],[Merged_Coding3numerical2]]=3,Table1[[#This Row],[Merged_Coding3numerical3]]=3),1,0)</f>
        <v>0</v>
      </c>
      <c r="AH684">
        <f>IF(OR(Table1[[#This Row],[Merged_Coding3numerical1]]=4,Table1[[#This Row],[Merged_Coding3numerical2]]=4,Table1[[#This Row],[Merged_Coding3numerical3]]=4),1,0)</f>
        <v>0</v>
      </c>
      <c r="AI684">
        <f>IF(OR(Table1[[#This Row],[Merged_Coding3numerical1]]=5,Table1[[#This Row],[Merged_Coding3numerical2]]=5,Table1[[#This Row],[Merged_Coding3numerical3]]=5),1,0)</f>
        <v>1</v>
      </c>
      <c r="AJ684">
        <f>LEN(Table1[[#This Row],[narratives_open]])</f>
        <v>95</v>
      </c>
      <c r="AK684" s="1" t="s">
        <v>479</v>
      </c>
      <c r="AL684" s="1">
        <v>7</v>
      </c>
      <c r="AR684">
        <f t="shared" si="10"/>
        <v>1</v>
      </c>
      <c r="AS684">
        <v>1</v>
      </c>
      <c r="AT684">
        <v>2</v>
      </c>
      <c r="AU684">
        <v>3</v>
      </c>
      <c r="AV684">
        <f>IF(Table1[[#This Row],[narratives_rank_1]]=1,IF(Table1[[#This Row],[narratives_rank_2]]=2,123,132),IF(Table1[[#This Row],[narratives_rank_1]]=2,IF(Table1[[#This Row],[narratives_rank_2]]=1,213,231),IF(Table1[[#This Row],[narratives_rank_2]]=1,312,321)))</f>
        <v>123</v>
      </c>
      <c r="AW684" t="str">
        <f>IF(AV684=[1]Q4_narr_rank!$B$2,[1]Q4_narr_rank!$A$2,IF(AV684=[1]Q4_narr_rank!$B$3,[1]Q4_narr_rank!$A$3,IF(AV684=[1]Q4_narr_rank!$B$4,[1]Q4_narr_rank!$A$4,IF(AV684=[1]Q4_narr_rank!$B$5,[1]Q4_narr_rank!$A$5,IF(AV684=[1]Q4_narr_rank!$B$6,[1]Q4_narr_rank!$A$6,IF(AV684=[1]Q4_narr_rank!$B$7,[1]Q4_narr_rank!$A$7))))))</f>
        <v>Cynics</v>
      </c>
      <c r="AX684" t="s">
        <v>3633</v>
      </c>
      <c r="AY684">
        <v>1</v>
      </c>
      <c r="AZ684">
        <f>LEN(Table1[[#This Row],[narratives_probing]])</f>
        <v>85</v>
      </c>
      <c r="BA684" s="6" t="str">
        <f>IF(Table1[[#This Row],[narratives_rank_1]]=1,"Money",IF(Table1[[#This Row],[narratives_rank_2]]=1,"Mixture",IF(Table1[[#This Row],[narratives_rank_3]]=1,"Sincere")))</f>
        <v>Money</v>
      </c>
      <c r="BB684" s="9" t="s">
        <v>336</v>
      </c>
      <c r="BC684" s="1">
        <v>3</v>
      </c>
      <c r="BF684" t="s">
        <v>202</v>
      </c>
      <c r="BG684" t="s">
        <v>94</v>
      </c>
      <c r="BH684" t="s">
        <v>188</v>
      </c>
      <c r="BI684" t="s">
        <v>96</v>
      </c>
      <c r="BJ684" t="s">
        <v>154</v>
      </c>
      <c r="BK684" t="s">
        <v>163</v>
      </c>
      <c r="BL684" t="s">
        <v>135</v>
      </c>
      <c r="BN684">
        <v>58</v>
      </c>
      <c r="BO684" t="s">
        <v>155</v>
      </c>
      <c r="BP684" t="s">
        <v>164</v>
      </c>
      <c r="BQ684" t="s">
        <v>156</v>
      </c>
    </row>
    <row r="685" spans="1:69" x14ac:dyDescent="0.2">
      <c r="A685" t="s">
        <v>3634</v>
      </c>
      <c r="B685" t="s">
        <v>3634</v>
      </c>
      <c r="C685">
        <v>246.74100000000001</v>
      </c>
      <c r="D685" t="s">
        <v>3635</v>
      </c>
      <c r="E685" s="1" t="s">
        <v>127</v>
      </c>
      <c r="F685" s="1">
        <v>3</v>
      </c>
      <c r="G685" s="1" t="s">
        <v>128</v>
      </c>
      <c r="H685" s="1">
        <v>9</v>
      </c>
      <c r="I685" s="1"/>
      <c r="J685" t="s">
        <v>3636</v>
      </c>
      <c r="K685" s="1" t="s">
        <v>108</v>
      </c>
      <c r="L685" s="1">
        <v>1</v>
      </c>
      <c r="M685" s="1" t="s">
        <v>109</v>
      </c>
      <c r="N685" s="1">
        <v>1</v>
      </c>
      <c r="O685" s="1" t="s">
        <v>88</v>
      </c>
      <c r="P685" s="1">
        <v>4</v>
      </c>
      <c r="R685" t="s">
        <v>3637</v>
      </c>
      <c r="S685">
        <v>0</v>
      </c>
      <c r="V685" t="s">
        <v>90</v>
      </c>
      <c r="W685" s="8">
        <f>IF(Table1[[#This Row],[main_reasontext]]=[1]Q3_narr_open!$A$23,1,IF(Table1[[#This Row],[main_reasontext]]=[1]Q3_narr_open!$A$24,2,IF(Table1[[#This Row],[main_reasontext]]=[1]Q3_narr_open!$A$25,3,IF(Table1[[#This Row],[main_reasontext]]=[1]Q3_narr_open!$A$26,4,))))</f>
        <v>1</v>
      </c>
      <c r="X685">
        <v>0</v>
      </c>
      <c r="Y685" t="str" cm="1">
        <f t="array" ref="Y68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85" cm="1">
        <f t="array" ref="Z68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85" t="str" cm="1">
        <f t="array" ref="AA68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85" cm="1">
        <f t="array" ref="AB68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85" t="str" cm="1">
        <f t="array" ref="AC68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85" t="str" cm="1">
        <f t="array" ref="AD68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85">
        <f>IF(OR(Table1[[#This Row],[Merged_Coding3numerical1]]=1,Table1[[#This Row],[Merged_Coding3numerical2]]=1,Table1[[#This Row],[Merged_Coding3numerical3]]=1),1,0)</f>
        <v>1</v>
      </c>
      <c r="AF685">
        <f>IF(OR(Table1[[#This Row],[Merged_Coding3numerical1]]=2,Table1[[#This Row],[Merged_Coding3numerical2]]=2,Table1[[#This Row],[Merged_Coding3numerical3]]=2),1,0)</f>
        <v>0</v>
      </c>
      <c r="AG685">
        <f>IF(OR(Table1[[#This Row],[Merged_Coding3numerical1]]=3,Table1[[#This Row],[Merged_Coding3numerical2]]=3,Table1[[#This Row],[Merged_Coding3numerical3]]=3),1,0)</f>
        <v>0</v>
      </c>
      <c r="AH685">
        <f>IF(OR(Table1[[#This Row],[Merged_Coding3numerical1]]=4,Table1[[#This Row],[Merged_Coding3numerical2]]=4,Table1[[#This Row],[Merged_Coding3numerical3]]=4),1,0)</f>
        <v>1</v>
      </c>
      <c r="AI685">
        <f>IF(OR(Table1[[#This Row],[Merged_Coding3numerical1]]=5,Table1[[#This Row],[Merged_Coding3numerical2]]=5,Table1[[#This Row],[Merged_Coding3numerical3]]=5),1,0)</f>
        <v>0</v>
      </c>
      <c r="AJ685">
        <f>LEN(Table1[[#This Row],[narratives_open]])</f>
        <v>209</v>
      </c>
      <c r="AK685" s="1" t="s">
        <v>90</v>
      </c>
      <c r="AL685" s="1">
        <v>2</v>
      </c>
      <c r="AM685" s="1" t="s">
        <v>114</v>
      </c>
      <c r="AN685" s="1">
        <v>6</v>
      </c>
      <c r="AR685">
        <f t="shared" si="10"/>
        <v>0.5</v>
      </c>
      <c r="AS685">
        <v>1</v>
      </c>
      <c r="AT685">
        <v>2</v>
      </c>
      <c r="AU685">
        <v>3</v>
      </c>
      <c r="AV685">
        <f>IF(Table1[[#This Row],[narratives_rank_1]]=1,IF(Table1[[#This Row],[narratives_rank_2]]=2,123,132),IF(Table1[[#This Row],[narratives_rank_1]]=2,IF(Table1[[#This Row],[narratives_rank_2]]=1,213,231),IF(Table1[[#This Row],[narratives_rank_2]]=1,312,321)))</f>
        <v>123</v>
      </c>
      <c r="AW685" t="str">
        <f>IF(AV685=[1]Q4_narr_rank!$B$2,[1]Q4_narr_rank!$A$2,IF(AV685=[1]Q4_narr_rank!$B$3,[1]Q4_narr_rank!$A$3,IF(AV685=[1]Q4_narr_rank!$B$4,[1]Q4_narr_rank!$A$4,IF(AV685=[1]Q4_narr_rank!$B$5,[1]Q4_narr_rank!$A$5,IF(AV685=[1]Q4_narr_rank!$B$6,[1]Q4_narr_rank!$A$6,IF(AV685=[1]Q4_narr_rank!$B$7,[1]Q4_narr_rank!$A$7))))))</f>
        <v>Cynics</v>
      </c>
      <c r="AX685" t="s">
        <v>3638</v>
      </c>
      <c r="AY685">
        <v>1</v>
      </c>
      <c r="AZ685">
        <f>LEN(Table1[[#This Row],[narratives_probing]])</f>
        <v>282</v>
      </c>
      <c r="BA685" s="6" t="str">
        <f>IF(Table1[[#This Row],[narratives_rank_1]]=1,"Money",IF(Table1[[#This Row],[narratives_rank_2]]=1,"Mixture",IF(Table1[[#This Row],[narratives_rank_3]]=1,"Sincere")))</f>
        <v>Money</v>
      </c>
      <c r="BB685" s="7" t="s">
        <v>92</v>
      </c>
      <c r="BC685" s="1">
        <v>9</v>
      </c>
      <c r="BF685" t="s">
        <v>202</v>
      </c>
      <c r="BG685">
        <v>0.2</v>
      </c>
      <c r="BH685" t="s">
        <v>118</v>
      </c>
      <c r="BI685" t="s">
        <v>118</v>
      </c>
      <c r="BJ685" t="s">
        <v>119</v>
      </c>
      <c r="BK685" t="s">
        <v>163</v>
      </c>
      <c r="BL685" t="s">
        <v>630</v>
      </c>
      <c r="BN685">
        <v>52</v>
      </c>
      <c r="BO685" t="s">
        <v>100</v>
      </c>
      <c r="BP685" t="s">
        <v>123</v>
      </c>
      <c r="BQ685" t="s">
        <v>156</v>
      </c>
    </row>
    <row r="686" spans="1:69" x14ac:dyDescent="0.2">
      <c r="A686" t="s">
        <v>3639</v>
      </c>
      <c r="B686" t="s">
        <v>3639</v>
      </c>
      <c r="C686">
        <v>263.09399999999999</v>
      </c>
      <c r="D686" t="s">
        <v>3640</v>
      </c>
      <c r="E686" s="1" t="s">
        <v>127</v>
      </c>
      <c r="F686" s="1">
        <v>3</v>
      </c>
      <c r="G686" s="1" t="s">
        <v>128</v>
      </c>
      <c r="H686" s="1">
        <v>9</v>
      </c>
      <c r="I686" s="1"/>
      <c r="J686" t="s">
        <v>3641</v>
      </c>
      <c r="K686" s="1" t="s">
        <v>108</v>
      </c>
      <c r="L686" s="1">
        <v>1</v>
      </c>
      <c r="M686" s="1" t="s">
        <v>109</v>
      </c>
      <c r="N686" s="1">
        <v>1</v>
      </c>
      <c r="O686" s="1" t="s">
        <v>88</v>
      </c>
      <c r="P686" s="1">
        <v>4</v>
      </c>
      <c r="Q686" s="1"/>
      <c r="R686" t="s">
        <v>3642</v>
      </c>
      <c r="S686">
        <v>0</v>
      </c>
      <c r="U686">
        <v>1</v>
      </c>
      <c r="V686" t="s">
        <v>185</v>
      </c>
      <c r="W686" s="8">
        <f>IF(Table1[[#This Row],[main_reasontext]]=[1]Q3_narr_open!$A$23,1,IF(Table1[[#This Row],[main_reasontext]]=[1]Q3_narr_open!$A$24,2,IF(Table1[[#This Row],[main_reasontext]]=[1]Q3_narr_open!$A$25,3,IF(Table1[[#This Row],[main_reasontext]]=[1]Q3_narr_open!$A$26,4,))))</f>
        <v>4</v>
      </c>
      <c r="X686">
        <v>0</v>
      </c>
      <c r="Y686" t="str" cm="1">
        <f t="array" ref="Y68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86" cm="1">
        <f t="array" ref="Z68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86" t="str" cm="1">
        <f t="array" ref="AA68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686" cm="1">
        <f t="array" ref="AB68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686" t="str" cm="1">
        <f t="array" ref="AC68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86" t="str" cm="1">
        <f t="array" ref="AD68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86">
        <f>IF(OR(Table1[[#This Row],[Merged_Coding3numerical1]]=1,Table1[[#This Row],[Merged_Coding3numerical2]]=1,Table1[[#This Row],[Merged_Coding3numerical3]]=1),1,0)</f>
        <v>0</v>
      </c>
      <c r="AF686">
        <f>IF(OR(Table1[[#This Row],[Merged_Coding3numerical1]]=2,Table1[[#This Row],[Merged_Coding3numerical2]]=2,Table1[[#This Row],[Merged_Coding3numerical3]]=2),1,0)</f>
        <v>1</v>
      </c>
      <c r="AG686">
        <f>IF(OR(Table1[[#This Row],[Merged_Coding3numerical1]]=3,Table1[[#This Row],[Merged_Coding3numerical2]]=3,Table1[[#This Row],[Merged_Coding3numerical3]]=3),1,0)</f>
        <v>0</v>
      </c>
      <c r="AH686">
        <f>IF(OR(Table1[[#This Row],[Merged_Coding3numerical1]]=4,Table1[[#This Row],[Merged_Coding3numerical2]]=4,Table1[[#This Row],[Merged_Coding3numerical3]]=4),1,0)</f>
        <v>1</v>
      </c>
      <c r="AI686">
        <f>IF(OR(Table1[[#This Row],[Merged_Coding3numerical1]]=5,Table1[[#This Row],[Merged_Coding3numerical2]]=5,Table1[[#This Row],[Merged_Coding3numerical3]]=5),1,0)</f>
        <v>0</v>
      </c>
      <c r="AJ686">
        <f>LEN(Table1[[#This Row],[narratives_open]])</f>
        <v>391</v>
      </c>
      <c r="AK686" s="1" t="s">
        <v>113</v>
      </c>
      <c r="AL686" s="1">
        <v>1</v>
      </c>
      <c r="AM686" s="1" t="s">
        <v>112</v>
      </c>
      <c r="AN686" s="1">
        <v>3</v>
      </c>
      <c r="AR686">
        <f t="shared" si="10"/>
        <v>0.5</v>
      </c>
      <c r="AS686">
        <v>2</v>
      </c>
      <c r="AT686">
        <v>1</v>
      </c>
      <c r="AU686">
        <v>3</v>
      </c>
      <c r="AV686">
        <f>IF(Table1[[#This Row],[narratives_rank_1]]=1,IF(Table1[[#This Row],[narratives_rank_2]]=2,123,132),IF(Table1[[#This Row],[narratives_rank_1]]=2,IF(Table1[[#This Row],[narratives_rank_2]]=1,213,231),IF(Table1[[#This Row],[narratives_rank_2]]=1,312,321)))</f>
        <v>213</v>
      </c>
      <c r="AW686" t="str">
        <f>IF(AV686=[1]Q4_narr_rank!$B$2,[1]Q4_narr_rank!$A$2,IF(AV686=[1]Q4_narr_rank!$B$3,[1]Q4_narr_rank!$A$3,IF(AV686=[1]Q4_narr_rank!$B$4,[1]Q4_narr_rank!$A$4,IF(AV686=[1]Q4_narr_rank!$B$5,[1]Q4_narr_rank!$A$5,IF(AV686=[1]Q4_narr_rank!$B$6,[1]Q4_narr_rank!$A$6,IF(AV686=[1]Q4_narr_rank!$B$7,[1]Q4_narr_rank!$A$7))))))</f>
        <v>Balanced Cynics</v>
      </c>
      <c r="AX686" t="s">
        <v>3643</v>
      </c>
      <c r="AY686">
        <v>1</v>
      </c>
      <c r="AZ686">
        <f>LEN(Table1[[#This Row],[narratives_probing]])</f>
        <v>99</v>
      </c>
      <c r="BA686" s="6" t="str">
        <f>IF(Table1[[#This Row],[narratives_rank_1]]=1,"Money",IF(Table1[[#This Row],[narratives_rank_2]]=1,"Mixture",IF(Table1[[#This Row],[narratives_rank_3]]=1,"Sincere")))</f>
        <v>Mixture</v>
      </c>
      <c r="BB686" s="9" t="s">
        <v>369</v>
      </c>
      <c r="BC686" s="1">
        <v>7</v>
      </c>
      <c r="BF686" t="s">
        <v>223</v>
      </c>
      <c r="BG686" t="s">
        <v>187</v>
      </c>
      <c r="BH686" t="s">
        <v>118</v>
      </c>
      <c r="BI686" t="s">
        <v>118</v>
      </c>
      <c r="BJ686" t="s">
        <v>119</v>
      </c>
      <c r="BK686" t="s">
        <v>163</v>
      </c>
      <c r="BL686" t="s">
        <v>135</v>
      </c>
      <c r="BN686">
        <v>41</v>
      </c>
      <c r="BO686" t="s">
        <v>100</v>
      </c>
      <c r="BP686" t="s">
        <v>123</v>
      </c>
      <c r="BQ686" t="s">
        <v>124</v>
      </c>
    </row>
    <row r="687" spans="1:69" x14ac:dyDescent="0.2">
      <c r="A687" t="s">
        <v>3644</v>
      </c>
      <c r="B687" t="s">
        <v>3644</v>
      </c>
      <c r="C687">
        <v>60.42</v>
      </c>
      <c r="D687" t="s">
        <v>3645</v>
      </c>
      <c r="E687" s="1" t="s">
        <v>84</v>
      </c>
      <c r="F687" s="1">
        <v>4</v>
      </c>
      <c r="G687" s="1" t="s">
        <v>84</v>
      </c>
      <c r="H687" s="1">
        <v>1</v>
      </c>
      <c r="I687" s="1"/>
      <c r="J687" t="s">
        <v>3646</v>
      </c>
      <c r="K687" s="1" t="s">
        <v>108</v>
      </c>
      <c r="L687" s="1">
        <v>1</v>
      </c>
      <c r="M687" s="1" t="s">
        <v>109</v>
      </c>
      <c r="N687" s="1">
        <v>1</v>
      </c>
      <c r="O687" s="1" t="s">
        <v>88</v>
      </c>
      <c r="P687" s="1">
        <v>4</v>
      </c>
      <c r="Q687" s="1"/>
      <c r="R687" t="s">
        <v>3647</v>
      </c>
      <c r="S687">
        <v>0</v>
      </c>
      <c r="U687">
        <v>1</v>
      </c>
      <c r="V687" t="s">
        <v>90</v>
      </c>
      <c r="W687" s="8">
        <f>IF(Table1[[#This Row],[main_reasontext]]=[1]Q3_narr_open!$A$23,1,IF(Table1[[#This Row],[main_reasontext]]=[1]Q3_narr_open!$A$24,2,IF(Table1[[#This Row],[main_reasontext]]=[1]Q3_narr_open!$A$25,3,IF(Table1[[#This Row],[main_reasontext]]=[1]Q3_narr_open!$A$26,4,))))</f>
        <v>1</v>
      </c>
      <c r="X687">
        <v>1</v>
      </c>
      <c r="Y687" t="str" cm="1">
        <f t="array" ref="Y68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87" cm="1">
        <f t="array" ref="Z68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87" t="str" cm="1">
        <f t="array" ref="AA68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87" cm="1">
        <f t="array" ref="AB68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87" t="str" cm="1">
        <f t="array" ref="AC68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87" t="str" cm="1">
        <f t="array" ref="AD68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87">
        <f>IF(OR(Table1[[#This Row],[Merged_Coding3numerical1]]=1,Table1[[#This Row],[Merged_Coding3numerical2]]=1,Table1[[#This Row],[Merged_Coding3numerical3]]=1),1,0)</f>
        <v>1</v>
      </c>
      <c r="AF687">
        <f>IF(OR(Table1[[#This Row],[Merged_Coding3numerical1]]=2,Table1[[#This Row],[Merged_Coding3numerical2]]=2,Table1[[#This Row],[Merged_Coding3numerical3]]=2),1,0)</f>
        <v>0</v>
      </c>
      <c r="AG687">
        <f>IF(OR(Table1[[#This Row],[Merged_Coding3numerical1]]=3,Table1[[#This Row],[Merged_Coding3numerical2]]=3,Table1[[#This Row],[Merged_Coding3numerical3]]=3),1,0)</f>
        <v>0</v>
      </c>
      <c r="AH687">
        <f>IF(OR(Table1[[#This Row],[Merged_Coding3numerical1]]=4,Table1[[#This Row],[Merged_Coding3numerical2]]=4,Table1[[#This Row],[Merged_Coding3numerical3]]=4),1,0)</f>
        <v>1</v>
      </c>
      <c r="AI687">
        <f>IF(OR(Table1[[#This Row],[Merged_Coding3numerical1]]=5,Table1[[#This Row],[Merged_Coding3numerical2]]=5,Table1[[#This Row],[Merged_Coding3numerical3]]=5),1,0)</f>
        <v>0</v>
      </c>
      <c r="AJ687">
        <f>LEN(Table1[[#This Row],[narratives_open]])</f>
        <v>257</v>
      </c>
      <c r="AK687" s="1" t="s">
        <v>90</v>
      </c>
      <c r="AL687" s="1">
        <v>2</v>
      </c>
      <c r="AM687" s="1" t="s">
        <v>113</v>
      </c>
      <c r="AN687" s="1">
        <v>1</v>
      </c>
      <c r="AR687">
        <f t="shared" si="10"/>
        <v>0.5</v>
      </c>
      <c r="AS687">
        <v>2</v>
      </c>
      <c r="AT687">
        <v>1</v>
      </c>
      <c r="AU687">
        <v>3</v>
      </c>
      <c r="AV687">
        <f>IF(Table1[[#This Row],[narratives_rank_1]]=1,IF(Table1[[#This Row],[narratives_rank_2]]=2,123,132),IF(Table1[[#This Row],[narratives_rank_1]]=2,IF(Table1[[#This Row],[narratives_rank_2]]=1,213,231),IF(Table1[[#This Row],[narratives_rank_2]]=1,312,321)))</f>
        <v>213</v>
      </c>
      <c r="AW687" t="str">
        <f>IF(AV687=[1]Q4_narr_rank!$B$2,[1]Q4_narr_rank!$A$2,IF(AV687=[1]Q4_narr_rank!$B$3,[1]Q4_narr_rank!$A$3,IF(AV687=[1]Q4_narr_rank!$B$4,[1]Q4_narr_rank!$A$4,IF(AV687=[1]Q4_narr_rank!$B$5,[1]Q4_narr_rank!$A$5,IF(AV687=[1]Q4_narr_rank!$B$6,[1]Q4_narr_rank!$A$6,IF(AV687=[1]Q4_narr_rank!$B$7,[1]Q4_narr_rank!$A$7))))))</f>
        <v>Balanced Cynics</v>
      </c>
      <c r="AX687" t="s">
        <v>3648</v>
      </c>
      <c r="AY687">
        <v>1</v>
      </c>
      <c r="AZ687">
        <f>LEN(Table1[[#This Row],[narratives_probing]])</f>
        <v>144</v>
      </c>
      <c r="BA687" s="6" t="str">
        <f>IF(Table1[[#This Row],[narratives_rank_1]]=1,"Money",IF(Table1[[#This Row],[narratives_rank_2]]=1,"Mixture",IF(Table1[[#This Row],[narratives_rank_3]]=1,"Sincere")))</f>
        <v>Mixture</v>
      </c>
      <c r="BB687" s="9" t="s">
        <v>132</v>
      </c>
      <c r="BC687" s="1">
        <v>20</v>
      </c>
      <c r="BF687" t="s">
        <v>117</v>
      </c>
      <c r="BG687">
        <v>0.2</v>
      </c>
      <c r="BH687" t="s">
        <v>96</v>
      </c>
      <c r="BI687" t="s">
        <v>118</v>
      </c>
      <c r="BJ687" t="s">
        <v>97</v>
      </c>
      <c r="BK687" t="s">
        <v>120</v>
      </c>
      <c r="BL687" t="s">
        <v>448</v>
      </c>
      <c r="BM687" t="s">
        <v>3298</v>
      </c>
      <c r="BN687">
        <v>19</v>
      </c>
      <c r="BO687" t="s">
        <v>136</v>
      </c>
      <c r="BP687" t="s">
        <v>101</v>
      </c>
      <c r="BQ687" t="s">
        <v>138</v>
      </c>
    </row>
    <row r="688" spans="1:69" x14ac:dyDescent="0.2">
      <c r="A688" t="s">
        <v>3649</v>
      </c>
      <c r="B688" t="s">
        <v>3649</v>
      </c>
      <c r="C688">
        <v>66.239999999999995</v>
      </c>
      <c r="D688" t="s">
        <v>3650</v>
      </c>
      <c r="E688" s="1" t="s">
        <v>167</v>
      </c>
      <c r="F688" s="1">
        <v>5</v>
      </c>
      <c r="G688" s="1" t="s">
        <v>167</v>
      </c>
      <c r="H688" s="1">
        <v>19</v>
      </c>
      <c r="I688" s="1"/>
      <c r="J688" t="s">
        <v>3651</v>
      </c>
      <c r="K688" s="1" t="s">
        <v>108</v>
      </c>
      <c r="L688" s="1">
        <v>1</v>
      </c>
      <c r="M688" s="1" t="s">
        <v>109</v>
      </c>
      <c r="N688" s="1">
        <v>1</v>
      </c>
      <c r="O688" s="1" t="s">
        <v>345</v>
      </c>
      <c r="P688" s="1">
        <v>1</v>
      </c>
      <c r="Q688" s="1"/>
      <c r="R688" t="s">
        <v>3652</v>
      </c>
      <c r="S688">
        <v>0</v>
      </c>
      <c r="V688" t="s">
        <v>111</v>
      </c>
      <c r="W688" s="8">
        <f>IF(Table1[[#This Row],[main_reasontext]]=[1]Q3_narr_open!$A$23,1,IF(Table1[[#This Row],[main_reasontext]]=[1]Q3_narr_open!$A$24,2,IF(Table1[[#This Row],[main_reasontext]]=[1]Q3_narr_open!$A$25,3,IF(Table1[[#This Row],[main_reasontext]]=[1]Q3_narr_open!$A$26,4,))))</f>
        <v>2</v>
      </c>
      <c r="X688">
        <v>0</v>
      </c>
      <c r="Y688" t="str" cm="1">
        <f t="array" ref="Y68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88" cm="1">
        <f t="array" ref="Z68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88" t="str" cm="1">
        <f t="array" ref="AA68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88" cm="1">
        <f t="array" ref="AB68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88" t="str" cm="1">
        <f t="array" ref="AC68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688" cm="1">
        <f t="array" ref="AD68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688">
        <f>IF(OR(Table1[[#This Row],[Merged_Coding3numerical1]]=1,Table1[[#This Row],[Merged_Coding3numerical2]]=1,Table1[[#This Row],[Merged_Coding3numerical3]]=1),1,0)</f>
        <v>1</v>
      </c>
      <c r="AF688">
        <f>IF(OR(Table1[[#This Row],[Merged_Coding3numerical1]]=2,Table1[[#This Row],[Merged_Coding3numerical2]]=2,Table1[[#This Row],[Merged_Coding3numerical3]]=2),1,0)</f>
        <v>1</v>
      </c>
      <c r="AG688">
        <f>IF(OR(Table1[[#This Row],[Merged_Coding3numerical1]]=3,Table1[[#This Row],[Merged_Coding3numerical2]]=3,Table1[[#This Row],[Merged_Coding3numerical3]]=3),1,0)</f>
        <v>0</v>
      </c>
      <c r="AH688">
        <f>IF(OR(Table1[[#This Row],[Merged_Coding3numerical1]]=4,Table1[[#This Row],[Merged_Coding3numerical2]]=4,Table1[[#This Row],[Merged_Coding3numerical3]]=4),1,0)</f>
        <v>0</v>
      </c>
      <c r="AI688">
        <f>IF(OR(Table1[[#This Row],[Merged_Coding3numerical1]]=5,Table1[[#This Row],[Merged_Coding3numerical2]]=5,Table1[[#This Row],[Merged_Coding3numerical3]]=5),1,0)</f>
        <v>0</v>
      </c>
      <c r="AJ688">
        <f>LEN(Table1[[#This Row],[narratives_open]])</f>
        <v>265</v>
      </c>
      <c r="AK688" s="1" t="s">
        <v>112</v>
      </c>
      <c r="AL688" s="1">
        <v>3</v>
      </c>
      <c r="AM688" s="1" t="s">
        <v>90</v>
      </c>
      <c r="AN688" s="1">
        <v>2</v>
      </c>
      <c r="AO688" s="1" t="s">
        <v>221</v>
      </c>
      <c r="AP688" s="1">
        <v>5</v>
      </c>
      <c r="AQ688" s="1"/>
      <c r="AR688">
        <f t="shared" si="10"/>
        <v>0.33333333333333331</v>
      </c>
      <c r="AS688">
        <v>1</v>
      </c>
      <c r="AT688">
        <v>2</v>
      </c>
      <c r="AU688">
        <v>3</v>
      </c>
      <c r="AV688">
        <f>IF(Table1[[#This Row],[narratives_rank_1]]=1,IF(Table1[[#This Row],[narratives_rank_2]]=2,123,132),IF(Table1[[#This Row],[narratives_rank_1]]=2,IF(Table1[[#This Row],[narratives_rank_2]]=1,213,231),IF(Table1[[#This Row],[narratives_rank_2]]=1,312,321)))</f>
        <v>123</v>
      </c>
      <c r="AW688" t="str">
        <f>IF(AV688=[1]Q4_narr_rank!$B$2,[1]Q4_narr_rank!$A$2,IF(AV688=[1]Q4_narr_rank!$B$3,[1]Q4_narr_rank!$A$3,IF(AV688=[1]Q4_narr_rank!$B$4,[1]Q4_narr_rank!$A$4,IF(AV688=[1]Q4_narr_rank!$B$5,[1]Q4_narr_rank!$A$5,IF(AV688=[1]Q4_narr_rank!$B$6,[1]Q4_narr_rank!$A$6,IF(AV688=[1]Q4_narr_rank!$B$7,[1]Q4_narr_rank!$A$7))))))</f>
        <v>Cynics</v>
      </c>
      <c r="AX688" t="s">
        <v>3653</v>
      </c>
      <c r="AY688">
        <v>1</v>
      </c>
      <c r="AZ688">
        <f>LEN(Table1[[#This Row],[narratives_probing]])</f>
        <v>239</v>
      </c>
      <c r="BA688" s="6" t="str">
        <f>IF(Table1[[#This Row],[narratives_rank_1]]=1,"Money",IF(Table1[[#This Row],[narratives_rank_2]]=1,"Mixture",IF(Table1[[#This Row],[narratives_rank_3]]=1,"Sincere")))</f>
        <v>Money</v>
      </c>
      <c r="BB688" s="11" t="s">
        <v>116</v>
      </c>
      <c r="BC688" s="1">
        <v>10</v>
      </c>
      <c r="BF688" t="s">
        <v>202</v>
      </c>
      <c r="BG688">
        <v>0.4</v>
      </c>
      <c r="BH688" t="s">
        <v>188</v>
      </c>
      <c r="BI688" t="s">
        <v>188</v>
      </c>
      <c r="BJ688" t="s">
        <v>119</v>
      </c>
      <c r="BK688" t="s">
        <v>163</v>
      </c>
      <c r="BL688" t="s">
        <v>135</v>
      </c>
      <c r="BN688">
        <v>48</v>
      </c>
      <c r="BO688" t="s">
        <v>100</v>
      </c>
      <c r="BP688" t="s">
        <v>358</v>
      </c>
      <c r="BQ688" t="s">
        <v>156</v>
      </c>
    </row>
    <row r="689" spans="1:69" x14ac:dyDescent="0.2">
      <c r="A689" t="s">
        <v>3654</v>
      </c>
      <c r="B689" t="s">
        <v>3654</v>
      </c>
      <c r="C689">
        <v>47.970999999999997</v>
      </c>
      <c r="D689" t="s">
        <v>3655</v>
      </c>
      <c r="E689" s="1" t="s">
        <v>105</v>
      </c>
      <c r="F689" s="1">
        <v>1</v>
      </c>
      <c r="G689" s="1" t="s">
        <v>106</v>
      </c>
      <c r="H689" s="1">
        <v>2</v>
      </c>
      <c r="I689" s="1"/>
      <c r="J689" t="s">
        <v>3656</v>
      </c>
      <c r="K689" s="1" t="s">
        <v>108</v>
      </c>
      <c r="L689" s="1">
        <v>1</v>
      </c>
      <c r="M689" s="1" t="s">
        <v>109</v>
      </c>
      <c r="N689" s="1">
        <v>1</v>
      </c>
      <c r="O689" s="1" t="s">
        <v>88</v>
      </c>
      <c r="P689" s="1">
        <v>4</v>
      </c>
      <c r="Q689" s="1"/>
      <c r="R689" t="s">
        <v>3657</v>
      </c>
      <c r="S689">
        <v>0</v>
      </c>
      <c r="X689">
        <v>0</v>
      </c>
      <c r="Y689" t="str" cm="1">
        <f t="array" ref="Y68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89" cm="1">
        <f t="array" ref="Z68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89" t="str" cm="1">
        <f t="array" ref="AA68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89" t="str" cm="1">
        <f t="array" ref="AB68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89" t="str" cm="1">
        <f t="array" ref="AC68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89" t="str" cm="1">
        <f t="array" ref="AD68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89">
        <f>IF(OR(Table1[[#This Row],[Merged_Coding3numerical1]]=1,Table1[[#This Row],[Merged_Coding3numerical2]]=1,Table1[[#This Row],[Merged_Coding3numerical3]]=1),1,0)</f>
        <v>1</v>
      </c>
      <c r="AF689">
        <f>IF(OR(Table1[[#This Row],[Merged_Coding3numerical1]]=2,Table1[[#This Row],[Merged_Coding3numerical2]]=2,Table1[[#This Row],[Merged_Coding3numerical3]]=2),1,0)</f>
        <v>0</v>
      </c>
      <c r="AG689">
        <f>IF(OR(Table1[[#This Row],[Merged_Coding3numerical1]]=3,Table1[[#This Row],[Merged_Coding3numerical2]]=3,Table1[[#This Row],[Merged_Coding3numerical3]]=3),1,0)</f>
        <v>0</v>
      </c>
      <c r="AH689">
        <f>IF(OR(Table1[[#This Row],[Merged_Coding3numerical1]]=4,Table1[[#This Row],[Merged_Coding3numerical2]]=4,Table1[[#This Row],[Merged_Coding3numerical3]]=4),1,0)</f>
        <v>0</v>
      </c>
      <c r="AI689">
        <f>IF(OR(Table1[[#This Row],[Merged_Coding3numerical1]]=5,Table1[[#This Row],[Merged_Coding3numerical2]]=5,Table1[[#This Row],[Merged_Coding3numerical3]]=5),1,0)</f>
        <v>0</v>
      </c>
      <c r="AJ689">
        <f>LEN(Table1[[#This Row],[narratives_open]])</f>
        <v>68</v>
      </c>
      <c r="AK689" s="1" t="s">
        <v>90</v>
      </c>
      <c r="AL689" s="1">
        <v>2</v>
      </c>
      <c r="AR689">
        <f t="shared" si="10"/>
        <v>1</v>
      </c>
      <c r="AS689">
        <v>1</v>
      </c>
      <c r="AT689">
        <v>2</v>
      </c>
      <c r="AU689">
        <v>3</v>
      </c>
      <c r="AV689">
        <f>IF(Table1[[#This Row],[narratives_rank_1]]=1,IF(Table1[[#This Row],[narratives_rank_2]]=2,123,132),IF(Table1[[#This Row],[narratives_rank_1]]=2,IF(Table1[[#This Row],[narratives_rank_2]]=1,213,231),IF(Table1[[#This Row],[narratives_rank_2]]=1,312,321)))</f>
        <v>123</v>
      </c>
      <c r="AW689" t="str">
        <f>IF(AV689=[1]Q4_narr_rank!$B$2,[1]Q4_narr_rank!$A$2,IF(AV689=[1]Q4_narr_rank!$B$3,[1]Q4_narr_rank!$A$3,IF(AV689=[1]Q4_narr_rank!$B$4,[1]Q4_narr_rank!$A$4,IF(AV689=[1]Q4_narr_rank!$B$5,[1]Q4_narr_rank!$A$5,IF(AV689=[1]Q4_narr_rank!$B$6,[1]Q4_narr_rank!$A$6,IF(AV689=[1]Q4_narr_rank!$B$7,[1]Q4_narr_rank!$A$7))))))</f>
        <v>Cynics</v>
      </c>
      <c r="AX689" t="s">
        <v>3658</v>
      </c>
      <c r="AY689">
        <v>1</v>
      </c>
      <c r="AZ689">
        <f>LEN(Table1[[#This Row],[narratives_probing]])</f>
        <v>40</v>
      </c>
      <c r="BA689" s="6" t="str">
        <f>IF(Table1[[#This Row],[narratives_rank_1]]=1,"Money",IF(Table1[[#This Row],[narratives_rank_2]]=1,"Mixture",IF(Table1[[#This Row],[narratives_rank_3]]=1,"Sincere")))</f>
        <v>Money</v>
      </c>
      <c r="BB689" s="7" t="s">
        <v>116</v>
      </c>
      <c r="BC689" s="1">
        <v>10</v>
      </c>
      <c r="BF689" t="s">
        <v>202</v>
      </c>
      <c r="BG689" t="s">
        <v>187</v>
      </c>
      <c r="BH689" t="s">
        <v>498</v>
      </c>
      <c r="BI689" t="s">
        <v>498</v>
      </c>
      <c r="BJ689" t="s">
        <v>97</v>
      </c>
      <c r="BK689" t="s">
        <v>163</v>
      </c>
      <c r="BL689" t="s">
        <v>135</v>
      </c>
      <c r="BN689">
        <v>42</v>
      </c>
      <c r="BO689" t="s">
        <v>122</v>
      </c>
      <c r="BP689" t="s">
        <v>101</v>
      </c>
      <c r="BQ689" t="s">
        <v>156</v>
      </c>
    </row>
    <row r="690" spans="1:69" x14ac:dyDescent="0.2">
      <c r="A690" t="s">
        <v>3659</v>
      </c>
      <c r="B690" t="s">
        <v>3659</v>
      </c>
      <c r="C690">
        <v>107.85299999999999</v>
      </c>
      <c r="D690" t="s">
        <v>3660</v>
      </c>
      <c r="E690" s="1" t="s">
        <v>205</v>
      </c>
      <c r="F690" s="1">
        <v>2</v>
      </c>
      <c r="G690" s="1" t="s">
        <v>206</v>
      </c>
      <c r="H690" s="1">
        <v>6</v>
      </c>
      <c r="I690" s="1"/>
      <c r="J690" t="s">
        <v>3661</v>
      </c>
      <c r="K690" s="1" t="s">
        <v>176</v>
      </c>
      <c r="L690" s="1">
        <v>2</v>
      </c>
      <c r="M690" s="1" t="s">
        <v>177</v>
      </c>
      <c r="N690" s="1">
        <v>2</v>
      </c>
      <c r="O690" s="1" t="s">
        <v>88</v>
      </c>
      <c r="P690" s="1">
        <v>4</v>
      </c>
      <c r="R690" t="s">
        <v>3662</v>
      </c>
      <c r="S690">
        <v>1</v>
      </c>
      <c r="V690" t="s">
        <v>90</v>
      </c>
      <c r="W690" s="8">
        <f>IF(Table1[[#This Row],[main_reasontext]]=[1]Q3_narr_open!$A$23,1,IF(Table1[[#This Row],[main_reasontext]]=[1]Q3_narr_open!$A$24,2,IF(Table1[[#This Row],[main_reasontext]]=[1]Q3_narr_open!$A$25,3,IF(Table1[[#This Row],[main_reasontext]]=[1]Q3_narr_open!$A$26,4,))))</f>
        <v>1</v>
      </c>
      <c r="X690">
        <v>0</v>
      </c>
      <c r="Y690" t="str" cm="1">
        <f t="array" ref="Y69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90" cm="1">
        <f t="array" ref="Z69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90" t="str" cm="1">
        <f t="array" ref="AA69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90" cm="1">
        <f t="array" ref="AB69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90" t="str" cm="1">
        <f t="array" ref="AC69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90" t="str" cm="1">
        <f t="array" ref="AD69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90">
        <f>IF(OR(Table1[[#This Row],[Merged_Coding3numerical1]]=1,Table1[[#This Row],[Merged_Coding3numerical2]]=1,Table1[[#This Row],[Merged_Coding3numerical3]]=1),1,0)</f>
        <v>1</v>
      </c>
      <c r="AF690">
        <f>IF(OR(Table1[[#This Row],[Merged_Coding3numerical1]]=2,Table1[[#This Row],[Merged_Coding3numerical2]]=2,Table1[[#This Row],[Merged_Coding3numerical3]]=2),1,0)</f>
        <v>0</v>
      </c>
      <c r="AG690">
        <f>IF(OR(Table1[[#This Row],[Merged_Coding3numerical1]]=3,Table1[[#This Row],[Merged_Coding3numerical2]]=3,Table1[[#This Row],[Merged_Coding3numerical3]]=3),1,0)</f>
        <v>0</v>
      </c>
      <c r="AH690">
        <f>IF(OR(Table1[[#This Row],[Merged_Coding3numerical1]]=4,Table1[[#This Row],[Merged_Coding3numerical2]]=4,Table1[[#This Row],[Merged_Coding3numerical3]]=4),1,0)</f>
        <v>1</v>
      </c>
      <c r="AI690">
        <f>IF(OR(Table1[[#This Row],[Merged_Coding3numerical1]]=5,Table1[[#This Row],[Merged_Coding3numerical2]]=5,Table1[[#This Row],[Merged_Coding3numerical3]]=5),1,0)</f>
        <v>0</v>
      </c>
      <c r="AJ690">
        <f>LEN(Table1[[#This Row],[narratives_open]])</f>
        <v>223</v>
      </c>
      <c r="AK690" s="1" t="s">
        <v>90</v>
      </c>
      <c r="AL690" s="1">
        <v>2</v>
      </c>
      <c r="AM690" s="1" t="s">
        <v>113</v>
      </c>
      <c r="AN690" s="1">
        <v>1</v>
      </c>
      <c r="AR690">
        <f t="shared" si="10"/>
        <v>0.5</v>
      </c>
      <c r="AS690">
        <v>1</v>
      </c>
      <c r="AT690">
        <v>2</v>
      </c>
      <c r="AU690">
        <v>3</v>
      </c>
      <c r="AV690">
        <f>IF(Table1[[#This Row],[narratives_rank_1]]=1,IF(Table1[[#This Row],[narratives_rank_2]]=2,123,132),IF(Table1[[#This Row],[narratives_rank_1]]=2,IF(Table1[[#This Row],[narratives_rank_2]]=1,213,231),IF(Table1[[#This Row],[narratives_rank_2]]=1,312,321)))</f>
        <v>123</v>
      </c>
      <c r="AW690" t="str">
        <f>IF(AV690=[1]Q4_narr_rank!$B$2,[1]Q4_narr_rank!$A$2,IF(AV690=[1]Q4_narr_rank!$B$3,[1]Q4_narr_rank!$A$3,IF(AV690=[1]Q4_narr_rank!$B$4,[1]Q4_narr_rank!$A$4,IF(AV690=[1]Q4_narr_rank!$B$5,[1]Q4_narr_rank!$A$5,IF(AV690=[1]Q4_narr_rank!$B$6,[1]Q4_narr_rank!$A$6,IF(AV690=[1]Q4_narr_rank!$B$7,[1]Q4_narr_rank!$A$7))))))</f>
        <v>Cynics</v>
      </c>
      <c r="AX690" t="s">
        <v>3663</v>
      </c>
      <c r="AY690">
        <v>1</v>
      </c>
      <c r="AZ690">
        <f>LEN(Table1[[#This Row],[narratives_probing]])</f>
        <v>138</v>
      </c>
      <c r="BA690" s="6" t="str">
        <f>IF(Table1[[#This Row],[narratives_rank_1]]=1,"Money",IF(Table1[[#This Row],[narratives_rank_2]]=1,"Mixture",IF(Table1[[#This Row],[narratives_rank_3]]=1,"Sincere")))</f>
        <v>Money</v>
      </c>
      <c r="BB690" s="7" t="s">
        <v>92</v>
      </c>
      <c r="BC690" s="1">
        <v>9</v>
      </c>
      <c r="BF690" t="s">
        <v>210</v>
      </c>
      <c r="BG690">
        <v>0.4</v>
      </c>
      <c r="BH690" t="s">
        <v>498</v>
      </c>
      <c r="BI690" t="s">
        <v>188</v>
      </c>
      <c r="BJ690" t="s">
        <v>119</v>
      </c>
      <c r="BK690" t="s">
        <v>120</v>
      </c>
      <c r="BL690" t="s">
        <v>135</v>
      </c>
      <c r="BN690">
        <v>29</v>
      </c>
      <c r="BO690" t="s">
        <v>122</v>
      </c>
      <c r="BP690" t="s">
        <v>147</v>
      </c>
      <c r="BQ690" t="s">
        <v>124</v>
      </c>
    </row>
    <row r="691" spans="1:69" x14ac:dyDescent="0.2">
      <c r="A691" t="s">
        <v>3664</v>
      </c>
      <c r="B691" t="s">
        <v>3664</v>
      </c>
      <c r="C691">
        <v>123.65300000000001</v>
      </c>
      <c r="D691" t="s">
        <v>3665</v>
      </c>
      <c r="E691" s="1" t="s">
        <v>105</v>
      </c>
      <c r="F691" s="1">
        <v>1</v>
      </c>
      <c r="G691" s="1" t="s">
        <v>106</v>
      </c>
      <c r="H691" s="1">
        <v>2</v>
      </c>
      <c r="I691" s="1"/>
      <c r="J691" t="s">
        <v>3666</v>
      </c>
      <c r="K691" s="1" t="s">
        <v>108</v>
      </c>
      <c r="L691" s="1">
        <v>1</v>
      </c>
      <c r="M691" s="1" t="s">
        <v>109</v>
      </c>
      <c r="N691" s="1">
        <v>1</v>
      </c>
      <c r="O691" s="1" t="s">
        <v>88</v>
      </c>
      <c r="P691" s="1">
        <v>4</v>
      </c>
      <c r="R691" t="s">
        <v>3667</v>
      </c>
      <c r="S691">
        <v>0</v>
      </c>
      <c r="V691" t="s">
        <v>90</v>
      </c>
      <c r="W691" s="8">
        <f>IF(Table1[[#This Row],[main_reasontext]]=[1]Q3_narr_open!$A$23,1,IF(Table1[[#This Row],[main_reasontext]]=[1]Q3_narr_open!$A$24,2,IF(Table1[[#This Row],[main_reasontext]]=[1]Q3_narr_open!$A$25,3,IF(Table1[[#This Row],[main_reasontext]]=[1]Q3_narr_open!$A$26,4,))))</f>
        <v>1</v>
      </c>
      <c r="X691">
        <v>0</v>
      </c>
      <c r="Y691" t="str" cm="1">
        <f t="array" ref="Y69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91" cm="1">
        <f t="array" ref="Z69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91" t="str" cm="1">
        <f t="array" ref="AA69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91" cm="1">
        <f t="array" ref="AB69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91" t="str" cm="1">
        <f t="array" ref="AC69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691" cm="1">
        <f t="array" ref="AD69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691">
        <f>IF(OR(Table1[[#This Row],[Merged_Coding3numerical1]]=1,Table1[[#This Row],[Merged_Coding3numerical2]]=1,Table1[[#This Row],[Merged_Coding3numerical3]]=1),1,0)</f>
        <v>1</v>
      </c>
      <c r="AF691">
        <f>IF(OR(Table1[[#This Row],[Merged_Coding3numerical1]]=2,Table1[[#This Row],[Merged_Coding3numerical2]]=2,Table1[[#This Row],[Merged_Coding3numerical3]]=2),1,0)</f>
        <v>0</v>
      </c>
      <c r="AG691">
        <f>IF(OR(Table1[[#This Row],[Merged_Coding3numerical1]]=3,Table1[[#This Row],[Merged_Coding3numerical2]]=3,Table1[[#This Row],[Merged_Coding3numerical3]]=3),1,0)</f>
        <v>0</v>
      </c>
      <c r="AH691">
        <f>IF(OR(Table1[[#This Row],[Merged_Coding3numerical1]]=4,Table1[[#This Row],[Merged_Coding3numerical2]]=4,Table1[[#This Row],[Merged_Coding3numerical3]]=4),1,0)</f>
        <v>1</v>
      </c>
      <c r="AI691">
        <f>IF(OR(Table1[[#This Row],[Merged_Coding3numerical1]]=5,Table1[[#This Row],[Merged_Coding3numerical2]]=5,Table1[[#This Row],[Merged_Coding3numerical3]]=5),1,0)</f>
        <v>0</v>
      </c>
      <c r="AJ691">
        <f>LEN(Table1[[#This Row],[narratives_open]])</f>
        <v>325</v>
      </c>
      <c r="AK691" s="1" t="s">
        <v>90</v>
      </c>
      <c r="AL691" s="1">
        <v>2</v>
      </c>
      <c r="AM691" s="1" t="s">
        <v>113</v>
      </c>
      <c r="AN691" s="1">
        <v>1</v>
      </c>
      <c r="AO691" s="1" t="s">
        <v>114</v>
      </c>
      <c r="AP691" s="1">
        <v>6</v>
      </c>
      <c r="AR691">
        <f t="shared" si="10"/>
        <v>0.33333333333333331</v>
      </c>
      <c r="AS691">
        <v>2</v>
      </c>
      <c r="AT691">
        <v>1</v>
      </c>
      <c r="AU691">
        <v>3</v>
      </c>
      <c r="AV691">
        <f>IF(Table1[[#This Row],[narratives_rank_1]]=1,IF(Table1[[#This Row],[narratives_rank_2]]=2,123,132),IF(Table1[[#This Row],[narratives_rank_1]]=2,IF(Table1[[#This Row],[narratives_rank_2]]=1,213,231),IF(Table1[[#This Row],[narratives_rank_2]]=1,312,321)))</f>
        <v>213</v>
      </c>
      <c r="AW691" t="str">
        <f>IF(AV691=[1]Q4_narr_rank!$B$2,[1]Q4_narr_rank!$A$2,IF(AV691=[1]Q4_narr_rank!$B$3,[1]Q4_narr_rank!$A$3,IF(AV691=[1]Q4_narr_rank!$B$4,[1]Q4_narr_rank!$A$4,IF(AV691=[1]Q4_narr_rank!$B$5,[1]Q4_narr_rank!$A$5,IF(AV691=[1]Q4_narr_rank!$B$6,[1]Q4_narr_rank!$A$6,IF(AV691=[1]Q4_narr_rank!$B$7,[1]Q4_narr_rank!$A$7))))))</f>
        <v>Balanced Cynics</v>
      </c>
      <c r="AX691" t="s">
        <v>3668</v>
      </c>
      <c r="AY691">
        <v>1</v>
      </c>
      <c r="AZ691">
        <f>LEN(Table1[[#This Row],[narratives_probing]])</f>
        <v>614</v>
      </c>
      <c r="BA691" s="6" t="str">
        <f>IF(Table1[[#This Row],[narratives_rank_1]]=1,"Money",IF(Table1[[#This Row],[narratives_rank_2]]=1,"Mixture",IF(Table1[[#This Row],[narratives_rank_3]]=1,"Sincere")))</f>
        <v>Mixture</v>
      </c>
      <c r="BB691" s="11" t="s">
        <v>116</v>
      </c>
      <c r="BC691" s="1">
        <v>10</v>
      </c>
      <c r="BF691" t="s">
        <v>117</v>
      </c>
      <c r="BG691">
        <v>0.4</v>
      </c>
      <c r="BH691" t="s">
        <v>118</v>
      </c>
      <c r="BI691" t="s">
        <v>118</v>
      </c>
      <c r="BJ691" t="s">
        <v>162</v>
      </c>
      <c r="BK691" t="s">
        <v>120</v>
      </c>
      <c r="BL691" t="s">
        <v>135</v>
      </c>
      <c r="BN691">
        <v>26</v>
      </c>
      <c r="BO691" t="s">
        <v>122</v>
      </c>
      <c r="BP691" t="s">
        <v>123</v>
      </c>
      <c r="BQ691" t="s">
        <v>156</v>
      </c>
    </row>
    <row r="692" spans="1:69" x14ac:dyDescent="0.2">
      <c r="A692" t="s">
        <v>3669</v>
      </c>
      <c r="B692" t="s">
        <v>3669</v>
      </c>
      <c r="C692">
        <v>133.41399999999999</v>
      </c>
      <c r="D692" t="s">
        <v>3670</v>
      </c>
      <c r="E692" s="1" t="s">
        <v>105</v>
      </c>
      <c r="F692" s="1">
        <v>1</v>
      </c>
      <c r="G692" s="1" t="s">
        <v>182</v>
      </c>
      <c r="H692" s="1">
        <v>3</v>
      </c>
      <c r="I692" s="1"/>
      <c r="J692" t="s">
        <v>3671</v>
      </c>
      <c r="K692" s="1" t="s">
        <v>176</v>
      </c>
      <c r="L692" s="1">
        <v>2</v>
      </c>
      <c r="M692" s="1" t="s">
        <v>177</v>
      </c>
      <c r="N692" s="1">
        <v>2</v>
      </c>
      <c r="O692" s="1" t="s">
        <v>88</v>
      </c>
      <c r="P692" s="1">
        <v>4</v>
      </c>
      <c r="R692" t="s">
        <v>3672</v>
      </c>
      <c r="S692">
        <v>0</v>
      </c>
      <c r="X692">
        <v>0</v>
      </c>
      <c r="Y692" t="str" cm="1">
        <f t="array" ref="Y69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692" cm="1">
        <f t="array" ref="Z69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692" t="str" cm="1">
        <f t="array" ref="AA69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92" t="str" cm="1">
        <f t="array" ref="AB69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92" t="str" cm="1">
        <f t="array" ref="AC69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92" t="str" cm="1">
        <f t="array" ref="AD69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92">
        <f>IF(OR(Table1[[#This Row],[Merged_Coding3numerical1]]=1,Table1[[#This Row],[Merged_Coding3numerical2]]=1,Table1[[#This Row],[Merged_Coding3numerical3]]=1),1,0)</f>
        <v>0</v>
      </c>
      <c r="AF692">
        <f>IF(OR(Table1[[#This Row],[Merged_Coding3numerical1]]=2,Table1[[#This Row],[Merged_Coding3numerical2]]=2,Table1[[#This Row],[Merged_Coding3numerical3]]=2),1,0)</f>
        <v>0</v>
      </c>
      <c r="AG692">
        <f>IF(OR(Table1[[#This Row],[Merged_Coding3numerical1]]=3,Table1[[#This Row],[Merged_Coding3numerical2]]=3,Table1[[#This Row],[Merged_Coding3numerical3]]=3),1,0)</f>
        <v>0</v>
      </c>
      <c r="AH692">
        <f>IF(OR(Table1[[#This Row],[Merged_Coding3numerical1]]=4,Table1[[#This Row],[Merged_Coding3numerical2]]=4,Table1[[#This Row],[Merged_Coding3numerical3]]=4),1,0)</f>
        <v>0</v>
      </c>
      <c r="AI692">
        <f>IF(OR(Table1[[#This Row],[Merged_Coding3numerical1]]=5,Table1[[#This Row],[Merged_Coding3numerical2]]=5,Table1[[#This Row],[Merged_Coding3numerical3]]=5),1,0)</f>
        <v>1</v>
      </c>
      <c r="AJ692">
        <f>LEN(Table1[[#This Row],[narratives_open]])</f>
        <v>160</v>
      </c>
      <c r="AK692" s="1" t="s">
        <v>194</v>
      </c>
      <c r="AL692" s="1">
        <v>9</v>
      </c>
      <c r="AR692">
        <f t="shared" si="10"/>
        <v>1</v>
      </c>
      <c r="AS692">
        <v>1</v>
      </c>
      <c r="AT692">
        <v>3</v>
      </c>
      <c r="AU692">
        <v>2</v>
      </c>
      <c r="AV692">
        <f>IF(Table1[[#This Row],[narratives_rank_1]]=1,IF(Table1[[#This Row],[narratives_rank_2]]=2,123,132),IF(Table1[[#This Row],[narratives_rank_1]]=2,IF(Table1[[#This Row],[narratives_rank_2]]=1,213,231),IF(Table1[[#This Row],[narratives_rank_2]]=1,312,321)))</f>
        <v>132</v>
      </c>
      <c r="AW692" t="str">
        <f>IF(AV692=[1]Q4_narr_rank!$B$2,[1]Q4_narr_rank!$A$2,IF(AV692=[1]Q4_narr_rank!$B$3,[1]Q4_narr_rank!$A$3,IF(AV692=[1]Q4_narr_rank!$B$4,[1]Q4_narr_rank!$A$4,IF(AV692=[1]Q4_narr_rank!$B$5,[1]Q4_narr_rank!$A$5,IF(AV692=[1]Q4_narr_rank!$B$6,[1]Q4_narr_rank!$A$6,IF(AV692=[1]Q4_narr_rank!$B$7,[1]Q4_narr_rank!$A$7))))))</f>
        <v>2 different types of firms, cynics</v>
      </c>
      <c r="AX692" t="s">
        <v>3673</v>
      </c>
      <c r="AY692">
        <v>1</v>
      </c>
      <c r="AZ692">
        <f>LEN(Table1[[#This Row],[narratives_probing]])</f>
        <v>512</v>
      </c>
      <c r="BA692" s="6" t="str">
        <f>IF(Table1[[#This Row],[narratives_rank_1]]=1,"Money",IF(Table1[[#This Row],[narratives_rank_2]]=1,"Mixture",IF(Table1[[#This Row],[narratives_rank_3]]=1,"Sincere")))</f>
        <v>Money</v>
      </c>
      <c r="BB692" s="7" t="s">
        <v>116</v>
      </c>
      <c r="BC692" s="1">
        <v>10</v>
      </c>
      <c r="BF692" t="s">
        <v>117</v>
      </c>
      <c r="BG692" t="s">
        <v>187</v>
      </c>
      <c r="BH692" t="s">
        <v>118</v>
      </c>
      <c r="BI692" t="s">
        <v>118</v>
      </c>
      <c r="BJ692" t="s">
        <v>97</v>
      </c>
      <c r="BK692" t="s">
        <v>120</v>
      </c>
      <c r="BL692" t="s">
        <v>135</v>
      </c>
      <c r="BN692">
        <v>57</v>
      </c>
      <c r="BO692" t="s">
        <v>155</v>
      </c>
      <c r="BP692" t="s">
        <v>123</v>
      </c>
      <c r="BQ692" t="s">
        <v>156</v>
      </c>
    </row>
    <row r="693" spans="1:69" x14ac:dyDescent="0.2">
      <c r="A693" t="s">
        <v>3674</v>
      </c>
      <c r="B693" t="s">
        <v>3674</v>
      </c>
      <c r="C693">
        <v>105.01900000000001</v>
      </c>
      <c r="D693" t="s">
        <v>3675</v>
      </c>
      <c r="E693" s="1" t="s">
        <v>205</v>
      </c>
      <c r="F693" s="1">
        <v>2</v>
      </c>
      <c r="G693" s="1" t="s">
        <v>206</v>
      </c>
      <c r="H693" s="1">
        <v>6</v>
      </c>
      <c r="I693" s="1"/>
      <c r="J693" t="s">
        <v>3676</v>
      </c>
      <c r="K693" s="1" t="s">
        <v>192</v>
      </c>
      <c r="L693" s="1">
        <v>3</v>
      </c>
      <c r="M693" s="1" t="s">
        <v>87</v>
      </c>
      <c r="N693" s="1">
        <v>3</v>
      </c>
      <c r="O693" s="1" t="s">
        <v>88</v>
      </c>
      <c r="P693" s="1">
        <v>4</v>
      </c>
      <c r="R693" t="s">
        <v>3677</v>
      </c>
      <c r="S693">
        <v>0</v>
      </c>
      <c r="U693">
        <v>1</v>
      </c>
      <c r="V693" t="s">
        <v>90</v>
      </c>
      <c r="W693" s="8">
        <f>IF(Table1[[#This Row],[main_reasontext]]=[1]Q3_narr_open!$A$23,1,IF(Table1[[#This Row],[main_reasontext]]=[1]Q3_narr_open!$A$24,2,IF(Table1[[#This Row],[main_reasontext]]=[1]Q3_narr_open!$A$25,3,IF(Table1[[#This Row],[main_reasontext]]=[1]Q3_narr_open!$A$26,4,))))</f>
        <v>1</v>
      </c>
      <c r="X693">
        <v>0</v>
      </c>
      <c r="Y693" t="str" cm="1">
        <f t="array" ref="Y69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93" cm="1">
        <f t="array" ref="Z69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93" t="str" cm="1">
        <f t="array" ref="AA69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93" cm="1">
        <f t="array" ref="AB69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93" t="str" cm="1">
        <f t="array" ref="AC69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93" t="str" cm="1">
        <f t="array" ref="AD69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93">
        <f>IF(OR(Table1[[#This Row],[Merged_Coding3numerical1]]=1,Table1[[#This Row],[Merged_Coding3numerical2]]=1,Table1[[#This Row],[Merged_Coding3numerical3]]=1),1,0)</f>
        <v>1</v>
      </c>
      <c r="AF693">
        <f>IF(OR(Table1[[#This Row],[Merged_Coding3numerical1]]=2,Table1[[#This Row],[Merged_Coding3numerical2]]=2,Table1[[#This Row],[Merged_Coding3numerical3]]=2),1,0)</f>
        <v>0</v>
      </c>
      <c r="AG693">
        <f>IF(OR(Table1[[#This Row],[Merged_Coding3numerical1]]=3,Table1[[#This Row],[Merged_Coding3numerical2]]=3,Table1[[#This Row],[Merged_Coding3numerical3]]=3),1,0)</f>
        <v>0</v>
      </c>
      <c r="AH693">
        <f>IF(OR(Table1[[#This Row],[Merged_Coding3numerical1]]=4,Table1[[#This Row],[Merged_Coding3numerical2]]=4,Table1[[#This Row],[Merged_Coding3numerical3]]=4),1,0)</f>
        <v>1</v>
      </c>
      <c r="AI693">
        <f>IF(OR(Table1[[#This Row],[Merged_Coding3numerical1]]=5,Table1[[#This Row],[Merged_Coding3numerical2]]=5,Table1[[#This Row],[Merged_Coding3numerical3]]=5),1,0)</f>
        <v>0</v>
      </c>
      <c r="AJ693">
        <f>LEN(Table1[[#This Row],[narratives_open]])</f>
        <v>453</v>
      </c>
      <c r="AK693" s="1" t="s">
        <v>90</v>
      </c>
      <c r="AL693" s="1">
        <v>2</v>
      </c>
      <c r="AM693" s="1" t="s">
        <v>113</v>
      </c>
      <c r="AN693" s="1">
        <v>1</v>
      </c>
      <c r="AR693">
        <f t="shared" si="10"/>
        <v>0.5</v>
      </c>
      <c r="AS693">
        <v>3</v>
      </c>
      <c r="AT693">
        <v>2</v>
      </c>
      <c r="AU693">
        <v>1</v>
      </c>
      <c r="AV693">
        <f>IF(Table1[[#This Row],[narratives_rank_1]]=1,IF(Table1[[#This Row],[narratives_rank_2]]=2,123,132),IF(Table1[[#This Row],[narratives_rank_1]]=2,IF(Table1[[#This Row],[narratives_rank_2]]=1,213,231),IF(Table1[[#This Row],[narratives_rank_2]]=1,312,321)))</f>
        <v>321</v>
      </c>
      <c r="AW693" t="str">
        <f>IF(AV693=[1]Q4_narr_rank!$B$2,[1]Q4_narr_rank!$A$2,IF(AV693=[1]Q4_narr_rank!$B$3,[1]Q4_narr_rank!$A$3,IF(AV693=[1]Q4_narr_rank!$B$4,[1]Q4_narr_rank!$A$4,IF(AV693=[1]Q4_narr_rank!$B$5,[1]Q4_narr_rank!$A$5,IF(AV693=[1]Q4_narr_rank!$B$6,[1]Q4_narr_rank!$A$6,IF(AV693=[1]Q4_narr_rank!$B$7,[1]Q4_narr_rank!$A$7))))))</f>
        <v>Idealists</v>
      </c>
      <c r="AX693" t="s">
        <v>3678</v>
      </c>
      <c r="AY693">
        <v>1</v>
      </c>
      <c r="AZ693">
        <f>LEN(Table1[[#This Row],[narratives_probing]])</f>
        <v>433</v>
      </c>
      <c r="BA693" s="6" t="str">
        <f>IF(Table1[[#This Row],[narratives_rank_1]]=1,"Money",IF(Table1[[#This Row],[narratives_rank_2]]=1,"Mixture",IF(Table1[[#This Row],[narratives_rank_3]]=1,"Sincere")))</f>
        <v>Sincere</v>
      </c>
      <c r="BB693" s="9" t="s">
        <v>268</v>
      </c>
      <c r="BC693" s="1">
        <v>6</v>
      </c>
      <c r="BF693" t="s">
        <v>133</v>
      </c>
      <c r="BG693" t="s">
        <v>187</v>
      </c>
      <c r="BH693" t="s">
        <v>118</v>
      </c>
      <c r="BI693" t="s">
        <v>118</v>
      </c>
      <c r="BJ693" t="s">
        <v>119</v>
      </c>
      <c r="BK693" t="s">
        <v>120</v>
      </c>
      <c r="BL693" t="s">
        <v>135</v>
      </c>
      <c r="BN693">
        <v>59</v>
      </c>
      <c r="BO693" t="s">
        <v>136</v>
      </c>
      <c r="BP693" t="s">
        <v>123</v>
      </c>
      <c r="BQ693" t="s">
        <v>156</v>
      </c>
    </row>
    <row r="694" spans="1:69" x14ac:dyDescent="0.2">
      <c r="A694" t="s">
        <v>3679</v>
      </c>
      <c r="B694" t="s">
        <v>3679</v>
      </c>
      <c r="C694">
        <v>308.48200000000003</v>
      </c>
      <c r="D694" t="s">
        <v>3680</v>
      </c>
      <c r="E694" s="1" t="s">
        <v>127</v>
      </c>
      <c r="F694" s="1">
        <v>3</v>
      </c>
      <c r="G694" s="1" t="s">
        <v>128</v>
      </c>
      <c r="H694" s="1">
        <v>9</v>
      </c>
      <c r="I694" s="1"/>
      <c r="J694" t="s">
        <v>3681</v>
      </c>
      <c r="K694" s="1" t="s">
        <v>108</v>
      </c>
      <c r="L694" s="1">
        <v>1</v>
      </c>
      <c r="M694" s="1" t="s">
        <v>109</v>
      </c>
      <c r="N694" s="1">
        <v>1</v>
      </c>
      <c r="O694" s="1" t="s">
        <v>88</v>
      </c>
      <c r="P694" s="1">
        <v>4</v>
      </c>
      <c r="R694" t="s">
        <v>3682</v>
      </c>
      <c r="S694">
        <v>0</v>
      </c>
      <c r="U694">
        <v>1</v>
      </c>
      <c r="V694" t="s">
        <v>90</v>
      </c>
      <c r="W694" s="8">
        <f>IF(Table1[[#This Row],[main_reasontext]]=[1]Q3_narr_open!$A$23,1,IF(Table1[[#This Row],[main_reasontext]]=[1]Q3_narr_open!$A$24,2,IF(Table1[[#This Row],[main_reasontext]]=[1]Q3_narr_open!$A$25,3,IF(Table1[[#This Row],[main_reasontext]]=[1]Q3_narr_open!$A$26,4,))))</f>
        <v>1</v>
      </c>
      <c r="X694">
        <v>0</v>
      </c>
      <c r="Y694" t="str" cm="1">
        <f t="array" ref="Y69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94" cm="1">
        <f t="array" ref="Z69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94" t="str" cm="1">
        <f t="array" ref="AA69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94" cm="1">
        <f t="array" ref="AB69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94" t="str" cm="1">
        <f t="array" ref="AC69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For profit</v>
      </c>
      <c r="AD694" cm="1">
        <f t="array" ref="AD69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1</v>
      </c>
      <c r="AE694">
        <f>IF(OR(Table1[[#This Row],[Merged_Coding3numerical1]]=1,Table1[[#This Row],[Merged_Coding3numerical2]]=1,Table1[[#This Row],[Merged_Coding3numerical3]]=1),1,0)</f>
        <v>1</v>
      </c>
      <c r="AF694">
        <f>IF(OR(Table1[[#This Row],[Merged_Coding3numerical1]]=2,Table1[[#This Row],[Merged_Coding3numerical2]]=2,Table1[[#This Row],[Merged_Coding3numerical3]]=2),1,0)</f>
        <v>0</v>
      </c>
      <c r="AG694">
        <f>IF(OR(Table1[[#This Row],[Merged_Coding3numerical1]]=3,Table1[[#This Row],[Merged_Coding3numerical2]]=3,Table1[[#This Row],[Merged_Coding3numerical3]]=3),1,0)</f>
        <v>0</v>
      </c>
      <c r="AH694">
        <f>IF(OR(Table1[[#This Row],[Merged_Coding3numerical1]]=4,Table1[[#This Row],[Merged_Coding3numerical2]]=4,Table1[[#This Row],[Merged_Coding3numerical3]]=4),1,0)</f>
        <v>1</v>
      </c>
      <c r="AI694">
        <f>IF(OR(Table1[[#This Row],[Merged_Coding3numerical1]]=5,Table1[[#This Row],[Merged_Coding3numerical2]]=5,Table1[[#This Row],[Merged_Coding3numerical3]]=5),1,0)</f>
        <v>0</v>
      </c>
      <c r="AJ694">
        <f>LEN(Table1[[#This Row],[narratives_open]])</f>
        <v>371</v>
      </c>
      <c r="AK694" s="1" t="s">
        <v>90</v>
      </c>
      <c r="AL694" s="1">
        <v>2</v>
      </c>
      <c r="AM694" s="1" t="s">
        <v>114</v>
      </c>
      <c r="AN694" s="1">
        <v>6</v>
      </c>
      <c r="AO694" s="1" t="s">
        <v>939</v>
      </c>
      <c r="AP694" s="1">
        <v>15</v>
      </c>
      <c r="AR694">
        <f t="shared" si="10"/>
        <v>0.33333333333333331</v>
      </c>
      <c r="AS694">
        <v>1</v>
      </c>
      <c r="AT694">
        <v>2</v>
      </c>
      <c r="AU694">
        <v>3</v>
      </c>
      <c r="AV694">
        <f>IF(Table1[[#This Row],[narratives_rank_1]]=1,IF(Table1[[#This Row],[narratives_rank_2]]=2,123,132),IF(Table1[[#This Row],[narratives_rank_1]]=2,IF(Table1[[#This Row],[narratives_rank_2]]=1,213,231),IF(Table1[[#This Row],[narratives_rank_2]]=1,312,321)))</f>
        <v>123</v>
      </c>
      <c r="AW694" t="str">
        <f>IF(AV694=[1]Q4_narr_rank!$B$2,[1]Q4_narr_rank!$A$2,IF(AV694=[1]Q4_narr_rank!$B$3,[1]Q4_narr_rank!$A$3,IF(AV694=[1]Q4_narr_rank!$B$4,[1]Q4_narr_rank!$A$4,IF(AV694=[1]Q4_narr_rank!$B$5,[1]Q4_narr_rank!$A$5,IF(AV694=[1]Q4_narr_rank!$B$6,[1]Q4_narr_rank!$A$6,IF(AV694=[1]Q4_narr_rank!$B$7,[1]Q4_narr_rank!$A$7))))))</f>
        <v>Cynics</v>
      </c>
      <c r="AX694" t="s">
        <v>3683</v>
      </c>
      <c r="AY694">
        <v>1</v>
      </c>
      <c r="AZ694">
        <f>LEN(Table1[[#This Row],[narratives_probing]])</f>
        <v>216</v>
      </c>
      <c r="BA694" s="6" t="str">
        <f>IF(Table1[[#This Row],[narratives_rank_1]]=1,"Money",IF(Table1[[#This Row],[narratives_rank_2]]=1,"Mixture",IF(Table1[[#This Row],[narratives_rank_3]]=1,"Sincere")))</f>
        <v>Money</v>
      </c>
      <c r="BB694" s="7" t="s">
        <v>116</v>
      </c>
      <c r="BC694" s="1">
        <v>10</v>
      </c>
      <c r="BF694" t="s">
        <v>117</v>
      </c>
      <c r="BG694" t="s">
        <v>94</v>
      </c>
      <c r="BH694" t="s">
        <v>118</v>
      </c>
      <c r="BI694" t="s">
        <v>118</v>
      </c>
      <c r="BJ694" t="s">
        <v>119</v>
      </c>
      <c r="BK694" t="s">
        <v>120</v>
      </c>
      <c r="BL694" t="s">
        <v>135</v>
      </c>
      <c r="BN694">
        <v>49</v>
      </c>
      <c r="BO694" t="s">
        <v>155</v>
      </c>
      <c r="BP694" t="s">
        <v>137</v>
      </c>
      <c r="BQ694" t="s">
        <v>156</v>
      </c>
    </row>
    <row r="695" spans="1:69" x14ac:dyDescent="0.2">
      <c r="A695" t="s">
        <v>3684</v>
      </c>
      <c r="B695" t="s">
        <v>3684</v>
      </c>
      <c r="C695">
        <v>86.350999999999999</v>
      </c>
      <c r="D695" t="s">
        <v>3685</v>
      </c>
      <c r="E695" s="1" t="s">
        <v>127</v>
      </c>
      <c r="F695" s="1">
        <v>3</v>
      </c>
      <c r="G695" s="1" t="s">
        <v>128</v>
      </c>
      <c r="H695" s="1">
        <v>9</v>
      </c>
      <c r="I695" s="1"/>
      <c r="J695" t="s">
        <v>3686</v>
      </c>
      <c r="K695" s="1" t="s">
        <v>192</v>
      </c>
      <c r="L695" s="1">
        <v>3</v>
      </c>
      <c r="M695" s="1" t="s">
        <v>87</v>
      </c>
      <c r="N695" s="1">
        <v>3</v>
      </c>
      <c r="O695" s="1" t="s">
        <v>88</v>
      </c>
      <c r="P695" s="1">
        <v>4</v>
      </c>
      <c r="R695" t="s">
        <v>3687</v>
      </c>
      <c r="S695">
        <v>0</v>
      </c>
      <c r="U695">
        <v>1</v>
      </c>
      <c r="V695" t="s">
        <v>111</v>
      </c>
      <c r="W695" s="8">
        <f>IF(Table1[[#This Row],[main_reasontext]]=[1]Q3_narr_open!$A$23,1,IF(Table1[[#This Row],[main_reasontext]]=[1]Q3_narr_open!$A$24,2,IF(Table1[[#This Row],[main_reasontext]]=[1]Q3_narr_open!$A$25,3,IF(Table1[[#This Row],[main_reasontext]]=[1]Q3_narr_open!$A$26,4,))))</f>
        <v>2</v>
      </c>
      <c r="X695">
        <v>0</v>
      </c>
      <c r="Y695" t="str" cm="1">
        <f t="array" ref="Y69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695" cm="1">
        <f t="array" ref="Z69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695" t="str" cm="1">
        <f t="array" ref="AA69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695" cm="1">
        <f t="array" ref="AB69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695" t="str" cm="1">
        <f t="array" ref="AC69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695" cm="1">
        <f t="array" ref="AD69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695">
        <f>IF(OR(Table1[[#This Row],[Merged_Coding3numerical1]]=1,Table1[[#This Row],[Merged_Coding3numerical2]]=1,Table1[[#This Row],[Merged_Coding3numerical3]]=1),1,0)</f>
        <v>0</v>
      </c>
      <c r="AF695">
        <f>IF(OR(Table1[[#This Row],[Merged_Coding3numerical1]]=2,Table1[[#This Row],[Merged_Coding3numerical2]]=2,Table1[[#This Row],[Merged_Coding3numerical3]]=2),1,0)</f>
        <v>1</v>
      </c>
      <c r="AG695">
        <f>IF(OR(Table1[[#This Row],[Merged_Coding3numerical1]]=3,Table1[[#This Row],[Merged_Coding3numerical2]]=3,Table1[[#This Row],[Merged_Coding3numerical3]]=3),1,0)</f>
        <v>1</v>
      </c>
      <c r="AH695">
        <f>IF(OR(Table1[[#This Row],[Merged_Coding3numerical1]]=4,Table1[[#This Row],[Merged_Coding3numerical2]]=4,Table1[[#This Row],[Merged_Coding3numerical3]]=4),1,0)</f>
        <v>1</v>
      </c>
      <c r="AI695">
        <f>IF(OR(Table1[[#This Row],[Merged_Coding3numerical1]]=5,Table1[[#This Row],[Merged_Coding3numerical2]]=5,Table1[[#This Row],[Merged_Coding3numerical3]]=5),1,0)</f>
        <v>0</v>
      </c>
      <c r="AJ695">
        <f>LEN(Table1[[#This Row],[narratives_open]])</f>
        <v>310</v>
      </c>
      <c r="AK695" s="1" t="s">
        <v>112</v>
      </c>
      <c r="AL695" s="1">
        <v>3</v>
      </c>
      <c r="AM695" s="1" t="s">
        <v>113</v>
      </c>
      <c r="AN695" s="1">
        <v>1</v>
      </c>
      <c r="AO695" s="1" t="s">
        <v>1254</v>
      </c>
      <c r="AP695" s="1">
        <v>10</v>
      </c>
      <c r="AR695">
        <f t="shared" si="10"/>
        <v>0.33333333333333331</v>
      </c>
      <c r="AS695">
        <v>3</v>
      </c>
      <c r="AT695">
        <v>1</v>
      </c>
      <c r="AU695">
        <v>2</v>
      </c>
      <c r="AV695">
        <f>IF(Table1[[#This Row],[narratives_rank_1]]=1,IF(Table1[[#This Row],[narratives_rank_2]]=2,123,132),IF(Table1[[#This Row],[narratives_rank_1]]=2,IF(Table1[[#This Row],[narratives_rank_2]]=1,213,231),IF(Table1[[#This Row],[narratives_rank_2]]=1,312,321)))</f>
        <v>312</v>
      </c>
      <c r="AW695" t="str">
        <f>IF(AV695=[1]Q4_narr_rank!$B$2,[1]Q4_narr_rank!$A$2,IF(AV695=[1]Q4_narr_rank!$B$3,[1]Q4_narr_rank!$A$3,IF(AV695=[1]Q4_narr_rank!$B$4,[1]Q4_narr_rank!$A$4,IF(AV695=[1]Q4_narr_rank!$B$5,[1]Q4_narr_rank!$A$5,IF(AV695=[1]Q4_narr_rank!$B$6,[1]Q4_narr_rank!$A$6,IF(AV695=[1]Q4_narr_rank!$B$7,[1]Q4_narr_rank!$A$7))))))</f>
        <v>Balanced Idealists</v>
      </c>
      <c r="AX695" t="s">
        <v>3688</v>
      </c>
      <c r="AY695">
        <v>1</v>
      </c>
      <c r="AZ695">
        <f>LEN(Table1[[#This Row],[narratives_probing]])</f>
        <v>236</v>
      </c>
      <c r="BA695" s="6" t="str">
        <f>IF(Table1[[#This Row],[narratives_rank_1]]=1,"Money",IF(Table1[[#This Row],[narratives_rank_2]]=1,"Mixture",IF(Table1[[#This Row],[narratives_rank_3]]=1,"Sincere")))</f>
        <v>Mixture</v>
      </c>
      <c r="BB695" s="11" t="s">
        <v>2287</v>
      </c>
      <c r="BC695" s="1">
        <v>11</v>
      </c>
      <c r="BF695" t="s">
        <v>202</v>
      </c>
      <c r="BG695" t="s">
        <v>94</v>
      </c>
      <c r="BH695" t="s">
        <v>118</v>
      </c>
      <c r="BI695" t="s">
        <v>146</v>
      </c>
      <c r="BJ695" t="s">
        <v>162</v>
      </c>
      <c r="BK695" t="s">
        <v>120</v>
      </c>
      <c r="BL695" t="s">
        <v>135</v>
      </c>
      <c r="BN695">
        <v>47</v>
      </c>
      <c r="BO695" t="s">
        <v>155</v>
      </c>
      <c r="BP695" t="s">
        <v>164</v>
      </c>
      <c r="BQ695" t="s">
        <v>124</v>
      </c>
    </row>
    <row r="696" spans="1:69" x14ac:dyDescent="0.2">
      <c r="A696" t="s">
        <v>3689</v>
      </c>
      <c r="B696" t="s">
        <v>3689</v>
      </c>
      <c r="C696">
        <v>124.373</v>
      </c>
      <c r="D696" t="s">
        <v>3690</v>
      </c>
      <c r="E696" s="1" t="s">
        <v>84</v>
      </c>
      <c r="F696" s="1">
        <v>4</v>
      </c>
      <c r="G696" s="1" t="s">
        <v>84</v>
      </c>
      <c r="H696" s="1">
        <v>1</v>
      </c>
      <c r="I696" s="1"/>
      <c r="J696" t="s">
        <v>3691</v>
      </c>
      <c r="K696" s="1" t="s">
        <v>108</v>
      </c>
      <c r="L696" s="1">
        <v>1</v>
      </c>
      <c r="M696" s="1" t="s">
        <v>109</v>
      </c>
      <c r="N696" s="1">
        <v>1</v>
      </c>
      <c r="O696" s="1" t="s">
        <v>88</v>
      </c>
      <c r="P696" s="1">
        <v>4</v>
      </c>
      <c r="R696" t="s">
        <v>3692</v>
      </c>
      <c r="S696">
        <v>1</v>
      </c>
      <c r="U696">
        <v>1</v>
      </c>
      <c r="V696" t="s">
        <v>185</v>
      </c>
      <c r="W696" s="8">
        <f>IF(Table1[[#This Row],[main_reasontext]]=[1]Q3_narr_open!$A$23,1,IF(Table1[[#This Row],[main_reasontext]]=[1]Q3_narr_open!$A$24,2,IF(Table1[[#This Row],[main_reasontext]]=[1]Q3_narr_open!$A$25,3,IF(Table1[[#This Row],[main_reasontext]]=[1]Q3_narr_open!$A$26,4,))))</f>
        <v>4</v>
      </c>
      <c r="X696">
        <v>1</v>
      </c>
      <c r="Y696" t="str" cm="1">
        <f t="array" ref="Y69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96" cm="1">
        <f t="array" ref="Z69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96" t="str" cm="1">
        <f t="array" ref="AA69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96" cm="1">
        <f t="array" ref="AB69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96" t="str" cm="1">
        <f t="array" ref="AC69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96" t="str" cm="1">
        <f t="array" ref="AD69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96">
        <f>IF(OR(Table1[[#This Row],[Merged_Coding3numerical1]]=1,Table1[[#This Row],[Merged_Coding3numerical2]]=1,Table1[[#This Row],[Merged_Coding3numerical3]]=1),1,0)</f>
        <v>1</v>
      </c>
      <c r="AF696">
        <f>IF(OR(Table1[[#This Row],[Merged_Coding3numerical1]]=2,Table1[[#This Row],[Merged_Coding3numerical2]]=2,Table1[[#This Row],[Merged_Coding3numerical3]]=2),1,0)</f>
        <v>0</v>
      </c>
      <c r="AG696">
        <f>IF(OR(Table1[[#This Row],[Merged_Coding3numerical1]]=3,Table1[[#This Row],[Merged_Coding3numerical2]]=3,Table1[[#This Row],[Merged_Coding3numerical3]]=3),1,0)</f>
        <v>0</v>
      </c>
      <c r="AH696">
        <f>IF(OR(Table1[[#This Row],[Merged_Coding3numerical1]]=4,Table1[[#This Row],[Merged_Coding3numerical2]]=4,Table1[[#This Row],[Merged_Coding3numerical3]]=4),1,0)</f>
        <v>1</v>
      </c>
      <c r="AI696">
        <f>IF(OR(Table1[[#This Row],[Merged_Coding3numerical1]]=5,Table1[[#This Row],[Merged_Coding3numerical2]]=5,Table1[[#This Row],[Merged_Coding3numerical3]]=5),1,0)</f>
        <v>0</v>
      </c>
      <c r="AJ696">
        <f>LEN(Table1[[#This Row],[narratives_open]])</f>
        <v>267</v>
      </c>
      <c r="AK696" s="1" t="s">
        <v>113</v>
      </c>
      <c r="AL696" s="1">
        <v>1</v>
      </c>
      <c r="AM696" s="1" t="s">
        <v>90</v>
      </c>
      <c r="AN696" s="1">
        <v>2</v>
      </c>
      <c r="AR696">
        <f t="shared" si="10"/>
        <v>0.5</v>
      </c>
      <c r="AS696">
        <v>3</v>
      </c>
      <c r="AT696">
        <v>1</v>
      </c>
      <c r="AU696">
        <v>2</v>
      </c>
      <c r="AV696">
        <f>IF(Table1[[#This Row],[narratives_rank_1]]=1,IF(Table1[[#This Row],[narratives_rank_2]]=2,123,132),IF(Table1[[#This Row],[narratives_rank_1]]=2,IF(Table1[[#This Row],[narratives_rank_2]]=1,213,231),IF(Table1[[#This Row],[narratives_rank_2]]=1,312,321)))</f>
        <v>312</v>
      </c>
      <c r="AW696" t="str">
        <f>IF(AV696=[1]Q4_narr_rank!$B$2,[1]Q4_narr_rank!$A$2,IF(AV696=[1]Q4_narr_rank!$B$3,[1]Q4_narr_rank!$A$3,IF(AV696=[1]Q4_narr_rank!$B$4,[1]Q4_narr_rank!$A$4,IF(AV696=[1]Q4_narr_rank!$B$5,[1]Q4_narr_rank!$A$5,IF(AV696=[1]Q4_narr_rank!$B$6,[1]Q4_narr_rank!$A$6,IF(AV696=[1]Q4_narr_rank!$B$7,[1]Q4_narr_rank!$A$7))))))</f>
        <v>Balanced Idealists</v>
      </c>
      <c r="AX696" t="s">
        <v>3693</v>
      </c>
      <c r="AY696">
        <v>1</v>
      </c>
      <c r="AZ696">
        <f>LEN(Table1[[#This Row],[narratives_probing]])</f>
        <v>361</v>
      </c>
      <c r="BA696" s="6" t="str">
        <f>IF(Table1[[#This Row],[narratives_rank_1]]=1,"Money",IF(Table1[[#This Row],[narratives_rank_2]]=1,"Mixture",IF(Table1[[#This Row],[narratives_rank_3]]=1,"Sincere")))</f>
        <v>Mixture</v>
      </c>
      <c r="BB696" s="9" t="s">
        <v>132</v>
      </c>
      <c r="BC696" s="1">
        <v>20</v>
      </c>
      <c r="BF696" t="s">
        <v>210</v>
      </c>
      <c r="BG696" t="s">
        <v>94</v>
      </c>
      <c r="BH696" t="s">
        <v>188</v>
      </c>
      <c r="BI696" t="s">
        <v>498</v>
      </c>
      <c r="BJ696" t="s">
        <v>154</v>
      </c>
      <c r="BK696" t="s">
        <v>120</v>
      </c>
      <c r="BL696" t="s">
        <v>135</v>
      </c>
      <c r="BN696">
        <v>25</v>
      </c>
      <c r="BO696" t="s">
        <v>155</v>
      </c>
      <c r="BP696" t="s">
        <v>164</v>
      </c>
      <c r="BQ696" t="s">
        <v>138</v>
      </c>
    </row>
    <row r="697" spans="1:69" x14ac:dyDescent="0.2">
      <c r="A697" t="s">
        <v>3694</v>
      </c>
      <c r="B697" t="s">
        <v>3694</v>
      </c>
      <c r="C697">
        <v>199.636</v>
      </c>
      <c r="D697" t="s">
        <v>3695</v>
      </c>
      <c r="E697" s="1" t="s">
        <v>205</v>
      </c>
      <c r="F697" s="1">
        <v>2</v>
      </c>
      <c r="G697" s="1" t="s">
        <v>206</v>
      </c>
      <c r="H697" s="1">
        <v>6</v>
      </c>
      <c r="I697" s="1"/>
      <c r="J697" t="s">
        <v>3696</v>
      </c>
      <c r="K697" s="1" t="s">
        <v>176</v>
      </c>
      <c r="L697" s="1">
        <v>2</v>
      </c>
      <c r="M697" s="1" t="s">
        <v>328</v>
      </c>
      <c r="N697" s="1">
        <v>4</v>
      </c>
      <c r="O697" s="1" t="s">
        <v>88</v>
      </c>
      <c r="P697" s="1">
        <v>4</v>
      </c>
      <c r="R697" t="s">
        <v>3697</v>
      </c>
      <c r="S697">
        <v>0</v>
      </c>
      <c r="U697">
        <v>1</v>
      </c>
      <c r="V697" t="s">
        <v>185</v>
      </c>
      <c r="W697" s="8">
        <f>IF(Table1[[#This Row],[main_reasontext]]=[1]Q3_narr_open!$A$23,1,IF(Table1[[#This Row],[main_reasontext]]=[1]Q3_narr_open!$A$24,2,IF(Table1[[#This Row],[main_reasontext]]=[1]Q3_narr_open!$A$25,3,IF(Table1[[#This Row],[main_reasontext]]=[1]Q3_narr_open!$A$26,4,))))</f>
        <v>4</v>
      </c>
      <c r="X697">
        <v>1</v>
      </c>
      <c r="Y697" t="str" cm="1">
        <f t="array" ref="Y69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97" cm="1">
        <f t="array" ref="Z69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97" t="str" cm="1">
        <f t="array" ref="AA69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697" cm="1">
        <f t="array" ref="AB69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697" t="str" cm="1">
        <f t="array" ref="AC69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697" cm="1">
        <f t="array" ref="AD69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697">
        <f>IF(OR(Table1[[#This Row],[Merged_Coding3numerical1]]=1,Table1[[#This Row],[Merged_Coding3numerical2]]=1,Table1[[#This Row],[Merged_Coding3numerical3]]=1),1,0)</f>
        <v>1</v>
      </c>
      <c r="AF697">
        <f>IF(OR(Table1[[#This Row],[Merged_Coding3numerical1]]=2,Table1[[#This Row],[Merged_Coding3numerical2]]=2,Table1[[#This Row],[Merged_Coding3numerical3]]=2),1,0)</f>
        <v>1</v>
      </c>
      <c r="AG697">
        <f>IF(OR(Table1[[#This Row],[Merged_Coding3numerical1]]=3,Table1[[#This Row],[Merged_Coding3numerical2]]=3,Table1[[#This Row],[Merged_Coding3numerical3]]=3),1,0)</f>
        <v>0</v>
      </c>
      <c r="AH697">
        <f>IF(OR(Table1[[#This Row],[Merged_Coding3numerical1]]=4,Table1[[#This Row],[Merged_Coding3numerical2]]=4,Table1[[#This Row],[Merged_Coding3numerical3]]=4),1,0)</f>
        <v>1</v>
      </c>
      <c r="AI697">
        <f>IF(OR(Table1[[#This Row],[Merged_Coding3numerical1]]=5,Table1[[#This Row],[Merged_Coding3numerical2]]=5,Table1[[#This Row],[Merged_Coding3numerical3]]=5),1,0)</f>
        <v>0</v>
      </c>
      <c r="AJ697">
        <f>LEN(Table1[[#This Row],[narratives_open]])</f>
        <v>205</v>
      </c>
      <c r="AK697" s="1" t="s">
        <v>113</v>
      </c>
      <c r="AL697" s="1">
        <v>1</v>
      </c>
      <c r="AM697" s="1" t="s">
        <v>90</v>
      </c>
      <c r="AN697" s="1">
        <v>2</v>
      </c>
      <c r="AO697" s="1" t="s">
        <v>112</v>
      </c>
      <c r="AP697" s="1">
        <v>3</v>
      </c>
      <c r="AR697">
        <f t="shared" si="10"/>
        <v>0.33333333333333331</v>
      </c>
      <c r="AS697">
        <v>1</v>
      </c>
      <c r="AT697">
        <v>3</v>
      </c>
      <c r="AU697">
        <v>2</v>
      </c>
      <c r="AV697">
        <f>IF(Table1[[#This Row],[narratives_rank_1]]=1,IF(Table1[[#This Row],[narratives_rank_2]]=2,123,132),IF(Table1[[#This Row],[narratives_rank_1]]=2,IF(Table1[[#This Row],[narratives_rank_2]]=1,213,231),IF(Table1[[#This Row],[narratives_rank_2]]=1,312,321)))</f>
        <v>132</v>
      </c>
      <c r="AW697" t="str">
        <f>IF(AV697=[1]Q4_narr_rank!$B$2,[1]Q4_narr_rank!$A$2,IF(AV697=[1]Q4_narr_rank!$B$3,[1]Q4_narr_rank!$A$3,IF(AV697=[1]Q4_narr_rank!$B$4,[1]Q4_narr_rank!$A$4,IF(AV697=[1]Q4_narr_rank!$B$5,[1]Q4_narr_rank!$A$5,IF(AV697=[1]Q4_narr_rank!$B$6,[1]Q4_narr_rank!$A$6,IF(AV697=[1]Q4_narr_rank!$B$7,[1]Q4_narr_rank!$A$7))))))</f>
        <v>2 different types of firms, cynics</v>
      </c>
      <c r="AX697" t="s">
        <v>3698</v>
      </c>
      <c r="AY697">
        <v>1</v>
      </c>
      <c r="AZ697">
        <f>LEN(Table1[[#This Row],[narratives_probing]])</f>
        <v>234</v>
      </c>
      <c r="BA697" s="6" t="str">
        <f>IF(Table1[[#This Row],[narratives_rank_1]]=1,"Money",IF(Table1[[#This Row],[narratives_rank_2]]=1,"Mixture",IF(Table1[[#This Row],[narratives_rank_3]]=1,"Sincere")))</f>
        <v>Money</v>
      </c>
      <c r="BB697" s="7" t="s">
        <v>116</v>
      </c>
      <c r="BC697" s="1">
        <v>10</v>
      </c>
      <c r="BF697" t="s">
        <v>93</v>
      </c>
      <c r="BG697">
        <v>0.6</v>
      </c>
      <c r="BH697" t="s">
        <v>118</v>
      </c>
      <c r="BI697" t="s">
        <v>146</v>
      </c>
      <c r="BJ697" t="s">
        <v>154</v>
      </c>
      <c r="BK697" t="s">
        <v>120</v>
      </c>
      <c r="BL697" t="s">
        <v>448</v>
      </c>
      <c r="BM697" t="s">
        <v>3699</v>
      </c>
      <c r="BN697">
        <v>25</v>
      </c>
      <c r="BO697" t="s">
        <v>136</v>
      </c>
      <c r="BP697" t="s">
        <v>147</v>
      </c>
      <c r="BQ697" t="s">
        <v>124</v>
      </c>
    </row>
    <row r="698" spans="1:69" x14ac:dyDescent="0.2">
      <c r="A698" t="s">
        <v>3700</v>
      </c>
      <c r="B698" t="s">
        <v>3700</v>
      </c>
      <c r="C698">
        <v>73.468000000000004</v>
      </c>
      <c r="D698" t="s">
        <v>3701</v>
      </c>
      <c r="E698" s="1" t="s">
        <v>167</v>
      </c>
      <c r="F698" s="1">
        <v>5</v>
      </c>
      <c r="G698" s="1" t="s">
        <v>167</v>
      </c>
      <c r="H698" s="1">
        <v>19</v>
      </c>
      <c r="I698" s="1"/>
      <c r="J698" t="s">
        <v>3702</v>
      </c>
      <c r="K698" s="1" t="s">
        <v>108</v>
      </c>
      <c r="L698" s="1">
        <v>1</v>
      </c>
      <c r="M698" s="1" t="s">
        <v>109</v>
      </c>
      <c r="N698" s="1">
        <v>1</v>
      </c>
      <c r="O698" s="1" t="s">
        <v>88</v>
      </c>
      <c r="P698" s="1">
        <v>4</v>
      </c>
      <c r="R698" t="s">
        <v>3703</v>
      </c>
      <c r="S698">
        <v>0</v>
      </c>
      <c r="X698">
        <v>0</v>
      </c>
      <c r="Y698" t="str" cm="1">
        <f t="array" ref="Y69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698" cm="1">
        <f t="array" ref="Z69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698" t="str" cm="1">
        <f t="array" ref="AA69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98" t="str" cm="1">
        <f t="array" ref="AB69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98" t="str" cm="1">
        <f t="array" ref="AC69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98" t="str" cm="1">
        <f t="array" ref="AD69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98">
        <f>IF(OR(Table1[[#This Row],[Merged_Coding3numerical1]]=1,Table1[[#This Row],[Merged_Coding3numerical2]]=1,Table1[[#This Row],[Merged_Coding3numerical3]]=1),1,0)</f>
        <v>0</v>
      </c>
      <c r="AF698">
        <f>IF(OR(Table1[[#This Row],[Merged_Coding3numerical1]]=2,Table1[[#This Row],[Merged_Coding3numerical2]]=2,Table1[[#This Row],[Merged_Coding3numerical3]]=2),1,0)</f>
        <v>0</v>
      </c>
      <c r="AG698">
        <f>IF(OR(Table1[[#This Row],[Merged_Coding3numerical1]]=3,Table1[[#This Row],[Merged_Coding3numerical2]]=3,Table1[[#This Row],[Merged_Coding3numerical3]]=3),1,0)</f>
        <v>0</v>
      </c>
      <c r="AH698">
        <f>IF(OR(Table1[[#This Row],[Merged_Coding3numerical1]]=4,Table1[[#This Row],[Merged_Coding3numerical2]]=4,Table1[[#This Row],[Merged_Coding3numerical3]]=4),1,0)</f>
        <v>1</v>
      </c>
      <c r="AI698">
        <f>IF(OR(Table1[[#This Row],[Merged_Coding3numerical1]]=5,Table1[[#This Row],[Merged_Coding3numerical2]]=5,Table1[[#This Row],[Merged_Coding3numerical3]]=5),1,0)</f>
        <v>0</v>
      </c>
      <c r="AJ698">
        <f>LEN(Table1[[#This Row],[narratives_open]])</f>
        <v>197</v>
      </c>
      <c r="AK698" s="1" t="s">
        <v>114</v>
      </c>
      <c r="AL698" s="1">
        <v>6</v>
      </c>
      <c r="AR698">
        <f t="shared" si="10"/>
        <v>1</v>
      </c>
      <c r="AS698">
        <v>3</v>
      </c>
      <c r="AT698">
        <v>2</v>
      </c>
      <c r="AU698">
        <v>1</v>
      </c>
      <c r="AV698">
        <f>IF(Table1[[#This Row],[narratives_rank_1]]=1,IF(Table1[[#This Row],[narratives_rank_2]]=2,123,132),IF(Table1[[#This Row],[narratives_rank_1]]=2,IF(Table1[[#This Row],[narratives_rank_2]]=1,213,231),IF(Table1[[#This Row],[narratives_rank_2]]=1,312,321)))</f>
        <v>321</v>
      </c>
      <c r="AW698" t="str">
        <f>IF(AV698=[1]Q4_narr_rank!$B$2,[1]Q4_narr_rank!$A$2,IF(AV698=[1]Q4_narr_rank!$B$3,[1]Q4_narr_rank!$A$3,IF(AV698=[1]Q4_narr_rank!$B$4,[1]Q4_narr_rank!$A$4,IF(AV698=[1]Q4_narr_rank!$B$5,[1]Q4_narr_rank!$A$5,IF(AV698=[1]Q4_narr_rank!$B$6,[1]Q4_narr_rank!$A$6,IF(AV698=[1]Q4_narr_rank!$B$7,[1]Q4_narr_rank!$A$7))))))</f>
        <v>Idealists</v>
      </c>
      <c r="AX698" t="s">
        <v>3704</v>
      </c>
      <c r="AY698">
        <v>1</v>
      </c>
      <c r="AZ698">
        <f>LEN(Table1[[#This Row],[narratives_probing]])</f>
        <v>101</v>
      </c>
      <c r="BA698" s="6" t="str">
        <f>IF(Table1[[#This Row],[narratives_rank_1]]=1,"Money",IF(Table1[[#This Row],[narratives_rank_2]]=1,"Mixture",IF(Table1[[#This Row],[narratives_rank_3]]=1,"Sincere")))</f>
        <v>Sincere</v>
      </c>
      <c r="BB698" s="11" t="s">
        <v>196</v>
      </c>
      <c r="BC698" s="1">
        <v>19</v>
      </c>
      <c r="BF698" t="s">
        <v>93</v>
      </c>
      <c r="BG698">
        <v>0.4</v>
      </c>
      <c r="BH698" t="s">
        <v>188</v>
      </c>
      <c r="BI698" t="s">
        <v>188</v>
      </c>
      <c r="BJ698" t="s">
        <v>119</v>
      </c>
      <c r="BK698" t="s">
        <v>120</v>
      </c>
      <c r="BL698" t="s">
        <v>135</v>
      </c>
      <c r="BN698">
        <v>60</v>
      </c>
      <c r="BO698" t="s">
        <v>100</v>
      </c>
      <c r="BP698" t="s">
        <v>123</v>
      </c>
      <c r="BQ698" t="s">
        <v>138</v>
      </c>
    </row>
    <row r="699" spans="1:69" x14ac:dyDescent="0.2">
      <c r="A699" t="s">
        <v>3705</v>
      </c>
      <c r="B699" t="s">
        <v>3705</v>
      </c>
      <c r="C699">
        <v>172.21199999999999</v>
      </c>
      <c r="D699" t="s">
        <v>3706</v>
      </c>
      <c r="E699" s="1" t="s">
        <v>127</v>
      </c>
      <c r="F699" s="1">
        <v>3</v>
      </c>
      <c r="G699" s="1" t="s">
        <v>2241</v>
      </c>
      <c r="H699" s="1">
        <v>25</v>
      </c>
      <c r="I699" s="1"/>
      <c r="J699" t="s">
        <v>3707</v>
      </c>
      <c r="K699" s="1" t="s">
        <v>86</v>
      </c>
      <c r="L699" s="1">
        <v>4</v>
      </c>
      <c r="M699" s="1" t="s">
        <v>87</v>
      </c>
      <c r="N699" s="1">
        <v>3</v>
      </c>
      <c r="O699" s="1" t="s">
        <v>88</v>
      </c>
      <c r="P699" s="1">
        <v>4</v>
      </c>
      <c r="R699" t="s">
        <v>3708</v>
      </c>
      <c r="S699">
        <v>0</v>
      </c>
      <c r="X699">
        <v>0</v>
      </c>
      <c r="Y699" t="str" cm="1">
        <f t="array" ref="Y69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699" cm="1">
        <f t="array" ref="Z69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699" t="str" cm="1">
        <f t="array" ref="AA69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699" t="str" cm="1">
        <f t="array" ref="AB69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699" t="str" cm="1">
        <f t="array" ref="AC69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699" t="str" cm="1">
        <f t="array" ref="AD69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699">
        <f>IF(OR(Table1[[#This Row],[Merged_Coding3numerical1]]=1,Table1[[#This Row],[Merged_Coding3numerical2]]=1,Table1[[#This Row],[Merged_Coding3numerical3]]=1),1,0)</f>
        <v>1</v>
      </c>
      <c r="AF699">
        <f>IF(OR(Table1[[#This Row],[Merged_Coding3numerical1]]=2,Table1[[#This Row],[Merged_Coding3numerical2]]=2,Table1[[#This Row],[Merged_Coding3numerical3]]=2),1,0)</f>
        <v>0</v>
      </c>
      <c r="AG699">
        <f>IF(OR(Table1[[#This Row],[Merged_Coding3numerical1]]=3,Table1[[#This Row],[Merged_Coding3numerical2]]=3,Table1[[#This Row],[Merged_Coding3numerical3]]=3),1,0)</f>
        <v>0</v>
      </c>
      <c r="AH699">
        <f>IF(OR(Table1[[#This Row],[Merged_Coding3numerical1]]=4,Table1[[#This Row],[Merged_Coding3numerical2]]=4,Table1[[#This Row],[Merged_Coding3numerical3]]=4),1,0)</f>
        <v>0</v>
      </c>
      <c r="AI699">
        <f>IF(OR(Table1[[#This Row],[Merged_Coding3numerical1]]=5,Table1[[#This Row],[Merged_Coding3numerical2]]=5,Table1[[#This Row],[Merged_Coding3numerical3]]=5),1,0)</f>
        <v>0</v>
      </c>
      <c r="AJ699">
        <f>LEN(Table1[[#This Row],[narratives_open]])</f>
        <v>320</v>
      </c>
      <c r="AK699" s="1" t="s">
        <v>90</v>
      </c>
      <c r="AL699" s="1">
        <v>2</v>
      </c>
      <c r="AR699">
        <f t="shared" si="10"/>
        <v>1</v>
      </c>
      <c r="AS699">
        <v>1</v>
      </c>
      <c r="AT699">
        <v>2</v>
      </c>
      <c r="AU699">
        <v>3</v>
      </c>
      <c r="AV699">
        <f>IF(Table1[[#This Row],[narratives_rank_1]]=1,IF(Table1[[#This Row],[narratives_rank_2]]=2,123,132),IF(Table1[[#This Row],[narratives_rank_1]]=2,IF(Table1[[#This Row],[narratives_rank_2]]=1,213,231),IF(Table1[[#This Row],[narratives_rank_2]]=1,312,321)))</f>
        <v>123</v>
      </c>
      <c r="AW699" t="str">
        <f>IF(AV699=[1]Q4_narr_rank!$B$2,[1]Q4_narr_rank!$A$2,IF(AV699=[1]Q4_narr_rank!$B$3,[1]Q4_narr_rank!$A$3,IF(AV699=[1]Q4_narr_rank!$B$4,[1]Q4_narr_rank!$A$4,IF(AV699=[1]Q4_narr_rank!$B$5,[1]Q4_narr_rank!$A$5,IF(AV699=[1]Q4_narr_rank!$B$6,[1]Q4_narr_rank!$A$6,IF(AV699=[1]Q4_narr_rank!$B$7,[1]Q4_narr_rank!$A$7))))))</f>
        <v>Cynics</v>
      </c>
      <c r="AX699" t="s">
        <v>3709</v>
      </c>
      <c r="AY699">
        <v>1</v>
      </c>
      <c r="AZ699">
        <f>LEN(Table1[[#This Row],[narratives_probing]])</f>
        <v>120</v>
      </c>
      <c r="BA699" s="6" t="str">
        <f>IF(Table1[[#This Row],[narratives_rank_1]]=1,"Money",IF(Table1[[#This Row],[narratives_rank_2]]=1,"Mixture",IF(Table1[[#This Row],[narratives_rank_3]]=1,"Sincere")))</f>
        <v>Money</v>
      </c>
      <c r="BB699" s="9" t="s">
        <v>132</v>
      </c>
      <c r="BC699" s="1">
        <v>20</v>
      </c>
      <c r="BF699" t="s">
        <v>117</v>
      </c>
      <c r="BG699" t="s">
        <v>94</v>
      </c>
      <c r="BH699" t="s">
        <v>96</v>
      </c>
      <c r="BI699" t="s">
        <v>96</v>
      </c>
      <c r="BJ699" t="s">
        <v>97</v>
      </c>
      <c r="BK699" t="s">
        <v>163</v>
      </c>
      <c r="BL699" t="s">
        <v>121</v>
      </c>
      <c r="BN699">
        <v>24</v>
      </c>
      <c r="BO699" t="s">
        <v>122</v>
      </c>
      <c r="BP699" t="s">
        <v>164</v>
      </c>
      <c r="BQ699" t="s">
        <v>156</v>
      </c>
    </row>
    <row r="700" spans="1:69" x14ac:dyDescent="0.2">
      <c r="A700" t="s">
        <v>3710</v>
      </c>
      <c r="B700" t="s">
        <v>3710</v>
      </c>
      <c r="C700">
        <v>111.809</v>
      </c>
      <c r="D700" t="s">
        <v>3711</v>
      </c>
      <c r="E700" s="1" t="s">
        <v>105</v>
      </c>
      <c r="F700" s="1">
        <v>1</v>
      </c>
      <c r="G700" s="1" t="s">
        <v>106</v>
      </c>
      <c r="H700" s="1">
        <v>2</v>
      </c>
      <c r="I700" s="1"/>
      <c r="J700" t="s">
        <v>3712</v>
      </c>
      <c r="K700" s="1" t="s">
        <v>108</v>
      </c>
      <c r="L700" s="1">
        <v>1</v>
      </c>
      <c r="M700" s="1" t="s">
        <v>109</v>
      </c>
      <c r="N700" s="1">
        <v>1</v>
      </c>
      <c r="O700" s="1" t="s">
        <v>88</v>
      </c>
      <c r="P700" s="1">
        <v>4</v>
      </c>
      <c r="R700" t="s">
        <v>3713</v>
      </c>
      <c r="S700">
        <v>0</v>
      </c>
      <c r="U700">
        <v>1</v>
      </c>
      <c r="V700" t="s">
        <v>185</v>
      </c>
      <c r="W700" s="8">
        <f>IF(Table1[[#This Row],[main_reasontext]]=[1]Q3_narr_open!$A$23,1,IF(Table1[[#This Row],[main_reasontext]]=[1]Q3_narr_open!$A$24,2,IF(Table1[[#This Row],[main_reasontext]]=[1]Q3_narr_open!$A$25,3,IF(Table1[[#This Row],[main_reasontext]]=[1]Q3_narr_open!$A$26,4,))))</f>
        <v>4</v>
      </c>
      <c r="X700">
        <v>1</v>
      </c>
      <c r="Y700" t="str" cm="1">
        <f t="array" ref="Y70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00" cm="1">
        <f t="array" ref="Z70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00" t="str" cm="1">
        <f t="array" ref="AA70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00" cm="1">
        <f t="array" ref="AB70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00" t="str" cm="1">
        <f t="array" ref="AC70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00" t="str" cm="1">
        <f t="array" ref="AD70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00">
        <f>IF(OR(Table1[[#This Row],[Merged_Coding3numerical1]]=1,Table1[[#This Row],[Merged_Coding3numerical2]]=1,Table1[[#This Row],[Merged_Coding3numerical3]]=1),1,0)</f>
        <v>1</v>
      </c>
      <c r="AF700">
        <f>IF(OR(Table1[[#This Row],[Merged_Coding3numerical1]]=2,Table1[[#This Row],[Merged_Coding3numerical2]]=2,Table1[[#This Row],[Merged_Coding3numerical3]]=2),1,0)</f>
        <v>0</v>
      </c>
      <c r="AG700">
        <f>IF(OR(Table1[[#This Row],[Merged_Coding3numerical1]]=3,Table1[[#This Row],[Merged_Coding3numerical2]]=3,Table1[[#This Row],[Merged_Coding3numerical3]]=3),1,0)</f>
        <v>0</v>
      </c>
      <c r="AH700">
        <f>IF(OR(Table1[[#This Row],[Merged_Coding3numerical1]]=4,Table1[[#This Row],[Merged_Coding3numerical2]]=4,Table1[[#This Row],[Merged_Coding3numerical3]]=4),1,0)</f>
        <v>1</v>
      </c>
      <c r="AI700">
        <f>IF(OR(Table1[[#This Row],[Merged_Coding3numerical1]]=5,Table1[[#This Row],[Merged_Coding3numerical2]]=5,Table1[[#This Row],[Merged_Coding3numerical3]]=5),1,0)</f>
        <v>0</v>
      </c>
      <c r="AJ700">
        <f>LEN(Table1[[#This Row],[narratives_open]])</f>
        <v>178</v>
      </c>
      <c r="AK700" s="1" t="s">
        <v>113</v>
      </c>
      <c r="AL700" s="1">
        <v>1</v>
      </c>
      <c r="AM700" s="1" t="s">
        <v>90</v>
      </c>
      <c r="AN700" s="1">
        <v>2</v>
      </c>
      <c r="AR700">
        <f t="shared" si="10"/>
        <v>0.5</v>
      </c>
      <c r="AS700">
        <v>3</v>
      </c>
      <c r="AT700">
        <v>1</v>
      </c>
      <c r="AU700">
        <v>2</v>
      </c>
      <c r="AV700">
        <f>IF(Table1[[#This Row],[narratives_rank_1]]=1,IF(Table1[[#This Row],[narratives_rank_2]]=2,123,132),IF(Table1[[#This Row],[narratives_rank_1]]=2,IF(Table1[[#This Row],[narratives_rank_2]]=1,213,231),IF(Table1[[#This Row],[narratives_rank_2]]=1,312,321)))</f>
        <v>312</v>
      </c>
      <c r="AW700" t="str">
        <f>IF(AV700=[1]Q4_narr_rank!$B$2,[1]Q4_narr_rank!$A$2,IF(AV700=[1]Q4_narr_rank!$B$3,[1]Q4_narr_rank!$A$3,IF(AV700=[1]Q4_narr_rank!$B$4,[1]Q4_narr_rank!$A$4,IF(AV700=[1]Q4_narr_rank!$B$5,[1]Q4_narr_rank!$A$5,IF(AV700=[1]Q4_narr_rank!$B$6,[1]Q4_narr_rank!$A$6,IF(AV700=[1]Q4_narr_rank!$B$7,[1]Q4_narr_rank!$A$7))))))</f>
        <v>Balanced Idealists</v>
      </c>
      <c r="AX700" t="s">
        <v>3714</v>
      </c>
      <c r="AY700">
        <v>1</v>
      </c>
      <c r="AZ700">
        <f>LEN(Table1[[#This Row],[narratives_probing]])</f>
        <v>427</v>
      </c>
      <c r="BA700" s="6" t="str">
        <f>IF(Table1[[#This Row],[narratives_rank_1]]=1,"Money",IF(Table1[[#This Row],[narratives_rank_2]]=1,"Mixture",IF(Table1[[#This Row],[narratives_rank_3]]=1,"Sincere")))</f>
        <v>Mixture</v>
      </c>
      <c r="BB700" s="9" t="s">
        <v>268</v>
      </c>
      <c r="BC700" s="1">
        <v>6</v>
      </c>
      <c r="BF700" t="s">
        <v>153</v>
      </c>
      <c r="BG700" t="s">
        <v>187</v>
      </c>
      <c r="BH700" t="s">
        <v>498</v>
      </c>
      <c r="BI700" t="s">
        <v>188</v>
      </c>
      <c r="BJ700" t="s">
        <v>119</v>
      </c>
      <c r="BK700" t="s">
        <v>163</v>
      </c>
      <c r="BL700" t="s">
        <v>135</v>
      </c>
      <c r="BN700">
        <v>60</v>
      </c>
      <c r="BO700" t="s">
        <v>136</v>
      </c>
      <c r="BP700" t="s">
        <v>137</v>
      </c>
      <c r="BQ700" t="s">
        <v>156</v>
      </c>
    </row>
    <row r="701" spans="1:69" x14ac:dyDescent="0.2">
      <c r="A701" t="s">
        <v>3715</v>
      </c>
      <c r="B701" t="s">
        <v>3715</v>
      </c>
      <c r="C701">
        <v>72.241</v>
      </c>
      <c r="D701" t="s">
        <v>3716</v>
      </c>
      <c r="E701" s="1" t="s">
        <v>167</v>
      </c>
      <c r="F701" s="1">
        <v>5</v>
      </c>
      <c r="G701" s="1" t="s">
        <v>167</v>
      </c>
      <c r="H701" s="1">
        <v>19</v>
      </c>
      <c r="I701" s="1"/>
      <c r="J701" t="s">
        <v>3717</v>
      </c>
      <c r="K701" s="1" t="s">
        <v>108</v>
      </c>
      <c r="L701" s="1">
        <v>1</v>
      </c>
      <c r="M701" s="1" t="s">
        <v>109</v>
      </c>
      <c r="N701" s="1">
        <v>1</v>
      </c>
      <c r="O701" s="1" t="s">
        <v>88</v>
      </c>
      <c r="P701" s="1">
        <v>4</v>
      </c>
      <c r="R701" t="s">
        <v>3718</v>
      </c>
      <c r="S701">
        <v>0</v>
      </c>
      <c r="X701">
        <v>0</v>
      </c>
      <c r="Y701" t="str" cm="1">
        <f t="array" ref="Y70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01" cm="1">
        <f t="array" ref="Z70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01" t="str" cm="1">
        <f t="array" ref="AA70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01" t="str" cm="1">
        <f t="array" ref="AB70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01" t="str" cm="1">
        <f t="array" ref="AC70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01" t="str" cm="1">
        <f t="array" ref="AD70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01">
        <f>IF(OR(Table1[[#This Row],[Merged_Coding3numerical1]]=1,Table1[[#This Row],[Merged_Coding3numerical2]]=1,Table1[[#This Row],[Merged_Coding3numerical3]]=1),1,0)</f>
        <v>0</v>
      </c>
      <c r="AF701">
        <f>IF(OR(Table1[[#This Row],[Merged_Coding3numerical1]]=2,Table1[[#This Row],[Merged_Coding3numerical2]]=2,Table1[[#This Row],[Merged_Coding3numerical3]]=2),1,0)</f>
        <v>0</v>
      </c>
      <c r="AG701">
        <f>IF(OR(Table1[[#This Row],[Merged_Coding3numerical1]]=3,Table1[[#This Row],[Merged_Coding3numerical2]]=3,Table1[[#This Row],[Merged_Coding3numerical3]]=3),1,0)</f>
        <v>0</v>
      </c>
      <c r="AH701">
        <f>IF(OR(Table1[[#This Row],[Merged_Coding3numerical1]]=4,Table1[[#This Row],[Merged_Coding3numerical2]]=4,Table1[[#This Row],[Merged_Coding3numerical3]]=4),1,0)</f>
        <v>1</v>
      </c>
      <c r="AI701">
        <f>IF(OR(Table1[[#This Row],[Merged_Coding3numerical1]]=5,Table1[[#This Row],[Merged_Coding3numerical2]]=5,Table1[[#This Row],[Merged_Coding3numerical3]]=5),1,0)</f>
        <v>0</v>
      </c>
      <c r="AJ701">
        <f>LEN(Table1[[#This Row],[narratives_open]])</f>
        <v>169</v>
      </c>
      <c r="AK701" s="1" t="s">
        <v>113</v>
      </c>
      <c r="AL701" s="1">
        <v>1</v>
      </c>
      <c r="AR701">
        <f t="shared" si="10"/>
        <v>1</v>
      </c>
      <c r="AS701">
        <v>3</v>
      </c>
      <c r="AT701">
        <v>2</v>
      </c>
      <c r="AU701">
        <v>1</v>
      </c>
      <c r="AV701">
        <f>IF(Table1[[#This Row],[narratives_rank_1]]=1,IF(Table1[[#This Row],[narratives_rank_2]]=2,123,132),IF(Table1[[#This Row],[narratives_rank_1]]=2,IF(Table1[[#This Row],[narratives_rank_2]]=1,213,231),IF(Table1[[#This Row],[narratives_rank_2]]=1,312,321)))</f>
        <v>321</v>
      </c>
      <c r="AW701" t="str">
        <f>IF(AV701=[1]Q4_narr_rank!$B$2,[1]Q4_narr_rank!$A$2,IF(AV701=[1]Q4_narr_rank!$B$3,[1]Q4_narr_rank!$A$3,IF(AV701=[1]Q4_narr_rank!$B$4,[1]Q4_narr_rank!$A$4,IF(AV701=[1]Q4_narr_rank!$B$5,[1]Q4_narr_rank!$A$5,IF(AV701=[1]Q4_narr_rank!$B$6,[1]Q4_narr_rank!$A$6,IF(AV701=[1]Q4_narr_rank!$B$7,[1]Q4_narr_rank!$A$7))))))</f>
        <v>Idealists</v>
      </c>
      <c r="AX701" t="s">
        <v>3719</v>
      </c>
      <c r="AY701">
        <v>1</v>
      </c>
      <c r="AZ701">
        <f>LEN(Table1[[#This Row],[narratives_probing]])</f>
        <v>53</v>
      </c>
      <c r="BA701" s="6" t="str">
        <f>IF(Table1[[#This Row],[narratives_rank_1]]=1,"Money",IF(Table1[[#This Row],[narratives_rank_2]]=1,"Mixture",IF(Table1[[#This Row],[narratives_rank_3]]=1,"Sincere")))</f>
        <v>Sincere</v>
      </c>
      <c r="BB701" s="9" t="s">
        <v>369</v>
      </c>
      <c r="BC701" s="1">
        <v>7</v>
      </c>
      <c r="BF701" t="s">
        <v>237</v>
      </c>
      <c r="BG701" t="s">
        <v>187</v>
      </c>
      <c r="BH701" t="s">
        <v>118</v>
      </c>
      <c r="BI701" t="s">
        <v>188</v>
      </c>
      <c r="BJ701" t="s">
        <v>119</v>
      </c>
      <c r="BK701" t="s">
        <v>120</v>
      </c>
      <c r="BL701" t="s">
        <v>135</v>
      </c>
      <c r="BN701">
        <v>66</v>
      </c>
      <c r="BO701" t="s">
        <v>136</v>
      </c>
      <c r="BP701" t="s">
        <v>147</v>
      </c>
      <c r="BQ701" t="s">
        <v>156</v>
      </c>
    </row>
    <row r="702" spans="1:69" x14ac:dyDescent="0.2">
      <c r="A702" t="s">
        <v>3720</v>
      </c>
      <c r="B702" t="s">
        <v>3720</v>
      </c>
      <c r="C702">
        <v>46.732999999999997</v>
      </c>
      <c r="D702" t="s">
        <v>3721</v>
      </c>
      <c r="E702" s="1" t="s">
        <v>127</v>
      </c>
      <c r="F702" s="1">
        <v>3</v>
      </c>
      <c r="G702" s="1" t="s">
        <v>128</v>
      </c>
      <c r="H702" s="1">
        <v>9</v>
      </c>
      <c r="I702" s="1"/>
      <c r="J702" t="s">
        <v>3722</v>
      </c>
      <c r="K702" s="1" t="s">
        <v>108</v>
      </c>
      <c r="L702" s="1">
        <v>1</v>
      </c>
      <c r="M702" s="1" t="s">
        <v>109</v>
      </c>
      <c r="N702" s="1">
        <v>1</v>
      </c>
      <c r="O702" s="1" t="s">
        <v>88</v>
      </c>
      <c r="P702" s="1">
        <v>4</v>
      </c>
      <c r="Q702" s="1"/>
      <c r="R702" t="s">
        <v>3723</v>
      </c>
      <c r="S702">
        <v>0</v>
      </c>
      <c r="X702">
        <v>0</v>
      </c>
      <c r="Y702" t="str" cm="1">
        <f t="array" ref="Y70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02" cm="1">
        <f t="array" ref="Z70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02" t="str" cm="1">
        <f t="array" ref="AA70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02" t="str" cm="1">
        <f t="array" ref="AB70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02" t="str" cm="1">
        <f t="array" ref="AC70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02" t="str" cm="1">
        <f t="array" ref="AD70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02">
        <f>IF(OR(Table1[[#This Row],[Merged_Coding3numerical1]]=1,Table1[[#This Row],[Merged_Coding3numerical2]]=1,Table1[[#This Row],[Merged_Coding3numerical3]]=1),1,0)</f>
        <v>1</v>
      </c>
      <c r="AF702">
        <f>IF(OR(Table1[[#This Row],[Merged_Coding3numerical1]]=2,Table1[[#This Row],[Merged_Coding3numerical2]]=2,Table1[[#This Row],[Merged_Coding3numerical3]]=2),1,0)</f>
        <v>0</v>
      </c>
      <c r="AG702">
        <f>IF(OR(Table1[[#This Row],[Merged_Coding3numerical1]]=3,Table1[[#This Row],[Merged_Coding3numerical2]]=3,Table1[[#This Row],[Merged_Coding3numerical3]]=3),1,0)</f>
        <v>0</v>
      </c>
      <c r="AH702">
        <f>IF(OR(Table1[[#This Row],[Merged_Coding3numerical1]]=4,Table1[[#This Row],[Merged_Coding3numerical2]]=4,Table1[[#This Row],[Merged_Coding3numerical3]]=4),1,0)</f>
        <v>0</v>
      </c>
      <c r="AI702">
        <f>IF(OR(Table1[[#This Row],[Merged_Coding3numerical1]]=5,Table1[[#This Row],[Merged_Coding3numerical2]]=5,Table1[[#This Row],[Merged_Coding3numerical3]]=5),1,0)</f>
        <v>0</v>
      </c>
      <c r="AJ702">
        <f>LEN(Table1[[#This Row],[narratives_open]])</f>
        <v>147</v>
      </c>
      <c r="AK702" s="1" t="s">
        <v>90</v>
      </c>
      <c r="AL702" s="1">
        <v>2</v>
      </c>
      <c r="AR702">
        <f t="shared" si="10"/>
        <v>1</v>
      </c>
      <c r="AS702">
        <v>3</v>
      </c>
      <c r="AT702">
        <v>1</v>
      </c>
      <c r="AU702">
        <v>2</v>
      </c>
      <c r="AV702">
        <f>IF(Table1[[#This Row],[narratives_rank_1]]=1,IF(Table1[[#This Row],[narratives_rank_2]]=2,123,132),IF(Table1[[#This Row],[narratives_rank_1]]=2,IF(Table1[[#This Row],[narratives_rank_2]]=1,213,231),IF(Table1[[#This Row],[narratives_rank_2]]=1,312,321)))</f>
        <v>312</v>
      </c>
      <c r="AW702" t="str">
        <f>IF(AV702=[1]Q4_narr_rank!$B$2,[1]Q4_narr_rank!$A$2,IF(AV702=[1]Q4_narr_rank!$B$3,[1]Q4_narr_rank!$A$3,IF(AV702=[1]Q4_narr_rank!$B$4,[1]Q4_narr_rank!$A$4,IF(AV702=[1]Q4_narr_rank!$B$5,[1]Q4_narr_rank!$A$5,IF(AV702=[1]Q4_narr_rank!$B$6,[1]Q4_narr_rank!$A$6,IF(AV702=[1]Q4_narr_rank!$B$7,[1]Q4_narr_rank!$A$7))))))</f>
        <v>Balanced Idealists</v>
      </c>
      <c r="AX702" t="s">
        <v>3724</v>
      </c>
      <c r="AY702">
        <v>1</v>
      </c>
      <c r="AZ702">
        <f>LEN(Table1[[#This Row],[narratives_probing]])</f>
        <v>215</v>
      </c>
      <c r="BA702" s="6" t="str">
        <f>IF(Table1[[#This Row],[narratives_rank_1]]=1,"Money",IF(Table1[[#This Row],[narratives_rank_2]]=1,"Mixture",IF(Table1[[#This Row],[narratives_rank_3]]=1,"Sincere")))</f>
        <v>Mixture</v>
      </c>
      <c r="BB702" s="9" t="s">
        <v>132</v>
      </c>
      <c r="BC702" s="1">
        <v>20</v>
      </c>
      <c r="BF702" t="s">
        <v>117</v>
      </c>
      <c r="BG702" t="s">
        <v>94</v>
      </c>
      <c r="BH702" t="s">
        <v>118</v>
      </c>
      <c r="BI702" t="s">
        <v>146</v>
      </c>
      <c r="BJ702" t="s">
        <v>162</v>
      </c>
      <c r="BK702" t="s">
        <v>163</v>
      </c>
      <c r="BL702" t="s">
        <v>121</v>
      </c>
      <c r="BN702">
        <v>20</v>
      </c>
      <c r="BO702" t="s">
        <v>136</v>
      </c>
      <c r="BP702" t="s">
        <v>324</v>
      </c>
      <c r="BQ702" t="s">
        <v>124</v>
      </c>
    </row>
    <row r="703" spans="1:69" x14ac:dyDescent="0.2">
      <c r="A703" t="s">
        <v>3725</v>
      </c>
      <c r="B703" t="s">
        <v>3725</v>
      </c>
      <c r="C703">
        <v>31.536999999999999</v>
      </c>
      <c r="D703" t="s">
        <v>3726</v>
      </c>
      <c r="E703" s="1" t="s">
        <v>127</v>
      </c>
      <c r="F703" s="1">
        <v>3</v>
      </c>
      <c r="G703" s="1" t="s">
        <v>128</v>
      </c>
      <c r="H703" s="1">
        <v>9</v>
      </c>
      <c r="I703" s="1"/>
      <c r="J703" t="s">
        <v>3727</v>
      </c>
      <c r="K703" s="1" t="s">
        <v>192</v>
      </c>
      <c r="L703" s="1">
        <v>3</v>
      </c>
      <c r="M703" s="1" t="s">
        <v>87</v>
      </c>
      <c r="N703" s="1">
        <v>3</v>
      </c>
      <c r="O703" s="1" t="s">
        <v>88</v>
      </c>
      <c r="P703" s="1">
        <v>4</v>
      </c>
      <c r="Q703" s="1"/>
      <c r="R703" t="s">
        <v>3728</v>
      </c>
      <c r="S703">
        <v>0</v>
      </c>
      <c r="X703">
        <v>0</v>
      </c>
      <c r="Y703" t="str" cm="1">
        <f t="array" ref="Y70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03" cm="1">
        <f t="array" ref="Z70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03" t="str" cm="1">
        <f t="array" ref="AA70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03" t="str" cm="1">
        <f t="array" ref="AB70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03" t="str" cm="1">
        <f t="array" ref="AC70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03" t="str" cm="1">
        <f t="array" ref="AD70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03">
        <f>IF(OR(Table1[[#This Row],[Merged_Coding3numerical1]]=1,Table1[[#This Row],[Merged_Coding3numerical2]]=1,Table1[[#This Row],[Merged_Coding3numerical3]]=1),1,0)</f>
        <v>0</v>
      </c>
      <c r="AF703">
        <f>IF(OR(Table1[[#This Row],[Merged_Coding3numerical1]]=2,Table1[[#This Row],[Merged_Coding3numerical2]]=2,Table1[[#This Row],[Merged_Coding3numerical3]]=2),1,0)</f>
        <v>1</v>
      </c>
      <c r="AG703">
        <f>IF(OR(Table1[[#This Row],[Merged_Coding3numerical1]]=3,Table1[[#This Row],[Merged_Coding3numerical2]]=3,Table1[[#This Row],[Merged_Coding3numerical3]]=3),1,0)</f>
        <v>0</v>
      </c>
      <c r="AH703">
        <f>IF(OR(Table1[[#This Row],[Merged_Coding3numerical1]]=4,Table1[[#This Row],[Merged_Coding3numerical2]]=4,Table1[[#This Row],[Merged_Coding3numerical3]]=4),1,0)</f>
        <v>0</v>
      </c>
      <c r="AI703">
        <f>IF(OR(Table1[[#This Row],[Merged_Coding3numerical1]]=5,Table1[[#This Row],[Merged_Coding3numerical2]]=5,Table1[[#This Row],[Merged_Coding3numerical3]]=5),1,0)</f>
        <v>0</v>
      </c>
      <c r="AJ703">
        <f>LEN(Table1[[#This Row],[narratives_open]])</f>
        <v>40</v>
      </c>
      <c r="AK703" s="1" t="s">
        <v>112</v>
      </c>
      <c r="AL703" s="1">
        <v>3</v>
      </c>
      <c r="AR703">
        <f t="shared" si="10"/>
        <v>1</v>
      </c>
      <c r="AS703">
        <v>1</v>
      </c>
      <c r="AT703">
        <v>2</v>
      </c>
      <c r="AU703">
        <v>3</v>
      </c>
      <c r="AV703">
        <f>IF(Table1[[#This Row],[narratives_rank_1]]=1,IF(Table1[[#This Row],[narratives_rank_2]]=2,123,132),IF(Table1[[#This Row],[narratives_rank_1]]=2,IF(Table1[[#This Row],[narratives_rank_2]]=1,213,231),IF(Table1[[#This Row],[narratives_rank_2]]=1,312,321)))</f>
        <v>123</v>
      </c>
      <c r="AW703" t="str">
        <f>IF(AV703=[1]Q4_narr_rank!$B$2,[1]Q4_narr_rank!$A$2,IF(AV703=[1]Q4_narr_rank!$B$3,[1]Q4_narr_rank!$A$3,IF(AV703=[1]Q4_narr_rank!$B$4,[1]Q4_narr_rank!$A$4,IF(AV703=[1]Q4_narr_rank!$B$5,[1]Q4_narr_rank!$A$5,IF(AV703=[1]Q4_narr_rank!$B$6,[1]Q4_narr_rank!$A$6,IF(AV703=[1]Q4_narr_rank!$B$7,[1]Q4_narr_rank!$A$7))))))</f>
        <v>Cynics</v>
      </c>
      <c r="AX703" t="s">
        <v>3729</v>
      </c>
      <c r="AY703">
        <v>1</v>
      </c>
      <c r="AZ703">
        <f>LEN(Table1[[#This Row],[narratives_probing]])</f>
        <v>157</v>
      </c>
      <c r="BA703" s="6" t="str">
        <f>IF(Table1[[#This Row],[narratives_rank_1]]=1,"Money",IF(Table1[[#This Row],[narratives_rank_2]]=1,"Mixture",IF(Table1[[#This Row],[narratives_rank_3]]=1,"Sincere")))</f>
        <v>Money</v>
      </c>
      <c r="BB703" s="1" t="s">
        <v>116</v>
      </c>
      <c r="BC703" s="1">
        <v>10</v>
      </c>
      <c r="BF703" t="s">
        <v>93</v>
      </c>
      <c r="BG703" t="s">
        <v>94</v>
      </c>
      <c r="BH703" t="s">
        <v>118</v>
      </c>
      <c r="BI703" t="s">
        <v>118</v>
      </c>
      <c r="BJ703" t="s">
        <v>154</v>
      </c>
      <c r="BK703" t="s">
        <v>120</v>
      </c>
      <c r="BL703" t="s">
        <v>99</v>
      </c>
      <c r="BN703">
        <v>22</v>
      </c>
      <c r="BO703" t="s">
        <v>155</v>
      </c>
      <c r="BP703" t="s">
        <v>164</v>
      </c>
      <c r="BQ703" t="s">
        <v>124</v>
      </c>
    </row>
    <row r="704" spans="1:69" x14ac:dyDescent="0.2">
      <c r="A704" t="s">
        <v>3730</v>
      </c>
      <c r="B704" t="s">
        <v>3730</v>
      </c>
      <c r="C704">
        <v>89.694000000000003</v>
      </c>
      <c r="D704" t="s">
        <v>3731</v>
      </c>
      <c r="E704" s="1" t="s">
        <v>127</v>
      </c>
      <c r="F704" s="1">
        <v>3</v>
      </c>
      <c r="G704" s="1" t="s">
        <v>128</v>
      </c>
      <c r="H704" s="1">
        <v>9</v>
      </c>
      <c r="I704" s="1"/>
      <c r="J704" t="s">
        <v>3732</v>
      </c>
      <c r="K704" s="1" t="s">
        <v>176</v>
      </c>
      <c r="L704" s="1">
        <v>2</v>
      </c>
      <c r="M704" s="1" t="s">
        <v>328</v>
      </c>
      <c r="N704" s="1">
        <v>4</v>
      </c>
      <c r="O704" s="1" t="s">
        <v>88</v>
      </c>
      <c r="P704" s="1">
        <v>4</v>
      </c>
      <c r="R704" t="s">
        <v>3733</v>
      </c>
      <c r="S704">
        <v>1</v>
      </c>
      <c r="T704" t="s">
        <v>170</v>
      </c>
      <c r="X704">
        <v>0</v>
      </c>
      <c r="Y704" t="str" cm="1">
        <f t="array" ref="Y70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04" cm="1">
        <f t="array" ref="Z70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04" t="str" cm="1">
        <f t="array" ref="AA70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04" t="str" cm="1">
        <f t="array" ref="AB70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04" t="str" cm="1">
        <f t="array" ref="AC70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04" t="str" cm="1">
        <f t="array" ref="AD70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04">
        <f>IF(OR(Table1[[#This Row],[Merged_Coding3numerical1]]=1,Table1[[#This Row],[Merged_Coding3numerical2]]=1,Table1[[#This Row],[Merged_Coding3numerical3]]=1),1,0)</f>
        <v>1</v>
      </c>
      <c r="AF704">
        <f>IF(OR(Table1[[#This Row],[Merged_Coding3numerical1]]=2,Table1[[#This Row],[Merged_Coding3numerical2]]=2,Table1[[#This Row],[Merged_Coding3numerical3]]=2),1,0)</f>
        <v>0</v>
      </c>
      <c r="AG704">
        <f>IF(OR(Table1[[#This Row],[Merged_Coding3numerical1]]=3,Table1[[#This Row],[Merged_Coding3numerical2]]=3,Table1[[#This Row],[Merged_Coding3numerical3]]=3),1,0)</f>
        <v>0</v>
      </c>
      <c r="AH704">
        <f>IF(OR(Table1[[#This Row],[Merged_Coding3numerical1]]=4,Table1[[#This Row],[Merged_Coding3numerical2]]=4,Table1[[#This Row],[Merged_Coding3numerical3]]=4),1,0)</f>
        <v>0</v>
      </c>
      <c r="AI704">
        <f>IF(OR(Table1[[#This Row],[Merged_Coding3numerical1]]=5,Table1[[#This Row],[Merged_Coding3numerical2]]=5,Table1[[#This Row],[Merged_Coding3numerical3]]=5),1,0)</f>
        <v>0</v>
      </c>
      <c r="AJ704">
        <f>LEN(Table1[[#This Row],[narratives_open]])</f>
        <v>365</v>
      </c>
      <c r="AK704" s="1" t="s">
        <v>90</v>
      </c>
      <c r="AL704" s="1">
        <v>2</v>
      </c>
      <c r="AR704">
        <f t="shared" si="10"/>
        <v>1</v>
      </c>
      <c r="AS704">
        <v>3</v>
      </c>
      <c r="AT704">
        <v>1</v>
      </c>
      <c r="AU704">
        <v>2</v>
      </c>
      <c r="AV704">
        <f>IF(Table1[[#This Row],[narratives_rank_1]]=1,IF(Table1[[#This Row],[narratives_rank_2]]=2,123,132),IF(Table1[[#This Row],[narratives_rank_1]]=2,IF(Table1[[#This Row],[narratives_rank_2]]=1,213,231),IF(Table1[[#This Row],[narratives_rank_2]]=1,312,321)))</f>
        <v>312</v>
      </c>
      <c r="AW704" t="str">
        <f>IF(AV704=[1]Q4_narr_rank!$B$2,[1]Q4_narr_rank!$A$2,IF(AV704=[1]Q4_narr_rank!$B$3,[1]Q4_narr_rank!$A$3,IF(AV704=[1]Q4_narr_rank!$B$4,[1]Q4_narr_rank!$A$4,IF(AV704=[1]Q4_narr_rank!$B$5,[1]Q4_narr_rank!$A$5,IF(AV704=[1]Q4_narr_rank!$B$6,[1]Q4_narr_rank!$A$6,IF(AV704=[1]Q4_narr_rank!$B$7,[1]Q4_narr_rank!$A$7))))))</f>
        <v>Balanced Idealists</v>
      </c>
      <c r="AX704" t="s">
        <v>3734</v>
      </c>
      <c r="AY704">
        <v>1</v>
      </c>
      <c r="AZ704">
        <f>LEN(Table1[[#This Row],[narratives_probing]])</f>
        <v>154</v>
      </c>
      <c r="BA704" s="6" t="str">
        <f>IF(Table1[[#This Row],[narratives_rank_1]]=1,"Money",IF(Table1[[#This Row],[narratives_rank_2]]=1,"Mixture",IF(Table1[[#This Row],[narratives_rank_3]]=1,"Sincere")))</f>
        <v>Mixture</v>
      </c>
      <c r="BB704" s="9" t="s">
        <v>132</v>
      </c>
      <c r="BC704" s="1">
        <v>20</v>
      </c>
      <c r="BF704" t="s">
        <v>117</v>
      </c>
      <c r="BG704" t="s">
        <v>187</v>
      </c>
      <c r="BH704" t="s">
        <v>118</v>
      </c>
      <c r="BI704" t="s">
        <v>146</v>
      </c>
      <c r="BJ704" t="s">
        <v>154</v>
      </c>
      <c r="BK704" t="s">
        <v>120</v>
      </c>
      <c r="BL704" t="s">
        <v>121</v>
      </c>
      <c r="BN704">
        <v>61</v>
      </c>
      <c r="BO704" t="s">
        <v>136</v>
      </c>
      <c r="BP704" t="s">
        <v>164</v>
      </c>
      <c r="BQ704" t="s">
        <v>156</v>
      </c>
    </row>
    <row r="705" spans="1:69" x14ac:dyDescent="0.2">
      <c r="A705" t="s">
        <v>3735</v>
      </c>
      <c r="B705" t="s">
        <v>3735</v>
      </c>
      <c r="C705">
        <v>122.21599999999999</v>
      </c>
      <c r="D705" t="s">
        <v>3736</v>
      </c>
      <c r="E705" s="1" t="s">
        <v>205</v>
      </c>
      <c r="F705" s="1">
        <v>2</v>
      </c>
      <c r="G705" s="1" t="s">
        <v>281</v>
      </c>
      <c r="H705" s="1">
        <v>4</v>
      </c>
      <c r="I705" s="1"/>
      <c r="J705" t="s">
        <v>3737</v>
      </c>
      <c r="K705" s="1" t="s">
        <v>108</v>
      </c>
      <c r="L705" s="1">
        <v>1</v>
      </c>
      <c r="M705" s="1" t="s">
        <v>109</v>
      </c>
      <c r="N705" s="1">
        <v>1</v>
      </c>
      <c r="O705" s="1" t="s">
        <v>88</v>
      </c>
      <c r="P705" s="1">
        <v>4</v>
      </c>
      <c r="R705" t="s">
        <v>3738</v>
      </c>
      <c r="S705">
        <v>0</v>
      </c>
      <c r="V705" t="s">
        <v>90</v>
      </c>
      <c r="W705" s="8">
        <f>IF(Table1[[#This Row],[main_reasontext]]=[1]Q3_narr_open!$A$23,1,IF(Table1[[#This Row],[main_reasontext]]=[1]Q3_narr_open!$A$24,2,IF(Table1[[#This Row],[main_reasontext]]=[1]Q3_narr_open!$A$25,3,IF(Table1[[#This Row],[main_reasontext]]=[1]Q3_narr_open!$A$26,4,))))</f>
        <v>1</v>
      </c>
      <c r="X705">
        <v>0</v>
      </c>
      <c r="Y705" t="str" cm="1">
        <f t="array" ref="Y70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05" cm="1">
        <f t="array" ref="Z70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05" t="str" cm="1">
        <f t="array" ref="AA70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05" cm="1">
        <f t="array" ref="AB70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05" t="str" cm="1">
        <f t="array" ref="AC70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05" t="str" cm="1">
        <f t="array" ref="AD70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05">
        <f>IF(OR(Table1[[#This Row],[Merged_Coding3numerical1]]=1,Table1[[#This Row],[Merged_Coding3numerical2]]=1,Table1[[#This Row],[Merged_Coding3numerical3]]=1),1,0)</f>
        <v>1</v>
      </c>
      <c r="AF705">
        <f>IF(OR(Table1[[#This Row],[Merged_Coding3numerical1]]=2,Table1[[#This Row],[Merged_Coding3numerical2]]=2,Table1[[#This Row],[Merged_Coding3numerical3]]=2),1,0)</f>
        <v>0</v>
      </c>
      <c r="AG705">
        <f>IF(OR(Table1[[#This Row],[Merged_Coding3numerical1]]=3,Table1[[#This Row],[Merged_Coding3numerical2]]=3,Table1[[#This Row],[Merged_Coding3numerical3]]=3),1,0)</f>
        <v>0</v>
      </c>
      <c r="AH705">
        <f>IF(OR(Table1[[#This Row],[Merged_Coding3numerical1]]=4,Table1[[#This Row],[Merged_Coding3numerical2]]=4,Table1[[#This Row],[Merged_Coding3numerical3]]=4),1,0)</f>
        <v>1</v>
      </c>
      <c r="AI705">
        <f>IF(OR(Table1[[#This Row],[Merged_Coding3numerical1]]=5,Table1[[#This Row],[Merged_Coding3numerical2]]=5,Table1[[#This Row],[Merged_Coding3numerical3]]=5),1,0)</f>
        <v>0</v>
      </c>
      <c r="AJ705">
        <f>LEN(Table1[[#This Row],[narratives_open]])</f>
        <v>93</v>
      </c>
      <c r="AK705" s="1" t="s">
        <v>90</v>
      </c>
      <c r="AL705" s="1">
        <v>2</v>
      </c>
      <c r="AM705" s="1" t="s">
        <v>113</v>
      </c>
      <c r="AN705" s="1">
        <v>1</v>
      </c>
      <c r="AR705">
        <f t="shared" si="10"/>
        <v>0.5</v>
      </c>
      <c r="AS705">
        <v>3</v>
      </c>
      <c r="AT705">
        <v>2</v>
      </c>
      <c r="AU705">
        <v>1</v>
      </c>
      <c r="AV705">
        <f>IF(Table1[[#This Row],[narratives_rank_1]]=1,IF(Table1[[#This Row],[narratives_rank_2]]=2,123,132),IF(Table1[[#This Row],[narratives_rank_1]]=2,IF(Table1[[#This Row],[narratives_rank_2]]=1,213,231),IF(Table1[[#This Row],[narratives_rank_2]]=1,312,321)))</f>
        <v>321</v>
      </c>
      <c r="AW705" t="str">
        <f>IF(AV705=[1]Q4_narr_rank!$B$2,[1]Q4_narr_rank!$A$2,IF(AV705=[1]Q4_narr_rank!$B$3,[1]Q4_narr_rank!$A$3,IF(AV705=[1]Q4_narr_rank!$B$4,[1]Q4_narr_rank!$A$4,IF(AV705=[1]Q4_narr_rank!$B$5,[1]Q4_narr_rank!$A$5,IF(AV705=[1]Q4_narr_rank!$B$6,[1]Q4_narr_rank!$A$6,IF(AV705=[1]Q4_narr_rank!$B$7,[1]Q4_narr_rank!$A$7))))))</f>
        <v>Idealists</v>
      </c>
      <c r="AX705" t="s">
        <v>3739</v>
      </c>
      <c r="AY705">
        <v>1</v>
      </c>
      <c r="AZ705">
        <f>LEN(Table1[[#This Row],[narratives_probing]])</f>
        <v>104</v>
      </c>
      <c r="BA705" s="6" t="str">
        <f>IF(Table1[[#This Row],[narratives_rank_1]]=1,"Money",IF(Table1[[#This Row],[narratives_rank_2]]=1,"Mixture",IF(Table1[[#This Row],[narratives_rank_3]]=1,"Sincere")))</f>
        <v>Sincere</v>
      </c>
      <c r="BB705" s="9" t="s">
        <v>369</v>
      </c>
      <c r="BC705" s="1">
        <v>7</v>
      </c>
      <c r="BF705" t="s">
        <v>93</v>
      </c>
      <c r="BG705" t="s">
        <v>187</v>
      </c>
      <c r="BH705" t="s">
        <v>188</v>
      </c>
      <c r="BI705" t="s">
        <v>188</v>
      </c>
      <c r="BJ705" t="s">
        <v>162</v>
      </c>
      <c r="BK705" t="s">
        <v>163</v>
      </c>
      <c r="BL705" t="s">
        <v>630</v>
      </c>
      <c r="BN705">
        <v>63</v>
      </c>
      <c r="BO705" t="s">
        <v>100</v>
      </c>
      <c r="BP705" t="s">
        <v>123</v>
      </c>
      <c r="BQ705" t="s">
        <v>138</v>
      </c>
    </row>
    <row r="706" spans="1:69" x14ac:dyDescent="0.2">
      <c r="A706" t="s">
        <v>3740</v>
      </c>
      <c r="B706" t="s">
        <v>3740</v>
      </c>
      <c r="C706">
        <v>386.00799999999998</v>
      </c>
      <c r="D706" t="s">
        <v>3741</v>
      </c>
      <c r="E706" s="1" t="s">
        <v>205</v>
      </c>
      <c r="F706" s="1">
        <v>2</v>
      </c>
      <c r="G706" s="1" t="s">
        <v>206</v>
      </c>
      <c r="H706" s="1">
        <v>6</v>
      </c>
      <c r="I706" s="1"/>
      <c r="J706" t="s">
        <v>3742</v>
      </c>
      <c r="K706" s="1" t="s">
        <v>176</v>
      </c>
      <c r="L706" s="1">
        <v>2</v>
      </c>
      <c r="M706" s="1" t="s">
        <v>328</v>
      </c>
      <c r="N706" s="1">
        <v>4</v>
      </c>
      <c r="O706" s="1" t="s">
        <v>345</v>
      </c>
      <c r="P706" s="1">
        <v>1</v>
      </c>
      <c r="R706" t="s">
        <v>3743</v>
      </c>
      <c r="S706">
        <v>0</v>
      </c>
      <c r="V706" t="s">
        <v>90</v>
      </c>
      <c r="W706" s="8">
        <f>IF(Table1[[#This Row],[main_reasontext]]=[1]Q3_narr_open!$A$23,1,IF(Table1[[#This Row],[main_reasontext]]=[1]Q3_narr_open!$A$24,2,IF(Table1[[#This Row],[main_reasontext]]=[1]Q3_narr_open!$A$25,3,IF(Table1[[#This Row],[main_reasontext]]=[1]Q3_narr_open!$A$26,4,))))</f>
        <v>1</v>
      </c>
      <c r="X706">
        <v>0</v>
      </c>
      <c r="Y706" t="str" cm="1">
        <f t="array" ref="Y70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06" cm="1">
        <f t="array" ref="Z70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06" t="str" cm="1">
        <f t="array" ref="AA70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06" cm="1">
        <f t="array" ref="AB70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06" t="str" cm="1">
        <f t="array" ref="AC70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06" t="str" cm="1">
        <f t="array" ref="AD70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06">
        <f>IF(OR(Table1[[#This Row],[Merged_Coding3numerical1]]=1,Table1[[#This Row],[Merged_Coding3numerical2]]=1,Table1[[#This Row],[Merged_Coding3numerical3]]=1),1,0)</f>
        <v>1</v>
      </c>
      <c r="AF706">
        <f>IF(OR(Table1[[#This Row],[Merged_Coding3numerical1]]=2,Table1[[#This Row],[Merged_Coding3numerical2]]=2,Table1[[#This Row],[Merged_Coding3numerical3]]=2),1,0)</f>
        <v>0</v>
      </c>
      <c r="AG706">
        <f>IF(OR(Table1[[#This Row],[Merged_Coding3numerical1]]=3,Table1[[#This Row],[Merged_Coding3numerical2]]=3,Table1[[#This Row],[Merged_Coding3numerical3]]=3),1,0)</f>
        <v>0</v>
      </c>
      <c r="AH706">
        <f>IF(OR(Table1[[#This Row],[Merged_Coding3numerical1]]=4,Table1[[#This Row],[Merged_Coding3numerical2]]=4,Table1[[#This Row],[Merged_Coding3numerical3]]=4),1,0)</f>
        <v>1</v>
      </c>
      <c r="AI706">
        <f>IF(OR(Table1[[#This Row],[Merged_Coding3numerical1]]=5,Table1[[#This Row],[Merged_Coding3numerical2]]=5,Table1[[#This Row],[Merged_Coding3numerical3]]=5),1,0)</f>
        <v>0</v>
      </c>
      <c r="AJ706">
        <f>LEN(Table1[[#This Row],[narratives_open]])</f>
        <v>216</v>
      </c>
      <c r="AK706" s="1" t="s">
        <v>90</v>
      </c>
      <c r="AL706" s="1">
        <v>2</v>
      </c>
      <c r="AM706" s="1" t="s">
        <v>113</v>
      </c>
      <c r="AN706" s="1">
        <v>1</v>
      </c>
      <c r="AR706">
        <f t="shared" si="10"/>
        <v>0.5</v>
      </c>
      <c r="AS706">
        <v>1</v>
      </c>
      <c r="AT706">
        <v>2</v>
      </c>
      <c r="AU706">
        <v>3</v>
      </c>
      <c r="AV706">
        <f>IF(Table1[[#This Row],[narratives_rank_1]]=1,IF(Table1[[#This Row],[narratives_rank_2]]=2,123,132),IF(Table1[[#This Row],[narratives_rank_1]]=2,IF(Table1[[#This Row],[narratives_rank_2]]=1,213,231),IF(Table1[[#This Row],[narratives_rank_2]]=1,312,321)))</f>
        <v>123</v>
      </c>
      <c r="AW706" t="str">
        <f>IF(AV706=[1]Q4_narr_rank!$B$2,[1]Q4_narr_rank!$A$2,IF(AV706=[1]Q4_narr_rank!$B$3,[1]Q4_narr_rank!$A$3,IF(AV706=[1]Q4_narr_rank!$B$4,[1]Q4_narr_rank!$A$4,IF(AV706=[1]Q4_narr_rank!$B$5,[1]Q4_narr_rank!$A$5,IF(AV706=[1]Q4_narr_rank!$B$6,[1]Q4_narr_rank!$A$6,IF(AV706=[1]Q4_narr_rank!$B$7,[1]Q4_narr_rank!$A$7))))))</f>
        <v>Cynics</v>
      </c>
      <c r="AX706" t="s">
        <v>3744</v>
      </c>
      <c r="AY706">
        <v>1</v>
      </c>
      <c r="AZ706">
        <f>LEN(Table1[[#This Row],[narratives_probing]])</f>
        <v>547</v>
      </c>
      <c r="BA706" s="6" t="str">
        <f>IF(Table1[[#This Row],[narratives_rank_1]]=1,"Money",IF(Table1[[#This Row],[narratives_rank_2]]=1,"Mixture",IF(Table1[[#This Row],[narratives_rank_3]]=1,"Sincere")))</f>
        <v>Money</v>
      </c>
      <c r="BB706" s="16" t="s">
        <v>116</v>
      </c>
      <c r="BC706" s="1">
        <v>10</v>
      </c>
      <c r="BF706" t="s">
        <v>223</v>
      </c>
      <c r="BG706" t="s">
        <v>187</v>
      </c>
      <c r="BH706" t="s">
        <v>188</v>
      </c>
      <c r="BI706" t="s">
        <v>118</v>
      </c>
      <c r="BJ706" t="s">
        <v>162</v>
      </c>
      <c r="BK706" t="s">
        <v>120</v>
      </c>
      <c r="BL706" t="s">
        <v>630</v>
      </c>
      <c r="BN706">
        <v>65</v>
      </c>
      <c r="BO706" t="s">
        <v>122</v>
      </c>
      <c r="BP706" t="s">
        <v>123</v>
      </c>
      <c r="BQ706" t="s">
        <v>138</v>
      </c>
    </row>
    <row r="707" spans="1:69" x14ac:dyDescent="0.2">
      <c r="A707" t="s">
        <v>3745</v>
      </c>
      <c r="B707" t="s">
        <v>3745</v>
      </c>
      <c r="C707">
        <v>141.80799999999999</v>
      </c>
      <c r="D707" t="s">
        <v>3746</v>
      </c>
      <c r="E707" s="1" t="s">
        <v>127</v>
      </c>
      <c r="F707" s="1">
        <v>3</v>
      </c>
      <c r="G707" s="1" t="s">
        <v>128</v>
      </c>
      <c r="H707" s="1">
        <v>9</v>
      </c>
      <c r="I707" s="1"/>
      <c r="J707" t="s">
        <v>3747</v>
      </c>
      <c r="K707" s="1" t="s">
        <v>108</v>
      </c>
      <c r="L707" s="1">
        <v>1</v>
      </c>
      <c r="M707" s="1" t="s">
        <v>109</v>
      </c>
      <c r="N707" s="1">
        <v>1</v>
      </c>
      <c r="O707" s="1" t="s">
        <v>88</v>
      </c>
      <c r="P707" s="1">
        <v>4</v>
      </c>
      <c r="R707" t="s">
        <v>3748</v>
      </c>
      <c r="S707">
        <v>0</v>
      </c>
      <c r="V707" t="s">
        <v>185</v>
      </c>
      <c r="W707" s="8">
        <f>IF(Table1[[#This Row],[main_reasontext]]=[1]Q3_narr_open!$A$23,1,IF(Table1[[#This Row],[main_reasontext]]=[1]Q3_narr_open!$A$24,2,IF(Table1[[#This Row],[main_reasontext]]=[1]Q3_narr_open!$A$25,3,IF(Table1[[#This Row],[main_reasontext]]=[1]Q3_narr_open!$A$26,4,))))</f>
        <v>4</v>
      </c>
      <c r="X707">
        <v>0</v>
      </c>
      <c r="Y707" t="str" cm="1">
        <f t="array" ref="Y70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07" cm="1">
        <f t="array" ref="Z70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07" t="str" cm="1">
        <f t="array" ref="AA70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07" cm="1">
        <f t="array" ref="AB70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07" t="str" cm="1">
        <f t="array" ref="AC70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07" t="str" cm="1">
        <f t="array" ref="AD70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07">
        <f>IF(OR(Table1[[#This Row],[Merged_Coding3numerical1]]=1,Table1[[#This Row],[Merged_Coding3numerical2]]=1,Table1[[#This Row],[Merged_Coding3numerical3]]=1),1,0)</f>
        <v>1</v>
      </c>
      <c r="AF707">
        <f>IF(OR(Table1[[#This Row],[Merged_Coding3numerical1]]=2,Table1[[#This Row],[Merged_Coding3numerical2]]=2,Table1[[#This Row],[Merged_Coding3numerical3]]=2),1,0)</f>
        <v>0</v>
      </c>
      <c r="AG707">
        <f>IF(OR(Table1[[#This Row],[Merged_Coding3numerical1]]=3,Table1[[#This Row],[Merged_Coding3numerical2]]=3,Table1[[#This Row],[Merged_Coding3numerical3]]=3),1,0)</f>
        <v>0</v>
      </c>
      <c r="AH707">
        <f>IF(OR(Table1[[#This Row],[Merged_Coding3numerical1]]=4,Table1[[#This Row],[Merged_Coding3numerical2]]=4,Table1[[#This Row],[Merged_Coding3numerical3]]=4),1,0)</f>
        <v>1</v>
      </c>
      <c r="AI707">
        <f>IF(OR(Table1[[#This Row],[Merged_Coding3numerical1]]=5,Table1[[#This Row],[Merged_Coding3numerical2]]=5,Table1[[#This Row],[Merged_Coding3numerical3]]=5),1,0)</f>
        <v>0</v>
      </c>
      <c r="AJ707">
        <f>LEN(Table1[[#This Row],[narratives_open]])</f>
        <v>259</v>
      </c>
      <c r="AK707" s="1" t="s">
        <v>113</v>
      </c>
      <c r="AL707" s="1">
        <v>1</v>
      </c>
      <c r="AM707" s="1" t="s">
        <v>90</v>
      </c>
      <c r="AN707" s="1">
        <v>2</v>
      </c>
      <c r="AR707">
        <f t="shared" ref="AR707:AR770" si="11">IF(AP707="",IF(AN707="",1,1/2),1/3)</f>
        <v>0.5</v>
      </c>
      <c r="AS707">
        <v>1</v>
      </c>
      <c r="AT707">
        <v>3</v>
      </c>
      <c r="AU707">
        <v>2</v>
      </c>
      <c r="AV707">
        <f>IF(Table1[[#This Row],[narratives_rank_1]]=1,IF(Table1[[#This Row],[narratives_rank_2]]=2,123,132),IF(Table1[[#This Row],[narratives_rank_1]]=2,IF(Table1[[#This Row],[narratives_rank_2]]=1,213,231),IF(Table1[[#This Row],[narratives_rank_2]]=1,312,321)))</f>
        <v>132</v>
      </c>
      <c r="AW707" t="str">
        <f>IF(AV707=[1]Q4_narr_rank!$B$2,[1]Q4_narr_rank!$A$2,IF(AV707=[1]Q4_narr_rank!$B$3,[1]Q4_narr_rank!$A$3,IF(AV707=[1]Q4_narr_rank!$B$4,[1]Q4_narr_rank!$A$4,IF(AV707=[1]Q4_narr_rank!$B$5,[1]Q4_narr_rank!$A$5,IF(AV707=[1]Q4_narr_rank!$B$6,[1]Q4_narr_rank!$A$6,IF(AV707=[1]Q4_narr_rank!$B$7,[1]Q4_narr_rank!$A$7))))))</f>
        <v>2 different types of firms, cynics</v>
      </c>
      <c r="AX707" t="s">
        <v>3749</v>
      </c>
      <c r="AY707">
        <v>1</v>
      </c>
      <c r="AZ707">
        <f>LEN(Table1[[#This Row],[narratives_probing]])</f>
        <v>370</v>
      </c>
      <c r="BA707" s="6" t="str">
        <f>IF(Table1[[#This Row],[narratives_rank_1]]=1,"Money",IF(Table1[[#This Row],[narratives_rank_2]]=1,"Mixture",IF(Table1[[#This Row],[narratives_rank_3]]=1,"Sincere")))</f>
        <v>Money</v>
      </c>
      <c r="BB707" s="7" t="s">
        <v>116</v>
      </c>
      <c r="BC707" s="1">
        <v>10</v>
      </c>
      <c r="BF707" t="s">
        <v>202</v>
      </c>
      <c r="BG707">
        <v>0.2</v>
      </c>
      <c r="BH707" t="s">
        <v>118</v>
      </c>
      <c r="BI707" t="s">
        <v>118</v>
      </c>
      <c r="BJ707" t="s">
        <v>134</v>
      </c>
      <c r="BK707" t="s">
        <v>163</v>
      </c>
      <c r="BL707" t="s">
        <v>99</v>
      </c>
      <c r="BN707">
        <v>45</v>
      </c>
      <c r="BO707" t="s">
        <v>122</v>
      </c>
      <c r="BP707" t="s">
        <v>164</v>
      </c>
      <c r="BQ707" t="s">
        <v>156</v>
      </c>
    </row>
    <row r="708" spans="1:69" x14ac:dyDescent="0.2">
      <c r="A708" t="s">
        <v>3750</v>
      </c>
      <c r="B708" t="s">
        <v>3750</v>
      </c>
      <c r="C708">
        <v>97.450999999999993</v>
      </c>
      <c r="D708" t="s">
        <v>3751</v>
      </c>
      <c r="E708" s="1" t="s">
        <v>127</v>
      </c>
      <c r="F708" s="1">
        <v>3</v>
      </c>
      <c r="G708" s="1" t="s">
        <v>128</v>
      </c>
      <c r="H708" s="1">
        <v>9</v>
      </c>
      <c r="I708" s="1"/>
      <c r="J708" t="s">
        <v>3752</v>
      </c>
      <c r="K708" s="1" t="s">
        <v>192</v>
      </c>
      <c r="L708" s="1">
        <v>3</v>
      </c>
      <c r="M708" s="1" t="s">
        <v>87</v>
      </c>
      <c r="N708" s="1">
        <v>3</v>
      </c>
      <c r="O708" s="1" t="s">
        <v>88</v>
      </c>
      <c r="P708" s="1">
        <v>4</v>
      </c>
      <c r="R708" t="s">
        <v>3753</v>
      </c>
      <c r="S708">
        <v>0</v>
      </c>
      <c r="X708">
        <v>0</v>
      </c>
      <c r="Y708" t="str" cm="1">
        <f t="array" ref="Y70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08" cm="1">
        <f t="array" ref="Z70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08" t="str" cm="1">
        <f t="array" ref="AA70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08" t="str" cm="1">
        <f t="array" ref="AB70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08" t="str" cm="1">
        <f t="array" ref="AC70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08" t="str" cm="1">
        <f t="array" ref="AD70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08">
        <f>IF(OR(Table1[[#This Row],[Merged_Coding3numerical1]]=1,Table1[[#This Row],[Merged_Coding3numerical2]]=1,Table1[[#This Row],[Merged_Coding3numerical3]]=1),1,0)</f>
        <v>1</v>
      </c>
      <c r="AF708">
        <f>IF(OR(Table1[[#This Row],[Merged_Coding3numerical1]]=2,Table1[[#This Row],[Merged_Coding3numerical2]]=2,Table1[[#This Row],[Merged_Coding3numerical3]]=2),1,0)</f>
        <v>0</v>
      </c>
      <c r="AG708">
        <f>IF(OR(Table1[[#This Row],[Merged_Coding3numerical1]]=3,Table1[[#This Row],[Merged_Coding3numerical2]]=3,Table1[[#This Row],[Merged_Coding3numerical3]]=3),1,0)</f>
        <v>0</v>
      </c>
      <c r="AH708">
        <f>IF(OR(Table1[[#This Row],[Merged_Coding3numerical1]]=4,Table1[[#This Row],[Merged_Coding3numerical2]]=4,Table1[[#This Row],[Merged_Coding3numerical3]]=4),1,0)</f>
        <v>0</v>
      </c>
      <c r="AI708">
        <f>IF(OR(Table1[[#This Row],[Merged_Coding3numerical1]]=5,Table1[[#This Row],[Merged_Coding3numerical2]]=5,Table1[[#This Row],[Merged_Coding3numerical3]]=5),1,0)</f>
        <v>0</v>
      </c>
      <c r="AJ708">
        <f>LEN(Table1[[#This Row],[narratives_open]])</f>
        <v>127</v>
      </c>
      <c r="AK708" s="1" t="s">
        <v>90</v>
      </c>
      <c r="AL708" s="1">
        <v>2</v>
      </c>
      <c r="AR708">
        <f t="shared" si="11"/>
        <v>1</v>
      </c>
      <c r="AS708">
        <v>1</v>
      </c>
      <c r="AT708">
        <v>2</v>
      </c>
      <c r="AU708">
        <v>3</v>
      </c>
      <c r="AV708">
        <f>IF(Table1[[#This Row],[narratives_rank_1]]=1,IF(Table1[[#This Row],[narratives_rank_2]]=2,123,132),IF(Table1[[#This Row],[narratives_rank_1]]=2,IF(Table1[[#This Row],[narratives_rank_2]]=1,213,231),IF(Table1[[#This Row],[narratives_rank_2]]=1,312,321)))</f>
        <v>123</v>
      </c>
      <c r="AW708" t="str">
        <f>IF(AV708=[1]Q4_narr_rank!$B$2,[1]Q4_narr_rank!$A$2,IF(AV708=[1]Q4_narr_rank!$B$3,[1]Q4_narr_rank!$A$3,IF(AV708=[1]Q4_narr_rank!$B$4,[1]Q4_narr_rank!$A$4,IF(AV708=[1]Q4_narr_rank!$B$5,[1]Q4_narr_rank!$A$5,IF(AV708=[1]Q4_narr_rank!$B$6,[1]Q4_narr_rank!$A$6,IF(AV708=[1]Q4_narr_rank!$B$7,[1]Q4_narr_rank!$A$7))))))</f>
        <v>Cynics</v>
      </c>
      <c r="AX708" t="s">
        <v>3754</v>
      </c>
      <c r="AY708">
        <v>1</v>
      </c>
      <c r="AZ708">
        <f>LEN(Table1[[#This Row],[narratives_probing]])</f>
        <v>203</v>
      </c>
      <c r="BA708" s="6" t="str">
        <f>IF(Table1[[#This Row],[narratives_rank_1]]=1,"Money",IF(Table1[[#This Row],[narratives_rank_2]]=1,"Mixture",IF(Table1[[#This Row],[narratives_rank_3]]=1,"Sincere")))</f>
        <v>Money</v>
      </c>
      <c r="BB708" s="9" t="s">
        <v>336</v>
      </c>
      <c r="BC708" s="1">
        <v>3</v>
      </c>
      <c r="BF708" t="s">
        <v>117</v>
      </c>
      <c r="BG708" t="s">
        <v>94</v>
      </c>
      <c r="BH708" t="s">
        <v>96</v>
      </c>
      <c r="BI708" t="s">
        <v>188</v>
      </c>
      <c r="BJ708" t="s">
        <v>162</v>
      </c>
      <c r="BK708" t="s">
        <v>163</v>
      </c>
      <c r="BL708" t="s">
        <v>121</v>
      </c>
      <c r="BN708">
        <v>38</v>
      </c>
      <c r="BO708" t="s">
        <v>122</v>
      </c>
      <c r="BP708" t="s">
        <v>137</v>
      </c>
      <c r="BQ708" t="s">
        <v>541</v>
      </c>
    </row>
    <row r="709" spans="1:69" x14ac:dyDescent="0.2">
      <c r="A709" t="s">
        <v>3755</v>
      </c>
      <c r="B709" t="s">
        <v>3755</v>
      </c>
      <c r="C709">
        <v>275.56299999999999</v>
      </c>
      <c r="D709" t="s">
        <v>3756</v>
      </c>
      <c r="E709" s="1" t="s">
        <v>127</v>
      </c>
      <c r="F709" s="1">
        <v>3</v>
      </c>
      <c r="G709" s="1" t="s">
        <v>128</v>
      </c>
      <c r="H709" s="1">
        <v>9</v>
      </c>
      <c r="I709" s="1"/>
      <c r="J709" t="s">
        <v>3757</v>
      </c>
      <c r="K709" s="1" t="s">
        <v>604</v>
      </c>
      <c r="L709" s="1">
        <v>5</v>
      </c>
      <c r="M709" s="1" t="s">
        <v>87</v>
      </c>
      <c r="N709" s="1">
        <v>3</v>
      </c>
      <c r="O709" s="1" t="s">
        <v>88</v>
      </c>
      <c r="P709" s="1">
        <v>4</v>
      </c>
      <c r="R709" t="s">
        <v>3758</v>
      </c>
      <c r="S709">
        <v>0</v>
      </c>
      <c r="X709">
        <v>0</v>
      </c>
      <c r="Y709" t="str" cm="1">
        <f t="array" ref="Y70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09" cm="1">
        <f t="array" ref="Z70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09" t="str" cm="1">
        <f t="array" ref="AA70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09" t="str" cm="1">
        <f t="array" ref="AB70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09" t="str" cm="1">
        <f t="array" ref="AC70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09" t="str" cm="1">
        <f t="array" ref="AD70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09">
        <f>IF(OR(Table1[[#This Row],[Merged_Coding3numerical1]]=1,Table1[[#This Row],[Merged_Coding3numerical2]]=1,Table1[[#This Row],[Merged_Coding3numerical3]]=1),1,0)</f>
        <v>1</v>
      </c>
      <c r="AF709">
        <f>IF(OR(Table1[[#This Row],[Merged_Coding3numerical1]]=2,Table1[[#This Row],[Merged_Coding3numerical2]]=2,Table1[[#This Row],[Merged_Coding3numerical3]]=2),1,0)</f>
        <v>0</v>
      </c>
      <c r="AG709">
        <f>IF(OR(Table1[[#This Row],[Merged_Coding3numerical1]]=3,Table1[[#This Row],[Merged_Coding3numerical2]]=3,Table1[[#This Row],[Merged_Coding3numerical3]]=3),1,0)</f>
        <v>0</v>
      </c>
      <c r="AH709">
        <f>IF(OR(Table1[[#This Row],[Merged_Coding3numerical1]]=4,Table1[[#This Row],[Merged_Coding3numerical2]]=4,Table1[[#This Row],[Merged_Coding3numerical3]]=4),1,0)</f>
        <v>0</v>
      </c>
      <c r="AI709">
        <f>IF(OR(Table1[[#This Row],[Merged_Coding3numerical1]]=5,Table1[[#This Row],[Merged_Coding3numerical2]]=5,Table1[[#This Row],[Merged_Coding3numerical3]]=5),1,0)</f>
        <v>0</v>
      </c>
      <c r="AJ709">
        <f>LEN(Table1[[#This Row],[narratives_open]])</f>
        <v>74</v>
      </c>
      <c r="AK709" s="1" t="s">
        <v>90</v>
      </c>
      <c r="AL709" s="1">
        <v>2</v>
      </c>
      <c r="AR709">
        <f t="shared" si="11"/>
        <v>1</v>
      </c>
      <c r="AS709">
        <v>2</v>
      </c>
      <c r="AT709">
        <v>3</v>
      </c>
      <c r="AU709">
        <v>1</v>
      </c>
      <c r="AV709">
        <f>IF(Table1[[#This Row],[narratives_rank_1]]=1,IF(Table1[[#This Row],[narratives_rank_2]]=2,123,132),IF(Table1[[#This Row],[narratives_rank_1]]=2,IF(Table1[[#This Row],[narratives_rank_2]]=1,213,231),IF(Table1[[#This Row],[narratives_rank_2]]=1,312,321)))</f>
        <v>231</v>
      </c>
      <c r="AW709" t="str">
        <f>IF(AV709=[1]Q4_narr_rank!$B$2,[1]Q4_narr_rank!$A$2,IF(AV709=[1]Q4_narr_rank!$B$3,[1]Q4_narr_rank!$A$3,IF(AV709=[1]Q4_narr_rank!$B$4,[1]Q4_narr_rank!$A$4,IF(AV709=[1]Q4_narr_rank!$B$5,[1]Q4_narr_rank!$A$5,IF(AV709=[1]Q4_narr_rank!$B$6,[1]Q4_narr_rank!$A$6,IF(AV709=[1]Q4_narr_rank!$B$7,[1]Q4_narr_rank!$A$7))))))</f>
        <v>2 different types of firms, idealists</v>
      </c>
      <c r="AX709" t="s">
        <v>3759</v>
      </c>
      <c r="AY709">
        <v>1</v>
      </c>
      <c r="AZ709">
        <f>LEN(Table1[[#This Row],[narratives_probing]])</f>
        <v>76</v>
      </c>
      <c r="BA709" s="6" t="str">
        <f>IF(Table1[[#This Row],[narratives_rank_1]]=1,"Money",IF(Table1[[#This Row],[narratives_rank_2]]=1,"Mixture",IF(Table1[[#This Row],[narratives_rank_3]]=1,"Sincere")))</f>
        <v>Sincere</v>
      </c>
      <c r="BB709" s="9" t="s">
        <v>268</v>
      </c>
      <c r="BC709" s="1">
        <v>6</v>
      </c>
      <c r="BF709" t="s">
        <v>93</v>
      </c>
      <c r="BG709">
        <v>0.6</v>
      </c>
      <c r="BH709" t="s">
        <v>146</v>
      </c>
      <c r="BI709" t="s">
        <v>146</v>
      </c>
      <c r="BJ709" t="s">
        <v>97</v>
      </c>
      <c r="BK709" t="s">
        <v>163</v>
      </c>
      <c r="BL709" t="s">
        <v>135</v>
      </c>
      <c r="BN709">
        <v>26</v>
      </c>
      <c r="BO709" t="s">
        <v>100</v>
      </c>
      <c r="BP709" t="s">
        <v>123</v>
      </c>
      <c r="BQ709" t="s">
        <v>124</v>
      </c>
    </row>
    <row r="710" spans="1:69" x14ac:dyDescent="0.2">
      <c r="A710" t="s">
        <v>3760</v>
      </c>
      <c r="B710" t="s">
        <v>3760</v>
      </c>
      <c r="C710">
        <v>255.64099999999999</v>
      </c>
      <c r="D710" t="s">
        <v>3761</v>
      </c>
      <c r="E710" s="1" t="s">
        <v>205</v>
      </c>
      <c r="F710" s="1">
        <v>2</v>
      </c>
      <c r="G710" s="1" t="s">
        <v>206</v>
      </c>
      <c r="H710" s="1">
        <v>6</v>
      </c>
      <c r="I710" s="1"/>
      <c r="J710" t="s">
        <v>3762</v>
      </c>
      <c r="K710" s="1" t="s">
        <v>604</v>
      </c>
      <c r="L710" s="1">
        <v>5</v>
      </c>
      <c r="M710" s="1" t="s">
        <v>87</v>
      </c>
      <c r="N710" s="1">
        <v>3</v>
      </c>
      <c r="O710" s="1" t="s">
        <v>88</v>
      </c>
      <c r="P710" s="1">
        <v>4</v>
      </c>
      <c r="R710" t="s">
        <v>3763</v>
      </c>
      <c r="S710">
        <v>0</v>
      </c>
      <c r="V710" t="s">
        <v>185</v>
      </c>
      <c r="W710" s="8">
        <f>IF(Table1[[#This Row],[main_reasontext]]=[1]Q3_narr_open!$A$23,1,IF(Table1[[#This Row],[main_reasontext]]=[1]Q3_narr_open!$A$24,2,IF(Table1[[#This Row],[main_reasontext]]=[1]Q3_narr_open!$A$25,3,IF(Table1[[#This Row],[main_reasontext]]=[1]Q3_narr_open!$A$26,4,))))</f>
        <v>4</v>
      </c>
      <c r="X710">
        <v>0</v>
      </c>
      <c r="Y710" t="str" cm="1">
        <f t="array" ref="Y71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10" cm="1">
        <f t="array" ref="Z71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10" t="str" cm="1">
        <f t="array" ref="AA71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710" cm="1">
        <f t="array" ref="AB71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710" t="s">
        <v>111</v>
      </c>
      <c r="AD710">
        <v>2</v>
      </c>
      <c r="AE710">
        <f>IF(OR(Table1[[#This Row],[Merged_Coding3numerical1]]=1,Table1[[#This Row],[Merged_Coding3numerical2]]=1,Table1[[#This Row],[Merged_Coding3numerical3]]=1),1,0)</f>
        <v>0</v>
      </c>
      <c r="AF710">
        <f>IF(OR(Table1[[#This Row],[Merged_Coding3numerical1]]=2,Table1[[#This Row],[Merged_Coding3numerical2]]=2,Table1[[#This Row],[Merged_Coding3numerical3]]=2),1,0)</f>
        <v>1</v>
      </c>
      <c r="AG710">
        <f>IF(OR(Table1[[#This Row],[Merged_Coding3numerical1]]=3,Table1[[#This Row],[Merged_Coding3numerical2]]=3,Table1[[#This Row],[Merged_Coding3numerical3]]=3),1,0)</f>
        <v>0</v>
      </c>
      <c r="AH710">
        <f>IF(OR(Table1[[#This Row],[Merged_Coding3numerical1]]=4,Table1[[#This Row],[Merged_Coding3numerical2]]=4,Table1[[#This Row],[Merged_Coding3numerical3]]=4),1,0)</f>
        <v>1</v>
      </c>
      <c r="AI710">
        <f>IF(OR(Table1[[#This Row],[Merged_Coding3numerical1]]=5,Table1[[#This Row],[Merged_Coding3numerical2]]=5,Table1[[#This Row],[Merged_Coding3numerical3]]=5),1,0)</f>
        <v>0</v>
      </c>
      <c r="AJ710">
        <f>LEN(Table1[[#This Row],[narratives_open]])</f>
        <v>83</v>
      </c>
      <c r="AK710" s="1" t="s">
        <v>113</v>
      </c>
      <c r="AL710" s="1">
        <v>1</v>
      </c>
      <c r="AM710" s="1" t="s">
        <v>112</v>
      </c>
      <c r="AN710" s="1">
        <v>3</v>
      </c>
      <c r="AO710" s="1" t="s">
        <v>567</v>
      </c>
      <c r="AP710" s="1">
        <v>13</v>
      </c>
      <c r="AR710">
        <f t="shared" si="11"/>
        <v>0.33333333333333331</v>
      </c>
      <c r="AS710">
        <v>2</v>
      </c>
      <c r="AT710">
        <v>3</v>
      </c>
      <c r="AU710">
        <v>1</v>
      </c>
      <c r="AV710">
        <f>IF(Table1[[#This Row],[narratives_rank_1]]=1,IF(Table1[[#This Row],[narratives_rank_2]]=2,123,132),IF(Table1[[#This Row],[narratives_rank_1]]=2,IF(Table1[[#This Row],[narratives_rank_2]]=1,213,231),IF(Table1[[#This Row],[narratives_rank_2]]=1,312,321)))</f>
        <v>231</v>
      </c>
      <c r="AW710" t="str">
        <f>IF(AV710=[1]Q4_narr_rank!$B$2,[1]Q4_narr_rank!$A$2,IF(AV710=[1]Q4_narr_rank!$B$3,[1]Q4_narr_rank!$A$3,IF(AV710=[1]Q4_narr_rank!$B$4,[1]Q4_narr_rank!$A$4,IF(AV710=[1]Q4_narr_rank!$B$5,[1]Q4_narr_rank!$A$5,IF(AV710=[1]Q4_narr_rank!$B$6,[1]Q4_narr_rank!$A$6,IF(AV710=[1]Q4_narr_rank!$B$7,[1]Q4_narr_rank!$A$7))))))</f>
        <v>2 different types of firms, idealists</v>
      </c>
      <c r="AX710" t="s">
        <v>3764</v>
      </c>
      <c r="AY710">
        <v>1</v>
      </c>
      <c r="AZ710">
        <f>LEN(Table1[[#This Row],[narratives_probing]])</f>
        <v>152</v>
      </c>
      <c r="BA710" s="6" t="str">
        <f>IF(Table1[[#This Row],[narratives_rank_1]]=1,"Money",IF(Table1[[#This Row],[narratives_rank_2]]=1,"Mixture",IF(Table1[[#This Row],[narratives_rank_3]]=1,"Sincere")))</f>
        <v>Sincere</v>
      </c>
      <c r="BB710" s="1" t="s">
        <v>1595</v>
      </c>
      <c r="BC710" s="1">
        <v>4</v>
      </c>
      <c r="BF710" t="s">
        <v>93</v>
      </c>
      <c r="BG710">
        <v>0.4</v>
      </c>
      <c r="BH710" t="s">
        <v>95</v>
      </c>
      <c r="BI710" t="s">
        <v>146</v>
      </c>
      <c r="BJ710" t="s">
        <v>97</v>
      </c>
      <c r="BK710" t="s">
        <v>163</v>
      </c>
      <c r="BL710" t="s">
        <v>135</v>
      </c>
      <c r="BN710">
        <v>29</v>
      </c>
      <c r="BO710" t="s">
        <v>100</v>
      </c>
      <c r="BP710" t="s">
        <v>123</v>
      </c>
      <c r="BQ710" t="s">
        <v>124</v>
      </c>
    </row>
    <row r="711" spans="1:69" x14ac:dyDescent="0.2">
      <c r="A711" t="s">
        <v>3765</v>
      </c>
      <c r="B711" t="s">
        <v>3765</v>
      </c>
      <c r="C711">
        <v>149.74600000000001</v>
      </c>
      <c r="D711" t="s">
        <v>3766</v>
      </c>
      <c r="E711" s="1" t="s">
        <v>167</v>
      </c>
      <c r="F711" s="1">
        <v>5</v>
      </c>
      <c r="G711" s="1" t="s">
        <v>167</v>
      </c>
      <c r="H711" s="1">
        <v>19</v>
      </c>
      <c r="I711" s="1"/>
      <c r="J711" t="s">
        <v>3767</v>
      </c>
      <c r="K711" s="1" t="s">
        <v>108</v>
      </c>
      <c r="L711" s="1">
        <v>1</v>
      </c>
      <c r="M711" s="1" t="s">
        <v>109</v>
      </c>
      <c r="N711" s="1">
        <v>1</v>
      </c>
      <c r="O711" s="1" t="s">
        <v>227</v>
      </c>
      <c r="P711" s="1">
        <v>2</v>
      </c>
      <c r="R711" t="s">
        <v>3768</v>
      </c>
      <c r="S711">
        <v>0</v>
      </c>
      <c r="X711">
        <v>0</v>
      </c>
      <c r="Y711" t="str" cm="1">
        <f t="array" ref="Y71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11" cm="1">
        <f t="array" ref="Z71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11" t="str" cm="1">
        <f t="array" ref="AA71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11" t="str" cm="1">
        <f t="array" ref="AB71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11" t="str" cm="1">
        <f t="array" ref="AC71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11" t="str" cm="1">
        <f t="array" ref="AD71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11">
        <f>IF(OR(Table1[[#This Row],[Merged_Coding3numerical1]]=1,Table1[[#This Row],[Merged_Coding3numerical2]]=1,Table1[[#This Row],[Merged_Coding3numerical3]]=1),1,0)</f>
        <v>1</v>
      </c>
      <c r="AF711">
        <f>IF(OR(Table1[[#This Row],[Merged_Coding3numerical1]]=2,Table1[[#This Row],[Merged_Coding3numerical2]]=2,Table1[[#This Row],[Merged_Coding3numerical3]]=2),1,0)</f>
        <v>0</v>
      </c>
      <c r="AG711">
        <f>IF(OR(Table1[[#This Row],[Merged_Coding3numerical1]]=3,Table1[[#This Row],[Merged_Coding3numerical2]]=3,Table1[[#This Row],[Merged_Coding3numerical3]]=3),1,0)</f>
        <v>0</v>
      </c>
      <c r="AH711">
        <f>IF(OR(Table1[[#This Row],[Merged_Coding3numerical1]]=4,Table1[[#This Row],[Merged_Coding3numerical2]]=4,Table1[[#This Row],[Merged_Coding3numerical3]]=4),1,0)</f>
        <v>0</v>
      </c>
      <c r="AI711">
        <f>IF(OR(Table1[[#This Row],[Merged_Coding3numerical1]]=5,Table1[[#This Row],[Merged_Coding3numerical2]]=5,Table1[[#This Row],[Merged_Coding3numerical3]]=5),1,0)</f>
        <v>0</v>
      </c>
      <c r="AJ711">
        <f>LEN(Table1[[#This Row],[narratives_open]])</f>
        <v>436</v>
      </c>
      <c r="AK711" s="1" t="s">
        <v>90</v>
      </c>
      <c r="AL711" s="1">
        <v>2</v>
      </c>
      <c r="AR711">
        <f t="shared" si="11"/>
        <v>1</v>
      </c>
      <c r="AS711">
        <v>1</v>
      </c>
      <c r="AT711">
        <v>2</v>
      </c>
      <c r="AU711">
        <v>3</v>
      </c>
      <c r="AV711">
        <f>IF(Table1[[#This Row],[narratives_rank_1]]=1,IF(Table1[[#This Row],[narratives_rank_2]]=2,123,132),IF(Table1[[#This Row],[narratives_rank_1]]=2,IF(Table1[[#This Row],[narratives_rank_2]]=1,213,231),IF(Table1[[#This Row],[narratives_rank_2]]=1,312,321)))</f>
        <v>123</v>
      </c>
      <c r="AW711" t="str">
        <f>IF(AV711=[1]Q4_narr_rank!$B$2,[1]Q4_narr_rank!$A$2,IF(AV711=[1]Q4_narr_rank!$B$3,[1]Q4_narr_rank!$A$3,IF(AV711=[1]Q4_narr_rank!$B$4,[1]Q4_narr_rank!$A$4,IF(AV711=[1]Q4_narr_rank!$B$5,[1]Q4_narr_rank!$A$5,IF(AV711=[1]Q4_narr_rank!$B$6,[1]Q4_narr_rank!$A$6,IF(AV711=[1]Q4_narr_rank!$B$7,[1]Q4_narr_rank!$A$7))))))</f>
        <v>Cynics</v>
      </c>
      <c r="AX711" t="s">
        <v>3769</v>
      </c>
      <c r="AY711">
        <v>1</v>
      </c>
      <c r="AZ711">
        <f>LEN(Table1[[#This Row],[narratives_probing]])</f>
        <v>292</v>
      </c>
      <c r="BA711" s="6" t="str">
        <f>IF(Table1[[#This Row],[narratives_rank_1]]=1,"Money",IF(Table1[[#This Row],[narratives_rank_2]]=1,"Mixture",IF(Table1[[#This Row],[narratives_rank_3]]=1,"Sincere")))</f>
        <v>Money</v>
      </c>
      <c r="BB711" s="1" t="s">
        <v>116</v>
      </c>
      <c r="BC711" s="1">
        <v>10</v>
      </c>
      <c r="BF711" t="s">
        <v>202</v>
      </c>
      <c r="BG711" t="s">
        <v>187</v>
      </c>
      <c r="BH711" t="s">
        <v>146</v>
      </c>
      <c r="BI711" t="s">
        <v>146</v>
      </c>
      <c r="BJ711" t="s">
        <v>154</v>
      </c>
      <c r="BK711" t="s">
        <v>120</v>
      </c>
      <c r="BL711" t="s">
        <v>135</v>
      </c>
      <c r="BN711">
        <v>53</v>
      </c>
      <c r="BO711" t="s">
        <v>136</v>
      </c>
      <c r="BP711" t="s">
        <v>164</v>
      </c>
      <c r="BQ711" t="s">
        <v>156</v>
      </c>
    </row>
    <row r="712" spans="1:69" x14ac:dyDescent="0.2">
      <c r="A712" t="s">
        <v>3770</v>
      </c>
      <c r="B712" t="s">
        <v>3770</v>
      </c>
      <c r="C712">
        <v>151.435</v>
      </c>
      <c r="D712" t="s">
        <v>3771</v>
      </c>
      <c r="E712" s="1" t="s">
        <v>105</v>
      </c>
      <c r="F712" s="1">
        <v>1</v>
      </c>
      <c r="G712" s="1" t="s">
        <v>106</v>
      </c>
      <c r="H712" s="1">
        <v>2</v>
      </c>
      <c r="I712" s="1"/>
      <c r="J712" t="s">
        <v>3772</v>
      </c>
      <c r="K712" s="1" t="s">
        <v>176</v>
      </c>
      <c r="L712" s="1">
        <v>2</v>
      </c>
      <c r="M712" s="1" t="s">
        <v>177</v>
      </c>
      <c r="N712" s="1">
        <v>2</v>
      </c>
      <c r="O712" s="1" t="s">
        <v>88</v>
      </c>
      <c r="P712" s="1">
        <v>4</v>
      </c>
      <c r="R712" t="s">
        <v>3773</v>
      </c>
      <c r="S712">
        <v>0</v>
      </c>
      <c r="V712" t="s">
        <v>90</v>
      </c>
      <c r="W712" s="8">
        <f>IF(Table1[[#This Row],[main_reasontext]]=[1]Q3_narr_open!$A$23,1,IF(Table1[[#This Row],[main_reasontext]]=[1]Q3_narr_open!$A$24,2,IF(Table1[[#This Row],[main_reasontext]]=[1]Q3_narr_open!$A$25,3,IF(Table1[[#This Row],[main_reasontext]]=[1]Q3_narr_open!$A$26,4,))))</f>
        <v>1</v>
      </c>
      <c r="X712">
        <v>1</v>
      </c>
      <c r="Y712" t="str" cm="1">
        <f t="array" ref="Y71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12" cm="1">
        <f t="array" ref="Z71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12" t="str" cm="1">
        <f t="array" ref="AA71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12" cm="1">
        <f t="array" ref="AB71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12" t="str" cm="1">
        <f t="array" ref="AC71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12" t="str" cm="1">
        <f t="array" ref="AD71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12">
        <f>IF(OR(Table1[[#This Row],[Merged_Coding3numerical1]]=1,Table1[[#This Row],[Merged_Coding3numerical2]]=1,Table1[[#This Row],[Merged_Coding3numerical3]]=1),1,0)</f>
        <v>1</v>
      </c>
      <c r="AF712">
        <f>IF(OR(Table1[[#This Row],[Merged_Coding3numerical1]]=2,Table1[[#This Row],[Merged_Coding3numerical2]]=2,Table1[[#This Row],[Merged_Coding3numerical3]]=2),1,0)</f>
        <v>0</v>
      </c>
      <c r="AG712">
        <f>IF(OR(Table1[[#This Row],[Merged_Coding3numerical1]]=3,Table1[[#This Row],[Merged_Coding3numerical2]]=3,Table1[[#This Row],[Merged_Coding3numerical3]]=3),1,0)</f>
        <v>0</v>
      </c>
      <c r="AH712">
        <f>IF(OR(Table1[[#This Row],[Merged_Coding3numerical1]]=4,Table1[[#This Row],[Merged_Coding3numerical2]]=4,Table1[[#This Row],[Merged_Coding3numerical3]]=4),1,0)</f>
        <v>1</v>
      </c>
      <c r="AI712">
        <f>IF(OR(Table1[[#This Row],[Merged_Coding3numerical1]]=5,Table1[[#This Row],[Merged_Coding3numerical2]]=5,Table1[[#This Row],[Merged_Coding3numerical3]]=5),1,0)</f>
        <v>0</v>
      </c>
      <c r="AJ712">
        <f>LEN(Table1[[#This Row],[narratives_open]])</f>
        <v>549</v>
      </c>
      <c r="AK712" s="1" t="s">
        <v>90</v>
      </c>
      <c r="AL712" s="1">
        <v>2</v>
      </c>
      <c r="AM712" s="1" t="s">
        <v>113</v>
      </c>
      <c r="AN712" s="1">
        <v>1</v>
      </c>
      <c r="AR712">
        <f t="shared" si="11"/>
        <v>0.5</v>
      </c>
      <c r="AS712">
        <v>2</v>
      </c>
      <c r="AT712">
        <v>1</v>
      </c>
      <c r="AU712">
        <v>3</v>
      </c>
      <c r="AV712">
        <f>IF(Table1[[#This Row],[narratives_rank_1]]=1,IF(Table1[[#This Row],[narratives_rank_2]]=2,123,132),IF(Table1[[#This Row],[narratives_rank_1]]=2,IF(Table1[[#This Row],[narratives_rank_2]]=1,213,231),IF(Table1[[#This Row],[narratives_rank_2]]=1,312,321)))</f>
        <v>213</v>
      </c>
      <c r="AW712" t="str">
        <f>IF(AV712=[1]Q4_narr_rank!$B$2,[1]Q4_narr_rank!$A$2,IF(AV712=[1]Q4_narr_rank!$B$3,[1]Q4_narr_rank!$A$3,IF(AV712=[1]Q4_narr_rank!$B$4,[1]Q4_narr_rank!$A$4,IF(AV712=[1]Q4_narr_rank!$B$5,[1]Q4_narr_rank!$A$5,IF(AV712=[1]Q4_narr_rank!$B$6,[1]Q4_narr_rank!$A$6,IF(AV712=[1]Q4_narr_rank!$B$7,[1]Q4_narr_rank!$A$7))))))</f>
        <v>Balanced Cynics</v>
      </c>
      <c r="AX712" t="s">
        <v>3774</v>
      </c>
      <c r="AY712">
        <v>1</v>
      </c>
      <c r="AZ712">
        <f>LEN(Table1[[#This Row],[narratives_probing]])</f>
        <v>300</v>
      </c>
      <c r="BA712" s="6" t="str">
        <f>IF(Table1[[#This Row],[narratives_rank_1]]=1,"Money",IF(Table1[[#This Row],[narratives_rank_2]]=1,"Mixture",IF(Table1[[#This Row],[narratives_rank_3]]=1,"Sincere")))</f>
        <v>Mixture</v>
      </c>
      <c r="BB712" s="9" t="s">
        <v>132</v>
      </c>
      <c r="BC712" s="1">
        <v>20</v>
      </c>
      <c r="BF712" t="s">
        <v>93</v>
      </c>
      <c r="BG712" t="s">
        <v>187</v>
      </c>
      <c r="BH712" t="s">
        <v>95</v>
      </c>
      <c r="BI712" t="s">
        <v>146</v>
      </c>
      <c r="BJ712" t="s">
        <v>154</v>
      </c>
      <c r="BK712" t="s">
        <v>120</v>
      </c>
      <c r="BL712" t="s">
        <v>99</v>
      </c>
      <c r="BN712">
        <v>58</v>
      </c>
      <c r="BO712" t="s">
        <v>136</v>
      </c>
      <c r="BP712" t="s">
        <v>147</v>
      </c>
      <c r="BQ712" t="s">
        <v>124</v>
      </c>
    </row>
    <row r="713" spans="1:69" x14ac:dyDescent="0.2">
      <c r="A713" t="s">
        <v>3775</v>
      </c>
      <c r="B713" t="s">
        <v>3775</v>
      </c>
      <c r="C713">
        <v>42.402999999999999</v>
      </c>
      <c r="D713" t="s">
        <v>3776</v>
      </c>
      <c r="E713" s="1" t="s">
        <v>105</v>
      </c>
      <c r="F713" s="1">
        <v>1</v>
      </c>
      <c r="G713" s="1" t="s">
        <v>106</v>
      </c>
      <c r="H713" s="1">
        <v>2</v>
      </c>
      <c r="I713" s="1"/>
      <c r="J713" t="s">
        <v>3777</v>
      </c>
      <c r="K713" s="1" t="s">
        <v>108</v>
      </c>
      <c r="L713" s="1">
        <v>1</v>
      </c>
      <c r="M713" s="1" t="s">
        <v>109</v>
      </c>
      <c r="N713" s="1">
        <v>1</v>
      </c>
      <c r="O713" s="1" t="s">
        <v>88</v>
      </c>
      <c r="P713" s="1">
        <v>4</v>
      </c>
      <c r="R713" t="s">
        <v>3778</v>
      </c>
      <c r="S713">
        <v>1</v>
      </c>
      <c r="T713" t="s">
        <v>170</v>
      </c>
      <c r="U713">
        <v>1</v>
      </c>
      <c r="V713" t="s">
        <v>185</v>
      </c>
      <c r="W713" s="8">
        <f>IF(Table1[[#This Row],[main_reasontext]]=[1]Q3_narr_open!$A$23,1,IF(Table1[[#This Row],[main_reasontext]]=[1]Q3_narr_open!$A$24,2,IF(Table1[[#This Row],[main_reasontext]]=[1]Q3_narr_open!$A$25,3,IF(Table1[[#This Row],[main_reasontext]]=[1]Q3_narr_open!$A$26,4,))))</f>
        <v>4</v>
      </c>
      <c r="X713">
        <v>1</v>
      </c>
      <c r="Y713" t="str" cm="1">
        <f t="array" ref="Y71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13" cm="1">
        <f t="array" ref="Z71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13" t="str" cm="1">
        <f t="array" ref="AA71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13" cm="1">
        <f t="array" ref="AB71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13" t="str" cm="1">
        <f t="array" ref="AC71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13" t="str" cm="1">
        <f t="array" ref="AD71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13">
        <f>IF(OR(Table1[[#This Row],[Merged_Coding3numerical1]]=1,Table1[[#This Row],[Merged_Coding3numerical2]]=1,Table1[[#This Row],[Merged_Coding3numerical3]]=1),1,0)</f>
        <v>1</v>
      </c>
      <c r="AF713">
        <f>IF(OR(Table1[[#This Row],[Merged_Coding3numerical1]]=2,Table1[[#This Row],[Merged_Coding3numerical2]]=2,Table1[[#This Row],[Merged_Coding3numerical3]]=2),1,0)</f>
        <v>0</v>
      </c>
      <c r="AG713">
        <f>IF(OR(Table1[[#This Row],[Merged_Coding3numerical1]]=3,Table1[[#This Row],[Merged_Coding3numerical2]]=3,Table1[[#This Row],[Merged_Coding3numerical3]]=3),1,0)</f>
        <v>0</v>
      </c>
      <c r="AH713">
        <f>IF(OR(Table1[[#This Row],[Merged_Coding3numerical1]]=4,Table1[[#This Row],[Merged_Coding3numerical2]]=4,Table1[[#This Row],[Merged_Coding3numerical3]]=4),1,0)</f>
        <v>1</v>
      </c>
      <c r="AI713">
        <f>IF(OR(Table1[[#This Row],[Merged_Coding3numerical1]]=5,Table1[[#This Row],[Merged_Coding3numerical2]]=5,Table1[[#This Row],[Merged_Coding3numerical3]]=5),1,0)</f>
        <v>0</v>
      </c>
      <c r="AJ713">
        <f>LEN(Table1[[#This Row],[narratives_open]])</f>
        <v>611</v>
      </c>
      <c r="AK713" s="1" t="s">
        <v>113</v>
      </c>
      <c r="AL713" s="1">
        <v>1</v>
      </c>
      <c r="AM713" s="1" t="s">
        <v>90</v>
      </c>
      <c r="AN713" s="1">
        <v>2</v>
      </c>
      <c r="AR713">
        <f t="shared" si="11"/>
        <v>0.5</v>
      </c>
      <c r="AS713">
        <v>2</v>
      </c>
      <c r="AT713">
        <v>1</v>
      </c>
      <c r="AU713">
        <v>3</v>
      </c>
      <c r="AV713">
        <f>IF(Table1[[#This Row],[narratives_rank_1]]=1,IF(Table1[[#This Row],[narratives_rank_2]]=2,123,132),IF(Table1[[#This Row],[narratives_rank_1]]=2,IF(Table1[[#This Row],[narratives_rank_2]]=1,213,231),IF(Table1[[#This Row],[narratives_rank_2]]=1,312,321)))</f>
        <v>213</v>
      </c>
      <c r="AW713" t="str">
        <f>IF(AV713=[1]Q4_narr_rank!$B$2,[1]Q4_narr_rank!$A$2,IF(AV713=[1]Q4_narr_rank!$B$3,[1]Q4_narr_rank!$A$3,IF(AV713=[1]Q4_narr_rank!$B$4,[1]Q4_narr_rank!$A$4,IF(AV713=[1]Q4_narr_rank!$B$5,[1]Q4_narr_rank!$A$5,IF(AV713=[1]Q4_narr_rank!$B$6,[1]Q4_narr_rank!$A$6,IF(AV713=[1]Q4_narr_rank!$B$7,[1]Q4_narr_rank!$A$7))))))</f>
        <v>Balanced Cynics</v>
      </c>
      <c r="AX713" t="s">
        <v>3779</v>
      </c>
      <c r="AY713">
        <v>1</v>
      </c>
      <c r="AZ713">
        <f>LEN(Table1[[#This Row],[narratives_probing]])</f>
        <v>254</v>
      </c>
      <c r="BA713" s="6" t="str">
        <f>IF(Table1[[#This Row],[narratives_rank_1]]=1,"Money",IF(Table1[[#This Row],[narratives_rank_2]]=1,"Mixture",IF(Table1[[#This Row],[narratives_rank_3]]=1,"Sincere")))</f>
        <v>Mixture</v>
      </c>
      <c r="BB713" s="9" t="s">
        <v>132</v>
      </c>
      <c r="BC713" s="1">
        <v>20</v>
      </c>
      <c r="BF713" t="s">
        <v>117</v>
      </c>
      <c r="BG713" t="s">
        <v>187</v>
      </c>
      <c r="BH713" t="s">
        <v>118</v>
      </c>
      <c r="BI713" t="s">
        <v>96</v>
      </c>
      <c r="BJ713" t="s">
        <v>154</v>
      </c>
      <c r="BK713" t="s">
        <v>163</v>
      </c>
      <c r="BL713" t="s">
        <v>135</v>
      </c>
      <c r="BN713">
        <v>18</v>
      </c>
      <c r="BO713" t="s">
        <v>136</v>
      </c>
      <c r="BP713" t="s">
        <v>358</v>
      </c>
      <c r="BQ713" t="s">
        <v>124</v>
      </c>
    </row>
    <row r="714" spans="1:69" x14ac:dyDescent="0.2">
      <c r="A714" t="s">
        <v>3780</v>
      </c>
      <c r="B714" t="s">
        <v>3780</v>
      </c>
      <c r="C714">
        <v>77.838999999999999</v>
      </c>
      <c r="D714" t="s">
        <v>3781</v>
      </c>
      <c r="E714" s="1" t="s">
        <v>127</v>
      </c>
      <c r="F714" s="1">
        <v>3</v>
      </c>
      <c r="G714" s="1" t="s">
        <v>2241</v>
      </c>
      <c r="H714" s="1">
        <v>25</v>
      </c>
      <c r="I714" s="1"/>
      <c r="J714" t="s">
        <v>3782</v>
      </c>
      <c r="K714" s="1" t="s">
        <v>176</v>
      </c>
      <c r="L714" s="1">
        <v>2</v>
      </c>
      <c r="M714" s="1" t="s">
        <v>328</v>
      </c>
      <c r="N714" s="1">
        <v>4</v>
      </c>
      <c r="O714" s="1" t="s">
        <v>88</v>
      </c>
      <c r="P714" s="1">
        <v>4</v>
      </c>
      <c r="R714" t="s">
        <v>3783</v>
      </c>
      <c r="S714">
        <v>0</v>
      </c>
      <c r="V714" t="s">
        <v>90</v>
      </c>
      <c r="W714" s="8">
        <f>IF(Table1[[#This Row],[main_reasontext]]=[1]Q3_narr_open!$A$23,1,IF(Table1[[#This Row],[main_reasontext]]=[1]Q3_narr_open!$A$24,2,IF(Table1[[#This Row],[main_reasontext]]=[1]Q3_narr_open!$A$25,3,IF(Table1[[#This Row],[main_reasontext]]=[1]Q3_narr_open!$A$26,4,))))</f>
        <v>1</v>
      </c>
      <c r="X714">
        <v>0</v>
      </c>
      <c r="Y714" t="str" cm="1">
        <f t="array" ref="Y71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14" cm="1">
        <f t="array" ref="Z71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14" t="str" cm="1">
        <f t="array" ref="AA71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714" cm="1">
        <f t="array" ref="AB71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714" t="str" cm="1">
        <f t="array" ref="AC71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14" t="str" cm="1">
        <f t="array" ref="AD71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14">
        <f>IF(OR(Table1[[#This Row],[Merged_Coding3numerical1]]=1,Table1[[#This Row],[Merged_Coding3numerical2]]=1,Table1[[#This Row],[Merged_Coding3numerical3]]=1),1,0)</f>
        <v>1</v>
      </c>
      <c r="AF714">
        <f>IF(OR(Table1[[#This Row],[Merged_Coding3numerical1]]=2,Table1[[#This Row],[Merged_Coding3numerical2]]=2,Table1[[#This Row],[Merged_Coding3numerical3]]=2),1,0)</f>
        <v>0</v>
      </c>
      <c r="AG714">
        <f>IF(OR(Table1[[#This Row],[Merged_Coding3numerical1]]=3,Table1[[#This Row],[Merged_Coding3numerical2]]=3,Table1[[#This Row],[Merged_Coding3numerical3]]=3),1,0)</f>
        <v>1</v>
      </c>
      <c r="AH714">
        <f>IF(OR(Table1[[#This Row],[Merged_Coding3numerical1]]=4,Table1[[#This Row],[Merged_Coding3numerical2]]=4,Table1[[#This Row],[Merged_Coding3numerical3]]=4),1,0)</f>
        <v>0</v>
      </c>
      <c r="AI714">
        <f>IF(OR(Table1[[#This Row],[Merged_Coding3numerical1]]=5,Table1[[#This Row],[Merged_Coding3numerical2]]=5,Table1[[#This Row],[Merged_Coding3numerical3]]=5),1,0)</f>
        <v>0</v>
      </c>
      <c r="AJ714">
        <f>LEN(Table1[[#This Row],[narratives_open]])</f>
        <v>141</v>
      </c>
      <c r="AK714" s="1" t="s">
        <v>90</v>
      </c>
      <c r="AL714" s="1">
        <v>2</v>
      </c>
      <c r="AM714" s="1" t="s">
        <v>295</v>
      </c>
      <c r="AN714" s="1">
        <v>4</v>
      </c>
      <c r="AR714">
        <f t="shared" si="11"/>
        <v>0.5</v>
      </c>
      <c r="AS714">
        <v>1</v>
      </c>
      <c r="AT714">
        <v>2</v>
      </c>
      <c r="AU714">
        <v>3</v>
      </c>
      <c r="AV714">
        <f>IF(Table1[[#This Row],[narratives_rank_1]]=1,IF(Table1[[#This Row],[narratives_rank_2]]=2,123,132),IF(Table1[[#This Row],[narratives_rank_1]]=2,IF(Table1[[#This Row],[narratives_rank_2]]=1,213,231),IF(Table1[[#This Row],[narratives_rank_2]]=1,312,321)))</f>
        <v>123</v>
      </c>
      <c r="AW714" t="str">
        <f>IF(AV714=[1]Q4_narr_rank!$B$2,[1]Q4_narr_rank!$A$2,IF(AV714=[1]Q4_narr_rank!$B$3,[1]Q4_narr_rank!$A$3,IF(AV714=[1]Q4_narr_rank!$B$4,[1]Q4_narr_rank!$A$4,IF(AV714=[1]Q4_narr_rank!$B$5,[1]Q4_narr_rank!$A$5,IF(AV714=[1]Q4_narr_rank!$B$6,[1]Q4_narr_rank!$A$6,IF(AV714=[1]Q4_narr_rank!$B$7,[1]Q4_narr_rank!$A$7))))))</f>
        <v>Cynics</v>
      </c>
      <c r="AX714" t="s">
        <v>3784</v>
      </c>
      <c r="AY714">
        <v>1</v>
      </c>
      <c r="AZ714">
        <f>LEN(Table1[[#This Row],[narratives_probing]])</f>
        <v>110</v>
      </c>
      <c r="BA714" s="6" t="str">
        <f>IF(Table1[[#This Row],[narratives_rank_1]]=1,"Money",IF(Table1[[#This Row],[narratives_rank_2]]=1,"Mixture",IF(Table1[[#This Row],[narratives_rank_3]]=1,"Sincere")))</f>
        <v>Money</v>
      </c>
      <c r="BB714" s="1" t="s">
        <v>116</v>
      </c>
      <c r="BC714" s="1">
        <v>10</v>
      </c>
      <c r="BF714" t="s">
        <v>202</v>
      </c>
      <c r="BG714" t="s">
        <v>187</v>
      </c>
      <c r="BH714" t="s">
        <v>146</v>
      </c>
      <c r="BI714" t="s">
        <v>146</v>
      </c>
      <c r="BJ714" t="s">
        <v>154</v>
      </c>
      <c r="BK714" t="s">
        <v>163</v>
      </c>
      <c r="BL714" t="s">
        <v>630</v>
      </c>
      <c r="BN714">
        <v>54</v>
      </c>
      <c r="BO714" t="s">
        <v>100</v>
      </c>
      <c r="BP714" t="s">
        <v>123</v>
      </c>
      <c r="BQ714" t="s">
        <v>138</v>
      </c>
    </row>
    <row r="715" spans="1:69" x14ac:dyDescent="0.2">
      <c r="A715" t="s">
        <v>3785</v>
      </c>
      <c r="B715" t="s">
        <v>3785</v>
      </c>
      <c r="C715">
        <v>70.069999999999993</v>
      </c>
      <c r="D715" t="s">
        <v>3786</v>
      </c>
      <c r="E715" s="1" t="s">
        <v>167</v>
      </c>
      <c r="F715" s="1">
        <v>5</v>
      </c>
      <c r="G715" s="1" t="s">
        <v>167</v>
      </c>
      <c r="H715" s="1">
        <v>19</v>
      </c>
      <c r="I715" s="1"/>
      <c r="J715" t="s">
        <v>3787</v>
      </c>
      <c r="K715" s="1" t="s">
        <v>108</v>
      </c>
      <c r="L715" s="1">
        <v>1</v>
      </c>
      <c r="M715" s="1" t="s">
        <v>109</v>
      </c>
      <c r="N715" s="1">
        <v>1</v>
      </c>
      <c r="O715" s="1" t="s">
        <v>88</v>
      </c>
      <c r="P715" s="1">
        <v>4</v>
      </c>
      <c r="Q715" s="1"/>
      <c r="R715" t="s">
        <v>3788</v>
      </c>
      <c r="S715">
        <v>0</v>
      </c>
      <c r="X715">
        <v>0</v>
      </c>
      <c r="Y715" t="str" cm="1">
        <f t="array" ref="Y71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15" cm="1">
        <f t="array" ref="Z71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15" t="str" cm="1">
        <f t="array" ref="AA71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15" t="str" cm="1">
        <f t="array" ref="AB71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15" t="str" cm="1">
        <f t="array" ref="AC71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15" t="str" cm="1">
        <f t="array" ref="AD71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15">
        <f>IF(OR(Table1[[#This Row],[Merged_Coding3numerical1]]=1,Table1[[#This Row],[Merged_Coding3numerical2]]=1,Table1[[#This Row],[Merged_Coding3numerical3]]=1),1,0)</f>
        <v>1</v>
      </c>
      <c r="AF715">
        <f>IF(OR(Table1[[#This Row],[Merged_Coding3numerical1]]=2,Table1[[#This Row],[Merged_Coding3numerical2]]=2,Table1[[#This Row],[Merged_Coding3numerical3]]=2),1,0)</f>
        <v>0</v>
      </c>
      <c r="AG715">
        <f>IF(OR(Table1[[#This Row],[Merged_Coding3numerical1]]=3,Table1[[#This Row],[Merged_Coding3numerical2]]=3,Table1[[#This Row],[Merged_Coding3numerical3]]=3),1,0)</f>
        <v>0</v>
      </c>
      <c r="AH715">
        <f>IF(OR(Table1[[#This Row],[Merged_Coding3numerical1]]=4,Table1[[#This Row],[Merged_Coding3numerical2]]=4,Table1[[#This Row],[Merged_Coding3numerical3]]=4),1,0)</f>
        <v>0</v>
      </c>
      <c r="AI715">
        <f>IF(OR(Table1[[#This Row],[Merged_Coding3numerical1]]=5,Table1[[#This Row],[Merged_Coding3numerical2]]=5,Table1[[#This Row],[Merged_Coding3numerical3]]=5),1,0)</f>
        <v>0</v>
      </c>
      <c r="AJ715">
        <f>LEN(Table1[[#This Row],[narratives_open]])</f>
        <v>106</v>
      </c>
      <c r="AK715" s="1" t="s">
        <v>90</v>
      </c>
      <c r="AL715" s="1">
        <v>2</v>
      </c>
      <c r="AR715">
        <f t="shared" si="11"/>
        <v>1</v>
      </c>
      <c r="AS715">
        <v>1</v>
      </c>
      <c r="AT715">
        <v>2</v>
      </c>
      <c r="AU715">
        <v>3</v>
      </c>
      <c r="AV715">
        <f>IF(Table1[[#This Row],[narratives_rank_1]]=1,IF(Table1[[#This Row],[narratives_rank_2]]=2,123,132),IF(Table1[[#This Row],[narratives_rank_1]]=2,IF(Table1[[#This Row],[narratives_rank_2]]=1,213,231),IF(Table1[[#This Row],[narratives_rank_2]]=1,312,321)))</f>
        <v>123</v>
      </c>
      <c r="AW715" t="str">
        <f>IF(AV715=[1]Q4_narr_rank!$B$2,[1]Q4_narr_rank!$A$2,IF(AV715=[1]Q4_narr_rank!$B$3,[1]Q4_narr_rank!$A$3,IF(AV715=[1]Q4_narr_rank!$B$4,[1]Q4_narr_rank!$A$4,IF(AV715=[1]Q4_narr_rank!$B$5,[1]Q4_narr_rank!$A$5,IF(AV715=[1]Q4_narr_rank!$B$6,[1]Q4_narr_rank!$A$6,IF(AV715=[1]Q4_narr_rank!$B$7,[1]Q4_narr_rank!$A$7))))))</f>
        <v>Cynics</v>
      </c>
      <c r="AX715" t="s">
        <v>3789</v>
      </c>
      <c r="AY715">
        <v>1</v>
      </c>
      <c r="AZ715">
        <f>LEN(Table1[[#This Row],[narratives_probing]])</f>
        <v>93</v>
      </c>
      <c r="BA715" s="6" t="str">
        <f>IF(Table1[[#This Row],[narratives_rank_1]]=1,"Money",IF(Table1[[#This Row],[narratives_rank_2]]=1,"Mixture",IF(Table1[[#This Row],[narratives_rank_3]]=1,"Sincere")))</f>
        <v>Money</v>
      </c>
      <c r="BB715" s="16" t="s">
        <v>116</v>
      </c>
      <c r="BC715" s="1">
        <v>10</v>
      </c>
      <c r="BF715" t="s">
        <v>153</v>
      </c>
      <c r="BG715" t="s">
        <v>94</v>
      </c>
      <c r="BH715" t="s">
        <v>118</v>
      </c>
      <c r="BI715" t="s">
        <v>118</v>
      </c>
      <c r="BJ715" t="s">
        <v>97</v>
      </c>
      <c r="BK715" t="s">
        <v>163</v>
      </c>
      <c r="BL715" t="s">
        <v>99</v>
      </c>
      <c r="BN715">
        <v>43</v>
      </c>
      <c r="BO715" t="s">
        <v>136</v>
      </c>
      <c r="BP715" t="s">
        <v>324</v>
      </c>
      <c r="BQ715" t="s">
        <v>156</v>
      </c>
    </row>
    <row r="716" spans="1:69" x14ac:dyDescent="0.2">
      <c r="A716" t="s">
        <v>3790</v>
      </c>
      <c r="B716" t="s">
        <v>3790</v>
      </c>
      <c r="C716">
        <v>218.95500000000001</v>
      </c>
      <c r="D716" t="s">
        <v>3791</v>
      </c>
      <c r="E716" s="1" t="s">
        <v>205</v>
      </c>
      <c r="F716" s="1">
        <v>2</v>
      </c>
      <c r="G716" s="1" t="s">
        <v>206</v>
      </c>
      <c r="H716" s="1">
        <v>6</v>
      </c>
      <c r="I716" s="1"/>
      <c r="J716" t="s">
        <v>3792</v>
      </c>
      <c r="K716" s="1" t="s">
        <v>176</v>
      </c>
      <c r="L716" s="1">
        <v>2</v>
      </c>
      <c r="M716" s="1" t="s">
        <v>328</v>
      </c>
      <c r="N716" s="1">
        <v>4</v>
      </c>
      <c r="O716" s="1" t="s">
        <v>88</v>
      </c>
      <c r="P716" s="1">
        <v>4</v>
      </c>
      <c r="R716" t="s">
        <v>3793</v>
      </c>
      <c r="S716">
        <v>0</v>
      </c>
      <c r="U716">
        <v>1</v>
      </c>
      <c r="V716" t="s">
        <v>90</v>
      </c>
      <c r="W716" s="8">
        <f>IF(Table1[[#This Row],[main_reasontext]]=[1]Q3_narr_open!$A$23,1,IF(Table1[[#This Row],[main_reasontext]]=[1]Q3_narr_open!$A$24,2,IF(Table1[[#This Row],[main_reasontext]]=[1]Q3_narr_open!$A$25,3,IF(Table1[[#This Row],[main_reasontext]]=[1]Q3_narr_open!$A$26,4,))))</f>
        <v>1</v>
      </c>
      <c r="X716">
        <v>0</v>
      </c>
      <c r="Y716" t="str" cm="1">
        <f t="array" ref="Y71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16" cm="1">
        <f t="array" ref="Z71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16" t="str" cm="1">
        <f t="array" ref="AA71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16" cm="1">
        <f t="array" ref="AB71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16" t="str" cm="1">
        <f t="array" ref="AC71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16" t="str" cm="1">
        <f t="array" ref="AD71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16">
        <f>IF(OR(Table1[[#This Row],[Merged_Coding3numerical1]]=1,Table1[[#This Row],[Merged_Coding3numerical2]]=1,Table1[[#This Row],[Merged_Coding3numerical3]]=1),1,0)</f>
        <v>1</v>
      </c>
      <c r="AF716">
        <f>IF(OR(Table1[[#This Row],[Merged_Coding3numerical1]]=2,Table1[[#This Row],[Merged_Coding3numerical2]]=2,Table1[[#This Row],[Merged_Coding3numerical3]]=2),1,0)</f>
        <v>0</v>
      </c>
      <c r="AG716">
        <f>IF(OR(Table1[[#This Row],[Merged_Coding3numerical1]]=3,Table1[[#This Row],[Merged_Coding3numerical2]]=3,Table1[[#This Row],[Merged_Coding3numerical3]]=3),1,0)</f>
        <v>0</v>
      </c>
      <c r="AH716">
        <f>IF(OR(Table1[[#This Row],[Merged_Coding3numerical1]]=4,Table1[[#This Row],[Merged_Coding3numerical2]]=4,Table1[[#This Row],[Merged_Coding3numerical3]]=4),1,0)</f>
        <v>1</v>
      </c>
      <c r="AI716">
        <f>IF(OR(Table1[[#This Row],[Merged_Coding3numerical1]]=5,Table1[[#This Row],[Merged_Coding3numerical2]]=5,Table1[[#This Row],[Merged_Coding3numerical3]]=5),1,0)</f>
        <v>0</v>
      </c>
      <c r="AJ716">
        <f>LEN(Table1[[#This Row],[narratives_open]])</f>
        <v>92</v>
      </c>
      <c r="AK716" s="1" t="s">
        <v>90</v>
      </c>
      <c r="AL716" s="1">
        <v>2</v>
      </c>
      <c r="AM716" s="1" t="s">
        <v>113</v>
      </c>
      <c r="AN716" s="1">
        <v>1</v>
      </c>
      <c r="AR716">
        <f t="shared" si="11"/>
        <v>0.5</v>
      </c>
      <c r="AS716">
        <v>1</v>
      </c>
      <c r="AT716">
        <v>2</v>
      </c>
      <c r="AU716">
        <v>3</v>
      </c>
      <c r="AV716">
        <f>IF(Table1[[#This Row],[narratives_rank_1]]=1,IF(Table1[[#This Row],[narratives_rank_2]]=2,123,132),IF(Table1[[#This Row],[narratives_rank_1]]=2,IF(Table1[[#This Row],[narratives_rank_2]]=1,213,231),IF(Table1[[#This Row],[narratives_rank_2]]=1,312,321)))</f>
        <v>123</v>
      </c>
      <c r="AW716" t="str">
        <f>IF(AV716=[1]Q4_narr_rank!$B$2,[1]Q4_narr_rank!$A$2,IF(AV716=[1]Q4_narr_rank!$B$3,[1]Q4_narr_rank!$A$3,IF(AV716=[1]Q4_narr_rank!$B$4,[1]Q4_narr_rank!$A$4,IF(AV716=[1]Q4_narr_rank!$B$5,[1]Q4_narr_rank!$A$5,IF(AV716=[1]Q4_narr_rank!$B$6,[1]Q4_narr_rank!$A$6,IF(AV716=[1]Q4_narr_rank!$B$7,[1]Q4_narr_rank!$A$7))))))</f>
        <v>Cynics</v>
      </c>
      <c r="AX716" t="s">
        <v>3794</v>
      </c>
      <c r="AY716">
        <v>1</v>
      </c>
      <c r="AZ716">
        <f>LEN(Table1[[#This Row],[narratives_probing]])</f>
        <v>76</v>
      </c>
      <c r="BA716" s="6" t="str">
        <f>IF(Table1[[#This Row],[narratives_rank_1]]=1,"Money",IF(Table1[[#This Row],[narratives_rank_2]]=1,"Mixture",IF(Table1[[#This Row],[narratives_rank_3]]=1,"Sincere")))</f>
        <v>Money</v>
      </c>
      <c r="BB716" s="1" t="s">
        <v>116</v>
      </c>
      <c r="BC716" s="1">
        <v>10</v>
      </c>
      <c r="BF716" t="s">
        <v>93</v>
      </c>
      <c r="BG716" t="s">
        <v>187</v>
      </c>
      <c r="BH716" t="s">
        <v>118</v>
      </c>
      <c r="BI716" t="s">
        <v>118</v>
      </c>
      <c r="BJ716" t="s">
        <v>119</v>
      </c>
      <c r="BK716" t="s">
        <v>120</v>
      </c>
      <c r="BL716" t="s">
        <v>99</v>
      </c>
      <c r="BN716">
        <v>52</v>
      </c>
      <c r="BO716" t="s">
        <v>136</v>
      </c>
      <c r="BP716" t="s">
        <v>324</v>
      </c>
      <c r="BQ716" t="s">
        <v>124</v>
      </c>
    </row>
    <row r="717" spans="1:69" x14ac:dyDescent="0.2">
      <c r="A717" t="s">
        <v>3795</v>
      </c>
      <c r="B717" t="s">
        <v>3795</v>
      </c>
      <c r="C717">
        <v>171.06200000000001</v>
      </c>
      <c r="D717" t="s">
        <v>3796</v>
      </c>
      <c r="E717" s="1" t="s">
        <v>167</v>
      </c>
      <c r="F717" s="1">
        <v>5</v>
      </c>
      <c r="G717" s="1" t="s">
        <v>167</v>
      </c>
      <c r="H717" s="1">
        <v>19</v>
      </c>
      <c r="I717" s="1"/>
      <c r="J717" t="s">
        <v>1383</v>
      </c>
      <c r="K717" s="1" t="s">
        <v>86</v>
      </c>
      <c r="L717" s="1">
        <v>4</v>
      </c>
      <c r="M717" s="1" t="s">
        <v>87</v>
      </c>
      <c r="N717" s="1">
        <v>3</v>
      </c>
      <c r="O717" s="1" t="s">
        <v>88</v>
      </c>
      <c r="P717" s="1">
        <v>4</v>
      </c>
      <c r="R717" t="s">
        <v>3797</v>
      </c>
      <c r="S717">
        <v>0</v>
      </c>
      <c r="X717">
        <v>0</v>
      </c>
      <c r="Y717" t="str" cm="1">
        <f t="array" ref="Y71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17" cm="1">
        <f t="array" ref="Z71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17" t="str" cm="1">
        <f t="array" ref="AA71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17" t="str" cm="1">
        <f t="array" ref="AB71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17" t="str" cm="1">
        <f t="array" ref="AC71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17" t="str" cm="1">
        <f t="array" ref="AD71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17">
        <f>IF(OR(Table1[[#This Row],[Merged_Coding3numerical1]]=1,Table1[[#This Row],[Merged_Coding3numerical2]]=1,Table1[[#This Row],[Merged_Coding3numerical3]]=1),1,0)</f>
        <v>1</v>
      </c>
      <c r="AF717">
        <f>IF(OR(Table1[[#This Row],[Merged_Coding3numerical1]]=2,Table1[[#This Row],[Merged_Coding3numerical2]]=2,Table1[[#This Row],[Merged_Coding3numerical3]]=2),1,0)</f>
        <v>0</v>
      </c>
      <c r="AG717">
        <f>IF(OR(Table1[[#This Row],[Merged_Coding3numerical1]]=3,Table1[[#This Row],[Merged_Coding3numerical2]]=3,Table1[[#This Row],[Merged_Coding3numerical3]]=3),1,0)</f>
        <v>0</v>
      </c>
      <c r="AH717">
        <f>IF(OR(Table1[[#This Row],[Merged_Coding3numerical1]]=4,Table1[[#This Row],[Merged_Coding3numerical2]]=4,Table1[[#This Row],[Merged_Coding3numerical3]]=4),1,0)</f>
        <v>0</v>
      </c>
      <c r="AI717">
        <f>IF(OR(Table1[[#This Row],[Merged_Coding3numerical1]]=5,Table1[[#This Row],[Merged_Coding3numerical2]]=5,Table1[[#This Row],[Merged_Coding3numerical3]]=5),1,0)</f>
        <v>0</v>
      </c>
      <c r="AJ717">
        <f>LEN(Table1[[#This Row],[narratives_open]])</f>
        <v>95</v>
      </c>
      <c r="AK717" s="1" t="s">
        <v>90</v>
      </c>
      <c r="AL717" s="1">
        <v>2</v>
      </c>
      <c r="AR717">
        <f t="shared" si="11"/>
        <v>1</v>
      </c>
      <c r="AS717">
        <v>1</v>
      </c>
      <c r="AT717">
        <v>2</v>
      </c>
      <c r="AU717">
        <v>3</v>
      </c>
      <c r="AV717">
        <f>IF(Table1[[#This Row],[narratives_rank_1]]=1,IF(Table1[[#This Row],[narratives_rank_2]]=2,123,132),IF(Table1[[#This Row],[narratives_rank_1]]=2,IF(Table1[[#This Row],[narratives_rank_2]]=1,213,231),IF(Table1[[#This Row],[narratives_rank_2]]=1,312,321)))</f>
        <v>123</v>
      </c>
      <c r="AW717" t="str">
        <f>IF(AV717=[1]Q4_narr_rank!$B$2,[1]Q4_narr_rank!$A$2,IF(AV717=[1]Q4_narr_rank!$B$3,[1]Q4_narr_rank!$A$3,IF(AV717=[1]Q4_narr_rank!$B$4,[1]Q4_narr_rank!$A$4,IF(AV717=[1]Q4_narr_rank!$B$5,[1]Q4_narr_rank!$A$5,IF(AV717=[1]Q4_narr_rank!$B$6,[1]Q4_narr_rank!$A$6,IF(AV717=[1]Q4_narr_rank!$B$7,[1]Q4_narr_rank!$A$7))))))</f>
        <v>Cynics</v>
      </c>
      <c r="AX717" t="s">
        <v>3798</v>
      </c>
      <c r="AY717">
        <v>1</v>
      </c>
      <c r="AZ717">
        <f>LEN(Table1[[#This Row],[narratives_probing]])</f>
        <v>171</v>
      </c>
      <c r="BA717" s="6" t="str">
        <f>IF(Table1[[#This Row],[narratives_rank_1]]=1,"Money",IF(Table1[[#This Row],[narratives_rank_2]]=1,"Mixture",IF(Table1[[#This Row],[narratives_rank_3]]=1,"Sincere")))</f>
        <v>Money</v>
      </c>
      <c r="BB717" s="1" t="s">
        <v>116</v>
      </c>
      <c r="BC717" s="1">
        <v>10</v>
      </c>
      <c r="BF717" t="s">
        <v>237</v>
      </c>
      <c r="BG717" t="s">
        <v>187</v>
      </c>
      <c r="BH717" t="s">
        <v>188</v>
      </c>
      <c r="BI717" t="s">
        <v>146</v>
      </c>
      <c r="BJ717" t="s">
        <v>154</v>
      </c>
      <c r="BK717" t="s">
        <v>163</v>
      </c>
      <c r="BL717" t="s">
        <v>135</v>
      </c>
      <c r="BN717">
        <v>77</v>
      </c>
      <c r="BO717" t="s">
        <v>122</v>
      </c>
      <c r="BP717" t="s">
        <v>123</v>
      </c>
      <c r="BQ717" t="s">
        <v>156</v>
      </c>
    </row>
    <row r="718" spans="1:69" x14ac:dyDescent="0.2">
      <c r="A718" t="s">
        <v>3799</v>
      </c>
      <c r="B718" t="s">
        <v>3799</v>
      </c>
      <c r="C718">
        <v>293.392</v>
      </c>
      <c r="D718" t="s">
        <v>3800</v>
      </c>
      <c r="E718" s="1" t="s">
        <v>105</v>
      </c>
      <c r="F718" s="1">
        <v>1</v>
      </c>
      <c r="G718" s="1" t="s">
        <v>106</v>
      </c>
      <c r="H718" s="1">
        <v>2</v>
      </c>
      <c r="I718" s="1">
        <v>1</v>
      </c>
      <c r="J718" t="s">
        <v>3801</v>
      </c>
      <c r="K718" s="1" t="s">
        <v>176</v>
      </c>
      <c r="L718" s="1">
        <v>2</v>
      </c>
      <c r="M718" s="1" t="s">
        <v>177</v>
      </c>
      <c r="N718" s="1">
        <v>2</v>
      </c>
      <c r="O718" s="1" t="s">
        <v>88</v>
      </c>
      <c r="P718" s="1">
        <v>4</v>
      </c>
      <c r="Q718">
        <v>1</v>
      </c>
      <c r="R718" t="s">
        <v>3802</v>
      </c>
      <c r="S718">
        <v>0</v>
      </c>
      <c r="V718" t="s">
        <v>111</v>
      </c>
      <c r="W718" s="8">
        <f>IF(Table1[[#This Row],[main_reasontext]]=[1]Q3_narr_open!$A$23,1,IF(Table1[[#This Row],[main_reasontext]]=[1]Q3_narr_open!$A$24,2,IF(Table1[[#This Row],[main_reasontext]]=[1]Q3_narr_open!$A$25,3,IF(Table1[[#This Row],[main_reasontext]]=[1]Q3_narr_open!$A$26,4,))))</f>
        <v>2</v>
      </c>
      <c r="X718">
        <v>0</v>
      </c>
      <c r="Y718" t="str" cm="1">
        <f t="array" ref="Y71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18" cm="1">
        <f t="array" ref="Z71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18" t="str" cm="1">
        <f t="array" ref="AA71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18" cm="1">
        <f t="array" ref="AB71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18" t="str" cm="1">
        <f t="array" ref="AC71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For profit</v>
      </c>
      <c r="AD718" cm="1">
        <f t="array" ref="AD71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1</v>
      </c>
      <c r="AE718">
        <f>IF(OR(Table1[[#This Row],[Merged_Coding3numerical1]]=1,Table1[[#This Row],[Merged_Coding3numerical2]]=1,Table1[[#This Row],[Merged_Coding3numerical3]]=1),1,0)</f>
        <v>1</v>
      </c>
      <c r="AF718">
        <f>IF(OR(Table1[[#This Row],[Merged_Coding3numerical1]]=2,Table1[[#This Row],[Merged_Coding3numerical2]]=2,Table1[[#This Row],[Merged_Coding3numerical3]]=2),1,0)</f>
        <v>1</v>
      </c>
      <c r="AG718">
        <f>IF(OR(Table1[[#This Row],[Merged_Coding3numerical1]]=3,Table1[[#This Row],[Merged_Coding3numerical2]]=3,Table1[[#This Row],[Merged_Coding3numerical3]]=3),1,0)</f>
        <v>0</v>
      </c>
      <c r="AH718">
        <f>IF(OR(Table1[[#This Row],[Merged_Coding3numerical1]]=4,Table1[[#This Row],[Merged_Coding3numerical2]]=4,Table1[[#This Row],[Merged_Coding3numerical3]]=4),1,0)</f>
        <v>1</v>
      </c>
      <c r="AI718">
        <f>IF(OR(Table1[[#This Row],[Merged_Coding3numerical1]]=5,Table1[[#This Row],[Merged_Coding3numerical2]]=5,Table1[[#This Row],[Merged_Coding3numerical3]]=5),1,0)</f>
        <v>0</v>
      </c>
      <c r="AJ718">
        <f>LEN(Table1[[#This Row],[narratives_open]])</f>
        <v>970</v>
      </c>
      <c r="AK718" s="1" t="s">
        <v>112</v>
      </c>
      <c r="AL718" s="1">
        <v>3</v>
      </c>
      <c r="AM718" s="1" t="s">
        <v>113</v>
      </c>
      <c r="AN718" s="1">
        <v>1</v>
      </c>
      <c r="AO718" s="1" t="s">
        <v>90</v>
      </c>
      <c r="AP718" s="1">
        <v>2</v>
      </c>
      <c r="AQ718">
        <v>1</v>
      </c>
      <c r="AR718">
        <f t="shared" si="11"/>
        <v>0.33333333333333331</v>
      </c>
      <c r="AS718">
        <v>3</v>
      </c>
      <c r="AT718">
        <v>1</v>
      </c>
      <c r="AU718">
        <v>2</v>
      </c>
      <c r="AV718">
        <f>IF(Table1[[#This Row],[narratives_rank_1]]=1,IF(Table1[[#This Row],[narratives_rank_2]]=2,123,132),IF(Table1[[#This Row],[narratives_rank_1]]=2,IF(Table1[[#This Row],[narratives_rank_2]]=1,213,231),IF(Table1[[#This Row],[narratives_rank_2]]=1,312,321)))</f>
        <v>312</v>
      </c>
      <c r="AW718" t="str">
        <f>IF(AV718=[1]Q4_narr_rank!$B$2,[1]Q4_narr_rank!$A$2,IF(AV718=[1]Q4_narr_rank!$B$3,[1]Q4_narr_rank!$A$3,IF(AV718=[1]Q4_narr_rank!$B$4,[1]Q4_narr_rank!$A$4,IF(AV718=[1]Q4_narr_rank!$B$5,[1]Q4_narr_rank!$A$5,IF(AV718=[1]Q4_narr_rank!$B$6,[1]Q4_narr_rank!$A$6,IF(AV718=[1]Q4_narr_rank!$B$7,[1]Q4_narr_rank!$A$7))))))</f>
        <v>Balanced Idealists</v>
      </c>
      <c r="AX718" t="s">
        <v>3803</v>
      </c>
      <c r="AY718">
        <v>1</v>
      </c>
      <c r="AZ718">
        <f>LEN(Table1[[#This Row],[narratives_probing]])</f>
        <v>648</v>
      </c>
      <c r="BA718" s="6" t="str">
        <f>IF(Table1[[#This Row],[narratives_rank_1]]=1,"Money",IF(Table1[[#This Row],[narratives_rank_2]]=1,"Mixture",IF(Table1[[#This Row],[narratives_rank_3]]=1,"Sincere")))</f>
        <v>Mixture</v>
      </c>
      <c r="BB718" s="9" t="s">
        <v>132</v>
      </c>
      <c r="BC718" s="1">
        <v>20</v>
      </c>
      <c r="BF718" t="s">
        <v>223</v>
      </c>
      <c r="BG718" t="s">
        <v>94</v>
      </c>
      <c r="BH718" t="s">
        <v>188</v>
      </c>
      <c r="BI718" t="s">
        <v>188</v>
      </c>
      <c r="BJ718" t="s">
        <v>154</v>
      </c>
      <c r="BK718" t="s">
        <v>163</v>
      </c>
      <c r="BL718" t="s">
        <v>99</v>
      </c>
      <c r="BN718">
        <v>33</v>
      </c>
      <c r="BO718" t="s">
        <v>100</v>
      </c>
      <c r="BP718" t="s">
        <v>216</v>
      </c>
      <c r="BQ718" t="s">
        <v>124</v>
      </c>
    </row>
    <row r="719" spans="1:69" x14ac:dyDescent="0.2">
      <c r="A719" t="s">
        <v>3804</v>
      </c>
      <c r="B719" t="s">
        <v>3804</v>
      </c>
      <c r="C719">
        <v>215.32</v>
      </c>
      <c r="D719" t="s">
        <v>3805</v>
      </c>
      <c r="E719" s="1" t="s">
        <v>127</v>
      </c>
      <c r="F719" s="1">
        <v>3</v>
      </c>
      <c r="G719" s="1" t="s">
        <v>128</v>
      </c>
      <c r="H719" s="1">
        <v>9</v>
      </c>
      <c r="I719" s="1"/>
      <c r="J719" t="s">
        <v>3806</v>
      </c>
      <c r="K719" s="1" t="s">
        <v>192</v>
      </c>
      <c r="L719" s="1">
        <v>3</v>
      </c>
      <c r="M719" s="1" t="s">
        <v>87</v>
      </c>
      <c r="N719" s="1">
        <v>3</v>
      </c>
      <c r="O719" s="1" t="s">
        <v>88</v>
      </c>
      <c r="P719" s="1">
        <v>4</v>
      </c>
      <c r="R719" t="s">
        <v>3807</v>
      </c>
      <c r="S719">
        <v>0</v>
      </c>
      <c r="X719">
        <v>0</v>
      </c>
      <c r="Y719" t="str" cm="1">
        <f t="array" ref="Y71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719" cm="1">
        <f t="array" ref="Z71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719" t="str" cm="1">
        <f t="array" ref="AA71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19" t="str" cm="1">
        <f t="array" ref="AB71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19" t="str" cm="1">
        <f t="array" ref="AC71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19" t="str" cm="1">
        <f t="array" ref="AD71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19">
        <f>IF(OR(Table1[[#This Row],[Merged_Coding3numerical1]]=1,Table1[[#This Row],[Merged_Coding3numerical2]]=1,Table1[[#This Row],[Merged_Coding3numerical3]]=1),1,0)</f>
        <v>0</v>
      </c>
      <c r="AF719">
        <f>IF(OR(Table1[[#This Row],[Merged_Coding3numerical1]]=2,Table1[[#This Row],[Merged_Coding3numerical2]]=2,Table1[[#This Row],[Merged_Coding3numerical3]]=2),1,0)</f>
        <v>0</v>
      </c>
      <c r="AG719">
        <f>IF(OR(Table1[[#This Row],[Merged_Coding3numerical1]]=3,Table1[[#This Row],[Merged_Coding3numerical2]]=3,Table1[[#This Row],[Merged_Coding3numerical3]]=3),1,0)</f>
        <v>0</v>
      </c>
      <c r="AH719">
        <f>IF(OR(Table1[[#This Row],[Merged_Coding3numerical1]]=4,Table1[[#This Row],[Merged_Coding3numerical2]]=4,Table1[[#This Row],[Merged_Coding3numerical3]]=4),1,0)</f>
        <v>0</v>
      </c>
      <c r="AI719">
        <f>IF(OR(Table1[[#This Row],[Merged_Coding3numerical1]]=5,Table1[[#This Row],[Merged_Coding3numerical2]]=5,Table1[[#This Row],[Merged_Coding3numerical3]]=5),1,0)</f>
        <v>1</v>
      </c>
      <c r="AJ719">
        <f>LEN(Table1[[#This Row],[narratives_open]])</f>
        <v>286</v>
      </c>
      <c r="AK719" s="1" t="s">
        <v>194</v>
      </c>
      <c r="AL719" s="1">
        <v>9</v>
      </c>
      <c r="AR719">
        <f t="shared" si="11"/>
        <v>1</v>
      </c>
      <c r="AS719">
        <v>3</v>
      </c>
      <c r="AT719">
        <v>2</v>
      </c>
      <c r="AU719">
        <v>1</v>
      </c>
      <c r="AV719">
        <f>IF(Table1[[#This Row],[narratives_rank_1]]=1,IF(Table1[[#This Row],[narratives_rank_2]]=2,123,132),IF(Table1[[#This Row],[narratives_rank_1]]=2,IF(Table1[[#This Row],[narratives_rank_2]]=1,213,231),IF(Table1[[#This Row],[narratives_rank_2]]=1,312,321)))</f>
        <v>321</v>
      </c>
      <c r="AW719" t="str">
        <f>IF(AV719=[1]Q4_narr_rank!$B$2,[1]Q4_narr_rank!$A$2,IF(AV719=[1]Q4_narr_rank!$B$3,[1]Q4_narr_rank!$A$3,IF(AV719=[1]Q4_narr_rank!$B$4,[1]Q4_narr_rank!$A$4,IF(AV719=[1]Q4_narr_rank!$B$5,[1]Q4_narr_rank!$A$5,IF(AV719=[1]Q4_narr_rank!$B$6,[1]Q4_narr_rank!$A$6,IF(AV719=[1]Q4_narr_rank!$B$7,[1]Q4_narr_rank!$A$7))))))</f>
        <v>Idealists</v>
      </c>
      <c r="AX719" t="s">
        <v>3808</v>
      </c>
      <c r="AY719">
        <v>1</v>
      </c>
      <c r="AZ719">
        <f>LEN(Table1[[#This Row],[narratives_probing]])</f>
        <v>305</v>
      </c>
      <c r="BA719" s="6" t="str">
        <f>IF(Table1[[#This Row],[narratives_rank_1]]=1,"Money",IF(Table1[[#This Row],[narratives_rank_2]]=1,"Mixture",IF(Table1[[#This Row],[narratives_rank_3]]=1,"Sincere")))</f>
        <v>Sincere</v>
      </c>
      <c r="BB719" s="9" t="s">
        <v>369</v>
      </c>
      <c r="BC719" s="1">
        <v>7</v>
      </c>
      <c r="BF719" t="s">
        <v>223</v>
      </c>
      <c r="BG719" t="s">
        <v>187</v>
      </c>
      <c r="BH719" t="s">
        <v>96</v>
      </c>
      <c r="BI719" t="s">
        <v>146</v>
      </c>
      <c r="BJ719" t="s">
        <v>154</v>
      </c>
      <c r="BK719" t="s">
        <v>120</v>
      </c>
      <c r="BL719" t="s">
        <v>99</v>
      </c>
      <c r="BN719">
        <v>61</v>
      </c>
      <c r="BO719" t="s">
        <v>136</v>
      </c>
      <c r="BP719" t="s">
        <v>324</v>
      </c>
      <c r="BQ719" t="s">
        <v>138</v>
      </c>
    </row>
    <row r="720" spans="1:69" x14ac:dyDescent="0.2">
      <c r="A720" t="s">
        <v>3809</v>
      </c>
      <c r="B720" t="s">
        <v>3809</v>
      </c>
      <c r="C720">
        <v>283.99700000000001</v>
      </c>
      <c r="D720" t="s">
        <v>3810</v>
      </c>
      <c r="E720" s="1" t="s">
        <v>127</v>
      </c>
      <c r="F720" s="1">
        <v>3</v>
      </c>
      <c r="G720" s="1" t="s">
        <v>1035</v>
      </c>
      <c r="H720" s="1">
        <v>24</v>
      </c>
      <c r="I720" s="1"/>
      <c r="J720" t="s">
        <v>3811</v>
      </c>
      <c r="K720" s="1" t="s">
        <v>108</v>
      </c>
      <c r="L720" s="1">
        <v>1</v>
      </c>
      <c r="M720" s="1" t="s">
        <v>109</v>
      </c>
      <c r="N720" s="1">
        <v>1</v>
      </c>
      <c r="O720" s="1" t="s">
        <v>88</v>
      </c>
      <c r="P720" s="1">
        <v>4</v>
      </c>
      <c r="R720" t="s">
        <v>3812</v>
      </c>
      <c r="S720">
        <v>0</v>
      </c>
      <c r="V720" t="s">
        <v>90</v>
      </c>
      <c r="W720" s="8">
        <f>IF(Table1[[#This Row],[main_reasontext]]=[1]Q3_narr_open!$A$23,1,IF(Table1[[#This Row],[main_reasontext]]=[1]Q3_narr_open!$A$24,2,IF(Table1[[#This Row],[main_reasontext]]=[1]Q3_narr_open!$A$25,3,IF(Table1[[#This Row],[main_reasontext]]=[1]Q3_narr_open!$A$26,4,))))</f>
        <v>1</v>
      </c>
      <c r="X720">
        <v>1</v>
      </c>
      <c r="Y720" t="str" cm="1">
        <f t="array" ref="Y72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20" cm="1">
        <f t="array" ref="Z72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20" t="str" cm="1">
        <f t="array" ref="AA72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20" cm="1">
        <f t="array" ref="AB72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20" t="str" cm="1">
        <f t="array" ref="AC72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20" t="str" cm="1">
        <f t="array" ref="AD72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20">
        <f>IF(OR(Table1[[#This Row],[Merged_Coding3numerical1]]=1,Table1[[#This Row],[Merged_Coding3numerical2]]=1,Table1[[#This Row],[Merged_Coding3numerical3]]=1),1,0)</f>
        <v>1</v>
      </c>
      <c r="AF720">
        <f>IF(OR(Table1[[#This Row],[Merged_Coding3numerical1]]=2,Table1[[#This Row],[Merged_Coding3numerical2]]=2,Table1[[#This Row],[Merged_Coding3numerical3]]=2),1,0)</f>
        <v>0</v>
      </c>
      <c r="AG720">
        <f>IF(OR(Table1[[#This Row],[Merged_Coding3numerical1]]=3,Table1[[#This Row],[Merged_Coding3numerical2]]=3,Table1[[#This Row],[Merged_Coding3numerical3]]=3),1,0)</f>
        <v>0</v>
      </c>
      <c r="AH720">
        <f>IF(OR(Table1[[#This Row],[Merged_Coding3numerical1]]=4,Table1[[#This Row],[Merged_Coding3numerical2]]=4,Table1[[#This Row],[Merged_Coding3numerical3]]=4),1,0)</f>
        <v>1</v>
      </c>
      <c r="AI720">
        <f>IF(OR(Table1[[#This Row],[Merged_Coding3numerical1]]=5,Table1[[#This Row],[Merged_Coding3numerical2]]=5,Table1[[#This Row],[Merged_Coding3numerical3]]=5),1,0)</f>
        <v>0</v>
      </c>
      <c r="AJ720">
        <f>LEN(Table1[[#This Row],[narratives_open]])</f>
        <v>760</v>
      </c>
      <c r="AK720" s="1" t="s">
        <v>90</v>
      </c>
      <c r="AL720" s="1">
        <v>2</v>
      </c>
      <c r="AM720" s="1" t="s">
        <v>113</v>
      </c>
      <c r="AN720" s="1">
        <v>1</v>
      </c>
      <c r="AR720">
        <f t="shared" si="11"/>
        <v>0.5</v>
      </c>
      <c r="AS720">
        <v>1</v>
      </c>
      <c r="AT720">
        <v>2</v>
      </c>
      <c r="AU720">
        <v>3</v>
      </c>
      <c r="AV720">
        <f>IF(Table1[[#This Row],[narratives_rank_1]]=1,IF(Table1[[#This Row],[narratives_rank_2]]=2,123,132),IF(Table1[[#This Row],[narratives_rank_1]]=2,IF(Table1[[#This Row],[narratives_rank_2]]=1,213,231),IF(Table1[[#This Row],[narratives_rank_2]]=1,312,321)))</f>
        <v>123</v>
      </c>
      <c r="AW720" t="str">
        <f>IF(AV720=[1]Q4_narr_rank!$B$2,[1]Q4_narr_rank!$A$2,IF(AV720=[1]Q4_narr_rank!$B$3,[1]Q4_narr_rank!$A$3,IF(AV720=[1]Q4_narr_rank!$B$4,[1]Q4_narr_rank!$A$4,IF(AV720=[1]Q4_narr_rank!$B$5,[1]Q4_narr_rank!$A$5,IF(AV720=[1]Q4_narr_rank!$B$6,[1]Q4_narr_rank!$A$6,IF(AV720=[1]Q4_narr_rank!$B$7,[1]Q4_narr_rank!$A$7))))))</f>
        <v>Cynics</v>
      </c>
      <c r="AX720" t="s">
        <v>3813</v>
      </c>
      <c r="AY720">
        <v>1</v>
      </c>
      <c r="AZ720">
        <f>LEN(Table1[[#This Row],[narratives_probing]])</f>
        <v>523</v>
      </c>
      <c r="BA720" s="6" t="str">
        <f>IF(Table1[[#This Row],[narratives_rank_1]]=1,"Money",IF(Table1[[#This Row],[narratives_rank_2]]=1,"Mixture",IF(Table1[[#This Row],[narratives_rank_3]]=1,"Sincere")))</f>
        <v>Money</v>
      </c>
      <c r="BB720" s="7" t="s">
        <v>92</v>
      </c>
      <c r="BC720" s="1">
        <v>9</v>
      </c>
      <c r="BF720" t="s">
        <v>117</v>
      </c>
      <c r="BG720" t="s">
        <v>94</v>
      </c>
      <c r="BH720" t="s">
        <v>118</v>
      </c>
      <c r="BI720" t="s">
        <v>96</v>
      </c>
      <c r="BJ720" t="s">
        <v>97</v>
      </c>
      <c r="BK720" t="s">
        <v>163</v>
      </c>
      <c r="BL720" t="s">
        <v>135</v>
      </c>
      <c r="BN720">
        <v>45</v>
      </c>
      <c r="BO720" t="s">
        <v>136</v>
      </c>
      <c r="BP720" t="s">
        <v>164</v>
      </c>
      <c r="BQ720" t="s">
        <v>138</v>
      </c>
    </row>
    <row r="721" spans="1:69" x14ac:dyDescent="0.2">
      <c r="A721" t="s">
        <v>3814</v>
      </c>
      <c r="B721" t="s">
        <v>3814</v>
      </c>
      <c r="C721">
        <v>58.122</v>
      </c>
      <c r="D721" t="s">
        <v>3815</v>
      </c>
      <c r="E721" s="1" t="s">
        <v>84</v>
      </c>
      <c r="F721" s="1">
        <v>4</v>
      </c>
      <c r="G721" s="1" t="s">
        <v>84</v>
      </c>
      <c r="H721" s="1">
        <v>1</v>
      </c>
      <c r="I721" s="1"/>
      <c r="J721" t="s">
        <v>3816</v>
      </c>
      <c r="K721" s="1" t="s">
        <v>108</v>
      </c>
      <c r="L721" s="1">
        <v>1</v>
      </c>
      <c r="M721" s="1" t="s">
        <v>109</v>
      </c>
      <c r="N721" s="1">
        <v>1</v>
      </c>
      <c r="O721" s="1" t="s">
        <v>88</v>
      </c>
      <c r="P721" s="1">
        <v>4</v>
      </c>
      <c r="Q721" s="1"/>
      <c r="R721" t="s">
        <v>3817</v>
      </c>
      <c r="S721">
        <v>0</v>
      </c>
      <c r="X721">
        <v>0</v>
      </c>
      <c r="Y721" t="str" cm="1">
        <f t="array" ref="Y72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21" cm="1">
        <f t="array" ref="Z72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21" t="str" cm="1">
        <f t="array" ref="AA72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21" t="str" cm="1">
        <f t="array" ref="AB72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21" t="str" cm="1">
        <f t="array" ref="AC72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21" t="str" cm="1">
        <f t="array" ref="AD72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21">
        <f>IF(OR(Table1[[#This Row],[Merged_Coding3numerical1]]=1,Table1[[#This Row],[Merged_Coding3numerical2]]=1,Table1[[#This Row],[Merged_Coding3numerical3]]=1),1,0)</f>
        <v>0</v>
      </c>
      <c r="AF721">
        <f>IF(OR(Table1[[#This Row],[Merged_Coding3numerical1]]=2,Table1[[#This Row],[Merged_Coding3numerical2]]=2,Table1[[#This Row],[Merged_Coding3numerical3]]=2),1,0)</f>
        <v>0</v>
      </c>
      <c r="AG721">
        <f>IF(OR(Table1[[#This Row],[Merged_Coding3numerical1]]=3,Table1[[#This Row],[Merged_Coding3numerical2]]=3,Table1[[#This Row],[Merged_Coding3numerical3]]=3),1,0)</f>
        <v>0</v>
      </c>
      <c r="AH721">
        <f>IF(OR(Table1[[#This Row],[Merged_Coding3numerical1]]=4,Table1[[#This Row],[Merged_Coding3numerical2]]=4,Table1[[#This Row],[Merged_Coding3numerical3]]=4),1,0)</f>
        <v>1</v>
      </c>
      <c r="AI721">
        <f>IF(OR(Table1[[#This Row],[Merged_Coding3numerical1]]=5,Table1[[#This Row],[Merged_Coding3numerical2]]=5,Table1[[#This Row],[Merged_Coding3numerical3]]=5),1,0)</f>
        <v>0</v>
      </c>
      <c r="AJ721">
        <f>LEN(Table1[[#This Row],[narratives_open]])</f>
        <v>111</v>
      </c>
      <c r="AK721" s="1" t="s">
        <v>114</v>
      </c>
      <c r="AL721" s="1">
        <v>6</v>
      </c>
      <c r="AR721">
        <f t="shared" si="11"/>
        <v>1</v>
      </c>
      <c r="AS721">
        <v>3</v>
      </c>
      <c r="AT721">
        <v>2</v>
      </c>
      <c r="AU721">
        <v>1</v>
      </c>
      <c r="AV721">
        <f>IF(Table1[[#This Row],[narratives_rank_1]]=1,IF(Table1[[#This Row],[narratives_rank_2]]=2,123,132),IF(Table1[[#This Row],[narratives_rank_1]]=2,IF(Table1[[#This Row],[narratives_rank_2]]=1,213,231),IF(Table1[[#This Row],[narratives_rank_2]]=1,312,321)))</f>
        <v>321</v>
      </c>
      <c r="AW721" t="str">
        <f>IF(AV721=[1]Q4_narr_rank!$B$2,[1]Q4_narr_rank!$A$2,IF(AV721=[1]Q4_narr_rank!$B$3,[1]Q4_narr_rank!$A$3,IF(AV721=[1]Q4_narr_rank!$B$4,[1]Q4_narr_rank!$A$4,IF(AV721=[1]Q4_narr_rank!$B$5,[1]Q4_narr_rank!$A$5,IF(AV721=[1]Q4_narr_rank!$B$6,[1]Q4_narr_rank!$A$6,IF(AV721=[1]Q4_narr_rank!$B$7,[1]Q4_narr_rank!$A$7))))))</f>
        <v>Idealists</v>
      </c>
      <c r="AX721" t="s">
        <v>3818</v>
      </c>
      <c r="AY721">
        <v>1</v>
      </c>
      <c r="AZ721">
        <f>LEN(Table1[[#This Row],[narratives_probing]])</f>
        <v>216</v>
      </c>
      <c r="BA721" s="6" t="str">
        <f>IF(Table1[[#This Row],[narratives_rank_1]]=1,"Money",IF(Table1[[#This Row],[narratives_rank_2]]=1,"Mixture",IF(Table1[[#This Row],[narratives_rank_3]]=1,"Sincere")))</f>
        <v>Sincere</v>
      </c>
      <c r="BB721" s="9" t="s">
        <v>268</v>
      </c>
      <c r="BC721" s="1">
        <v>6</v>
      </c>
      <c r="BF721" t="s">
        <v>237</v>
      </c>
      <c r="BG721">
        <v>0.4</v>
      </c>
      <c r="BH721" t="s">
        <v>188</v>
      </c>
      <c r="BI721" t="s">
        <v>498</v>
      </c>
      <c r="BJ721" t="s">
        <v>154</v>
      </c>
      <c r="BK721" t="s">
        <v>120</v>
      </c>
      <c r="BL721" t="s">
        <v>121</v>
      </c>
      <c r="BN721">
        <v>29</v>
      </c>
      <c r="BO721" t="s">
        <v>136</v>
      </c>
      <c r="BP721" t="s">
        <v>324</v>
      </c>
      <c r="BQ721" t="s">
        <v>156</v>
      </c>
    </row>
    <row r="722" spans="1:69" x14ac:dyDescent="0.2">
      <c r="A722" t="s">
        <v>3819</v>
      </c>
      <c r="B722" t="s">
        <v>3819</v>
      </c>
      <c r="C722">
        <v>53.249000000000002</v>
      </c>
      <c r="D722" t="s">
        <v>3820</v>
      </c>
      <c r="E722" s="1" t="s">
        <v>105</v>
      </c>
      <c r="F722" s="1">
        <v>1</v>
      </c>
      <c r="G722" s="1" t="s">
        <v>182</v>
      </c>
      <c r="H722" s="1">
        <v>3</v>
      </c>
      <c r="I722" s="1"/>
      <c r="J722" t="s">
        <v>3821</v>
      </c>
      <c r="K722" s="1" t="s">
        <v>108</v>
      </c>
      <c r="L722" s="1">
        <v>1</v>
      </c>
      <c r="M722" s="1" t="s">
        <v>109</v>
      </c>
      <c r="N722" s="1">
        <v>1</v>
      </c>
      <c r="O722" s="1" t="s">
        <v>88</v>
      </c>
      <c r="P722" s="1">
        <v>4</v>
      </c>
      <c r="Q722" s="1"/>
      <c r="R722" t="s">
        <v>3822</v>
      </c>
      <c r="S722">
        <v>0</v>
      </c>
      <c r="X722">
        <v>0</v>
      </c>
      <c r="Y722" t="str" cm="1">
        <f t="array" ref="Y72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22" cm="1">
        <f t="array" ref="Z72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22" t="str" cm="1">
        <f t="array" ref="AA72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22" t="str" cm="1">
        <f t="array" ref="AB72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22" t="str" cm="1">
        <f t="array" ref="AC72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22" t="str" cm="1">
        <f t="array" ref="AD72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22">
        <f>IF(OR(Table1[[#This Row],[Merged_Coding3numerical1]]=1,Table1[[#This Row],[Merged_Coding3numerical2]]=1,Table1[[#This Row],[Merged_Coding3numerical3]]=1),1,0)</f>
        <v>0</v>
      </c>
      <c r="AF722">
        <f>IF(OR(Table1[[#This Row],[Merged_Coding3numerical1]]=2,Table1[[#This Row],[Merged_Coding3numerical2]]=2,Table1[[#This Row],[Merged_Coding3numerical3]]=2),1,0)</f>
        <v>1</v>
      </c>
      <c r="AG722">
        <f>IF(OR(Table1[[#This Row],[Merged_Coding3numerical1]]=3,Table1[[#This Row],[Merged_Coding3numerical2]]=3,Table1[[#This Row],[Merged_Coding3numerical3]]=3),1,0)</f>
        <v>0</v>
      </c>
      <c r="AH722">
        <f>IF(OR(Table1[[#This Row],[Merged_Coding3numerical1]]=4,Table1[[#This Row],[Merged_Coding3numerical2]]=4,Table1[[#This Row],[Merged_Coding3numerical3]]=4),1,0)</f>
        <v>0</v>
      </c>
      <c r="AI722">
        <f>IF(OR(Table1[[#This Row],[Merged_Coding3numerical1]]=5,Table1[[#This Row],[Merged_Coding3numerical2]]=5,Table1[[#This Row],[Merged_Coding3numerical3]]=5),1,0)</f>
        <v>0</v>
      </c>
      <c r="AJ722">
        <f>LEN(Table1[[#This Row],[narratives_open]])</f>
        <v>199</v>
      </c>
      <c r="AK722" s="1" t="s">
        <v>221</v>
      </c>
      <c r="AL722" s="1">
        <v>5</v>
      </c>
      <c r="AR722">
        <f t="shared" si="11"/>
        <v>1</v>
      </c>
      <c r="AS722">
        <v>2</v>
      </c>
      <c r="AT722">
        <v>1</v>
      </c>
      <c r="AU722">
        <v>3</v>
      </c>
      <c r="AV722">
        <f>IF(Table1[[#This Row],[narratives_rank_1]]=1,IF(Table1[[#This Row],[narratives_rank_2]]=2,123,132),IF(Table1[[#This Row],[narratives_rank_1]]=2,IF(Table1[[#This Row],[narratives_rank_2]]=1,213,231),IF(Table1[[#This Row],[narratives_rank_2]]=1,312,321)))</f>
        <v>213</v>
      </c>
      <c r="AW722" t="str">
        <f>IF(AV722=[1]Q4_narr_rank!$B$2,[1]Q4_narr_rank!$A$2,IF(AV722=[1]Q4_narr_rank!$B$3,[1]Q4_narr_rank!$A$3,IF(AV722=[1]Q4_narr_rank!$B$4,[1]Q4_narr_rank!$A$4,IF(AV722=[1]Q4_narr_rank!$B$5,[1]Q4_narr_rank!$A$5,IF(AV722=[1]Q4_narr_rank!$B$6,[1]Q4_narr_rank!$A$6,IF(AV722=[1]Q4_narr_rank!$B$7,[1]Q4_narr_rank!$A$7))))))</f>
        <v>Balanced Cynics</v>
      </c>
      <c r="AX722" t="s">
        <v>3823</v>
      </c>
      <c r="AY722">
        <v>1</v>
      </c>
      <c r="AZ722">
        <f>LEN(Table1[[#This Row],[narratives_probing]])</f>
        <v>215</v>
      </c>
      <c r="BA722" s="6" t="str">
        <f>IF(Table1[[#This Row],[narratives_rank_1]]=1,"Money",IF(Table1[[#This Row],[narratives_rank_2]]=1,"Mixture",IF(Table1[[#This Row],[narratives_rank_3]]=1,"Sincere")))</f>
        <v>Mixture</v>
      </c>
      <c r="BB722" s="12" t="s">
        <v>116</v>
      </c>
      <c r="BC722" s="1">
        <v>10</v>
      </c>
      <c r="BF722" t="s">
        <v>133</v>
      </c>
      <c r="BG722" t="s">
        <v>94</v>
      </c>
      <c r="BH722" t="s">
        <v>188</v>
      </c>
      <c r="BI722" t="s">
        <v>188</v>
      </c>
      <c r="BJ722" t="s">
        <v>162</v>
      </c>
      <c r="BK722" t="s">
        <v>120</v>
      </c>
      <c r="BL722" t="s">
        <v>121</v>
      </c>
      <c r="BN722">
        <v>35</v>
      </c>
      <c r="BO722" t="s">
        <v>100</v>
      </c>
      <c r="BP722" t="s">
        <v>358</v>
      </c>
      <c r="BQ722" t="s">
        <v>124</v>
      </c>
    </row>
    <row r="723" spans="1:69" x14ac:dyDescent="0.2">
      <c r="A723" t="s">
        <v>3824</v>
      </c>
      <c r="B723" t="s">
        <v>3824</v>
      </c>
      <c r="C723">
        <v>56.487000000000002</v>
      </c>
      <c r="D723" t="s">
        <v>3825</v>
      </c>
      <c r="E723" s="1" t="s">
        <v>205</v>
      </c>
      <c r="F723" s="1">
        <v>2</v>
      </c>
      <c r="G723" s="1" t="s">
        <v>206</v>
      </c>
      <c r="H723" s="1">
        <v>6</v>
      </c>
      <c r="I723" s="1"/>
      <c r="J723" t="s">
        <v>3826</v>
      </c>
      <c r="K723" s="1" t="s">
        <v>176</v>
      </c>
      <c r="L723" s="1">
        <v>2</v>
      </c>
      <c r="M723" s="1" t="s">
        <v>328</v>
      </c>
      <c r="N723" s="1">
        <v>4</v>
      </c>
      <c r="O723" s="1" t="s">
        <v>88</v>
      </c>
      <c r="P723" s="1">
        <v>4</v>
      </c>
      <c r="R723" t="s">
        <v>3827</v>
      </c>
      <c r="S723">
        <v>0</v>
      </c>
      <c r="X723">
        <v>0</v>
      </c>
      <c r="Y723" t="str" cm="1">
        <f t="array" ref="Y72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23" cm="1">
        <f t="array" ref="Z72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23" t="str" cm="1">
        <f t="array" ref="AA72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23" t="str" cm="1">
        <f t="array" ref="AB72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23" t="str" cm="1">
        <f t="array" ref="AC72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23" t="str" cm="1">
        <f t="array" ref="AD72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23">
        <f>IF(OR(Table1[[#This Row],[Merged_Coding3numerical1]]=1,Table1[[#This Row],[Merged_Coding3numerical2]]=1,Table1[[#This Row],[Merged_Coding3numerical3]]=1),1,0)</f>
        <v>1</v>
      </c>
      <c r="AF723">
        <f>IF(OR(Table1[[#This Row],[Merged_Coding3numerical1]]=2,Table1[[#This Row],[Merged_Coding3numerical2]]=2,Table1[[#This Row],[Merged_Coding3numerical3]]=2),1,0)</f>
        <v>0</v>
      </c>
      <c r="AG723">
        <f>IF(OR(Table1[[#This Row],[Merged_Coding3numerical1]]=3,Table1[[#This Row],[Merged_Coding3numerical2]]=3,Table1[[#This Row],[Merged_Coding3numerical3]]=3),1,0)</f>
        <v>0</v>
      </c>
      <c r="AH723">
        <f>IF(OR(Table1[[#This Row],[Merged_Coding3numerical1]]=4,Table1[[#This Row],[Merged_Coding3numerical2]]=4,Table1[[#This Row],[Merged_Coding3numerical3]]=4),1,0)</f>
        <v>0</v>
      </c>
      <c r="AI723">
        <f>IF(OR(Table1[[#This Row],[Merged_Coding3numerical1]]=5,Table1[[#This Row],[Merged_Coding3numerical2]]=5,Table1[[#This Row],[Merged_Coding3numerical3]]=5),1,0)</f>
        <v>0</v>
      </c>
      <c r="AJ723">
        <f>LEN(Table1[[#This Row],[narratives_open]])</f>
        <v>28</v>
      </c>
      <c r="AK723" s="1" t="s">
        <v>90</v>
      </c>
      <c r="AL723" s="1">
        <v>2</v>
      </c>
      <c r="AR723">
        <f t="shared" si="11"/>
        <v>1</v>
      </c>
      <c r="AS723">
        <v>1</v>
      </c>
      <c r="AT723">
        <v>2</v>
      </c>
      <c r="AU723">
        <v>3</v>
      </c>
      <c r="AV723">
        <f>IF(Table1[[#This Row],[narratives_rank_1]]=1,IF(Table1[[#This Row],[narratives_rank_2]]=2,123,132),IF(Table1[[#This Row],[narratives_rank_1]]=2,IF(Table1[[#This Row],[narratives_rank_2]]=1,213,231),IF(Table1[[#This Row],[narratives_rank_2]]=1,312,321)))</f>
        <v>123</v>
      </c>
      <c r="AW723" t="str">
        <f>IF(AV723=[1]Q4_narr_rank!$B$2,[1]Q4_narr_rank!$A$2,IF(AV723=[1]Q4_narr_rank!$B$3,[1]Q4_narr_rank!$A$3,IF(AV723=[1]Q4_narr_rank!$B$4,[1]Q4_narr_rank!$A$4,IF(AV723=[1]Q4_narr_rank!$B$5,[1]Q4_narr_rank!$A$5,IF(AV723=[1]Q4_narr_rank!$B$6,[1]Q4_narr_rank!$A$6,IF(AV723=[1]Q4_narr_rank!$B$7,[1]Q4_narr_rank!$A$7))))))</f>
        <v>Cynics</v>
      </c>
      <c r="AX723" t="s">
        <v>3828</v>
      </c>
      <c r="AY723">
        <v>1</v>
      </c>
      <c r="AZ723">
        <f>LEN(Table1[[#This Row],[narratives_probing]])</f>
        <v>60</v>
      </c>
      <c r="BA723" s="6" t="str">
        <f>IF(Table1[[#This Row],[narratives_rank_1]]=1,"Money",IF(Table1[[#This Row],[narratives_rank_2]]=1,"Mixture",IF(Table1[[#This Row],[narratives_rank_3]]=1,"Sincere")))</f>
        <v>Money</v>
      </c>
      <c r="BB723" s="1" t="s">
        <v>116</v>
      </c>
      <c r="BC723" s="1">
        <v>10</v>
      </c>
      <c r="BF723" t="s">
        <v>117</v>
      </c>
      <c r="BG723">
        <v>0.2</v>
      </c>
      <c r="BH723" t="s">
        <v>96</v>
      </c>
      <c r="BI723" t="s">
        <v>96</v>
      </c>
      <c r="BJ723" t="s">
        <v>97</v>
      </c>
      <c r="BK723" t="s">
        <v>163</v>
      </c>
      <c r="BL723" t="s">
        <v>135</v>
      </c>
      <c r="BN723">
        <v>21</v>
      </c>
      <c r="BO723" t="s">
        <v>136</v>
      </c>
      <c r="BP723" t="s">
        <v>324</v>
      </c>
      <c r="BQ723" t="s">
        <v>156</v>
      </c>
    </row>
    <row r="724" spans="1:69" x14ac:dyDescent="0.2">
      <c r="A724" t="s">
        <v>3829</v>
      </c>
      <c r="B724" t="s">
        <v>3829</v>
      </c>
      <c r="C724">
        <v>151.697</v>
      </c>
      <c r="D724" t="s">
        <v>3830</v>
      </c>
      <c r="E724" s="1" t="s">
        <v>127</v>
      </c>
      <c r="F724" s="1">
        <v>3</v>
      </c>
      <c r="G724" s="1" t="s">
        <v>128</v>
      </c>
      <c r="H724" s="1">
        <v>9</v>
      </c>
      <c r="I724" s="1"/>
      <c r="J724" t="s">
        <v>3831</v>
      </c>
      <c r="K724" s="1" t="s">
        <v>108</v>
      </c>
      <c r="L724" s="1">
        <v>1</v>
      </c>
      <c r="M724" s="1" t="s">
        <v>109</v>
      </c>
      <c r="N724" s="1">
        <v>1</v>
      </c>
      <c r="O724" s="1" t="s">
        <v>88</v>
      </c>
      <c r="P724" s="1">
        <v>4</v>
      </c>
      <c r="R724" t="s">
        <v>3832</v>
      </c>
      <c r="S724">
        <v>0</v>
      </c>
      <c r="V724" t="s">
        <v>90</v>
      </c>
      <c r="W724" s="8">
        <f>IF(Table1[[#This Row],[main_reasontext]]=[1]Q3_narr_open!$A$23,1,IF(Table1[[#This Row],[main_reasontext]]=[1]Q3_narr_open!$A$24,2,IF(Table1[[#This Row],[main_reasontext]]=[1]Q3_narr_open!$A$25,3,IF(Table1[[#This Row],[main_reasontext]]=[1]Q3_narr_open!$A$26,4,))))</f>
        <v>1</v>
      </c>
      <c r="X724">
        <v>0</v>
      </c>
      <c r="Y724" t="str" cm="1">
        <f t="array" ref="Y72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24" cm="1">
        <f t="array" ref="Z72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24" t="str" cm="1">
        <f t="array" ref="AA72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724" cm="1">
        <f t="array" ref="AB72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724" t="str" cm="1">
        <f t="array" ref="AC72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724" cm="1">
        <f t="array" ref="AD72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724">
        <f>IF(OR(Table1[[#This Row],[Merged_Coding3numerical1]]=1,Table1[[#This Row],[Merged_Coding3numerical2]]=1,Table1[[#This Row],[Merged_Coding3numerical3]]=1),1,0)</f>
        <v>1</v>
      </c>
      <c r="AF724">
        <f>IF(OR(Table1[[#This Row],[Merged_Coding3numerical1]]=2,Table1[[#This Row],[Merged_Coding3numerical2]]=2,Table1[[#This Row],[Merged_Coding3numerical3]]=2),1,0)</f>
        <v>1</v>
      </c>
      <c r="AG724">
        <f>IF(OR(Table1[[#This Row],[Merged_Coding3numerical1]]=3,Table1[[#This Row],[Merged_Coding3numerical2]]=3,Table1[[#This Row],[Merged_Coding3numerical3]]=3),1,0)</f>
        <v>1</v>
      </c>
      <c r="AH724">
        <f>IF(OR(Table1[[#This Row],[Merged_Coding3numerical1]]=4,Table1[[#This Row],[Merged_Coding3numerical2]]=4,Table1[[#This Row],[Merged_Coding3numerical3]]=4),1,0)</f>
        <v>0</v>
      </c>
      <c r="AI724">
        <f>IF(OR(Table1[[#This Row],[Merged_Coding3numerical1]]=5,Table1[[#This Row],[Merged_Coding3numerical2]]=5,Table1[[#This Row],[Merged_Coding3numerical3]]=5),1,0)</f>
        <v>0</v>
      </c>
      <c r="AJ724">
        <f>LEN(Table1[[#This Row],[narratives_open]])</f>
        <v>167</v>
      </c>
      <c r="AK724" s="1" t="s">
        <v>90</v>
      </c>
      <c r="AL724" s="1">
        <v>2</v>
      </c>
      <c r="AM724" s="1" t="s">
        <v>112</v>
      </c>
      <c r="AN724" s="1">
        <v>3</v>
      </c>
      <c r="AO724" s="1" t="s">
        <v>1254</v>
      </c>
      <c r="AP724" s="1">
        <v>10</v>
      </c>
      <c r="AR724">
        <f t="shared" si="11"/>
        <v>0.33333333333333331</v>
      </c>
      <c r="AS724">
        <v>1</v>
      </c>
      <c r="AT724">
        <v>2</v>
      </c>
      <c r="AU724">
        <v>3</v>
      </c>
      <c r="AV724">
        <f>IF(Table1[[#This Row],[narratives_rank_1]]=1,IF(Table1[[#This Row],[narratives_rank_2]]=2,123,132),IF(Table1[[#This Row],[narratives_rank_1]]=2,IF(Table1[[#This Row],[narratives_rank_2]]=1,213,231),IF(Table1[[#This Row],[narratives_rank_2]]=1,312,321)))</f>
        <v>123</v>
      </c>
      <c r="AW724" t="str">
        <f>IF(AV724=[1]Q4_narr_rank!$B$2,[1]Q4_narr_rank!$A$2,IF(AV724=[1]Q4_narr_rank!$B$3,[1]Q4_narr_rank!$A$3,IF(AV724=[1]Q4_narr_rank!$B$4,[1]Q4_narr_rank!$A$4,IF(AV724=[1]Q4_narr_rank!$B$5,[1]Q4_narr_rank!$A$5,IF(AV724=[1]Q4_narr_rank!$B$6,[1]Q4_narr_rank!$A$6,IF(AV724=[1]Q4_narr_rank!$B$7,[1]Q4_narr_rank!$A$7))))))</f>
        <v>Cynics</v>
      </c>
      <c r="AX724" t="s">
        <v>3833</v>
      </c>
      <c r="AY724">
        <v>1</v>
      </c>
      <c r="AZ724">
        <f>LEN(Table1[[#This Row],[narratives_probing]])</f>
        <v>31</v>
      </c>
      <c r="BA724" s="6" t="str">
        <f>IF(Table1[[#This Row],[narratives_rank_1]]=1,"Money",IF(Table1[[#This Row],[narratives_rank_2]]=1,"Mixture",IF(Table1[[#This Row],[narratives_rank_3]]=1,"Sincere")))</f>
        <v>Money</v>
      </c>
      <c r="BB724" s="11" t="s">
        <v>116</v>
      </c>
      <c r="BC724" s="1">
        <v>10</v>
      </c>
      <c r="BF724" t="s">
        <v>117</v>
      </c>
      <c r="BG724" t="s">
        <v>187</v>
      </c>
      <c r="BH724" t="s">
        <v>118</v>
      </c>
      <c r="BI724" t="s">
        <v>118</v>
      </c>
      <c r="BJ724" t="s">
        <v>154</v>
      </c>
      <c r="BK724" t="s">
        <v>163</v>
      </c>
      <c r="BL724" t="s">
        <v>135</v>
      </c>
      <c r="BN724">
        <v>43</v>
      </c>
      <c r="BO724" t="s">
        <v>122</v>
      </c>
      <c r="BP724" t="s">
        <v>324</v>
      </c>
      <c r="BQ724" t="s">
        <v>124</v>
      </c>
    </row>
    <row r="725" spans="1:69" x14ac:dyDescent="0.2">
      <c r="A725" t="s">
        <v>3834</v>
      </c>
      <c r="B725" t="s">
        <v>3834</v>
      </c>
      <c r="C725">
        <v>18.321999999999999</v>
      </c>
      <c r="D725" t="s">
        <v>3835</v>
      </c>
      <c r="E725" s="1" t="s">
        <v>141</v>
      </c>
      <c r="F725" s="1">
        <v>6</v>
      </c>
      <c r="G725" s="1" t="s">
        <v>142</v>
      </c>
      <c r="H725" s="1">
        <v>21</v>
      </c>
      <c r="I725" s="1"/>
      <c r="J725" t="s">
        <v>3836</v>
      </c>
      <c r="K725" s="1" t="s">
        <v>108</v>
      </c>
      <c r="L725" s="1">
        <v>1</v>
      </c>
      <c r="M725" s="1" t="s">
        <v>109</v>
      </c>
      <c r="N725" s="1">
        <v>1</v>
      </c>
      <c r="O725" s="1" t="s">
        <v>88</v>
      </c>
      <c r="P725" s="1">
        <v>4</v>
      </c>
      <c r="R725" t="s">
        <v>3837</v>
      </c>
      <c r="S725">
        <v>0</v>
      </c>
      <c r="V725" t="s">
        <v>111</v>
      </c>
      <c r="W725" s="8">
        <f>IF(Table1[[#This Row],[main_reasontext]]=[1]Q3_narr_open!$A$23,1,IF(Table1[[#This Row],[main_reasontext]]=[1]Q3_narr_open!$A$24,2,IF(Table1[[#This Row],[main_reasontext]]=[1]Q3_narr_open!$A$25,3,IF(Table1[[#This Row],[main_reasontext]]=[1]Q3_narr_open!$A$26,4,))))</f>
        <v>2</v>
      </c>
      <c r="X725">
        <v>1</v>
      </c>
      <c r="Y725" t="str" cm="1">
        <f t="array" ref="Y72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25" cm="1">
        <f t="array" ref="Z72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25" t="str" cm="1">
        <f t="array" ref="AA72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725" cm="1">
        <f t="array" ref="AB72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725" t="str" cm="1">
        <f t="array" ref="AC72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25" t="str" cm="1">
        <f t="array" ref="AD72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25">
        <f>IF(OR(Table1[[#This Row],[Merged_Coding3numerical1]]=1,Table1[[#This Row],[Merged_Coding3numerical2]]=1,Table1[[#This Row],[Merged_Coding3numerical3]]=1),1,0)</f>
        <v>0</v>
      </c>
      <c r="AF725">
        <f>IF(OR(Table1[[#This Row],[Merged_Coding3numerical1]]=2,Table1[[#This Row],[Merged_Coding3numerical2]]=2,Table1[[#This Row],[Merged_Coding3numerical3]]=2),1,0)</f>
        <v>1</v>
      </c>
      <c r="AG725">
        <f>IF(OR(Table1[[#This Row],[Merged_Coding3numerical1]]=3,Table1[[#This Row],[Merged_Coding3numerical2]]=3,Table1[[#This Row],[Merged_Coding3numerical3]]=3),1,0)</f>
        <v>0</v>
      </c>
      <c r="AH725">
        <f>IF(OR(Table1[[#This Row],[Merged_Coding3numerical1]]=4,Table1[[#This Row],[Merged_Coding3numerical2]]=4,Table1[[#This Row],[Merged_Coding3numerical3]]=4),1,0)</f>
        <v>1</v>
      </c>
      <c r="AI725">
        <f>IF(OR(Table1[[#This Row],[Merged_Coding3numerical1]]=5,Table1[[#This Row],[Merged_Coding3numerical2]]=5,Table1[[#This Row],[Merged_Coding3numerical3]]=5),1,0)</f>
        <v>0</v>
      </c>
      <c r="AJ725">
        <f>LEN(Table1[[#This Row],[narratives_open]])</f>
        <v>213</v>
      </c>
      <c r="AK725" s="1" t="s">
        <v>113</v>
      </c>
      <c r="AL725" s="1">
        <v>1</v>
      </c>
      <c r="AM725" s="1" t="s">
        <v>112</v>
      </c>
      <c r="AN725" s="1">
        <v>3</v>
      </c>
      <c r="AR725">
        <f t="shared" si="11"/>
        <v>0.5</v>
      </c>
      <c r="AS725">
        <v>1</v>
      </c>
      <c r="AT725">
        <v>2</v>
      </c>
      <c r="AU725">
        <v>3</v>
      </c>
      <c r="AV725">
        <f>IF(Table1[[#This Row],[narratives_rank_1]]=1,IF(Table1[[#This Row],[narratives_rank_2]]=2,123,132),IF(Table1[[#This Row],[narratives_rank_1]]=2,IF(Table1[[#This Row],[narratives_rank_2]]=1,213,231),IF(Table1[[#This Row],[narratives_rank_2]]=1,312,321)))</f>
        <v>123</v>
      </c>
      <c r="AW725" t="str">
        <f>IF(AV725=[1]Q4_narr_rank!$B$2,[1]Q4_narr_rank!$A$2,IF(AV725=[1]Q4_narr_rank!$B$3,[1]Q4_narr_rank!$A$3,IF(AV725=[1]Q4_narr_rank!$B$4,[1]Q4_narr_rank!$A$4,IF(AV725=[1]Q4_narr_rank!$B$5,[1]Q4_narr_rank!$A$5,IF(AV725=[1]Q4_narr_rank!$B$6,[1]Q4_narr_rank!$A$6,IF(AV725=[1]Q4_narr_rank!$B$7,[1]Q4_narr_rank!$A$7))))))</f>
        <v>Cynics</v>
      </c>
      <c r="AX725" t="s">
        <v>3838</v>
      </c>
      <c r="AY725">
        <v>1</v>
      </c>
      <c r="AZ725">
        <f>LEN(Table1[[#This Row],[narratives_probing]])</f>
        <v>211</v>
      </c>
      <c r="BA725" s="6" t="str">
        <f>IF(Table1[[#This Row],[narratives_rank_1]]=1,"Money",IF(Table1[[#This Row],[narratives_rank_2]]=1,"Mixture",IF(Table1[[#This Row],[narratives_rank_3]]=1,"Sincere")))</f>
        <v>Money</v>
      </c>
      <c r="BB725" s="1" t="s">
        <v>116</v>
      </c>
      <c r="BC725" s="1">
        <v>10</v>
      </c>
      <c r="BF725" t="s">
        <v>93</v>
      </c>
      <c r="BG725">
        <v>0.4</v>
      </c>
      <c r="BH725" t="s">
        <v>188</v>
      </c>
      <c r="BI725" t="s">
        <v>118</v>
      </c>
      <c r="BJ725" t="s">
        <v>97</v>
      </c>
      <c r="BK725" t="s">
        <v>120</v>
      </c>
      <c r="BL725" t="s">
        <v>99</v>
      </c>
      <c r="BN725">
        <v>19</v>
      </c>
      <c r="BO725" t="s">
        <v>136</v>
      </c>
      <c r="BP725" t="s">
        <v>147</v>
      </c>
      <c r="BQ725" t="s">
        <v>124</v>
      </c>
    </row>
    <row r="726" spans="1:69" x14ac:dyDescent="0.2">
      <c r="A726" t="s">
        <v>3839</v>
      </c>
      <c r="B726" t="s">
        <v>3839</v>
      </c>
      <c r="C726">
        <v>283.39699999999999</v>
      </c>
      <c r="D726" t="s">
        <v>3840</v>
      </c>
      <c r="E726" s="1" t="s">
        <v>205</v>
      </c>
      <c r="F726" s="1">
        <v>2</v>
      </c>
      <c r="G726" s="1" t="s">
        <v>206</v>
      </c>
      <c r="H726" s="1">
        <v>6</v>
      </c>
      <c r="I726" s="1"/>
      <c r="J726" t="s">
        <v>3841</v>
      </c>
      <c r="K726" s="1" t="s">
        <v>108</v>
      </c>
      <c r="L726" s="1">
        <v>1</v>
      </c>
      <c r="M726" s="1" t="s">
        <v>109</v>
      </c>
      <c r="N726" s="1">
        <v>1</v>
      </c>
      <c r="O726" s="1" t="s">
        <v>227</v>
      </c>
      <c r="P726" s="1">
        <v>2</v>
      </c>
      <c r="R726" t="s">
        <v>3842</v>
      </c>
      <c r="S726">
        <v>0</v>
      </c>
      <c r="T726" t="s">
        <v>170</v>
      </c>
      <c r="V726" t="s">
        <v>111</v>
      </c>
      <c r="W726" s="8">
        <f>IF(Table1[[#This Row],[main_reasontext]]=[1]Q3_narr_open!$A$23,1,IF(Table1[[#This Row],[main_reasontext]]=[1]Q3_narr_open!$A$24,2,IF(Table1[[#This Row],[main_reasontext]]=[1]Q3_narr_open!$A$25,3,IF(Table1[[#This Row],[main_reasontext]]=[1]Q3_narr_open!$A$26,4,))))</f>
        <v>2</v>
      </c>
      <c r="X726">
        <v>0</v>
      </c>
      <c r="Y726" t="str" cm="1">
        <f t="array" ref="Y72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26" cm="1">
        <f t="array" ref="Z72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26" t="str" cm="1">
        <f t="array" ref="AA72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26" cm="1">
        <f t="array" ref="AB72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26" t="str" cm="1">
        <f t="array" ref="AC72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726" cm="1">
        <f t="array" ref="AD72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726">
        <f>IF(OR(Table1[[#This Row],[Merged_Coding3numerical1]]=1,Table1[[#This Row],[Merged_Coding3numerical2]]=1,Table1[[#This Row],[Merged_Coding3numerical3]]=1),1,0)</f>
        <v>1</v>
      </c>
      <c r="AF726">
        <f>IF(OR(Table1[[#This Row],[Merged_Coding3numerical1]]=2,Table1[[#This Row],[Merged_Coding3numerical2]]=2,Table1[[#This Row],[Merged_Coding3numerical3]]=2),1,0)</f>
        <v>1</v>
      </c>
      <c r="AG726">
        <f>IF(OR(Table1[[#This Row],[Merged_Coding3numerical1]]=3,Table1[[#This Row],[Merged_Coding3numerical2]]=3,Table1[[#This Row],[Merged_Coding3numerical3]]=3),1,0)</f>
        <v>1</v>
      </c>
      <c r="AH726">
        <f>IF(OR(Table1[[#This Row],[Merged_Coding3numerical1]]=4,Table1[[#This Row],[Merged_Coding3numerical2]]=4,Table1[[#This Row],[Merged_Coding3numerical3]]=4),1,0)</f>
        <v>0</v>
      </c>
      <c r="AI726">
        <f>IF(OR(Table1[[#This Row],[Merged_Coding3numerical1]]=5,Table1[[#This Row],[Merged_Coding3numerical2]]=5,Table1[[#This Row],[Merged_Coding3numerical3]]=5),1,0)</f>
        <v>0</v>
      </c>
      <c r="AJ726">
        <f>LEN(Table1[[#This Row],[narratives_open]])</f>
        <v>215</v>
      </c>
      <c r="AK726" s="1" t="s">
        <v>112</v>
      </c>
      <c r="AL726" s="1">
        <v>3</v>
      </c>
      <c r="AM726" s="1" t="s">
        <v>90</v>
      </c>
      <c r="AN726" s="1">
        <v>2</v>
      </c>
      <c r="AO726" s="1" t="s">
        <v>1254</v>
      </c>
      <c r="AP726" s="1">
        <v>10</v>
      </c>
      <c r="AR726">
        <f t="shared" si="11"/>
        <v>0.33333333333333331</v>
      </c>
      <c r="AS726">
        <v>2</v>
      </c>
      <c r="AT726">
        <v>3</v>
      </c>
      <c r="AU726">
        <v>1</v>
      </c>
      <c r="AV726">
        <f>IF(Table1[[#This Row],[narratives_rank_1]]=1,IF(Table1[[#This Row],[narratives_rank_2]]=2,123,132),IF(Table1[[#This Row],[narratives_rank_1]]=2,IF(Table1[[#This Row],[narratives_rank_2]]=1,213,231),IF(Table1[[#This Row],[narratives_rank_2]]=1,312,321)))</f>
        <v>231</v>
      </c>
      <c r="AW726" t="str">
        <f>IF(AV726=[1]Q4_narr_rank!$B$2,[1]Q4_narr_rank!$A$2,IF(AV726=[1]Q4_narr_rank!$B$3,[1]Q4_narr_rank!$A$3,IF(AV726=[1]Q4_narr_rank!$B$4,[1]Q4_narr_rank!$A$4,IF(AV726=[1]Q4_narr_rank!$B$5,[1]Q4_narr_rank!$A$5,IF(AV726=[1]Q4_narr_rank!$B$6,[1]Q4_narr_rank!$A$6,IF(AV726=[1]Q4_narr_rank!$B$7,[1]Q4_narr_rank!$A$7))))))</f>
        <v>2 different types of firms, idealists</v>
      </c>
      <c r="AX726" t="s">
        <v>3843</v>
      </c>
      <c r="AY726">
        <v>1</v>
      </c>
      <c r="AZ726">
        <f>LEN(Table1[[#This Row],[narratives_probing]])</f>
        <v>288</v>
      </c>
      <c r="BA726" s="6" t="str">
        <f>IF(Table1[[#This Row],[narratives_rank_1]]=1,"Money",IF(Table1[[#This Row],[narratives_rank_2]]=1,"Mixture",IF(Table1[[#This Row],[narratives_rank_3]]=1,"Sincere")))</f>
        <v>Sincere</v>
      </c>
      <c r="BB726" s="9" t="s">
        <v>369</v>
      </c>
      <c r="BC726" s="1">
        <v>7</v>
      </c>
      <c r="BF726" t="s">
        <v>223</v>
      </c>
      <c r="BG726" t="s">
        <v>94</v>
      </c>
      <c r="BH726" t="s">
        <v>118</v>
      </c>
      <c r="BI726" t="s">
        <v>118</v>
      </c>
      <c r="BJ726" t="s">
        <v>97</v>
      </c>
      <c r="BK726" t="s">
        <v>163</v>
      </c>
      <c r="BL726" t="s">
        <v>99</v>
      </c>
      <c r="BN726">
        <v>22</v>
      </c>
      <c r="BO726" t="s">
        <v>100</v>
      </c>
      <c r="BP726" t="s">
        <v>123</v>
      </c>
      <c r="BQ726" t="s">
        <v>156</v>
      </c>
    </row>
    <row r="727" spans="1:69" x14ac:dyDescent="0.2">
      <c r="A727" t="s">
        <v>3844</v>
      </c>
      <c r="B727" t="s">
        <v>3844</v>
      </c>
      <c r="C727">
        <v>33.213999999999999</v>
      </c>
      <c r="D727" t="s">
        <v>3845</v>
      </c>
      <c r="E727" s="1" t="s">
        <v>105</v>
      </c>
      <c r="F727" s="1">
        <v>1</v>
      </c>
      <c r="G727" s="1" t="s">
        <v>106</v>
      </c>
      <c r="H727" s="1">
        <v>2</v>
      </c>
      <c r="I727" s="1"/>
      <c r="J727" t="s">
        <v>3846</v>
      </c>
      <c r="K727" s="1" t="s">
        <v>108</v>
      </c>
      <c r="L727" s="1">
        <v>1</v>
      </c>
      <c r="M727" s="1" t="s">
        <v>109</v>
      </c>
      <c r="N727" s="1">
        <v>1</v>
      </c>
      <c r="O727" s="1" t="s">
        <v>88</v>
      </c>
      <c r="P727" s="1">
        <v>4</v>
      </c>
      <c r="R727" t="s">
        <v>3847</v>
      </c>
      <c r="S727">
        <v>0</v>
      </c>
      <c r="X727">
        <v>0</v>
      </c>
      <c r="Y727" t="str" cm="1">
        <f t="array" ref="Y72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27" cm="1">
        <f t="array" ref="Z72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27" t="str" cm="1">
        <f t="array" ref="AA72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27" t="str" cm="1">
        <f t="array" ref="AB72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27" t="str" cm="1">
        <f t="array" ref="AC72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27" t="str" cm="1">
        <f t="array" ref="AD72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27">
        <f>IF(OR(Table1[[#This Row],[Merged_Coding3numerical1]]=1,Table1[[#This Row],[Merged_Coding3numerical2]]=1,Table1[[#This Row],[Merged_Coding3numerical3]]=1),1,0)</f>
        <v>1</v>
      </c>
      <c r="AF727">
        <f>IF(OR(Table1[[#This Row],[Merged_Coding3numerical1]]=2,Table1[[#This Row],[Merged_Coding3numerical2]]=2,Table1[[#This Row],[Merged_Coding3numerical3]]=2),1,0)</f>
        <v>0</v>
      </c>
      <c r="AG727">
        <f>IF(OR(Table1[[#This Row],[Merged_Coding3numerical1]]=3,Table1[[#This Row],[Merged_Coding3numerical2]]=3,Table1[[#This Row],[Merged_Coding3numerical3]]=3),1,0)</f>
        <v>0</v>
      </c>
      <c r="AH727">
        <f>IF(OR(Table1[[#This Row],[Merged_Coding3numerical1]]=4,Table1[[#This Row],[Merged_Coding3numerical2]]=4,Table1[[#This Row],[Merged_Coding3numerical3]]=4),1,0)</f>
        <v>0</v>
      </c>
      <c r="AI727">
        <f>IF(OR(Table1[[#This Row],[Merged_Coding3numerical1]]=5,Table1[[#This Row],[Merged_Coding3numerical2]]=5,Table1[[#This Row],[Merged_Coding3numerical3]]=5),1,0)</f>
        <v>0</v>
      </c>
      <c r="AJ727">
        <f>LEN(Table1[[#This Row],[narratives_open]])</f>
        <v>93</v>
      </c>
      <c r="AK727" s="1" t="s">
        <v>90</v>
      </c>
      <c r="AL727" s="1">
        <v>2</v>
      </c>
      <c r="AR727">
        <f t="shared" si="11"/>
        <v>1</v>
      </c>
      <c r="AS727">
        <v>2</v>
      </c>
      <c r="AT727">
        <v>1</v>
      </c>
      <c r="AU727">
        <v>3</v>
      </c>
      <c r="AV727">
        <f>IF(Table1[[#This Row],[narratives_rank_1]]=1,IF(Table1[[#This Row],[narratives_rank_2]]=2,123,132),IF(Table1[[#This Row],[narratives_rank_1]]=2,IF(Table1[[#This Row],[narratives_rank_2]]=1,213,231),IF(Table1[[#This Row],[narratives_rank_2]]=1,312,321)))</f>
        <v>213</v>
      </c>
      <c r="AW727" t="str">
        <f>IF(AV727=[1]Q4_narr_rank!$B$2,[1]Q4_narr_rank!$A$2,IF(AV727=[1]Q4_narr_rank!$B$3,[1]Q4_narr_rank!$A$3,IF(AV727=[1]Q4_narr_rank!$B$4,[1]Q4_narr_rank!$A$4,IF(AV727=[1]Q4_narr_rank!$B$5,[1]Q4_narr_rank!$A$5,IF(AV727=[1]Q4_narr_rank!$B$6,[1]Q4_narr_rank!$A$6,IF(AV727=[1]Q4_narr_rank!$B$7,[1]Q4_narr_rank!$A$7))))))</f>
        <v>Balanced Cynics</v>
      </c>
      <c r="AX727" t="s">
        <v>3848</v>
      </c>
      <c r="AY727">
        <v>1</v>
      </c>
      <c r="AZ727">
        <f>LEN(Table1[[#This Row],[narratives_probing]])</f>
        <v>136</v>
      </c>
      <c r="BA727" s="6" t="str">
        <f>IF(Table1[[#This Row],[narratives_rank_1]]=1,"Money",IF(Table1[[#This Row],[narratives_rank_2]]=1,"Mixture",IF(Table1[[#This Row],[narratives_rank_3]]=1,"Sincere")))</f>
        <v>Mixture</v>
      </c>
      <c r="BB727" s="9" t="s">
        <v>268</v>
      </c>
      <c r="BC727" s="1">
        <v>6</v>
      </c>
      <c r="BF727" t="s">
        <v>237</v>
      </c>
      <c r="BG727" t="s">
        <v>94</v>
      </c>
      <c r="BH727" t="s">
        <v>118</v>
      </c>
      <c r="BI727" t="s">
        <v>118</v>
      </c>
      <c r="BJ727" t="s">
        <v>119</v>
      </c>
      <c r="BK727" t="s">
        <v>120</v>
      </c>
      <c r="BL727" t="s">
        <v>135</v>
      </c>
      <c r="BN727">
        <v>44</v>
      </c>
      <c r="BO727" t="s">
        <v>100</v>
      </c>
      <c r="BP727" t="s">
        <v>216</v>
      </c>
      <c r="BQ727" t="s">
        <v>156</v>
      </c>
    </row>
    <row r="728" spans="1:69" x14ac:dyDescent="0.2">
      <c r="A728" t="s">
        <v>3849</v>
      </c>
      <c r="B728" t="s">
        <v>3849</v>
      </c>
      <c r="C728">
        <v>138.714</v>
      </c>
      <c r="D728" t="s">
        <v>3850</v>
      </c>
      <c r="E728" s="1" t="s">
        <v>84</v>
      </c>
      <c r="F728" s="1">
        <v>4</v>
      </c>
      <c r="G728" s="1" t="s">
        <v>84</v>
      </c>
      <c r="H728" s="1">
        <v>1</v>
      </c>
      <c r="I728" s="1"/>
      <c r="J728" t="s">
        <v>3851</v>
      </c>
      <c r="K728" s="1" t="s">
        <v>108</v>
      </c>
      <c r="L728" s="1">
        <v>1</v>
      </c>
      <c r="M728" s="1" t="s">
        <v>109</v>
      </c>
      <c r="N728" s="1">
        <v>1</v>
      </c>
      <c r="O728" s="1" t="s">
        <v>88</v>
      </c>
      <c r="P728" s="1">
        <v>4</v>
      </c>
      <c r="R728" t="s">
        <v>3852</v>
      </c>
      <c r="S728">
        <v>0</v>
      </c>
      <c r="U728">
        <v>1</v>
      </c>
      <c r="V728" t="s">
        <v>185</v>
      </c>
      <c r="W728" s="8">
        <f>IF(Table1[[#This Row],[main_reasontext]]=[1]Q3_narr_open!$A$23,1,IF(Table1[[#This Row],[main_reasontext]]=[1]Q3_narr_open!$A$24,2,IF(Table1[[#This Row],[main_reasontext]]=[1]Q3_narr_open!$A$25,3,IF(Table1[[#This Row],[main_reasontext]]=[1]Q3_narr_open!$A$26,4,))))</f>
        <v>4</v>
      </c>
      <c r="X728">
        <v>0</v>
      </c>
      <c r="Y728" t="str" cm="1">
        <f t="array" ref="Y72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28" cm="1">
        <f t="array" ref="Z72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28" t="str" cm="1">
        <f t="array" ref="AA72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28" cm="1">
        <f t="array" ref="AB72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28" t="str" cm="1">
        <f t="array" ref="AC72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28" t="str" cm="1">
        <f t="array" ref="AD72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28">
        <f>IF(OR(Table1[[#This Row],[Merged_Coding3numerical1]]=1,Table1[[#This Row],[Merged_Coding3numerical2]]=1,Table1[[#This Row],[Merged_Coding3numerical3]]=1),1,0)</f>
        <v>1</v>
      </c>
      <c r="AF728">
        <f>IF(OR(Table1[[#This Row],[Merged_Coding3numerical1]]=2,Table1[[#This Row],[Merged_Coding3numerical2]]=2,Table1[[#This Row],[Merged_Coding3numerical3]]=2),1,0)</f>
        <v>0</v>
      </c>
      <c r="AG728">
        <f>IF(OR(Table1[[#This Row],[Merged_Coding3numerical1]]=3,Table1[[#This Row],[Merged_Coding3numerical2]]=3,Table1[[#This Row],[Merged_Coding3numerical3]]=3),1,0)</f>
        <v>0</v>
      </c>
      <c r="AH728">
        <f>IF(OR(Table1[[#This Row],[Merged_Coding3numerical1]]=4,Table1[[#This Row],[Merged_Coding3numerical2]]=4,Table1[[#This Row],[Merged_Coding3numerical3]]=4),1,0)</f>
        <v>1</v>
      </c>
      <c r="AI728">
        <f>IF(OR(Table1[[#This Row],[Merged_Coding3numerical1]]=5,Table1[[#This Row],[Merged_Coding3numerical2]]=5,Table1[[#This Row],[Merged_Coding3numerical3]]=5),1,0)</f>
        <v>0</v>
      </c>
      <c r="AJ728">
        <f>LEN(Table1[[#This Row],[narratives_open]])</f>
        <v>683</v>
      </c>
      <c r="AK728" s="1" t="s">
        <v>114</v>
      </c>
      <c r="AL728" s="1">
        <v>6</v>
      </c>
      <c r="AM728" s="1" t="s">
        <v>90</v>
      </c>
      <c r="AN728" s="1">
        <v>2</v>
      </c>
      <c r="AR728">
        <f t="shared" si="11"/>
        <v>0.5</v>
      </c>
      <c r="AS728">
        <v>1</v>
      </c>
      <c r="AT728">
        <v>2</v>
      </c>
      <c r="AU728">
        <v>3</v>
      </c>
      <c r="AV728">
        <f>IF(Table1[[#This Row],[narratives_rank_1]]=1,IF(Table1[[#This Row],[narratives_rank_2]]=2,123,132),IF(Table1[[#This Row],[narratives_rank_1]]=2,IF(Table1[[#This Row],[narratives_rank_2]]=1,213,231),IF(Table1[[#This Row],[narratives_rank_2]]=1,312,321)))</f>
        <v>123</v>
      </c>
      <c r="AW728" t="str">
        <f>IF(AV728=[1]Q4_narr_rank!$B$2,[1]Q4_narr_rank!$A$2,IF(AV728=[1]Q4_narr_rank!$B$3,[1]Q4_narr_rank!$A$3,IF(AV728=[1]Q4_narr_rank!$B$4,[1]Q4_narr_rank!$A$4,IF(AV728=[1]Q4_narr_rank!$B$5,[1]Q4_narr_rank!$A$5,IF(AV728=[1]Q4_narr_rank!$B$6,[1]Q4_narr_rank!$A$6,IF(AV728=[1]Q4_narr_rank!$B$7,[1]Q4_narr_rank!$A$7))))))</f>
        <v>Cynics</v>
      </c>
      <c r="AX728" t="s">
        <v>3853</v>
      </c>
      <c r="AY728">
        <v>1</v>
      </c>
      <c r="AZ728">
        <f>LEN(Table1[[#This Row],[narratives_probing]])</f>
        <v>422</v>
      </c>
      <c r="BA728" s="6" t="str">
        <f>IF(Table1[[#This Row],[narratives_rank_1]]=1,"Money",IF(Table1[[#This Row],[narratives_rank_2]]=1,"Mixture",IF(Table1[[#This Row],[narratives_rank_3]]=1,"Sincere")))</f>
        <v>Money</v>
      </c>
      <c r="BB728" s="16" t="s">
        <v>116</v>
      </c>
      <c r="BC728" s="1">
        <v>10</v>
      </c>
      <c r="BF728" t="s">
        <v>117</v>
      </c>
      <c r="BG728">
        <v>0.2</v>
      </c>
      <c r="BH728" t="s">
        <v>118</v>
      </c>
      <c r="BI728" t="s">
        <v>188</v>
      </c>
      <c r="BJ728" t="s">
        <v>154</v>
      </c>
      <c r="BK728" t="s">
        <v>163</v>
      </c>
      <c r="BL728" t="s">
        <v>448</v>
      </c>
      <c r="BM728" t="s">
        <v>3854</v>
      </c>
      <c r="BN728">
        <v>50</v>
      </c>
      <c r="BO728" t="s">
        <v>122</v>
      </c>
      <c r="BP728" t="s">
        <v>123</v>
      </c>
      <c r="BQ728" t="s">
        <v>156</v>
      </c>
    </row>
    <row r="729" spans="1:69" x14ac:dyDescent="0.2">
      <c r="A729" t="s">
        <v>3855</v>
      </c>
      <c r="B729" t="s">
        <v>3855</v>
      </c>
      <c r="C729">
        <v>261.39600000000002</v>
      </c>
      <c r="D729" t="s">
        <v>3856</v>
      </c>
      <c r="E729" s="1" t="s">
        <v>167</v>
      </c>
      <c r="F729" s="1">
        <v>5</v>
      </c>
      <c r="G729" s="1" t="s">
        <v>167</v>
      </c>
      <c r="H729" s="1">
        <v>19</v>
      </c>
      <c r="I729" s="1"/>
      <c r="J729" t="s">
        <v>3857</v>
      </c>
      <c r="K729" s="1" t="s">
        <v>86</v>
      </c>
      <c r="L729" s="1">
        <v>4</v>
      </c>
      <c r="M729" s="1" t="s">
        <v>87</v>
      </c>
      <c r="N729" s="1">
        <v>3</v>
      </c>
      <c r="O729" s="1" t="s">
        <v>88</v>
      </c>
      <c r="P729" s="1">
        <v>4</v>
      </c>
      <c r="R729" t="s">
        <v>3858</v>
      </c>
      <c r="S729">
        <v>0</v>
      </c>
      <c r="X729">
        <v>0</v>
      </c>
      <c r="Y729" t="str" cm="1">
        <f t="array" ref="Y72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29" cm="1">
        <f t="array" ref="Z72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29" t="str" cm="1">
        <f t="array" ref="AA72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29" t="str" cm="1">
        <f t="array" ref="AB72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29" t="str" cm="1">
        <f t="array" ref="AC72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29" t="str" cm="1">
        <f t="array" ref="AD72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29">
        <f>IF(OR(Table1[[#This Row],[Merged_Coding3numerical1]]=1,Table1[[#This Row],[Merged_Coding3numerical2]]=1,Table1[[#This Row],[Merged_Coding3numerical3]]=1),1,0)</f>
        <v>0</v>
      </c>
      <c r="AF729">
        <f>IF(OR(Table1[[#This Row],[Merged_Coding3numerical1]]=2,Table1[[#This Row],[Merged_Coding3numerical2]]=2,Table1[[#This Row],[Merged_Coding3numerical3]]=2),1,0)</f>
        <v>0</v>
      </c>
      <c r="AG729">
        <f>IF(OR(Table1[[#This Row],[Merged_Coding3numerical1]]=3,Table1[[#This Row],[Merged_Coding3numerical2]]=3,Table1[[#This Row],[Merged_Coding3numerical3]]=3),1,0)</f>
        <v>0</v>
      </c>
      <c r="AH729">
        <f>IF(OR(Table1[[#This Row],[Merged_Coding3numerical1]]=4,Table1[[#This Row],[Merged_Coding3numerical2]]=4,Table1[[#This Row],[Merged_Coding3numerical3]]=4),1,0)</f>
        <v>1</v>
      </c>
      <c r="AI729">
        <f>IF(OR(Table1[[#This Row],[Merged_Coding3numerical1]]=5,Table1[[#This Row],[Merged_Coding3numerical2]]=5,Table1[[#This Row],[Merged_Coding3numerical3]]=5),1,0)</f>
        <v>0</v>
      </c>
      <c r="AJ729">
        <f>LEN(Table1[[#This Row],[narratives_open]])</f>
        <v>264</v>
      </c>
      <c r="AK729" s="1" t="s">
        <v>113</v>
      </c>
      <c r="AL729" s="1">
        <v>1</v>
      </c>
      <c r="AR729">
        <f t="shared" si="11"/>
        <v>1</v>
      </c>
      <c r="AS729">
        <v>3</v>
      </c>
      <c r="AT729">
        <v>2</v>
      </c>
      <c r="AU729">
        <v>1</v>
      </c>
      <c r="AV729">
        <f>IF(Table1[[#This Row],[narratives_rank_1]]=1,IF(Table1[[#This Row],[narratives_rank_2]]=2,123,132),IF(Table1[[#This Row],[narratives_rank_1]]=2,IF(Table1[[#This Row],[narratives_rank_2]]=1,213,231),IF(Table1[[#This Row],[narratives_rank_2]]=1,312,321)))</f>
        <v>321</v>
      </c>
      <c r="AW729" t="str">
        <f>IF(AV729=[1]Q4_narr_rank!$B$2,[1]Q4_narr_rank!$A$2,IF(AV729=[1]Q4_narr_rank!$B$3,[1]Q4_narr_rank!$A$3,IF(AV729=[1]Q4_narr_rank!$B$4,[1]Q4_narr_rank!$A$4,IF(AV729=[1]Q4_narr_rank!$B$5,[1]Q4_narr_rank!$A$5,IF(AV729=[1]Q4_narr_rank!$B$6,[1]Q4_narr_rank!$A$6,IF(AV729=[1]Q4_narr_rank!$B$7,[1]Q4_narr_rank!$A$7))))))</f>
        <v>Idealists</v>
      </c>
      <c r="AX729" t="s">
        <v>3859</v>
      </c>
      <c r="AY729">
        <v>1</v>
      </c>
      <c r="AZ729">
        <f>LEN(Table1[[#This Row],[narratives_probing]])</f>
        <v>228</v>
      </c>
      <c r="BA729" s="6" t="str">
        <f>IF(Table1[[#This Row],[narratives_rank_1]]=1,"Money",IF(Table1[[#This Row],[narratives_rank_2]]=1,"Mixture",IF(Table1[[#This Row],[narratives_rank_3]]=1,"Sincere")))</f>
        <v>Sincere</v>
      </c>
      <c r="BB729" s="9" t="s">
        <v>268</v>
      </c>
      <c r="BC729" s="1">
        <v>6</v>
      </c>
      <c r="BF729" t="s">
        <v>237</v>
      </c>
      <c r="BG729" t="s">
        <v>94</v>
      </c>
      <c r="BH729" t="s">
        <v>146</v>
      </c>
      <c r="BI729" t="s">
        <v>146</v>
      </c>
      <c r="BJ729" t="s">
        <v>134</v>
      </c>
      <c r="BK729" t="s">
        <v>120</v>
      </c>
      <c r="BL729" t="s">
        <v>135</v>
      </c>
      <c r="BN729">
        <v>72</v>
      </c>
      <c r="BO729" t="s">
        <v>155</v>
      </c>
      <c r="BP729" t="s">
        <v>324</v>
      </c>
      <c r="BQ729" t="s">
        <v>156</v>
      </c>
    </row>
    <row r="730" spans="1:69" x14ac:dyDescent="0.2">
      <c r="A730" t="s">
        <v>3860</v>
      </c>
      <c r="B730" t="s">
        <v>3860</v>
      </c>
      <c r="C730">
        <v>65.936999999999998</v>
      </c>
      <c r="D730" t="s">
        <v>3861</v>
      </c>
      <c r="E730" s="1" t="s">
        <v>105</v>
      </c>
      <c r="F730" s="1">
        <v>1</v>
      </c>
      <c r="G730" s="1" t="s">
        <v>106</v>
      </c>
      <c r="H730" s="1">
        <v>2</v>
      </c>
      <c r="I730" s="1"/>
      <c r="J730" t="s">
        <v>3862</v>
      </c>
      <c r="K730" s="1" t="s">
        <v>108</v>
      </c>
      <c r="L730" s="1">
        <v>1</v>
      </c>
      <c r="M730" s="1" t="s">
        <v>109</v>
      </c>
      <c r="N730" s="1">
        <v>1</v>
      </c>
      <c r="O730" s="1" t="s">
        <v>227</v>
      </c>
      <c r="P730" s="1">
        <v>2</v>
      </c>
      <c r="R730" t="s">
        <v>3863</v>
      </c>
      <c r="S730">
        <v>0</v>
      </c>
      <c r="V730" t="s">
        <v>185</v>
      </c>
      <c r="W730" s="8">
        <f>IF(Table1[[#This Row],[main_reasontext]]=[1]Q3_narr_open!$A$23,1,IF(Table1[[#This Row],[main_reasontext]]=[1]Q3_narr_open!$A$24,2,IF(Table1[[#This Row],[main_reasontext]]=[1]Q3_narr_open!$A$25,3,IF(Table1[[#This Row],[main_reasontext]]=[1]Q3_narr_open!$A$26,4,))))</f>
        <v>4</v>
      </c>
      <c r="X730">
        <v>1</v>
      </c>
      <c r="Y730" t="str" cm="1">
        <f t="array" ref="Y73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30" cm="1">
        <f t="array" ref="Z73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30" t="str" cm="1">
        <f t="array" ref="AA73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30" cm="1">
        <f t="array" ref="AB73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30" t="str" cm="1">
        <f t="array" ref="AC73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30" t="str" cm="1">
        <f t="array" ref="AD73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30">
        <f>IF(OR(Table1[[#This Row],[Merged_Coding3numerical1]]=1,Table1[[#This Row],[Merged_Coding3numerical2]]=1,Table1[[#This Row],[Merged_Coding3numerical3]]=1),1,0)</f>
        <v>1</v>
      </c>
      <c r="AF730">
        <f>IF(OR(Table1[[#This Row],[Merged_Coding3numerical1]]=2,Table1[[#This Row],[Merged_Coding3numerical2]]=2,Table1[[#This Row],[Merged_Coding3numerical3]]=2),1,0)</f>
        <v>0</v>
      </c>
      <c r="AG730">
        <f>IF(OR(Table1[[#This Row],[Merged_Coding3numerical1]]=3,Table1[[#This Row],[Merged_Coding3numerical2]]=3,Table1[[#This Row],[Merged_Coding3numerical3]]=3),1,0)</f>
        <v>0</v>
      </c>
      <c r="AH730">
        <f>IF(OR(Table1[[#This Row],[Merged_Coding3numerical1]]=4,Table1[[#This Row],[Merged_Coding3numerical2]]=4,Table1[[#This Row],[Merged_Coding3numerical3]]=4),1,0)</f>
        <v>1</v>
      </c>
      <c r="AI730">
        <f>IF(OR(Table1[[#This Row],[Merged_Coding3numerical1]]=5,Table1[[#This Row],[Merged_Coding3numerical2]]=5,Table1[[#This Row],[Merged_Coding3numerical3]]=5),1,0)</f>
        <v>0</v>
      </c>
      <c r="AJ730">
        <f>LEN(Table1[[#This Row],[narratives_open]])</f>
        <v>345</v>
      </c>
      <c r="AK730" s="1" t="s">
        <v>113</v>
      </c>
      <c r="AL730" s="1">
        <v>1</v>
      </c>
      <c r="AM730" s="1" t="s">
        <v>90</v>
      </c>
      <c r="AN730" s="1">
        <v>2</v>
      </c>
      <c r="AR730">
        <f t="shared" si="11"/>
        <v>0.5</v>
      </c>
      <c r="AS730">
        <v>3</v>
      </c>
      <c r="AT730">
        <v>2</v>
      </c>
      <c r="AU730">
        <v>1</v>
      </c>
      <c r="AV730">
        <f>IF(Table1[[#This Row],[narratives_rank_1]]=1,IF(Table1[[#This Row],[narratives_rank_2]]=2,123,132),IF(Table1[[#This Row],[narratives_rank_1]]=2,IF(Table1[[#This Row],[narratives_rank_2]]=1,213,231),IF(Table1[[#This Row],[narratives_rank_2]]=1,312,321)))</f>
        <v>321</v>
      </c>
      <c r="AW730" t="str">
        <f>IF(AV730=[1]Q4_narr_rank!$B$2,[1]Q4_narr_rank!$A$2,IF(AV730=[1]Q4_narr_rank!$B$3,[1]Q4_narr_rank!$A$3,IF(AV730=[1]Q4_narr_rank!$B$4,[1]Q4_narr_rank!$A$4,IF(AV730=[1]Q4_narr_rank!$B$5,[1]Q4_narr_rank!$A$5,IF(AV730=[1]Q4_narr_rank!$B$6,[1]Q4_narr_rank!$A$6,IF(AV730=[1]Q4_narr_rank!$B$7,[1]Q4_narr_rank!$A$7))))))</f>
        <v>Idealists</v>
      </c>
      <c r="AX730" t="s">
        <v>3864</v>
      </c>
      <c r="AY730">
        <v>1</v>
      </c>
      <c r="AZ730">
        <f>LEN(Table1[[#This Row],[narratives_probing]])</f>
        <v>360</v>
      </c>
      <c r="BA730" s="6" t="str">
        <f>IF(Table1[[#This Row],[narratives_rank_1]]=1,"Money",IF(Table1[[#This Row],[narratives_rank_2]]=1,"Mixture",IF(Table1[[#This Row],[narratives_rank_3]]=1,"Sincere")))</f>
        <v>Sincere</v>
      </c>
      <c r="BB730" s="9" t="s">
        <v>369</v>
      </c>
      <c r="BC730" s="1">
        <v>7</v>
      </c>
      <c r="BF730" t="s">
        <v>133</v>
      </c>
      <c r="BG730" t="s">
        <v>187</v>
      </c>
      <c r="BH730" t="s">
        <v>188</v>
      </c>
      <c r="BI730" t="s">
        <v>118</v>
      </c>
      <c r="BJ730" t="s">
        <v>154</v>
      </c>
      <c r="BK730" t="s">
        <v>163</v>
      </c>
      <c r="BL730" t="s">
        <v>121</v>
      </c>
      <c r="BN730">
        <v>28</v>
      </c>
      <c r="BO730" t="s">
        <v>155</v>
      </c>
      <c r="BP730" t="s">
        <v>147</v>
      </c>
      <c r="BQ730" t="s">
        <v>124</v>
      </c>
    </row>
    <row r="731" spans="1:69" x14ac:dyDescent="0.2">
      <c r="A731" t="s">
        <v>3865</v>
      </c>
      <c r="B731" t="s">
        <v>3865</v>
      </c>
      <c r="C731">
        <v>193.79</v>
      </c>
      <c r="D731" t="s">
        <v>3866</v>
      </c>
      <c r="E731" s="1" t="s">
        <v>105</v>
      </c>
      <c r="F731" s="1">
        <v>1</v>
      </c>
      <c r="G731" s="1" t="s">
        <v>182</v>
      </c>
      <c r="H731" s="1">
        <v>3</v>
      </c>
      <c r="I731" s="1"/>
      <c r="J731" t="s">
        <v>3867</v>
      </c>
      <c r="K731" s="1" t="s">
        <v>108</v>
      </c>
      <c r="L731" s="1">
        <v>1</v>
      </c>
      <c r="M731" s="1" t="s">
        <v>109</v>
      </c>
      <c r="N731" s="1">
        <v>1</v>
      </c>
      <c r="O731" s="1" t="s">
        <v>227</v>
      </c>
      <c r="P731" s="1">
        <v>2</v>
      </c>
      <c r="R731" t="s">
        <v>3868</v>
      </c>
      <c r="S731">
        <v>0</v>
      </c>
      <c r="X731">
        <v>0</v>
      </c>
      <c r="Y731" t="str" cm="1">
        <f t="array" ref="Y73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31" cm="1">
        <f t="array" ref="Z73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31" t="str" cm="1">
        <f t="array" ref="AA73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31" t="str" cm="1">
        <f t="array" ref="AB73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31" t="str" cm="1">
        <f t="array" ref="AC73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31" t="str" cm="1">
        <f t="array" ref="AD73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31">
        <f>IF(OR(Table1[[#This Row],[Merged_Coding3numerical1]]=1,Table1[[#This Row],[Merged_Coding3numerical2]]=1,Table1[[#This Row],[Merged_Coding3numerical3]]=1),1,0)</f>
        <v>1</v>
      </c>
      <c r="AF731">
        <f>IF(OR(Table1[[#This Row],[Merged_Coding3numerical1]]=2,Table1[[#This Row],[Merged_Coding3numerical2]]=2,Table1[[#This Row],[Merged_Coding3numerical3]]=2),1,0)</f>
        <v>0</v>
      </c>
      <c r="AG731">
        <f>IF(OR(Table1[[#This Row],[Merged_Coding3numerical1]]=3,Table1[[#This Row],[Merged_Coding3numerical2]]=3,Table1[[#This Row],[Merged_Coding3numerical3]]=3),1,0)</f>
        <v>0</v>
      </c>
      <c r="AH731">
        <f>IF(OR(Table1[[#This Row],[Merged_Coding3numerical1]]=4,Table1[[#This Row],[Merged_Coding3numerical2]]=4,Table1[[#This Row],[Merged_Coding3numerical3]]=4),1,0)</f>
        <v>0</v>
      </c>
      <c r="AI731">
        <f>IF(OR(Table1[[#This Row],[Merged_Coding3numerical1]]=5,Table1[[#This Row],[Merged_Coding3numerical2]]=5,Table1[[#This Row],[Merged_Coding3numerical3]]=5),1,0)</f>
        <v>0</v>
      </c>
      <c r="AJ731">
        <f>LEN(Table1[[#This Row],[narratives_open]])</f>
        <v>864</v>
      </c>
      <c r="AK731" s="1" t="s">
        <v>90</v>
      </c>
      <c r="AL731" s="1">
        <v>2</v>
      </c>
      <c r="AR731">
        <f t="shared" si="11"/>
        <v>1</v>
      </c>
      <c r="AS731">
        <v>1</v>
      </c>
      <c r="AT731">
        <v>2</v>
      </c>
      <c r="AU731">
        <v>3</v>
      </c>
      <c r="AV731">
        <f>IF(Table1[[#This Row],[narratives_rank_1]]=1,IF(Table1[[#This Row],[narratives_rank_2]]=2,123,132),IF(Table1[[#This Row],[narratives_rank_1]]=2,IF(Table1[[#This Row],[narratives_rank_2]]=1,213,231),IF(Table1[[#This Row],[narratives_rank_2]]=1,312,321)))</f>
        <v>123</v>
      </c>
      <c r="AW731" t="str">
        <f>IF(AV731=[1]Q4_narr_rank!$B$2,[1]Q4_narr_rank!$A$2,IF(AV731=[1]Q4_narr_rank!$B$3,[1]Q4_narr_rank!$A$3,IF(AV731=[1]Q4_narr_rank!$B$4,[1]Q4_narr_rank!$A$4,IF(AV731=[1]Q4_narr_rank!$B$5,[1]Q4_narr_rank!$A$5,IF(AV731=[1]Q4_narr_rank!$B$6,[1]Q4_narr_rank!$A$6,IF(AV731=[1]Q4_narr_rank!$B$7,[1]Q4_narr_rank!$A$7))))))</f>
        <v>Cynics</v>
      </c>
      <c r="AX731" t="s">
        <v>3869</v>
      </c>
      <c r="AY731">
        <v>1</v>
      </c>
      <c r="AZ731">
        <f>LEN(Table1[[#This Row],[narratives_probing]])</f>
        <v>223</v>
      </c>
      <c r="BA731" s="6" t="str">
        <f>IF(Table1[[#This Row],[narratives_rank_1]]=1,"Money",IF(Table1[[#This Row],[narratives_rank_2]]=1,"Mixture",IF(Table1[[#This Row],[narratives_rank_3]]=1,"Sincere")))</f>
        <v>Money</v>
      </c>
      <c r="BB731" s="1" t="s">
        <v>116</v>
      </c>
      <c r="BC731" s="1">
        <v>10</v>
      </c>
      <c r="BF731" t="s">
        <v>93</v>
      </c>
      <c r="BG731" t="s">
        <v>94</v>
      </c>
      <c r="BH731" t="s">
        <v>146</v>
      </c>
      <c r="BI731" t="s">
        <v>188</v>
      </c>
      <c r="BJ731" t="s">
        <v>134</v>
      </c>
      <c r="BK731" t="s">
        <v>120</v>
      </c>
      <c r="BL731" t="s">
        <v>135</v>
      </c>
      <c r="BN731">
        <v>51</v>
      </c>
      <c r="BO731" t="s">
        <v>122</v>
      </c>
      <c r="BP731" t="s">
        <v>147</v>
      </c>
      <c r="BQ731" t="s">
        <v>124</v>
      </c>
    </row>
    <row r="732" spans="1:69" x14ac:dyDescent="0.2">
      <c r="A732" t="s">
        <v>3870</v>
      </c>
      <c r="B732" t="s">
        <v>3870</v>
      </c>
      <c r="C732">
        <v>60.368000000000002</v>
      </c>
      <c r="D732" t="s">
        <v>3871</v>
      </c>
      <c r="E732" s="1" t="s">
        <v>167</v>
      </c>
      <c r="F732" s="1">
        <v>5</v>
      </c>
      <c r="G732" s="1" t="s">
        <v>167</v>
      </c>
      <c r="H732" s="1">
        <v>19</v>
      </c>
      <c r="I732" s="1"/>
      <c r="J732" t="s">
        <v>3872</v>
      </c>
      <c r="K732" s="1" t="s">
        <v>176</v>
      </c>
      <c r="L732" s="1">
        <v>2</v>
      </c>
      <c r="M732" s="1" t="s">
        <v>328</v>
      </c>
      <c r="N732" s="1">
        <v>4</v>
      </c>
      <c r="O732" s="1" t="s">
        <v>88</v>
      </c>
      <c r="P732" s="1">
        <v>4</v>
      </c>
      <c r="R732" t="s">
        <v>3873</v>
      </c>
      <c r="S732">
        <v>0</v>
      </c>
      <c r="V732" t="s">
        <v>111</v>
      </c>
      <c r="W732" s="8">
        <f>IF(Table1[[#This Row],[main_reasontext]]=[1]Q3_narr_open!$A$23,1,IF(Table1[[#This Row],[main_reasontext]]=[1]Q3_narr_open!$A$24,2,IF(Table1[[#This Row],[main_reasontext]]=[1]Q3_narr_open!$A$25,3,IF(Table1[[#This Row],[main_reasontext]]=[1]Q3_narr_open!$A$26,4,))))</f>
        <v>2</v>
      </c>
      <c r="X732">
        <v>0</v>
      </c>
      <c r="Y732" t="str" cm="1">
        <f t="array" ref="Y73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32" cm="1">
        <f t="array" ref="Z73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32" t="str" cm="1">
        <f t="array" ref="AA73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32" cm="1">
        <f t="array" ref="AB73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32" t="str" cm="1">
        <f t="array" ref="AC73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732" cm="1">
        <f t="array" ref="AD73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732">
        <f>IF(OR(Table1[[#This Row],[Merged_Coding3numerical1]]=1,Table1[[#This Row],[Merged_Coding3numerical2]]=1,Table1[[#This Row],[Merged_Coding3numerical3]]=1),1,0)</f>
        <v>1</v>
      </c>
      <c r="AF732">
        <f>IF(OR(Table1[[#This Row],[Merged_Coding3numerical1]]=2,Table1[[#This Row],[Merged_Coding3numerical2]]=2,Table1[[#This Row],[Merged_Coding3numerical3]]=2),1,0)</f>
        <v>1</v>
      </c>
      <c r="AG732">
        <f>IF(OR(Table1[[#This Row],[Merged_Coding3numerical1]]=3,Table1[[#This Row],[Merged_Coding3numerical2]]=3,Table1[[#This Row],[Merged_Coding3numerical3]]=3),1,0)</f>
        <v>1</v>
      </c>
      <c r="AH732">
        <f>IF(OR(Table1[[#This Row],[Merged_Coding3numerical1]]=4,Table1[[#This Row],[Merged_Coding3numerical2]]=4,Table1[[#This Row],[Merged_Coding3numerical3]]=4),1,0)</f>
        <v>0</v>
      </c>
      <c r="AI732">
        <f>IF(OR(Table1[[#This Row],[Merged_Coding3numerical1]]=5,Table1[[#This Row],[Merged_Coding3numerical2]]=5,Table1[[#This Row],[Merged_Coding3numerical3]]=5),1,0)</f>
        <v>0</v>
      </c>
      <c r="AJ732">
        <f>LEN(Table1[[#This Row],[narratives_open]])</f>
        <v>145</v>
      </c>
      <c r="AK732" s="1" t="s">
        <v>112</v>
      </c>
      <c r="AL732" s="1">
        <v>3</v>
      </c>
      <c r="AM732" s="1" t="s">
        <v>90</v>
      </c>
      <c r="AN732" s="1">
        <v>2</v>
      </c>
      <c r="AO732" s="1" t="s">
        <v>1254</v>
      </c>
      <c r="AP732" s="1">
        <v>10</v>
      </c>
      <c r="AR732">
        <f t="shared" si="11"/>
        <v>0.33333333333333331</v>
      </c>
      <c r="AS732">
        <v>2</v>
      </c>
      <c r="AT732">
        <v>1</v>
      </c>
      <c r="AU732">
        <v>3</v>
      </c>
      <c r="AV732">
        <f>IF(Table1[[#This Row],[narratives_rank_1]]=1,IF(Table1[[#This Row],[narratives_rank_2]]=2,123,132),IF(Table1[[#This Row],[narratives_rank_1]]=2,IF(Table1[[#This Row],[narratives_rank_2]]=1,213,231),IF(Table1[[#This Row],[narratives_rank_2]]=1,312,321)))</f>
        <v>213</v>
      </c>
      <c r="AW732" t="str">
        <f>IF(AV732=[1]Q4_narr_rank!$B$2,[1]Q4_narr_rank!$A$2,IF(AV732=[1]Q4_narr_rank!$B$3,[1]Q4_narr_rank!$A$3,IF(AV732=[1]Q4_narr_rank!$B$4,[1]Q4_narr_rank!$A$4,IF(AV732=[1]Q4_narr_rank!$B$5,[1]Q4_narr_rank!$A$5,IF(AV732=[1]Q4_narr_rank!$B$6,[1]Q4_narr_rank!$A$6,IF(AV732=[1]Q4_narr_rank!$B$7,[1]Q4_narr_rank!$A$7))))))</f>
        <v>Balanced Cynics</v>
      </c>
      <c r="AX732" t="s">
        <v>3874</v>
      </c>
      <c r="AY732">
        <v>1</v>
      </c>
      <c r="AZ732">
        <f>LEN(Table1[[#This Row],[narratives_probing]])</f>
        <v>165</v>
      </c>
      <c r="BA732" s="6" t="str">
        <f>IF(Table1[[#This Row],[narratives_rank_1]]=1,"Money",IF(Table1[[#This Row],[narratives_rank_2]]=1,"Mixture",IF(Table1[[#This Row],[narratives_rank_3]]=1,"Sincere")))</f>
        <v>Mixture</v>
      </c>
      <c r="BB732" s="9" t="s">
        <v>132</v>
      </c>
      <c r="BC732" s="1">
        <v>20</v>
      </c>
      <c r="BF732" t="s">
        <v>210</v>
      </c>
      <c r="BG732" t="s">
        <v>94</v>
      </c>
      <c r="BH732" t="s">
        <v>146</v>
      </c>
      <c r="BI732" t="s">
        <v>146</v>
      </c>
      <c r="BJ732" t="s">
        <v>154</v>
      </c>
      <c r="BK732" t="s">
        <v>163</v>
      </c>
      <c r="BL732" t="s">
        <v>99</v>
      </c>
      <c r="BN732">
        <v>24</v>
      </c>
      <c r="BO732" t="s">
        <v>122</v>
      </c>
      <c r="BP732" t="s">
        <v>164</v>
      </c>
      <c r="BQ732" t="s">
        <v>156</v>
      </c>
    </row>
    <row r="733" spans="1:69" x14ac:dyDescent="0.2">
      <c r="A733" t="s">
        <v>3875</v>
      </c>
      <c r="B733" t="s">
        <v>3875</v>
      </c>
      <c r="C733">
        <v>56.066000000000003</v>
      </c>
      <c r="D733" t="s">
        <v>3876</v>
      </c>
      <c r="E733" s="1" t="s">
        <v>205</v>
      </c>
      <c r="F733" s="1">
        <v>2</v>
      </c>
      <c r="G733" s="1" t="s">
        <v>206</v>
      </c>
      <c r="H733" s="1">
        <v>6</v>
      </c>
      <c r="I733" s="1"/>
      <c r="J733" t="s">
        <v>3877</v>
      </c>
      <c r="K733" s="1" t="s">
        <v>108</v>
      </c>
      <c r="L733" s="1">
        <v>1</v>
      </c>
      <c r="M733" s="1" t="s">
        <v>109</v>
      </c>
      <c r="N733" s="1">
        <v>1</v>
      </c>
      <c r="O733" s="1" t="s">
        <v>227</v>
      </c>
      <c r="P733" s="1">
        <v>2</v>
      </c>
      <c r="R733" t="s">
        <v>3878</v>
      </c>
      <c r="S733">
        <v>0</v>
      </c>
      <c r="V733" t="s">
        <v>90</v>
      </c>
      <c r="W733" s="8">
        <f>IF(Table1[[#This Row],[main_reasontext]]=[1]Q3_narr_open!$A$23,1,IF(Table1[[#This Row],[main_reasontext]]=[1]Q3_narr_open!$A$24,2,IF(Table1[[#This Row],[main_reasontext]]=[1]Q3_narr_open!$A$25,3,IF(Table1[[#This Row],[main_reasontext]]=[1]Q3_narr_open!$A$26,4,))))</f>
        <v>1</v>
      </c>
      <c r="X733">
        <v>0</v>
      </c>
      <c r="Y733" t="str" cm="1">
        <f t="array" ref="Y73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33" cm="1">
        <f t="array" ref="Z73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33" t="str" cm="1">
        <f t="array" ref="AA73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33" cm="1">
        <f t="array" ref="AB73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33" t="str" cm="1">
        <f t="array" ref="AC73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33" t="str" cm="1">
        <f t="array" ref="AD73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33">
        <f>IF(OR(Table1[[#This Row],[Merged_Coding3numerical1]]=1,Table1[[#This Row],[Merged_Coding3numerical2]]=1,Table1[[#This Row],[Merged_Coding3numerical3]]=1),1,0)</f>
        <v>1</v>
      </c>
      <c r="AF733">
        <f>IF(OR(Table1[[#This Row],[Merged_Coding3numerical1]]=2,Table1[[#This Row],[Merged_Coding3numerical2]]=2,Table1[[#This Row],[Merged_Coding3numerical3]]=2),1,0)</f>
        <v>0</v>
      </c>
      <c r="AG733">
        <f>IF(OR(Table1[[#This Row],[Merged_Coding3numerical1]]=3,Table1[[#This Row],[Merged_Coding3numerical2]]=3,Table1[[#This Row],[Merged_Coding3numerical3]]=3),1,0)</f>
        <v>0</v>
      </c>
      <c r="AH733">
        <f>IF(OR(Table1[[#This Row],[Merged_Coding3numerical1]]=4,Table1[[#This Row],[Merged_Coding3numerical2]]=4,Table1[[#This Row],[Merged_Coding3numerical3]]=4),1,0)</f>
        <v>1</v>
      </c>
      <c r="AI733">
        <f>IF(OR(Table1[[#This Row],[Merged_Coding3numerical1]]=5,Table1[[#This Row],[Merged_Coding3numerical2]]=5,Table1[[#This Row],[Merged_Coding3numerical3]]=5),1,0)</f>
        <v>0</v>
      </c>
      <c r="AJ733">
        <f>LEN(Table1[[#This Row],[narratives_open]])</f>
        <v>370</v>
      </c>
      <c r="AK733" s="1" t="s">
        <v>90</v>
      </c>
      <c r="AL733" s="1">
        <v>2</v>
      </c>
      <c r="AM733" s="1" t="s">
        <v>113</v>
      </c>
      <c r="AN733" s="1">
        <v>1</v>
      </c>
      <c r="AR733">
        <f t="shared" si="11"/>
        <v>0.5</v>
      </c>
      <c r="AS733">
        <v>1</v>
      </c>
      <c r="AT733">
        <v>2</v>
      </c>
      <c r="AU733">
        <v>3</v>
      </c>
      <c r="AV733">
        <f>IF(Table1[[#This Row],[narratives_rank_1]]=1,IF(Table1[[#This Row],[narratives_rank_2]]=2,123,132),IF(Table1[[#This Row],[narratives_rank_1]]=2,IF(Table1[[#This Row],[narratives_rank_2]]=1,213,231),IF(Table1[[#This Row],[narratives_rank_2]]=1,312,321)))</f>
        <v>123</v>
      </c>
      <c r="AW733" t="str">
        <f>IF(AV733=[1]Q4_narr_rank!$B$2,[1]Q4_narr_rank!$A$2,IF(AV733=[1]Q4_narr_rank!$B$3,[1]Q4_narr_rank!$A$3,IF(AV733=[1]Q4_narr_rank!$B$4,[1]Q4_narr_rank!$A$4,IF(AV733=[1]Q4_narr_rank!$B$5,[1]Q4_narr_rank!$A$5,IF(AV733=[1]Q4_narr_rank!$B$6,[1]Q4_narr_rank!$A$6,IF(AV733=[1]Q4_narr_rank!$B$7,[1]Q4_narr_rank!$A$7))))))</f>
        <v>Cynics</v>
      </c>
      <c r="AX733" t="s">
        <v>3879</v>
      </c>
      <c r="AY733">
        <v>1</v>
      </c>
      <c r="AZ733">
        <f>LEN(Table1[[#This Row],[narratives_probing]])</f>
        <v>151</v>
      </c>
      <c r="BA733" s="6" t="str">
        <f>IF(Table1[[#This Row],[narratives_rank_1]]=1,"Money",IF(Table1[[#This Row],[narratives_rank_2]]=1,"Mixture",IF(Table1[[#This Row],[narratives_rank_3]]=1,"Sincere")))</f>
        <v>Money</v>
      </c>
      <c r="BB733" s="7" t="s">
        <v>92</v>
      </c>
      <c r="BC733" s="1">
        <v>9</v>
      </c>
      <c r="BF733" t="s">
        <v>133</v>
      </c>
      <c r="BG733" t="s">
        <v>187</v>
      </c>
      <c r="BH733" t="s">
        <v>498</v>
      </c>
      <c r="BI733" t="s">
        <v>188</v>
      </c>
      <c r="BJ733" t="s">
        <v>119</v>
      </c>
      <c r="BK733" t="s">
        <v>163</v>
      </c>
      <c r="BL733" t="s">
        <v>135</v>
      </c>
      <c r="BN733">
        <v>36</v>
      </c>
      <c r="BO733" t="s">
        <v>100</v>
      </c>
      <c r="BP733" t="s">
        <v>358</v>
      </c>
      <c r="BQ733" t="s">
        <v>138</v>
      </c>
    </row>
    <row r="734" spans="1:69" x14ac:dyDescent="0.2">
      <c r="A734" t="s">
        <v>3880</v>
      </c>
      <c r="B734" t="s">
        <v>3880</v>
      </c>
      <c r="C734">
        <v>126.617</v>
      </c>
      <c r="D734" t="s">
        <v>3881</v>
      </c>
      <c r="E734" s="1" t="s">
        <v>105</v>
      </c>
      <c r="F734" s="1">
        <v>1</v>
      </c>
      <c r="G734" s="1" t="s">
        <v>106</v>
      </c>
      <c r="H734" s="1">
        <v>2</v>
      </c>
      <c r="I734" s="1"/>
      <c r="J734" t="s">
        <v>3882</v>
      </c>
      <c r="K734" s="1" t="s">
        <v>108</v>
      </c>
      <c r="L734" s="1">
        <v>1</v>
      </c>
      <c r="M734" s="1" t="s">
        <v>109</v>
      </c>
      <c r="N734" s="1">
        <v>1</v>
      </c>
      <c r="O734" s="1" t="s">
        <v>345</v>
      </c>
      <c r="P734" s="1">
        <v>1</v>
      </c>
      <c r="Q734" s="1"/>
      <c r="R734" t="s">
        <v>3883</v>
      </c>
      <c r="S734">
        <v>0</v>
      </c>
      <c r="V734" t="s">
        <v>90</v>
      </c>
      <c r="W734" s="8">
        <f>IF(Table1[[#This Row],[main_reasontext]]=[1]Q3_narr_open!$A$23,1,IF(Table1[[#This Row],[main_reasontext]]=[1]Q3_narr_open!$A$24,2,IF(Table1[[#This Row],[main_reasontext]]=[1]Q3_narr_open!$A$25,3,IF(Table1[[#This Row],[main_reasontext]]=[1]Q3_narr_open!$A$26,4,))))</f>
        <v>1</v>
      </c>
      <c r="X734">
        <v>1</v>
      </c>
      <c r="Y734" t="str" cm="1">
        <f t="array" ref="Y73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34" cm="1">
        <f t="array" ref="Z73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34" t="str" cm="1">
        <f t="array" ref="AA73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734" cm="1">
        <f t="array" ref="AB73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734" t="str" cm="1">
        <f t="array" ref="AC73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34" t="str" cm="1">
        <f t="array" ref="AD73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34">
        <f>IF(OR(Table1[[#This Row],[Merged_Coding3numerical1]]=1,Table1[[#This Row],[Merged_Coding3numerical2]]=1,Table1[[#This Row],[Merged_Coding3numerical3]]=1),1,0)</f>
        <v>1</v>
      </c>
      <c r="AF734">
        <f>IF(OR(Table1[[#This Row],[Merged_Coding3numerical1]]=2,Table1[[#This Row],[Merged_Coding3numerical2]]=2,Table1[[#This Row],[Merged_Coding3numerical3]]=2),1,0)</f>
        <v>0</v>
      </c>
      <c r="AG734">
        <f>IF(OR(Table1[[#This Row],[Merged_Coding3numerical1]]=3,Table1[[#This Row],[Merged_Coding3numerical2]]=3,Table1[[#This Row],[Merged_Coding3numerical3]]=3),1,0)</f>
        <v>1</v>
      </c>
      <c r="AH734">
        <f>IF(OR(Table1[[#This Row],[Merged_Coding3numerical1]]=4,Table1[[#This Row],[Merged_Coding3numerical2]]=4,Table1[[#This Row],[Merged_Coding3numerical3]]=4),1,0)</f>
        <v>0</v>
      </c>
      <c r="AI734">
        <f>IF(OR(Table1[[#This Row],[Merged_Coding3numerical1]]=5,Table1[[#This Row],[Merged_Coding3numerical2]]=5,Table1[[#This Row],[Merged_Coding3numerical3]]=5),1,0)</f>
        <v>0</v>
      </c>
      <c r="AJ734">
        <f>LEN(Table1[[#This Row],[narratives_open]])</f>
        <v>202</v>
      </c>
      <c r="AK734" s="1" t="s">
        <v>90</v>
      </c>
      <c r="AL734" s="1">
        <v>2</v>
      </c>
      <c r="AM734" s="1" t="s">
        <v>295</v>
      </c>
      <c r="AN734" s="1">
        <v>4</v>
      </c>
      <c r="AR734">
        <f t="shared" si="11"/>
        <v>0.5</v>
      </c>
      <c r="AS734">
        <v>1</v>
      </c>
      <c r="AT734">
        <v>2</v>
      </c>
      <c r="AU734">
        <v>3</v>
      </c>
      <c r="AV734">
        <f>IF(Table1[[#This Row],[narratives_rank_1]]=1,IF(Table1[[#This Row],[narratives_rank_2]]=2,123,132),IF(Table1[[#This Row],[narratives_rank_1]]=2,IF(Table1[[#This Row],[narratives_rank_2]]=1,213,231),IF(Table1[[#This Row],[narratives_rank_2]]=1,312,321)))</f>
        <v>123</v>
      </c>
      <c r="AW734" t="str">
        <f>IF(AV734=[1]Q4_narr_rank!$B$2,[1]Q4_narr_rank!$A$2,IF(AV734=[1]Q4_narr_rank!$B$3,[1]Q4_narr_rank!$A$3,IF(AV734=[1]Q4_narr_rank!$B$4,[1]Q4_narr_rank!$A$4,IF(AV734=[1]Q4_narr_rank!$B$5,[1]Q4_narr_rank!$A$5,IF(AV734=[1]Q4_narr_rank!$B$6,[1]Q4_narr_rank!$A$6,IF(AV734=[1]Q4_narr_rank!$B$7,[1]Q4_narr_rank!$A$7))))))</f>
        <v>Cynics</v>
      </c>
      <c r="AX734" t="s">
        <v>3884</v>
      </c>
      <c r="AY734">
        <v>1</v>
      </c>
      <c r="AZ734">
        <f>LEN(Table1[[#This Row],[narratives_probing]])</f>
        <v>291</v>
      </c>
      <c r="BA734" s="6" t="str">
        <f>IF(Table1[[#This Row],[narratives_rank_1]]=1,"Money",IF(Table1[[#This Row],[narratives_rank_2]]=1,"Mixture",IF(Table1[[#This Row],[narratives_rank_3]]=1,"Sincere")))</f>
        <v>Money</v>
      </c>
      <c r="BB734" s="7" t="s">
        <v>116</v>
      </c>
      <c r="BC734" s="1">
        <v>10</v>
      </c>
      <c r="BF734" t="s">
        <v>223</v>
      </c>
      <c r="BG734">
        <v>0.4</v>
      </c>
      <c r="BH734" t="s">
        <v>95</v>
      </c>
      <c r="BI734" t="s">
        <v>118</v>
      </c>
      <c r="BJ734" t="s">
        <v>154</v>
      </c>
      <c r="BK734" t="s">
        <v>120</v>
      </c>
      <c r="BL734" t="s">
        <v>121</v>
      </c>
      <c r="BN734">
        <v>28</v>
      </c>
      <c r="BO734" t="s">
        <v>122</v>
      </c>
      <c r="BP734" t="s">
        <v>123</v>
      </c>
      <c r="BQ734" t="s">
        <v>124</v>
      </c>
    </row>
    <row r="735" spans="1:69" x14ac:dyDescent="0.2">
      <c r="A735" t="s">
        <v>3885</v>
      </c>
      <c r="B735" t="s">
        <v>3885</v>
      </c>
      <c r="C735">
        <v>71.897999999999996</v>
      </c>
      <c r="D735" t="s">
        <v>3886</v>
      </c>
      <c r="E735" s="1" t="s">
        <v>205</v>
      </c>
      <c r="F735" s="1">
        <v>2</v>
      </c>
      <c r="G735" s="1" t="s">
        <v>206</v>
      </c>
      <c r="H735" s="1">
        <v>6</v>
      </c>
      <c r="I735" s="1"/>
      <c r="J735" t="s">
        <v>3887</v>
      </c>
      <c r="K735" s="1" t="s">
        <v>192</v>
      </c>
      <c r="L735" s="1">
        <v>3</v>
      </c>
      <c r="M735" s="1" t="s">
        <v>87</v>
      </c>
      <c r="N735" s="1">
        <v>3</v>
      </c>
      <c r="O735" s="1" t="s">
        <v>88</v>
      </c>
      <c r="P735" s="1">
        <v>4</v>
      </c>
      <c r="Q735" s="1"/>
      <c r="R735" t="s">
        <v>3888</v>
      </c>
      <c r="S735">
        <v>0</v>
      </c>
      <c r="U735">
        <v>1</v>
      </c>
      <c r="V735" t="s">
        <v>90</v>
      </c>
      <c r="W735" s="8">
        <f>IF(Table1[[#This Row],[main_reasontext]]=[1]Q3_narr_open!$A$23,1,IF(Table1[[#This Row],[main_reasontext]]=[1]Q3_narr_open!$A$24,2,IF(Table1[[#This Row],[main_reasontext]]=[1]Q3_narr_open!$A$25,3,IF(Table1[[#This Row],[main_reasontext]]=[1]Q3_narr_open!$A$26,4,))))</f>
        <v>1</v>
      </c>
      <c r="X735">
        <v>0</v>
      </c>
      <c r="Y735" t="str" cm="1">
        <f t="array" ref="Y73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35" cm="1">
        <f t="array" ref="Z73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35" t="str" cm="1">
        <f t="array" ref="AA73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35" cm="1">
        <f t="array" ref="AB73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35" t="str" cm="1">
        <f t="array" ref="AC73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35" t="str" cm="1">
        <f t="array" ref="AD73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35">
        <f>IF(OR(Table1[[#This Row],[Merged_Coding3numerical1]]=1,Table1[[#This Row],[Merged_Coding3numerical2]]=1,Table1[[#This Row],[Merged_Coding3numerical3]]=1),1,0)</f>
        <v>1</v>
      </c>
      <c r="AF735">
        <f>IF(OR(Table1[[#This Row],[Merged_Coding3numerical1]]=2,Table1[[#This Row],[Merged_Coding3numerical2]]=2,Table1[[#This Row],[Merged_Coding3numerical3]]=2),1,0)</f>
        <v>0</v>
      </c>
      <c r="AG735">
        <f>IF(OR(Table1[[#This Row],[Merged_Coding3numerical1]]=3,Table1[[#This Row],[Merged_Coding3numerical2]]=3,Table1[[#This Row],[Merged_Coding3numerical3]]=3),1,0)</f>
        <v>0</v>
      </c>
      <c r="AH735">
        <f>IF(OR(Table1[[#This Row],[Merged_Coding3numerical1]]=4,Table1[[#This Row],[Merged_Coding3numerical2]]=4,Table1[[#This Row],[Merged_Coding3numerical3]]=4),1,0)</f>
        <v>1</v>
      </c>
      <c r="AI735">
        <f>IF(OR(Table1[[#This Row],[Merged_Coding3numerical1]]=5,Table1[[#This Row],[Merged_Coding3numerical2]]=5,Table1[[#This Row],[Merged_Coding3numerical3]]=5),1,0)</f>
        <v>0</v>
      </c>
      <c r="AJ735">
        <f>LEN(Table1[[#This Row],[narratives_open]])</f>
        <v>73</v>
      </c>
      <c r="AK735" s="1" t="s">
        <v>90</v>
      </c>
      <c r="AL735" s="1">
        <v>2</v>
      </c>
      <c r="AM735" s="1" t="s">
        <v>113</v>
      </c>
      <c r="AN735" s="1">
        <v>1</v>
      </c>
      <c r="AR735">
        <f t="shared" si="11"/>
        <v>0.5</v>
      </c>
      <c r="AS735">
        <v>1</v>
      </c>
      <c r="AT735">
        <v>2</v>
      </c>
      <c r="AU735">
        <v>3</v>
      </c>
      <c r="AV735">
        <f>IF(Table1[[#This Row],[narratives_rank_1]]=1,IF(Table1[[#This Row],[narratives_rank_2]]=2,123,132),IF(Table1[[#This Row],[narratives_rank_1]]=2,IF(Table1[[#This Row],[narratives_rank_2]]=1,213,231),IF(Table1[[#This Row],[narratives_rank_2]]=1,312,321)))</f>
        <v>123</v>
      </c>
      <c r="AW735" t="str">
        <f>IF(AV735=[1]Q4_narr_rank!$B$2,[1]Q4_narr_rank!$A$2,IF(AV735=[1]Q4_narr_rank!$B$3,[1]Q4_narr_rank!$A$3,IF(AV735=[1]Q4_narr_rank!$B$4,[1]Q4_narr_rank!$A$4,IF(AV735=[1]Q4_narr_rank!$B$5,[1]Q4_narr_rank!$A$5,IF(AV735=[1]Q4_narr_rank!$B$6,[1]Q4_narr_rank!$A$6,IF(AV735=[1]Q4_narr_rank!$B$7,[1]Q4_narr_rank!$A$7))))))</f>
        <v>Cynics</v>
      </c>
      <c r="AX735" t="s">
        <v>3889</v>
      </c>
      <c r="AY735">
        <v>1</v>
      </c>
      <c r="AZ735">
        <f>LEN(Table1[[#This Row],[narratives_probing]])</f>
        <v>97</v>
      </c>
      <c r="BA735" s="6" t="str">
        <f>IF(Table1[[#This Row],[narratives_rank_1]]=1,"Money",IF(Table1[[#This Row],[narratives_rank_2]]=1,"Mixture",IF(Table1[[#This Row],[narratives_rank_3]]=1,"Sincere")))</f>
        <v>Money</v>
      </c>
      <c r="BB735" s="7" t="s">
        <v>116</v>
      </c>
      <c r="BC735" s="1">
        <v>10</v>
      </c>
      <c r="BF735" t="s">
        <v>223</v>
      </c>
      <c r="BG735" t="s">
        <v>187</v>
      </c>
      <c r="BH735" t="s">
        <v>188</v>
      </c>
      <c r="BI735" t="s">
        <v>188</v>
      </c>
      <c r="BJ735" t="s">
        <v>134</v>
      </c>
      <c r="BK735" t="s">
        <v>120</v>
      </c>
      <c r="BL735" t="s">
        <v>121</v>
      </c>
      <c r="BN735">
        <v>24</v>
      </c>
      <c r="BO735" t="s">
        <v>122</v>
      </c>
      <c r="BP735" t="s">
        <v>324</v>
      </c>
      <c r="BQ735" t="s">
        <v>138</v>
      </c>
    </row>
    <row r="736" spans="1:69" x14ac:dyDescent="0.2">
      <c r="A736" t="s">
        <v>3890</v>
      </c>
      <c r="B736" t="s">
        <v>3890</v>
      </c>
      <c r="C736">
        <v>118.134</v>
      </c>
      <c r="D736" t="s">
        <v>3891</v>
      </c>
      <c r="E736" s="1" t="s">
        <v>205</v>
      </c>
      <c r="F736" s="1">
        <v>2</v>
      </c>
      <c r="G736" s="1" t="s">
        <v>206</v>
      </c>
      <c r="H736" s="1">
        <v>6</v>
      </c>
      <c r="I736" s="1"/>
      <c r="J736" t="s">
        <v>3892</v>
      </c>
      <c r="K736" s="1" t="s">
        <v>176</v>
      </c>
      <c r="L736" s="1">
        <v>2</v>
      </c>
      <c r="M736" s="1" t="s">
        <v>328</v>
      </c>
      <c r="N736" s="1">
        <v>4</v>
      </c>
      <c r="O736" s="1" t="s">
        <v>88</v>
      </c>
      <c r="P736" s="1">
        <v>4</v>
      </c>
      <c r="R736" t="s">
        <v>3893</v>
      </c>
      <c r="S736">
        <v>1</v>
      </c>
      <c r="U736">
        <v>1</v>
      </c>
      <c r="V736" t="s">
        <v>90</v>
      </c>
      <c r="W736" s="8">
        <f>IF(Table1[[#This Row],[main_reasontext]]=[1]Q3_narr_open!$A$23,1,IF(Table1[[#This Row],[main_reasontext]]=[1]Q3_narr_open!$A$24,2,IF(Table1[[#This Row],[main_reasontext]]=[1]Q3_narr_open!$A$25,3,IF(Table1[[#This Row],[main_reasontext]]=[1]Q3_narr_open!$A$26,4,))))</f>
        <v>1</v>
      </c>
      <c r="X736">
        <v>0</v>
      </c>
      <c r="Y736" t="str" cm="1">
        <f t="array" ref="Y73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36" cm="1">
        <f t="array" ref="Z73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36" t="str" cm="1">
        <f t="array" ref="AA73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36" cm="1">
        <f t="array" ref="AB73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36" t="str" cm="1">
        <f t="array" ref="AC73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36" t="str" cm="1">
        <f t="array" ref="AD73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36">
        <f>IF(OR(Table1[[#This Row],[Merged_Coding3numerical1]]=1,Table1[[#This Row],[Merged_Coding3numerical2]]=1,Table1[[#This Row],[Merged_Coding3numerical3]]=1),1,0)</f>
        <v>1</v>
      </c>
      <c r="AF736">
        <f>IF(OR(Table1[[#This Row],[Merged_Coding3numerical1]]=2,Table1[[#This Row],[Merged_Coding3numerical2]]=2,Table1[[#This Row],[Merged_Coding3numerical3]]=2),1,0)</f>
        <v>0</v>
      </c>
      <c r="AG736">
        <f>IF(OR(Table1[[#This Row],[Merged_Coding3numerical1]]=3,Table1[[#This Row],[Merged_Coding3numerical2]]=3,Table1[[#This Row],[Merged_Coding3numerical3]]=3),1,0)</f>
        <v>0</v>
      </c>
      <c r="AH736">
        <f>IF(OR(Table1[[#This Row],[Merged_Coding3numerical1]]=4,Table1[[#This Row],[Merged_Coding3numerical2]]=4,Table1[[#This Row],[Merged_Coding3numerical3]]=4),1,0)</f>
        <v>1</v>
      </c>
      <c r="AI736">
        <f>IF(OR(Table1[[#This Row],[Merged_Coding3numerical1]]=5,Table1[[#This Row],[Merged_Coding3numerical2]]=5,Table1[[#This Row],[Merged_Coding3numerical3]]=5),1,0)</f>
        <v>0</v>
      </c>
      <c r="AJ736">
        <f>LEN(Table1[[#This Row],[narratives_open]])</f>
        <v>305</v>
      </c>
      <c r="AK736" s="1" t="s">
        <v>90</v>
      </c>
      <c r="AL736" s="1">
        <v>2</v>
      </c>
      <c r="AM736" s="1" t="s">
        <v>114</v>
      </c>
      <c r="AN736" s="1">
        <v>6</v>
      </c>
      <c r="AR736">
        <f t="shared" si="11"/>
        <v>0.5</v>
      </c>
      <c r="AS736">
        <v>1</v>
      </c>
      <c r="AT736">
        <v>2</v>
      </c>
      <c r="AU736">
        <v>3</v>
      </c>
      <c r="AV736">
        <f>IF(Table1[[#This Row],[narratives_rank_1]]=1,IF(Table1[[#This Row],[narratives_rank_2]]=2,123,132),IF(Table1[[#This Row],[narratives_rank_1]]=2,IF(Table1[[#This Row],[narratives_rank_2]]=1,213,231),IF(Table1[[#This Row],[narratives_rank_2]]=1,312,321)))</f>
        <v>123</v>
      </c>
      <c r="AW736" t="str">
        <f>IF(AV736=[1]Q4_narr_rank!$B$2,[1]Q4_narr_rank!$A$2,IF(AV736=[1]Q4_narr_rank!$B$3,[1]Q4_narr_rank!$A$3,IF(AV736=[1]Q4_narr_rank!$B$4,[1]Q4_narr_rank!$A$4,IF(AV736=[1]Q4_narr_rank!$B$5,[1]Q4_narr_rank!$A$5,IF(AV736=[1]Q4_narr_rank!$B$6,[1]Q4_narr_rank!$A$6,IF(AV736=[1]Q4_narr_rank!$B$7,[1]Q4_narr_rank!$A$7))))))</f>
        <v>Cynics</v>
      </c>
      <c r="AX736" t="s">
        <v>3894</v>
      </c>
      <c r="AY736">
        <v>1</v>
      </c>
      <c r="AZ736">
        <f>LEN(Table1[[#This Row],[narratives_probing]])</f>
        <v>171</v>
      </c>
      <c r="BA736" s="6" t="str">
        <f>IF(Table1[[#This Row],[narratives_rank_1]]=1,"Money",IF(Table1[[#This Row],[narratives_rank_2]]=1,"Mixture",IF(Table1[[#This Row],[narratives_rank_3]]=1,"Sincere")))</f>
        <v>Money</v>
      </c>
      <c r="BB736" s="1" t="s">
        <v>116</v>
      </c>
      <c r="BC736" s="1">
        <v>10</v>
      </c>
      <c r="BF736" t="s">
        <v>223</v>
      </c>
      <c r="BG736" t="s">
        <v>94</v>
      </c>
      <c r="BH736" t="s">
        <v>146</v>
      </c>
      <c r="BI736" t="s">
        <v>146</v>
      </c>
      <c r="BJ736" t="s">
        <v>162</v>
      </c>
      <c r="BK736" t="s">
        <v>120</v>
      </c>
      <c r="BL736" t="s">
        <v>135</v>
      </c>
      <c r="BN736">
        <v>38</v>
      </c>
      <c r="BO736" t="s">
        <v>122</v>
      </c>
      <c r="BP736" t="s">
        <v>137</v>
      </c>
      <c r="BQ736" t="s">
        <v>124</v>
      </c>
    </row>
    <row r="737" spans="1:69" x14ac:dyDescent="0.2">
      <c r="A737" t="s">
        <v>3895</v>
      </c>
      <c r="B737" t="s">
        <v>3895</v>
      </c>
      <c r="C737">
        <v>113.79300000000001</v>
      </c>
      <c r="D737" t="s">
        <v>3896</v>
      </c>
      <c r="E737" s="1" t="s">
        <v>205</v>
      </c>
      <c r="F737" s="1">
        <v>2</v>
      </c>
      <c r="G737" s="1" t="s">
        <v>206</v>
      </c>
      <c r="H737" s="1">
        <v>6</v>
      </c>
      <c r="I737" s="1"/>
      <c r="J737" t="s">
        <v>3897</v>
      </c>
      <c r="K737" s="1" t="s">
        <v>108</v>
      </c>
      <c r="L737" s="1">
        <v>1</v>
      </c>
      <c r="M737" s="1" t="s">
        <v>109</v>
      </c>
      <c r="N737" s="1">
        <v>1</v>
      </c>
      <c r="O737" s="1" t="s">
        <v>88</v>
      </c>
      <c r="P737" s="1">
        <v>4</v>
      </c>
      <c r="R737" t="s">
        <v>3898</v>
      </c>
      <c r="S737">
        <v>0</v>
      </c>
      <c r="V737" t="s">
        <v>90</v>
      </c>
      <c r="W737" s="8">
        <f>IF(Table1[[#This Row],[main_reasontext]]=[1]Q3_narr_open!$A$23,1,IF(Table1[[#This Row],[main_reasontext]]=[1]Q3_narr_open!$A$24,2,IF(Table1[[#This Row],[main_reasontext]]=[1]Q3_narr_open!$A$25,3,IF(Table1[[#This Row],[main_reasontext]]=[1]Q3_narr_open!$A$26,4,))))</f>
        <v>1</v>
      </c>
      <c r="X737">
        <v>0</v>
      </c>
      <c r="Y737" t="str" cm="1">
        <f t="array" ref="Y73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37" cm="1">
        <f t="array" ref="Z73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37" t="str" cm="1">
        <f t="array" ref="AA73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within</v>
      </c>
      <c r="AB737" cm="1">
        <f t="array" ref="AB73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3</v>
      </c>
      <c r="AC737" t="str" cm="1">
        <f t="array" ref="AC73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37" t="str" cm="1">
        <f t="array" ref="AD73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37">
        <f>IF(OR(Table1[[#This Row],[Merged_Coding3numerical1]]=1,Table1[[#This Row],[Merged_Coding3numerical2]]=1,Table1[[#This Row],[Merged_Coding3numerical3]]=1),1,0)</f>
        <v>1</v>
      </c>
      <c r="AF737">
        <f>IF(OR(Table1[[#This Row],[Merged_Coding3numerical1]]=2,Table1[[#This Row],[Merged_Coding3numerical2]]=2,Table1[[#This Row],[Merged_Coding3numerical3]]=2),1,0)</f>
        <v>0</v>
      </c>
      <c r="AG737">
        <f>IF(OR(Table1[[#This Row],[Merged_Coding3numerical1]]=3,Table1[[#This Row],[Merged_Coding3numerical2]]=3,Table1[[#This Row],[Merged_Coding3numerical3]]=3),1,0)</f>
        <v>1</v>
      </c>
      <c r="AH737">
        <f>IF(OR(Table1[[#This Row],[Merged_Coding3numerical1]]=4,Table1[[#This Row],[Merged_Coding3numerical2]]=4,Table1[[#This Row],[Merged_Coding3numerical3]]=4),1,0)</f>
        <v>0</v>
      </c>
      <c r="AI737">
        <f>IF(OR(Table1[[#This Row],[Merged_Coding3numerical1]]=5,Table1[[#This Row],[Merged_Coding3numerical2]]=5,Table1[[#This Row],[Merged_Coding3numerical3]]=5),1,0)</f>
        <v>0</v>
      </c>
      <c r="AJ737">
        <f>LEN(Table1[[#This Row],[narratives_open]])</f>
        <v>254</v>
      </c>
      <c r="AK737" s="1" t="s">
        <v>90</v>
      </c>
      <c r="AL737" s="1">
        <v>2</v>
      </c>
      <c r="AM737" s="1" t="s">
        <v>295</v>
      </c>
      <c r="AN737" s="1">
        <v>4</v>
      </c>
      <c r="AR737">
        <f t="shared" si="11"/>
        <v>0.5</v>
      </c>
      <c r="AS737">
        <v>2</v>
      </c>
      <c r="AT737">
        <v>1</v>
      </c>
      <c r="AU737">
        <v>3</v>
      </c>
      <c r="AV737">
        <f>IF(Table1[[#This Row],[narratives_rank_1]]=1,IF(Table1[[#This Row],[narratives_rank_2]]=2,123,132),IF(Table1[[#This Row],[narratives_rank_1]]=2,IF(Table1[[#This Row],[narratives_rank_2]]=1,213,231),IF(Table1[[#This Row],[narratives_rank_2]]=1,312,321)))</f>
        <v>213</v>
      </c>
      <c r="AW737" t="str">
        <f>IF(AV737=[1]Q4_narr_rank!$B$2,[1]Q4_narr_rank!$A$2,IF(AV737=[1]Q4_narr_rank!$B$3,[1]Q4_narr_rank!$A$3,IF(AV737=[1]Q4_narr_rank!$B$4,[1]Q4_narr_rank!$A$4,IF(AV737=[1]Q4_narr_rank!$B$5,[1]Q4_narr_rank!$A$5,IF(AV737=[1]Q4_narr_rank!$B$6,[1]Q4_narr_rank!$A$6,IF(AV737=[1]Q4_narr_rank!$B$7,[1]Q4_narr_rank!$A$7))))))</f>
        <v>Balanced Cynics</v>
      </c>
      <c r="AX737" t="s">
        <v>3899</v>
      </c>
      <c r="AY737">
        <v>1</v>
      </c>
      <c r="AZ737">
        <f>LEN(Table1[[#This Row],[narratives_probing]])</f>
        <v>125</v>
      </c>
      <c r="BA737" s="6" t="str">
        <f>IF(Table1[[#This Row],[narratives_rank_1]]=1,"Money",IF(Table1[[#This Row],[narratives_rank_2]]=1,"Mixture",IF(Table1[[#This Row],[narratives_rank_3]]=1,"Sincere")))</f>
        <v>Mixture</v>
      </c>
      <c r="BB737" s="9" t="s">
        <v>132</v>
      </c>
      <c r="BC737" s="1">
        <v>20</v>
      </c>
      <c r="BF737" t="s">
        <v>117</v>
      </c>
      <c r="BG737">
        <v>0.6</v>
      </c>
      <c r="BH737" t="s">
        <v>118</v>
      </c>
      <c r="BI737" t="s">
        <v>118</v>
      </c>
      <c r="BJ737" t="s">
        <v>134</v>
      </c>
      <c r="BK737" t="s">
        <v>163</v>
      </c>
      <c r="BL737" t="s">
        <v>135</v>
      </c>
      <c r="BN737">
        <v>38</v>
      </c>
      <c r="BO737" t="s">
        <v>122</v>
      </c>
      <c r="BP737" t="s">
        <v>164</v>
      </c>
      <c r="BQ737" t="s">
        <v>124</v>
      </c>
    </row>
    <row r="738" spans="1:69" x14ac:dyDescent="0.2">
      <c r="A738" t="s">
        <v>3900</v>
      </c>
      <c r="B738" t="s">
        <v>3900</v>
      </c>
      <c r="C738">
        <v>34.893000000000001</v>
      </c>
      <c r="D738" t="s">
        <v>3901</v>
      </c>
      <c r="E738" s="1" t="s">
        <v>127</v>
      </c>
      <c r="F738" s="1">
        <v>3</v>
      </c>
      <c r="G738" s="1" t="s">
        <v>128</v>
      </c>
      <c r="H738" s="1">
        <v>9</v>
      </c>
      <c r="I738" s="1"/>
      <c r="J738" t="s">
        <v>3902</v>
      </c>
      <c r="K738" s="1" t="s">
        <v>176</v>
      </c>
      <c r="L738" s="1">
        <v>2</v>
      </c>
      <c r="M738" s="1" t="s">
        <v>328</v>
      </c>
      <c r="N738" s="1">
        <v>4</v>
      </c>
      <c r="O738" s="1" t="s">
        <v>345</v>
      </c>
      <c r="P738" s="1">
        <v>1</v>
      </c>
      <c r="R738" t="s">
        <v>3903</v>
      </c>
      <c r="S738">
        <v>0</v>
      </c>
      <c r="V738" t="s">
        <v>111</v>
      </c>
      <c r="W738" s="8">
        <f>IF(Table1[[#This Row],[main_reasontext]]=[1]Q3_narr_open!$A$23,1,IF(Table1[[#This Row],[main_reasontext]]=[1]Q3_narr_open!$A$24,2,IF(Table1[[#This Row],[main_reasontext]]=[1]Q3_narr_open!$A$25,3,IF(Table1[[#This Row],[main_reasontext]]=[1]Q3_narr_open!$A$26,4,))))</f>
        <v>2</v>
      </c>
      <c r="X738">
        <v>1</v>
      </c>
      <c r="Y738" t="str" cm="1">
        <f t="array" ref="Y73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38" cm="1">
        <f t="array" ref="Z73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38" t="str" cm="1">
        <f t="array" ref="AA73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738" cm="1">
        <f t="array" ref="AB73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738" t="str" cm="1">
        <f t="array" ref="AC73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38" t="str" cm="1">
        <f t="array" ref="AD73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38">
        <f>IF(OR(Table1[[#This Row],[Merged_Coding3numerical1]]=1,Table1[[#This Row],[Merged_Coding3numerical2]]=1,Table1[[#This Row],[Merged_Coding3numerical3]]=1),1,0)</f>
        <v>0</v>
      </c>
      <c r="AF738">
        <f>IF(OR(Table1[[#This Row],[Merged_Coding3numerical1]]=2,Table1[[#This Row],[Merged_Coding3numerical2]]=2,Table1[[#This Row],[Merged_Coding3numerical3]]=2),1,0)</f>
        <v>1</v>
      </c>
      <c r="AG738">
        <f>IF(OR(Table1[[#This Row],[Merged_Coding3numerical1]]=3,Table1[[#This Row],[Merged_Coding3numerical2]]=3,Table1[[#This Row],[Merged_Coding3numerical3]]=3),1,0)</f>
        <v>0</v>
      </c>
      <c r="AH738">
        <f>IF(OR(Table1[[#This Row],[Merged_Coding3numerical1]]=4,Table1[[#This Row],[Merged_Coding3numerical2]]=4,Table1[[#This Row],[Merged_Coding3numerical3]]=4),1,0)</f>
        <v>1</v>
      </c>
      <c r="AI738">
        <f>IF(OR(Table1[[#This Row],[Merged_Coding3numerical1]]=5,Table1[[#This Row],[Merged_Coding3numerical2]]=5,Table1[[#This Row],[Merged_Coding3numerical3]]=5),1,0)</f>
        <v>0</v>
      </c>
      <c r="AJ738">
        <f>LEN(Table1[[#This Row],[narratives_open]])</f>
        <v>246</v>
      </c>
      <c r="AK738" s="1" t="s">
        <v>113</v>
      </c>
      <c r="AL738" s="1">
        <v>1</v>
      </c>
      <c r="AM738" s="1" t="s">
        <v>112</v>
      </c>
      <c r="AN738" s="1">
        <v>3</v>
      </c>
      <c r="AR738">
        <f t="shared" si="11"/>
        <v>0.5</v>
      </c>
      <c r="AS738">
        <v>1</v>
      </c>
      <c r="AT738">
        <v>2</v>
      </c>
      <c r="AU738">
        <v>3</v>
      </c>
      <c r="AV738">
        <f>IF(Table1[[#This Row],[narratives_rank_1]]=1,IF(Table1[[#This Row],[narratives_rank_2]]=2,123,132),IF(Table1[[#This Row],[narratives_rank_1]]=2,IF(Table1[[#This Row],[narratives_rank_2]]=1,213,231),IF(Table1[[#This Row],[narratives_rank_2]]=1,312,321)))</f>
        <v>123</v>
      </c>
      <c r="AW738" t="str">
        <f>IF(AV738=[1]Q4_narr_rank!$B$2,[1]Q4_narr_rank!$A$2,IF(AV738=[1]Q4_narr_rank!$B$3,[1]Q4_narr_rank!$A$3,IF(AV738=[1]Q4_narr_rank!$B$4,[1]Q4_narr_rank!$A$4,IF(AV738=[1]Q4_narr_rank!$B$5,[1]Q4_narr_rank!$A$5,IF(AV738=[1]Q4_narr_rank!$B$6,[1]Q4_narr_rank!$A$6,IF(AV738=[1]Q4_narr_rank!$B$7,[1]Q4_narr_rank!$A$7))))))</f>
        <v>Cynics</v>
      </c>
      <c r="AX738" t="s">
        <v>3904</v>
      </c>
      <c r="AY738">
        <v>1</v>
      </c>
      <c r="AZ738">
        <f>LEN(Table1[[#This Row],[narratives_probing]])</f>
        <v>458</v>
      </c>
      <c r="BA738" s="6" t="str">
        <f>IF(Table1[[#This Row],[narratives_rank_1]]=1,"Money",IF(Table1[[#This Row],[narratives_rank_2]]=1,"Mixture",IF(Table1[[#This Row],[narratives_rank_3]]=1,"Sincere")))</f>
        <v>Money</v>
      </c>
      <c r="BB738" s="7" t="s">
        <v>116</v>
      </c>
      <c r="BC738" s="1">
        <v>10</v>
      </c>
      <c r="BF738" t="s">
        <v>93</v>
      </c>
      <c r="BG738" t="s">
        <v>94</v>
      </c>
      <c r="BH738" t="s">
        <v>118</v>
      </c>
      <c r="BI738" t="s">
        <v>118</v>
      </c>
      <c r="BJ738" t="s">
        <v>154</v>
      </c>
      <c r="BK738" t="s">
        <v>163</v>
      </c>
      <c r="BL738" t="s">
        <v>135</v>
      </c>
      <c r="BN738">
        <v>36</v>
      </c>
      <c r="BO738" t="s">
        <v>122</v>
      </c>
      <c r="BP738" t="s">
        <v>164</v>
      </c>
      <c r="BQ738" t="s">
        <v>138</v>
      </c>
    </row>
    <row r="739" spans="1:69" x14ac:dyDescent="0.2">
      <c r="A739" t="s">
        <v>3905</v>
      </c>
      <c r="B739" t="s">
        <v>3905</v>
      </c>
      <c r="C739">
        <v>95.338999999999999</v>
      </c>
      <c r="D739" t="s">
        <v>3906</v>
      </c>
      <c r="E739" s="1" t="s">
        <v>127</v>
      </c>
      <c r="F739" s="1">
        <v>3</v>
      </c>
      <c r="G739" s="1" t="s">
        <v>128</v>
      </c>
      <c r="H739" s="1">
        <v>9</v>
      </c>
      <c r="I739" s="1">
        <v>1</v>
      </c>
      <c r="J739" t="s">
        <v>3907</v>
      </c>
      <c r="K739" s="1" t="s">
        <v>108</v>
      </c>
      <c r="L739" s="1">
        <v>1</v>
      </c>
      <c r="M739" s="1" t="s">
        <v>109</v>
      </c>
      <c r="N739" s="1">
        <v>1</v>
      </c>
      <c r="O739" s="1" t="s">
        <v>88</v>
      </c>
      <c r="P739" s="1">
        <v>4</v>
      </c>
      <c r="R739" t="s">
        <v>3908</v>
      </c>
      <c r="S739">
        <v>0</v>
      </c>
      <c r="V739" t="s">
        <v>90</v>
      </c>
      <c r="W739" s="8">
        <f>IF(Table1[[#This Row],[main_reasontext]]=[1]Q3_narr_open!$A$23,1,IF(Table1[[#This Row],[main_reasontext]]=[1]Q3_narr_open!$A$24,2,IF(Table1[[#This Row],[main_reasontext]]=[1]Q3_narr_open!$A$25,3,IF(Table1[[#This Row],[main_reasontext]]=[1]Q3_narr_open!$A$26,4,))))</f>
        <v>1</v>
      </c>
      <c r="X739">
        <v>0</v>
      </c>
      <c r="Y739" t="str" cm="1">
        <f t="array" ref="Y73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39" cm="1">
        <f t="array" ref="Z73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39" t="str" cm="1">
        <f t="array" ref="AA73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739" cm="1">
        <f t="array" ref="AB73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739" t="str" cm="1">
        <f t="array" ref="AC73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739" cm="1">
        <f t="array" ref="AD73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739">
        <f>IF(OR(Table1[[#This Row],[Merged_Coding3numerical1]]=1,Table1[[#This Row],[Merged_Coding3numerical2]]=1,Table1[[#This Row],[Merged_Coding3numerical3]]=1),1,0)</f>
        <v>1</v>
      </c>
      <c r="AF739">
        <f>IF(OR(Table1[[#This Row],[Merged_Coding3numerical1]]=2,Table1[[#This Row],[Merged_Coding3numerical2]]=2,Table1[[#This Row],[Merged_Coding3numerical3]]=2),1,0)</f>
        <v>1</v>
      </c>
      <c r="AG739">
        <f>IF(OR(Table1[[#This Row],[Merged_Coding3numerical1]]=3,Table1[[#This Row],[Merged_Coding3numerical2]]=3,Table1[[#This Row],[Merged_Coding3numerical3]]=3),1,0)</f>
        <v>1</v>
      </c>
      <c r="AH739">
        <f>IF(OR(Table1[[#This Row],[Merged_Coding3numerical1]]=4,Table1[[#This Row],[Merged_Coding3numerical2]]=4,Table1[[#This Row],[Merged_Coding3numerical3]]=4),1,0)</f>
        <v>0</v>
      </c>
      <c r="AI739">
        <f>IF(OR(Table1[[#This Row],[Merged_Coding3numerical1]]=5,Table1[[#This Row],[Merged_Coding3numerical2]]=5,Table1[[#This Row],[Merged_Coding3numerical3]]=5),1,0)</f>
        <v>0</v>
      </c>
      <c r="AJ739">
        <f>LEN(Table1[[#This Row],[narratives_open]])</f>
        <v>90</v>
      </c>
      <c r="AK739" s="1" t="s">
        <v>90</v>
      </c>
      <c r="AL739" s="1">
        <v>2</v>
      </c>
      <c r="AM739" s="1" t="s">
        <v>112</v>
      </c>
      <c r="AN739" s="1">
        <v>3</v>
      </c>
      <c r="AO739" s="1" t="s">
        <v>1254</v>
      </c>
      <c r="AP739" s="1">
        <v>10</v>
      </c>
      <c r="AR739">
        <f t="shared" si="11"/>
        <v>0.33333333333333331</v>
      </c>
      <c r="AS739">
        <v>2</v>
      </c>
      <c r="AT739">
        <v>1</v>
      </c>
      <c r="AU739">
        <v>3</v>
      </c>
      <c r="AV739">
        <f>IF(Table1[[#This Row],[narratives_rank_1]]=1,IF(Table1[[#This Row],[narratives_rank_2]]=2,123,132),IF(Table1[[#This Row],[narratives_rank_1]]=2,IF(Table1[[#This Row],[narratives_rank_2]]=1,213,231),IF(Table1[[#This Row],[narratives_rank_2]]=1,312,321)))</f>
        <v>213</v>
      </c>
      <c r="AW739" t="str">
        <f>IF(AV739=[1]Q4_narr_rank!$B$2,[1]Q4_narr_rank!$A$2,IF(AV739=[1]Q4_narr_rank!$B$3,[1]Q4_narr_rank!$A$3,IF(AV739=[1]Q4_narr_rank!$B$4,[1]Q4_narr_rank!$A$4,IF(AV739=[1]Q4_narr_rank!$B$5,[1]Q4_narr_rank!$A$5,IF(AV739=[1]Q4_narr_rank!$B$6,[1]Q4_narr_rank!$A$6,IF(AV739=[1]Q4_narr_rank!$B$7,[1]Q4_narr_rank!$A$7))))))</f>
        <v>Balanced Cynics</v>
      </c>
      <c r="AX739" t="s">
        <v>3909</v>
      </c>
      <c r="AY739">
        <v>1</v>
      </c>
      <c r="AZ739">
        <f>LEN(Table1[[#This Row],[narratives_probing]])</f>
        <v>41</v>
      </c>
      <c r="BA739" s="6" t="str">
        <f>IF(Table1[[#This Row],[narratives_rank_1]]=1,"Money",IF(Table1[[#This Row],[narratives_rank_2]]=1,"Mixture",IF(Table1[[#This Row],[narratives_rank_3]]=1,"Sincere")))</f>
        <v>Mixture</v>
      </c>
      <c r="BB739" s="9" t="s">
        <v>336</v>
      </c>
      <c r="BC739" s="1">
        <v>3</v>
      </c>
      <c r="BF739" t="s">
        <v>133</v>
      </c>
      <c r="BG739" t="s">
        <v>187</v>
      </c>
      <c r="BH739" t="s">
        <v>118</v>
      </c>
      <c r="BI739" t="s">
        <v>146</v>
      </c>
      <c r="BJ739" t="s">
        <v>134</v>
      </c>
      <c r="BK739" t="s">
        <v>163</v>
      </c>
      <c r="BL739" t="s">
        <v>135</v>
      </c>
      <c r="BN739">
        <v>21</v>
      </c>
      <c r="BO739" t="s">
        <v>100</v>
      </c>
      <c r="BP739" t="s">
        <v>123</v>
      </c>
      <c r="BQ739" t="s">
        <v>124</v>
      </c>
    </row>
    <row r="740" spans="1:69" x14ac:dyDescent="0.2">
      <c r="A740" t="s">
        <v>3910</v>
      </c>
      <c r="B740" t="s">
        <v>3910</v>
      </c>
      <c r="C740">
        <v>90.66</v>
      </c>
      <c r="D740" t="s">
        <v>3911</v>
      </c>
      <c r="E740" s="1" t="s">
        <v>105</v>
      </c>
      <c r="F740" s="1">
        <v>1</v>
      </c>
      <c r="G740" s="1" t="s">
        <v>106</v>
      </c>
      <c r="H740" s="1">
        <v>2</v>
      </c>
      <c r="I740" s="1"/>
      <c r="J740" t="s">
        <v>3912</v>
      </c>
      <c r="K740" s="1" t="s">
        <v>108</v>
      </c>
      <c r="L740" s="1">
        <v>1</v>
      </c>
      <c r="M740" s="1" t="s">
        <v>109</v>
      </c>
      <c r="N740" s="1">
        <v>1</v>
      </c>
      <c r="O740" s="1" t="s">
        <v>88</v>
      </c>
      <c r="P740" s="1">
        <v>4</v>
      </c>
      <c r="R740" t="s">
        <v>3913</v>
      </c>
      <c r="S740">
        <v>0</v>
      </c>
      <c r="T740" t="s">
        <v>170</v>
      </c>
      <c r="U740">
        <v>1</v>
      </c>
      <c r="X740">
        <v>0</v>
      </c>
      <c r="Y740" t="str" cm="1">
        <f t="array" ref="Y74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40" cm="1">
        <f t="array" ref="Z74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40" t="str" cm="1">
        <f t="array" ref="AA74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40" t="str" cm="1">
        <f t="array" ref="AB74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40" t="str" cm="1">
        <f t="array" ref="AC74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40" t="str" cm="1">
        <f t="array" ref="AD74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40">
        <f>IF(OR(Table1[[#This Row],[Merged_Coding3numerical1]]=1,Table1[[#This Row],[Merged_Coding3numerical2]]=1,Table1[[#This Row],[Merged_Coding3numerical3]]=1),1,0)</f>
        <v>1</v>
      </c>
      <c r="AF740">
        <f>IF(OR(Table1[[#This Row],[Merged_Coding3numerical1]]=2,Table1[[#This Row],[Merged_Coding3numerical2]]=2,Table1[[#This Row],[Merged_Coding3numerical3]]=2),1,0)</f>
        <v>0</v>
      </c>
      <c r="AG740">
        <f>IF(OR(Table1[[#This Row],[Merged_Coding3numerical1]]=3,Table1[[#This Row],[Merged_Coding3numerical2]]=3,Table1[[#This Row],[Merged_Coding3numerical3]]=3),1,0)</f>
        <v>0</v>
      </c>
      <c r="AH740">
        <f>IF(OR(Table1[[#This Row],[Merged_Coding3numerical1]]=4,Table1[[#This Row],[Merged_Coding3numerical2]]=4,Table1[[#This Row],[Merged_Coding3numerical3]]=4),1,0)</f>
        <v>0</v>
      </c>
      <c r="AI740">
        <f>IF(OR(Table1[[#This Row],[Merged_Coding3numerical1]]=5,Table1[[#This Row],[Merged_Coding3numerical2]]=5,Table1[[#This Row],[Merged_Coding3numerical3]]=5),1,0)</f>
        <v>0</v>
      </c>
      <c r="AJ740">
        <f>LEN(Table1[[#This Row],[narratives_open]])</f>
        <v>432</v>
      </c>
      <c r="AK740" s="1" t="s">
        <v>90</v>
      </c>
      <c r="AL740" s="1">
        <v>2</v>
      </c>
      <c r="AR740">
        <f t="shared" si="11"/>
        <v>1</v>
      </c>
      <c r="AS740">
        <v>1</v>
      </c>
      <c r="AT740">
        <v>2</v>
      </c>
      <c r="AU740">
        <v>3</v>
      </c>
      <c r="AV740">
        <f>IF(Table1[[#This Row],[narratives_rank_1]]=1,IF(Table1[[#This Row],[narratives_rank_2]]=2,123,132),IF(Table1[[#This Row],[narratives_rank_1]]=2,IF(Table1[[#This Row],[narratives_rank_2]]=1,213,231),IF(Table1[[#This Row],[narratives_rank_2]]=1,312,321)))</f>
        <v>123</v>
      </c>
      <c r="AW740" t="str">
        <f>IF(AV740=[1]Q4_narr_rank!$B$2,[1]Q4_narr_rank!$A$2,IF(AV740=[1]Q4_narr_rank!$B$3,[1]Q4_narr_rank!$A$3,IF(AV740=[1]Q4_narr_rank!$B$4,[1]Q4_narr_rank!$A$4,IF(AV740=[1]Q4_narr_rank!$B$5,[1]Q4_narr_rank!$A$5,IF(AV740=[1]Q4_narr_rank!$B$6,[1]Q4_narr_rank!$A$6,IF(AV740=[1]Q4_narr_rank!$B$7,[1]Q4_narr_rank!$A$7))))))</f>
        <v>Cynics</v>
      </c>
      <c r="AX740" t="s">
        <v>3914</v>
      </c>
      <c r="AY740">
        <v>1</v>
      </c>
      <c r="AZ740">
        <f>LEN(Table1[[#This Row],[narratives_probing]])</f>
        <v>277</v>
      </c>
      <c r="BA740" s="6" t="str">
        <f>IF(Table1[[#This Row],[narratives_rank_1]]=1,"Money",IF(Table1[[#This Row],[narratives_rank_2]]=1,"Mixture",IF(Table1[[#This Row],[narratives_rank_3]]=1,"Sincere")))</f>
        <v>Money</v>
      </c>
      <c r="BB740" s="1" t="s">
        <v>116</v>
      </c>
      <c r="BC740" s="1">
        <v>10</v>
      </c>
      <c r="BF740" t="s">
        <v>202</v>
      </c>
      <c r="BG740" t="s">
        <v>187</v>
      </c>
      <c r="BH740" t="s">
        <v>188</v>
      </c>
      <c r="BI740" t="s">
        <v>188</v>
      </c>
      <c r="BJ740" t="s">
        <v>162</v>
      </c>
      <c r="BK740" t="s">
        <v>120</v>
      </c>
      <c r="BL740" t="s">
        <v>135</v>
      </c>
      <c r="BN740">
        <v>37</v>
      </c>
      <c r="BO740" t="s">
        <v>122</v>
      </c>
      <c r="BP740" t="s">
        <v>123</v>
      </c>
      <c r="BQ740" t="s">
        <v>156</v>
      </c>
    </row>
    <row r="741" spans="1:69" x14ac:dyDescent="0.2">
      <c r="A741" t="s">
        <v>3915</v>
      </c>
      <c r="B741" t="s">
        <v>3915</v>
      </c>
      <c r="C741">
        <v>281.51299999999998</v>
      </c>
      <c r="D741" t="s">
        <v>3916</v>
      </c>
      <c r="E741" s="1" t="s">
        <v>205</v>
      </c>
      <c r="F741" s="1">
        <v>2</v>
      </c>
      <c r="G741" s="1" t="s">
        <v>206</v>
      </c>
      <c r="H741" s="1">
        <v>6</v>
      </c>
      <c r="I741" s="1"/>
      <c r="J741" t="s">
        <v>3917</v>
      </c>
      <c r="K741" s="1" t="s">
        <v>108</v>
      </c>
      <c r="L741" s="1">
        <v>1</v>
      </c>
      <c r="M741" s="1" t="s">
        <v>109</v>
      </c>
      <c r="N741" s="1">
        <v>1</v>
      </c>
      <c r="O741" s="1" t="s">
        <v>88</v>
      </c>
      <c r="P741" s="1">
        <v>4</v>
      </c>
      <c r="R741" t="s">
        <v>3918</v>
      </c>
      <c r="S741">
        <v>0</v>
      </c>
      <c r="X741">
        <v>0</v>
      </c>
      <c r="Y741" t="str" cm="1">
        <f t="array" ref="Y74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41" cm="1">
        <f t="array" ref="Z74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41" t="str" cm="1">
        <f t="array" ref="AA74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41" t="str" cm="1">
        <f t="array" ref="AB74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41" t="str" cm="1">
        <f t="array" ref="AC74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41" t="str" cm="1">
        <f t="array" ref="AD74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41">
        <f>IF(OR(Table1[[#This Row],[Merged_Coding3numerical1]]=1,Table1[[#This Row],[Merged_Coding3numerical2]]=1,Table1[[#This Row],[Merged_Coding3numerical3]]=1),1,0)</f>
        <v>0</v>
      </c>
      <c r="AF741">
        <f>IF(OR(Table1[[#This Row],[Merged_Coding3numerical1]]=2,Table1[[#This Row],[Merged_Coding3numerical2]]=2,Table1[[#This Row],[Merged_Coding3numerical3]]=2),1,0)</f>
        <v>0</v>
      </c>
      <c r="AG741">
        <f>IF(OR(Table1[[#This Row],[Merged_Coding3numerical1]]=3,Table1[[#This Row],[Merged_Coding3numerical2]]=3,Table1[[#This Row],[Merged_Coding3numerical3]]=3),1,0)</f>
        <v>0</v>
      </c>
      <c r="AH741">
        <f>IF(OR(Table1[[#This Row],[Merged_Coding3numerical1]]=4,Table1[[#This Row],[Merged_Coding3numerical2]]=4,Table1[[#This Row],[Merged_Coding3numerical3]]=4),1,0)</f>
        <v>1</v>
      </c>
      <c r="AI741">
        <f>IF(OR(Table1[[#This Row],[Merged_Coding3numerical1]]=5,Table1[[#This Row],[Merged_Coding3numerical2]]=5,Table1[[#This Row],[Merged_Coding3numerical3]]=5),1,0)</f>
        <v>0</v>
      </c>
      <c r="AJ741">
        <f>LEN(Table1[[#This Row],[narratives_open]])</f>
        <v>235</v>
      </c>
      <c r="AK741" s="1" t="s">
        <v>113</v>
      </c>
      <c r="AL741" s="1">
        <v>1</v>
      </c>
      <c r="AR741">
        <f t="shared" si="11"/>
        <v>1</v>
      </c>
      <c r="AS741">
        <v>2</v>
      </c>
      <c r="AT741">
        <v>1</v>
      </c>
      <c r="AU741">
        <v>3</v>
      </c>
      <c r="AV741">
        <f>IF(Table1[[#This Row],[narratives_rank_1]]=1,IF(Table1[[#This Row],[narratives_rank_2]]=2,123,132),IF(Table1[[#This Row],[narratives_rank_1]]=2,IF(Table1[[#This Row],[narratives_rank_2]]=1,213,231),IF(Table1[[#This Row],[narratives_rank_2]]=1,312,321)))</f>
        <v>213</v>
      </c>
      <c r="AW741" t="str">
        <f>IF(AV741=[1]Q4_narr_rank!$B$2,[1]Q4_narr_rank!$A$2,IF(AV741=[1]Q4_narr_rank!$B$3,[1]Q4_narr_rank!$A$3,IF(AV741=[1]Q4_narr_rank!$B$4,[1]Q4_narr_rank!$A$4,IF(AV741=[1]Q4_narr_rank!$B$5,[1]Q4_narr_rank!$A$5,IF(AV741=[1]Q4_narr_rank!$B$6,[1]Q4_narr_rank!$A$6,IF(AV741=[1]Q4_narr_rank!$B$7,[1]Q4_narr_rank!$A$7))))))</f>
        <v>Balanced Cynics</v>
      </c>
      <c r="AX741" t="s">
        <v>3919</v>
      </c>
      <c r="AY741">
        <v>1</v>
      </c>
      <c r="AZ741">
        <f>LEN(Table1[[#This Row],[narratives_probing]])</f>
        <v>159</v>
      </c>
      <c r="BA741" s="6" t="str">
        <f>IF(Table1[[#This Row],[narratives_rank_1]]=1,"Money",IF(Table1[[#This Row],[narratives_rank_2]]=1,"Mixture",IF(Table1[[#This Row],[narratives_rank_3]]=1,"Sincere")))</f>
        <v>Mixture</v>
      </c>
      <c r="BB741" s="10" t="s">
        <v>116</v>
      </c>
      <c r="BC741" s="1">
        <v>10</v>
      </c>
      <c r="BF741" t="s">
        <v>223</v>
      </c>
      <c r="BG741" t="s">
        <v>187</v>
      </c>
      <c r="BH741" t="s">
        <v>96</v>
      </c>
      <c r="BI741" t="s">
        <v>146</v>
      </c>
      <c r="BJ741" t="s">
        <v>162</v>
      </c>
      <c r="BK741" t="s">
        <v>163</v>
      </c>
      <c r="BL741" t="s">
        <v>448</v>
      </c>
      <c r="BM741" t="s">
        <v>3920</v>
      </c>
      <c r="BN741">
        <v>29</v>
      </c>
      <c r="BO741" t="s">
        <v>136</v>
      </c>
      <c r="BP741" t="s">
        <v>147</v>
      </c>
      <c r="BQ741" t="s">
        <v>138</v>
      </c>
    </row>
    <row r="742" spans="1:69" x14ac:dyDescent="0.2">
      <c r="A742" t="s">
        <v>3921</v>
      </c>
      <c r="B742" t="s">
        <v>3921</v>
      </c>
      <c r="C742">
        <v>97.344999999999999</v>
      </c>
      <c r="D742" t="s">
        <v>3922</v>
      </c>
      <c r="E742" s="1" t="s">
        <v>84</v>
      </c>
      <c r="F742" s="1">
        <v>4</v>
      </c>
      <c r="G742" s="1" t="s">
        <v>84</v>
      </c>
      <c r="H742" s="1">
        <v>1</v>
      </c>
      <c r="I742" s="1"/>
      <c r="J742" t="s">
        <v>3923</v>
      </c>
      <c r="K742" s="1" t="s">
        <v>108</v>
      </c>
      <c r="L742" s="1">
        <v>1</v>
      </c>
      <c r="M742" s="1" t="s">
        <v>109</v>
      </c>
      <c r="N742" s="1">
        <v>1</v>
      </c>
      <c r="O742" s="1" t="s">
        <v>88</v>
      </c>
      <c r="P742" s="1">
        <v>4</v>
      </c>
      <c r="R742" t="s">
        <v>3924</v>
      </c>
      <c r="S742">
        <v>0</v>
      </c>
      <c r="X742">
        <v>0</v>
      </c>
      <c r="Y742" t="str" cm="1">
        <f t="array" ref="Y74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42" cm="1">
        <f t="array" ref="Z74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42" t="str" cm="1">
        <f t="array" ref="AA74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42" t="str" cm="1">
        <f t="array" ref="AB74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42" t="str" cm="1">
        <f t="array" ref="AC74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42" t="str" cm="1">
        <f t="array" ref="AD74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42">
        <f>IF(OR(Table1[[#This Row],[Merged_Coding3numerical1]]=1,Table1[[#This Row],[Merged_Coding3numerical2]]=1,Table1[[#This Row],[Merged_Coding3numerical3]]=1),1,0)</f>
        <v>1</v>
      </c>
      <c r="AF742">
        <f>IF(OR(Table1[[#This Row],[Merged_Coding3numerical1]]=2,Table1[[#This Row],[Merged_Coding3numerical2]]=2,Table1[[#This Row],[Merged_Coding3numerical3]]=2),1,0)</f>
        <v>0</v>
      </c>
      <c r="AG742">
        <f>IF(OR(Table1[[#This Row],[Merged_Coding3numerical1]]=3,Table1[[#This Row],[Merged_Coding3numerical2]]=3,Table1[[#This Row],[Merged_Coding3numerical3]]=3),1,0)</f>
        <v>0</v>
      </c>
      <c r="AH742">
        <f>IF(OR(Table1[[#This Row],[Merged_Coding3numerical1]]=4,Table1[[#This Row],[Merged_Coding3numerical2]]=4,Table1[[#This Row],[Merged_Coding3numerical3]]=4),1,0)</f>
        <v>0</v>
      </c>
      <c r="AI742">
        <f>IF(OR(Table1[[#This Row],[Merged_Coding3numerical1]]=5,Table1[[#This Row],[Merged_Coding3numerical2]]=5,Table1[[#This Row],[Merged_Coding3numerical3]]=5),1,0)</f>
        <v>0</v>
      </c>
      <c r="AJ742">
        <f>LEN(Table1[[#This Row],[narratives_open]])</f>
        <v>396</v>
      </c>
      <c r="AK742" s="1" t="s">
        <v>90</v>
      </c>
      <c r="AL742" s="1">
        <v>2</v>
      </c>
      <c r="AM742" s="1"/>
      <c r="AN742" s="1"/>
      <c r="AR742">
        <f t="shared" si="11"/>
        <v>1</v>
      </c>
      <c r="AS742">
        <v>2</v>
      </c>
      <c r="AT742">
        <v>1</v>
      </c>
      <c r="AU742">
        <v>3</v>
      </c>
      <c r="AV742">
        <f>IF(Table1[[#This Row],[narratives_rank_1]]=1,IF(Table1[[#This Row],[narratives_rank_2]]=2,123,132),IF(Table1[[#This Row],[narratives_rank_1]]=2,IF(Table1[[#This Row],[narratives_rank_2]]=1,213,231),IF(Table1[[#This Row],[narratives_rank_2]]=1,312,321)))</f>
        <v>213</v>
      </c>
      <c r="AW742" t="str">
        <f>IF(AV742=[1]Q4_narr_rank!$B$2,[1]Q4_narr_rank!$A$2,IF(AV742=[1]Q4_narr_rank!$B$3,[1]Q4_narr_rank!$A$3,IF(AV742=[1]Q4_narr_rank!$B$4,[1]Q4_narr_rank!$A$4,IF(AV742=[1]Q4_narr_rank!$B$5,[1]Q4_narr_rank!$A$5,IF(AV742=[1]Q4_narr_rank!$B$6,[1]Q4_narr_rank!$A$6,IF(AV742=[1]Q4_narr_rank!$B$7,[1]Q4_narr_rank!$A$7))))))</f>
        <v>Balanced Cynics</v>
      </c>
      <c r="AX742" t="s">
        <v>3925</v>
      </c>
      <c r="AY742">
        <v>1</v>
      </c>
      <c r="AZ742">
        <f>LEN(Table1[[#This Row],[narratives_probing]])</f>
        <v>329</v>
      </c>
      <c r="BA742" s="6" t="str">
        <f>IF(Table1[[#This Row],[narratives_rank_1]]=1,"Money",IF(Table1[[#This Row],[narratives_rank_2]]=1,"Mixture",IF(Table1[[#This Row],[narratives_rank_3]]=1,"Sincere")))</f>
        <v>Mixture</v>
      </c>
      <c r="BB742" s="16" t="s">
        <v>116</v>
      </c>
      <c r="BC742" s="1">
        <v>10</v>
      </c>
      <c r="BF742" t="s">
        <v>223</v>
      </c>
      <c r="BG742" t="s">
        <v>187</v>
      </c>
      <c r="BH742" t="s">
        <v>498</v>
      </c>
      <c r="BI742" t="s">
        <v>146</v>
      </c>
      <c r="BJ742" t="s">
        <v>162</v>
      </c>
      <c r="BK742" t="s">
        <v>120</v>
      </c>
      <c r="BL742" t="s">
        <v>135</v>
      </c>
      <c r="BN742">
        <v>37</v>
      </c>
      <c r="BO742" t="s">
        <v>122</v>
      </c>
      <c r="BP742" t="s">
        <v>123</v>
      </c>
      <c r="BQ742" t="s">
        <v>124</v>
      </c>
    </row>
    <row r="743" spans="1:69" x14ac:dyDescent="0.2">
      <c r="A743" t="s">
        <v>3926</v>
      </c>
      <c r="B743" t="s">
        <v>3926</v>
      </c>
      <c r="C743">
        <v>117.13</v>
      </c>
      <c r="D743" t="s">
        <v>3927</v>
      </c>
      <c r="E743" s="1" t="s">
        <v>205</v>
      </c>
      <c r="F743" s="1">
        <v>2</v>
      </c>
      <c r="G743" s="1" t="s">
        <v>206</v>
      </c>
      <c r="H743" s="1">
        <v>6</v>
      </c>
      <c r="I743" s="1"/>
      <c r="J743" t="s">
        <v>3928</v>
      </c>
      <c r="K743" s="1" t="s">
        <v>108</v>
      </c>
      <c r="L743" s="1">
        <v>1</v>
      </c>
      <c r="M743" s="1" t="s">
        <v>109</v>
      </c>
      <c r="N743" s="1">
        <v>1</v>
      </c>
      <c r="O743" s="1" t="s">
        <v>88</v>
      </c>
      <c r="P743" s="1">
        <v>4</v>
      </c>
      <c r="R743" t="s">
        <v>3929</v>
      </c>
      <c r="S743">
        <v>0</v>
      </c>
      <c r="V743" t="s">
        <v>185</v>
      </c>
      <c r="W743" s="8">
        <f>IF(Table1[[#This Row],[main_reasontext]]=[1]Q3_narr_open!$A$23,1,IF(Table1[[#This Row],[main_reasontext]]=[1]Q3_narr_open!$A$24,2,IF(Table1[[#This Row],[main_reasontext]]=[1]Q3_narr_open!$A$25,3,IF(Table1[[#This Row],[main_reasontext]]=[1]Q3_narr_open!$A$26,4,))))</f>
        <v>4</v>
      </c>
      <c r="X743">
        <v>0</v>
      </c>
      <c r="Y743" t="str" cm="1">
        <f t="array" ref="Y74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43" cm="1">
        <f t="array" ref="Z74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43" t="str" cm="1">
        <f t="array" ref="AA74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43" cm="1">
        <f t="array" ref="AB74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43" t="str" cm="1">
        <f t="array" ref="AC74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43" t="str" cm="1">
        <f t="array" ref="AD74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43">
        <f>IF(OR(Table1[[#This Row],[Merged_Coding3numerical1]]=1,Table1[[#This Row],[Merged_Coding3numerical2]]=1,Table1[[#This Row],[Merged_Coding3numerical3]]=1),1,0)</f>
        <v>1</v>
      </c>
      <c r="AF743">
        <f>IF(OR(Table1[[#This Row],[Merged_Coding3numerical1]]=2,Table1[[#This Row],[Merged_Coding3numerical2]]=2,Table1[[#This Row],[Merged_Coding3numerical3]]=2),1,0)</f>
        <v>0</v>
      </c>
      <c r="AG743">
        <f>IF(OR(Table1[[#This Row],[Merged_Coding3numerical1]]=3,Table1[[#This Row],[Merged_Coding3numerical2]]=3,Table1[[#This Row],[Merged_Coding3numerical3]]=3),1,0)</f>
        <v>0</v>
      </c>
      <c r="AH743">
        <f>IF(OR(Table1[[#This Row],[Merged_Coding3numerical1]]=4,Table1[[#This Row],[Merged_Coding3numerical2]]=4,Table1[[#This Row],[Merged_Coding3numerical3]]=4),1,0)</f>
        <v>1</v>
      </c>
      <c r="AI743">
        <f>IF(OR(Table1[[#This Row],[Merged_Coding3numerical1]]=5,Table1[[#This Row],[Merged_Coding3numerical2]]=5,Table1[[#This Row],[Merged_Coding3numerical3]]=5),1,0)</f>
        <v>0</v>
      </c>
      <c r="AJ743">
        <f>LEN(Table1[[#This Row],[narratives_open]])</f>
        <v>238</v>
      </c>
      <c r="AK743" s="1" t="s">
        <v>113</v>
      </c>
      <c r="AL743" s="1">
        <v>1</v>
      </c>
      <c r="AM743" s="1" t="s">
        <v>90</v>
      </c>
      <c r="AN743" s="1">
        <v>2</v>
      </c>
      <c r="AR743">
        <f t="shared" si="11"/>
        <v>0.5</v>
      </c>
      <c r="AS743">
        <v>3</v>
      </c>
      <c r="AT743">
        <v>1</v>
      </c>
      <c r="AU743">
        <v>2</v>
      </c>
      <c r="AV743">
        <f>IF(Table1[[#This Row],[narratives_rank_1]]=1,IF(Table1[[#This Row],[narratives_rank_2]]=2,123,132),IF(Table1[[#This Row],[narratives_rank_1]]=2,IF(Table1[[#This Row],[narratives_rank_2]]=1,213,231),IF(Table1[[#This Row],[narratives_rank_2]]=1,312,321)))</f>
        <v>312</v>
      </c>
      <c r="AW743" t="str">
        <f>IF(AV743=[1]Q4_narr_rank!$B$2,[1]Q4_narr_rank!$A$2,IF(AV743=[1]Q4_narr_rank!$B$3,[1]Q4_narr_rank!$A$3,IF(AV743=[1]Q4_narr_rank!$B$4,[1]Q4_narr_rank!$A$4,IF(AV743=[1]Q4_narr_rank!$B$5,[1]Q4_narr_rank!$A$5,IF(AV743=[1]Q4_narr_rank!$B$6,[1]Q4_narr_rank!$A$6,IF(AV743=[1]Q4_narr_rank!$B$7,[1]Q4_narr_rank!$A$7))))))</f>
        <v>Balanced Idealists</v>
      </c>
      <c r="AX743" t="s">
        <v>3930</v>
      </c>
      <c r="AY743">
        <v>1</v>
      </c>
      <c r="AZ743">
        <f>LEN(Table1[[#This Row],[narratives_probing]])</f>
        <v>444</v>
      </c>
      <c r="BA743" s="6" t="str">
        <f>IF(Table1[[#This Row],[narratives_rank_1]]=1,"Money",IF(Table1[[#This Row],[narratives_rank_2]]=1,"Mixture",IF(Table1[[#This Row],[narratives_rank_3]]=1,"Sincere")))</f>
        <v>Mixture</v>
      </c>
      <c r="BB743" s="9" t="s">
        <v>268</v>
      </c>
      <c r="BC743" s="1">
        <v>6</v>
      </c>
      <c r="BF743" t="s">
        <v>210</v>
      </c>
      <c r="BG743">
        <v>0.8</v>
      </c>
      <c r="BH743" t="s">
        <v>146</v>
      </c>
      <c r="BI743" t="s">
        <v>188</v>
      </c>
      <c r="BJ743" t="s">
        <v>134</v>
      </c>
      <c r="BK743" t="s">
        <v>98</v>
      </c>
      <c r="BL743" t="s">
        <v>135</v>
      </c>
      <c r="BN743">
        <v>22</v>
      </c>
      <c r="BO743" t="s">
        <v>122</v>
      </c>
      <c r="BP743" t="s">
        <v>147</v>
      </c>
      <c r="BQ743" t="s">
        <v>138</v>
      </c>
    </row>
    <row r="744" spans="1:69" x14ac:dyDescent="0.2">
      <c r="A744" t="s">
        <v>3931</v>
      </c>
      <c r="B744" t="s">
        <v>3931</v>
      </c>
      <c r="C744">
        <v>50.316000000000003</v>
      </c>
      <c r="D744" t="s">
        <v>3932</v>
      </c>
      <c r="E744" s="1" t="s">
        <v>105</v>
      </c>
      <c r="F744" s="1">
        <v>1</v>
      </c>
      <c r="G744" s="1" t="s">
        <v>106</v>
      </c>
      <c r="H744" s="1">
        <v>2</v>
      </c>
      <c r="I744" s="1"/>
      <c r="J744" t="s">
        <v>3933</v>
      </c>
      <c r="K744" s="1" t="s">
        <v>176</v>
      </c>
      <c r="L744" s="1">
        <v>2</v>
      </c>
      <c r="M744" s="1" t="s">
        <v>328</v>
      </c>
      <c r="N744" s="1">
        <v>4</v>
      </c>
      <c r="O744" s="1" t="s">
        <v>88</v>
      </c>
      <c r="P744" s="1">
        <v>4</v>
      </c>
      <c r="R744" t="s">
        <v>3934</v>
      </c>
      <c r="S744">
        <v>0</v>
      </c>
      <c r="X744">
        <v>0</v>
      </c>
      <c r="Y744" t="str" cm="1">
        <f t="array" ref="Y74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44" cm="1">
        <f t="array" ref="Z74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44" t="str" cm="1">
        <f t="array" ref="AA74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44" t="str" cm="1">
        <f t="array" ref="AB74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44" t="str" cm="1">
        <f t="array" ref="AC74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44" t="str" cm="1">
        <f t="array" ref="AD74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44">
        <f>IF(OR(Table1[[#This Row],[Merged_Coding3numerical1]]=1,Table1[[#This Row],[Merged_Coding3numerical2]]=1,Table1[[#This Row],[Merged_Coding3numerical3]]=1),1,0)</f>
        <v>1</v>
      </c>
      <c r="AF744">
        <f>IF(OR(Table1[[#This Row],[Merged_Coding3numerical1]]=2,Table1[[#This Row],[Merged_Coding3numerical2]]=2,Table1[[#This Row],[Merged_Coding3numerical3]]=2),1,0)</f>
        <v>0</v>
      </c>
      <c r="AG744">
        <f>IF(OR(Table1[[#This Row],[Merged_Coding3numerical1]]=3,Table1[[#This Row],[Merged_Coding3numerical2]]=3,Table1[[#This Row],[Merged_Coding3numerical3]]=3),1,0)</f>
        <v>0</v>
      </c>
      <c r="AH744">
        <f>IF(OR(Table1[[#This Row],[Merged_Coding3numerical1]]=4,Table1[[#This Row],[Merged_Coding3numerical2]]=4,Table1[[#This Row],[Merged_Coding3numerical3]]=4),1,0)</f>
        <v>0</v>
      </c>
      <c r="AI744">
        <f>IF(OR(Table1[[#This Row],[Merged_Coding3numerical1]]=5,Table1[[#This Row],[Merged_Coding3numerical2]]=5,Table1[[#This Row],[Merged_Coding3numerical3]]=5),1,0)</f>
        <v>0</v>
      </c>
      <c r="AJ744">
        <f>LEN(Table1[[#This Row],[narratives_open]])</f>
        <v>64</v>
      </c>
      <c r="AK744" s="1" t="s">
        <v>90</v>
      </c>
      <c r="AL744" s="1">
        <v>2</v>
      </c>
      <c r="AR744">
        <f t="shared" si="11"/>
        <v>1</v>
      </c>
      <c r="AS744">
        <v>1</v>
      </c>
      <c r="AT744">
        <v>2</v>
      </c>
      <c r="AU744">
        <v>3</v>
      </c>
      <c r="AV744">
        <f>IF(Table1[[#This Row],[narratives_rank_1]]=1,IF(Table1[[#This Row],[narratives_rank_2]]=2,123,132),IF(Table1[[#This Row],[narratives_rank_1]]=2,IF(Table1[[#This Row],[narratives_rank_2]]=1,213,231),IF(Table1[[#This Row],[narratives_rank_2]]=1,312,321)))</f>
        <v>123</v>
      </c>
      <c r="AW744" t="str">
        <f>IF(AV744=[1]Q4_narr_rank!$B$2,[1]Q4_narr_rank!$A$2,IF(AV744=[1]Q4_narr_rank!$B$3,[1]Q4_narr_rank!$A$3,IF(AV744=[1]Q4_narr_rank!$B$4,[1]Q4_narr_rank!$A$4,IF(AV744=[1]Q4_narr_rank!$B$5,[1]Q4_narr_rank!$A$5,IF(AV744=[1]Q4_narr_rank!$B$6,[1]Q4_narr_rank!$A$6,IF(AV744=[1]Q4_narr_rank!$B$7,[1]Q4_narr_rank!$A$7))))))</f>
        <v>Cynics</v>
      </c>
      <c r="AX744" t="s">
        <v>3935</v>
      </c>
      <c r="AY744">
        <v>1</v>
      </c>
      <c r="AZ744">
        <f>LEN(Table1[[#This Row],[narratives_probing]])</f>
        <v>52</v>
      </c>
      <c r="BA744" s="6" t="str">
        <f>IF(Table1[[#This Row],[narratives_rank_1]]=1,"Money",IF(Table1[[#This Row],[narratives_rank_2]]=1,"Mixture",IF(Table1[[#This Row],[narratives_rank_3]]=1,"Sincere")))</f>
        <v>Money</v>
      </c>
      <c r="BB744" s="7" t="s">
        <v>116</v>
      </c>
      <c r="BC744" s="1">
        <v>10</v>
      </c>
      <c r="BF744" t="s">
        <v>133</v>
      </c>
      <c r="BG744" t="s">
        <v>187</v>
      </c>
      <c r="BH744" t="s">
        <v>146</v>
      </c>
      <c r="BI744" t="s">
        <v>188</v>
      </c>
      <c r="BJ744" t="s">
        <v>119</v>
      </c>
      <c r="BK744" t="s">
        <v>120</v>
      </c>
      <c r="BL744" t="s">
        <v>135</v>
      </c>
      <c r="BN744">
        <v>36</v>
      </c>
      <c r="BO744" t="s">
        <v>136</v>
      </c>
      <c r="BP744" t="s">
        <v>123</v>
      </c>
      <c r="BQ744" t="s">
        <v>138</v>
      </c>
    </row>
    <row r="745" spans="1:69" x14ac:dyDescent="0.2">
      <c r="A745" t="s">
        <v>3936</v>
      </c>
      <c r="B745" t="s">
        <v>3936</v>
      </c>
      <c r="C745">
        <v>68.611999999999995</v>
      </c>
      <c r="D745" t="s">
        <v>3937</v>
      </c>
      <c r="E745" s="1" t="s">
        <v>205</v>
      </c>
      <c r="F745" s="1">
        <v>2</v>
      </c>
      <c r="G745" s="1" t="s">
        <v>206</v>
      </c>
      <c r="H745" s="1">
        <v>6</v>
      </c>
      <c r="I745" s="1"/>
      <c r="J745" t="s">
        <v>3938</v>
      </c>
      <c r="K745" s="1" t="s">
        <v>176</v>
      </c>
      <c r="L745" s="1">
        <v>2</v>
      </c>
      <c r="M745" s="1" t="s">
        <v>177</v>
      </c>
      <c r="N745" s="1">
        <v>2</v>
      </c>
      <c r="O745" s="1" t="s">
        <v>88</v>
      </c>
      <c r="P745" s="1">
        <v>4</v>
      </c>
      <c r="R745" t="s">
        <v>3939</v>
      </c>
      <c r="S745">
        <v>0</v>
      </c>
      <c r="X745">
        <v>0</v>
      </c>
      <c r="Y745" t="str" cm="1">
        <f t="array" ref="Y74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45" cm="1">
        <f t="array" ref="Z74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45" t="str" cm="1">
        <f t="array" ref="AA74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45" t="str" cm="1">
        <f t="array" ref="AB74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45" t="str" cm="1">
        <f t="array" ref="AC74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45" t="str" cm="1">
        <f t="array" ref="AD74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45">
        <f>IF(OR(Table1[[#This Row],[Merged_Coding3numerical1]]=1,Table1[[#This Row],[Merged_Coding3numerical2]]=1,Table1[[#This Row],[Merged_Coding3numerical3]]=1),1,0)</f>
        <v>1</v>
      </c>
      <c r="AF745">
        <f>IF(OR(Table1[[#This Row],[Merged_Coding3numerical1]]=2,Table1[[#This Row],[Merged_Coding3numerical2]]=2,Table1[[#This Row],[Merged_Coding3numerical3]]=2),1,0)</f>
        <v>0</v>
      </c>
      <c r="AG745">
        <f>IF(OR(Table1[[#This Row],[Merged_Coding3numerical1]]=3,Table1[[#This Row],[Merged_Coding3numerical2]]=3,Table1[[#This Row],[Merged_Coding3numerical3]]=3),1,0)</f>
        <v>0</v>
      </c>
      <c r="AH745">
        <f>IF(OR(Table1[[#This Row],[Merged_Coding3numerical1]]=4,Table1[[#This Row],[Merged_Coding3numerical2]]=4,Table1[[#This Row],[Merged_Coding3numerical3]]=4),1,0)</f>
        <v>0</v>
      </c>
      <c r="AI745">
        <f>IF(OR(Table1[[#This Row],[Merged_Coding3numerical1]]=5,Table1[[#This Row],[Merged_Coding3numerical2]]=5,Table1[[#This Row],[Merged_Coding3numerical3]]=5),1,0)</f>
        <v>0</v>
      </c>
      <c r="AJ745">
        <f>LEN(Table1[[#This Row],[narratives_open]])</f>
        <v>86</v>
      </c>
      <c r="AK745" s="1" t="s">
        <v>90</v>
      </c>
      <c r="AL745" s="1">
        <v>2</v>
      </c>
      <c r="AR745">
        <f t="shared" si="11"/>
        <v>1</v>
      </c>
      <c r="AS745">
        <v>1</v>
      </c>
      <c r="AT745">
        <v>2</v>
      </c>
      <c r="AU745">
        <v>3</v>
      </c>
      <c r="AV745">
        <f>IF(Table1[[#This Row],[narratives_rank_1]]=1,IF(Table1[[#This Row],[narratives_rank_2]]=2,123,132),IF(Table1[[#This Row],[narratives_rank_1]]=2,IF(Table1[[#This Row],[narratives_rank_2]]=1,213,231),IF(Table1[[#This Row],[narratives_rank_2]]=1,312,321)))</f>
        <v>123</v>
      </c>
      <c r="AW745" t="str">
        <f>IF(AV745=[1]Q4_narr_rank!$B$2,[1]Q4_narr_rank!$A$2,IF(AV745=[1]Q4_narr_rank!$B$3,[1]Q4_narr_rank!$A$3,IF(AV745=[1]Q4_narr_rank!$B$4,[1]Q4_narr_rank!$A$4,IF(AV745=[1]Q4_narr_rank!$B$5,[1]Q4_narr_rank!$A$5,IF(AV745=[1]Q4_narr_rank!$B$6,[1]Q4_narr_rank!$A$6,IF(AV745=[1]Q4_narr_rank!$B$7,[1]Q4_narr_rank!$A$7))))))</f>
        <v>Cynics</v>
      </c>
      <c r="AX745" t="s">
        <v>3940</v>
      </c>
      <c r="AY745">
        <v>1</v>
      </c>
      <c r="AZ745">
        <f>LEN(Table1[[#This Row],[narratives_probing]])</f>
        <v>161</v>
      </c>
      <c r="BA745" s="6" t="str">
        <f>IF(Table1[[#This Row],[narratives_rank_1]]=1,"Money",IF(Table1[[#This Row],[narratives_rank_2]]=1,"Mixture",IF(Table1[[#This Row],[narratives_rank_3]]=1,"Sincere")))</f>
        <v>Money</v>
      </c>
      <c r="BB745" s="1" t="s">
        <v>297</v>
      </c>
      <c r="BC745" s="1">
        <v>21</v>
      </c>
      <c r="BF745" t="s">
        <v>210</v>
      </c>
      <c r="BG745" t="s">
        <v>94</v>
      </c>
      <c r="BH745" t="s">
        <v>146</v>
      </c>
      <c r="BI745" t="s">
        <v>146</v>
      </c>
      <c r="BJ745" t="s">
        <v>154</v>
      </c>
      <c r="BK745" t="s">
        <v>163</v>
      </c>
      <c r="BL745" t="s">
        <v>99</v>
      </c>
      <c r="BN745">
        <v>22</v>
      </c>
      <c r="BO745" t="s">
        <v>122</v>
      </c>
      <c r="BP745" t="s">
        <v>324</v>
      </c>
      <c r="BQ745" t="s">
        <v>138</v>
      </c>
    </row>
    <row r="746" spans="1:69" x14ac:dyDescent="0.2">
      <c r="A746" t="s">
        <v>3941</v>
      </c>
      <c r="B746" t="s">
        <v>3941</v>
      </c>
      <c r="C746">
        <v>47.002000000000002</v>
      </c>
      <c r="D746" t="s">
        <v>3942</v>
      </c>
      <c r="E746" s="1" t="s">
        <v>84</v>
      </c>
      <c r="F746" s="1">
        <v>4</v>
      </c>
      <c r="G746" s="1" t="s">
        <v>84</v>
      </c>
      <c r="H746" s="1">
        <v>1</v>
      </c>
      <c r="I746" s="1"/>
      <c r="J746" t="s">
        <v>3943</v>
      </c>
      <c r="K746" s="1" t="s">
        <v>176</v>
      </c>
      <c r="L746" s="1">
        <v>2</v>
      </c>
      <c r="M746" s="1" t="s">
        <v>328</v>
      </c>
      <c r="N746" s="1">
        <v>4</v>
      </c>
      <c r="O746" s="1" t="s">
        <v>88</v>
      </c>
      <c r="P746" s="1">
        <v>4</v>
      </c>
      <c r="R746" t="s">
        <v>3944</v>
      </c>
      <c r="S746">
        <v>0</v>
      </c>
      <c r="V746" t="s">
        <v>90</v>
      </c>
      <c r="W746" s="8">
        <f>IF(Table1[[#This Row],[main_reasontext]]=[1]Q3_narr_open!$A$23,1,IF(Table1[[#This Row],[main_reasontext]]=[1]Q3_narr_open!$A$24,2,IF(Table1[[#This Row],[main_reasontext]]=[1]Q3_narr_open!$A$25,3,IF(Table1[[#This Row],[main_reasontext]]=[1]Q3_narr_open!$A$26,4,))))</f>
        <v>1</v>
      </c>
      <c r="X746">
        <v>1</v>
      </c>
      <c r="Y746" t="str" cm="1">
        <f t="array" ref="Y74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46" cm="1">
        <f t="array" ref="Z74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46" t="str" cm="1">
        <f t="array" ref="AA74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746" cm="1">
        <f t="array" ref="AB74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746" t="str" cm="1">
        <f t="array" ref="AC74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46" t="str" cm="1">
        <f t="array" ref="AD74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46">
        <f>IF(OR(Table1[[#This Row],[Merged_Coding3numerical1]]=1,Table1[[#This Row],[Merged_Coding3numerical2]]=1,Table1[[#This Row],[Merged_Coding3numerical3]]=1),1,0)</f>
        <v>1</v>
      </c>
      <c r="AF746">
        <f>IF(OR(Table1[[#This Row],[Merged_Coding3numerical1]]=2,Table1[[#This Row],[Merged_Coding3numerical2]]=2,Table1[[#This Row],[Merged_Coding3numerical3]]=2),1,0)</f>
        <v>1</v>
      </c>
      <c r="AG746">
        <f>IF(OR(Table1[[#This Row],[Merged_Coding3numerical1]]=3,Table1[[#This Row],[Merged_Coding3numerical2]]=3,Table1[[#This Row],[Merged_Coding3numerical3]]=3),1,0)</f>
        <v>0</v>
      </c>
      <c r="AH746">
        <f>IF(OR(Table1[[#This Row],[Merged_Coding3numerical1]]=4,Table1[[#This Row],[Merged_Coding3numerical2]]=4,Table1[[#This Row],[Merged_Coding3numerical3]]=4),1,0)</f>
        <v>0</v>
      </c>
      <c r="AI746">
        <f>IF(OR(Table1[[#This Row],[Merged_Coding3numerical1]]=5,Table1[[#This Row],[Merged_Coding3numerical2]]=5,Table1[[#This Row],[Merged_Coding3numerical3]]=5),1,0)</f>
        <v>0</v>
      </c>
      <c r="AJ746">
        <f>LEN(Table1[[#This Row],[narratives_open]])</f>
        <v>280</v>
      </c>
      <c r="AK746" s="1" t="s">
        <v>90</v>
      </c>
      <c r="AL746" s="1">
        <v>2</v>
      </c>
      <c r="AM746" s="1" t="s">
        <v>112</v>
      </c>
      <c r="AN746" s="1">
        <v>3</v>
      </c>
      <c r="AR746">
        <f t="shared" si="11"/>
        <v>0.5</v>
      </c>
      <c r="AS746">
        <v>1</v>
      </c>
      <c r="AT746">
        <v>2</v>
      </c>
      <c r="AU746">
        <v>3</v>
      </c>
      <c r="AV746">
        <f>IF(Table1[[#This Row],[narratives_rank_1]]=1,IF(Table1[[#This Row],[narratives_rank_2]]=2,123,132),IF(Table1[[#This Row],[narratives_rank_1]]=2,IF(Table1[[#This Row],[narratives_rank_2]]=1,213,231),IF(Table1[[#This Row],[narratives_rank_2]]=1,312,321)))</f>
        <v>123</v>
      </c>
      <c r="AW746" t="str">
        <f>IF(AV746=[1]Q4_narr_rank!$B$2,[1]Q4_narr_rank!$A$2,IF(AV746=[1]Q4_narr_rank!$B$3,[1]Q4_narr_rank!$A$3,IF(AV746=[1]Q4_narr_rank!$B$4,[1]Q4_narr_rank!$A$4,IF(AV746=[1]Q4_narr_rank!$B$5,[1]Q4_narr_rank!$A$5,IF(AV746=[1]Q4_narr_rank!$B$6,[1]Q4_narr_rank!$A$6,IF(AV746=[1]Q4_narr_rank!$B$7,[1]Q4_narr_rank!$A$7))))))</f>
        <v>Cynics</v>
      </c>
      <c r="AX746" t="s">
        <v>3945</v>
      </c>
      <c r="AY746">
        <v>1</v>
      </c>
      <c r="AZ746">
        <f>LEN(Table1[[#This Row],[narratives_probing]])</f>
        <v>169</v>
      </c>
      <c r="BA746" s="6" t="str">
        <f>IF(Table1[[#This Row],[narratives_rank_1]]=1,"Money",IF(Table1[[#This Row],[narratives_rank_2]]=1,"Mixture",IF(Table1[[#This Row],[narratives_rank_3]]=1,"Sincere")))</f>
        <v>Money</v>
      </c>
      <c r="BB746" s="1" t="s">
        <v>116</v>
      </c>
      <c r="BC746" s="1">
        <v>10</v>
      </c>
      <c r="BF746" t="s">
        <v>117</v>
      </c>
      <c r="BG746">
        <v>0.2</v>
      </c>
      <c r="BH746" t="s">
        <v>118</v>
      </c>
      <c r="BI746" t="s">
        <v>118</v>
      </c>
      <c r="BJ746" t="s">
        <v>154</v>
      </c>
      <c r="BK746" t="s">
        <v>120</v>
      </c>
      <c r="BL746" t="s">
        <v>135</v>
      </c>
      <c r="BN746">
        <v>22</v>
      </c>
      <c r="BO746" t="s">
        <v>122</v>
      </c>
      <c r="BP746" t="s">
        <v>147</v>
      </c>
      <c r="BQ746" t="s">
        <v>156</v>
      </c>
    </row>
    <row r="747" spans="1:69" x14ac:dyDescent="0.2">
      <c r="A747" t="s">
        <v>3946</v>
      </c>
      <c r="B747" t="s">
        <v>3946</v>
      </c>
      <c r="C747">
        <v>271.34699999999998</v>
      </c>
      <c r="D747" t="s">
        <v>3947</v>
      </c>
      <c r="E747" s="1" t="s">
        <v>205</v>
      </c>
      <c r="F747" s="1">
        <v>2</v>
      </c>
      <c r="G747" s="1" t="s">
        <v>206</v>
      </c>
      <c r="H747" s="1">
        <v>6</v>
      </c>
      <c r="I747" s="1"/>
      <c r="J747" t="s">
        <v>3948</v>
      </c>
      <c r="K747" s="1" t="s">
        <v>108</v>
      </c>
      <c r="L747" s="1">
        <v>1</v>
      </c>
      <c r="M747" s="1" t="s">
        <v>109</v>
      </c>
      <c r="N747" s="1">
        <v>1</v>
      </c>
      <c r="O747" s="1" t="s">
        <v>88</v>
      </c>
      <c r="P747" s="1">
        <v>4</v>
      </c>
      <c r="R747" t="s">
        <v>3949</v>
      </c>
      <c r="S747">
        <v>0</v>
      </c>
      <c r="X747">
        <v>0</v>
      </c>
      <c r="Y747" t="str" cm="1">
        <f t="array" ref="Y74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47" cm="1">
        <f t="array" ref="Z74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47" t="str" cm="1">
        <f t="array" ref="AA74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47" t="str" cm="1">
        <f t="array" ref="AB74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47" t="str" cm="1">
        <f t="array" ref="AC74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47" t="str" cm="1">
        <f t="array" ref="AD74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47">
        <f>IF(OR(Table1[[#This Row],[Merged_Coding3numerical1]]=1,Table1[[#This Row],[Merged_Coding3numerical2]]=1,Table1[[#This Row],[Merged_Coding3numerical3]]=1),1,0)</f>
        <v>1</v>
      </c>
      <c r="AF747">
        <f>IF(OR(Table1[[#This Row],[Merged_Coding3numerical1]]=2,Table1[[#This Row],[Merged_Coding3numerical2]]=2,Table1[[#This Row],[Merged_Coding3numerical3]]=2),1,0)</f>
        <v>0</v>
      </c>
      <c r="AG747">
        <f>IF(OR(Table1[[#This Row],[Merged_Coding3numerical1]]=3,Table1[[#This Row],[Merged_Coding3numerical2]]=3,Table1[[#This Row],[Merged_Coding3numerical3]]=3),1,0)</f>
        <v>0</v>
      </c>
      <c r="AH747">
        <f>IF(OR(Table1[[#This Row],[Merged_Coding3numerical1]]=4,Table1[[#This Row],[Merged_Coding3numerical2]]=4,Table1[[#This Row],[Merged_Coding3numerical3]]=4),1,0)</f>
        <v>0</v>
      </c>
      <c r="AI747">
        <f>IF(OR(Table1[[#This Row],[Merged_Coding3numerical1]]=5,Table1[[#This Row],[Merged_Coding3numerical2]]=5,Table1[[#This Row],[Merged_Coding3numerical3]]=5),1,0)</f>
        <v>0</v>
      </c>
      <c r="AJ747">
        <f>LEN(Table1[[#This Row],[narratives_open]])</f>
        <v>298</v>
      </c>
      <c r="AK747" s="1" t="s">
        <v>90</v>
      </c>
      <c r="AL747" s="1">
        <v>2</v>
      </c>
      <c r="AR747">
        <f t="shared" si="11"/>
        <v>1</v>
      </c>
      <c r="AS747">
        <v>2</v>
      </c>
      <c r="AT747">
        <v>1</v>
      </c>
      <c r="AU747">
        <v>3</v>
      </c>
      <c r="AV747">
        <f>IF(Table1[[#This Row],[narratives_rank_1]]=1,IF(Table1[[#This Row],[narratives_rank_2]]=2,123,132),IF(Table1[[#This Row],[narratives_rank_1]]=2,IF(Table1[[#This Row],[narratives_rank_2]]=1,213,231),IF(Table1[[#This Row],[narratives_rank_2]]=1,312,321)))</f>
        <v>213</v>
      </c>
      <c r="AW747" t="str">
        <f>IF(AV747=[1]Q4_narr_rank!$B$2,[1]Q4_narr_rank!$A$2,IF(AV747=[1]Q4_narr_rank!$B$3,[1]Q4_narr_rank!$A$3,IF(AV747=[1]Q4_narr_rank!$B$4,[1]Q4_narr_rank!$A$4,IF(AV747=[1]Q4_narr_rank!$B$5,[1]Q4_narr_rank!$A$5,IF(AV747=[1]Q4_narr_rank!$B$6,[1]Q4_narr_rank!$A$6,IF(AV747=[1]Q4_narr_rank!$B$7,[1]Q4_narr_rank!$A$7))))))</f>
        <v>Balanced Cynics</v>
      </c>
      <c r="AX747" t="s">
        <v>3950</v>
      </c>
      <c r="AY747">
        <v>1</v>
      </c>
      <c r="AZ747">
        <f>LEN(Table1[[#This Row],[narratives_probing]])</f>
        <v>268</v>
      </c>
      <c r="BA747" s="6" t="str">
        <f>IF(Table1[[#This Row],[narratives_rank_1]]=1,"Money",IF(Table1[[#This Row],[narratives_rank_2]]=1,"Mixture",IF(Table1[[#This Row],[narratives_rank_3]]=1,"Sincere")))</f>
        <v>Mixture</v>
      </c>
      <c r="BB747" s="1" t="s">
        <v>116</v>
      </c>
      <c r="BC747" s="1">
        <v>10</v>
      </c>
      <c r="BF747" t="s">
        <v>117</v>
      </c>
      <c r="BG747" t="s">
        <v>187</v>
      </c>
      <c r="BH747" t="s">
        <v>146</v>
      </c>
      <c r="BI747" t="s">
        <v>118</v>
      </c>
      <c r="BJ747" t="s">
        <v>154</v>
      </c>
      <c r="BK747" t="s">
        <v>120</v>
      </c>
      <c r="BL747" t="s">
        <v>135</v>
      </c>
      <c r="BN747">
        <v>29</v>
      </c>
      <c r="BO747" t="s">
        <v>136</v>
      </c>
      <c r="BP747" t="s">
        <v>324</v>
      </c>
      <c r="BQ747" t="s">
        <v>124</v>
      </c>
    </row>
    <row r="748" spans="1:69" x14ac:dyDescent="0.2">
      <c r="A748" t="s">
        <v>3951</v>
      </c>
      <c r="B748" t="s">
        <v>3951</v>
      </c>
      <c r="C748">
        <v>65.308000000000007</v>
      </c>
      <c r="D748" t="s">
        <v>3952</v>
      </c>
      <c r="E748" s="1" t="s">
        <v>105</v>
      </c>
      <c r="F748" s="1">
        <v>1</v>
      </c>
      <c r="G748" s="1" t="s">
        <v>106</v>
      </c>
      <c r="H748" s="1">
        <v>2</v>
      </c>
      <c r="I748" s="1"/>
      <c r="J748" t="s">
        <v>3953</v>
      </c>
      <c r="K748" s="1" t="s">
        <v>604</v>
      </c>
      <c r="L748" s="1">
        <v>5</v>
      </c>
      <c r="M748" s="1" t="s">
        <v>87</v>
      </c>
      <c r="N748" s="1">
        <v>3</v>
      </c>
      <c r="O748" s="1" t="s">
        <v>88</v>
      </c>
      <c r="P748" s="1">
        <v>4</v>
      </c>
      <c r="R748" t="s">
        <v>3954</v>
      </c>
      <c r="S748">
        <v>0</v>
      </c>
      <c r="V748" t="s">
        <v>90</v>
      </c>
      <c r="W748" s="8">
        <f>IF(Table1[[#This Row],[main_reasontext]]=[1]Q3_narr_open!$A$23,1,IF(Table1[[#This Row],[main_reasontext]]=[1]Q3_narr_open!$A$24,2,IF(Table1[[#This Row],[main_reasontext]]=[1]Q3_narr_open!$A$25,3,IF(Table1[[#This Row],[main_reasontext]]=[1]Q3_narr_open!$A$26,4,))))</f>
        <v>1</v>
      </c>
      <c r="X748">
        <v>0</v>
      </c>
      <c r="Y748" t="str" cm="1">
        <f t="array" ref="Y74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48" cm="1">
        <f t="array" ref="Z74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48" t="str" cm="1">
        <f t="array" ref="AA74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748" cm="1">
        <f t="array" ref="AB74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748" t="str" cm="1">
        <f t="array" ref="AC74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748" cm="1">
        <f t="array" ref="AD74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748">
        <f>IF(OR(Table1[[#This Row],[Merged_Coding3numerical1]]=1,Table1[[#This Row],[Merged_Coding3numerical2]]=1,Table1[[#This Row],[Merged_Coding3numerical3]]=1),1,0)</f>
        <v>1</v>
      </c>
      <c r="AF748">
        <f>IF(OR(Table1[[#This Row],[Merged_Coding3numerical1]]=2,Table1[[#This Row],[Merged_Coding3numerical2]]=2,Table1[[#This Row],[Merged_Coding3numerical3]]=2),1,0)</f>
        <v>1</v>
      </c>
      <c r="AG748">
        <f>IF(OR(Table1[[#This Row],[Merged_Coding3numerical1]]=3,Table1[[#This Row],[Merged_Coding3numerical2]]=3,Table1[[#This Row],[Merged_Coding3numerical3]]=3),1,0)</f>
        <v>0</v>
      </c>
      <c r="AH748">
        <f>IF(OR(Table1[[#This Row],[Merged_Coding3numerical1]]=4,Table1[[#This Row],[Merged_Coding3numerical2]]=4,Table1[[#This Row],[Merged_Coding3numerical3]]=4),1,0)</f>
        <v>0</v>
      </c>
      <c r="AI748">
        <f>IF(OR(Table1[[#This Row],[Merged_Coding3numerical1]]=5,Table1[[#This Row],[Merged_Coding3numerical2]]=5,Table1[[#This Row],[Merged_Coding3numerical3]]=5),1,0)</f>
        <v>0</v>
      </c>
      <c r="AJ748">
        <f>LEN(Table1[[#This Row],[narratives_open]])</f>
        <v>72</v>
      </c>
      <c r="AK748" s="1" t="s">
        <v>90</v>
      </c>
      <c r="AL748" s="1">
        <v>2</v>
      </c>
      <c r="AM748" s="1" t="s">
        <v>112</v>
      </c>
      <c r="AN748" s="1">
        <v>3</v>
      </c>
      <c r="AO748" s="1" t="s">
        <v>491</v>
      </c>
      <c r="AP748" s="1">
        <v>11</v>
      </c>
      <c r="AR748">
        <f t="shared" si="11"/>
        <v>0.33333333333333331</v>
      </c>
      <c r="AS748">
        <v>2</v>
      </c>
      <c r="AT748">
        <v>3</v>
      </c>
      <c r="AU748">
        <v>1</v>
      </c>
      <c r="AV748">
        <f>IF(Table1[[#This Row],[narratives_rank_1]]=1,IF(Table1[[#This Row],[narratives_rank_2]]=2,123,132),IF(Table1[[#This Row],[narratives_rank_1]]=2,IF(Table1[[#This Row],[narratives_rank_2]]=1,213,231),IF(Table1[[#This Row],[narratives_rank_2]]=1,312,321)))</f>
        <v>231</v>
      </c>
      <c r="AW748" t="str">
        <f>IF(AV748=[1]Q4_narr_rank!$B$2,[1]Q4_narr_rank!$A$2,IF(AV748=[1]Q4_narr_rank!$B$3,[1]Q4_narr_rank!$A$3,IF(AV748=[1]Q4_narr_rank!$B$4,[1]Q4_narr_rank!$A$4,IF(AV748=[1]Q4_narr_rank!$B$5,[1]Q4_narr_rank!$A$5,IF(AV748=[1]Q4_narr_rank!$B$6,[1]Q4_narr_rank!$A$6,IF(AV748=[1]Q4_narr_rank!$B$7,[1]Q4_narr_rank!$A$7))))))</f>
        <v>2 different types of firms, idealists</v>
      </c>
      <c r="AX748" t="s">
        <v>3955</v>
      </c>
      <c r="AY748">
        <v>1</v>
      </c>
      <c r="AZ748">
        <f>LEN(Table1[[#This Row],[narratives_probing]])</f>
        <v>106</v>
      </c>
      <c r="BA748" s="6" t="str">
        <f>IF(Table1[[#This Row],[narratives_rank_1]]=1,"Money",IF(Table1[[#This Row],[narratives_rank_2]]=1,"Mixture",IF(Table1[[#This Row],[narratives_rank_3]]=1,"Sincere")))</f>
        <v>Sincere</v>
      </c>
      <c r="BB748" s="9" t="s">
        <v>268</v>
      </c>
      <c r="BC748" s="1">
        <v>6</v>
      </c>
      <c r="BF748" t="s">
        <v>133</v>
      </c>
      <c r="BG748">
        <v>0.4</v>
      </c>
      <c r="BH748" t="s">
        <v>95</v>
      </c>
      <c r="BI748" t="s">
        <v>118</v>
      </c>
      <c r="BJ748" t="s">
        <v>97</v>
      </c>
      <c r="BK748" t="s">
        <v>163</v>
      </c>
      <c r="BL748" t="s">
        <v>135</v>
      </c>
      <c r="BN748">
        <v>23</v>
      </c>
      <c r="BO748" t="s">
        <v>100</v>
      </c>
      <c r="BP748" t="s">
        <v>216</v>
      </c>
      <c r="BQ748" t="s">
        <v>124</v>
      </c>
    </row>
    <row r="749" spans="1:69" x14ac:dyDescent="0.2">
      <c r="A749" t="s">
        <v>3956</v>
      </c>
      <c r="B749" t="s">
        <v>3956</v>
      </c>
      <c r="C749">
        <v>92.06</v>
      </c>
      <c r="D749" t="s">
        <v>3957</v>
      </c>
      <c r="E749" s="1" t="s">
        <v>205</v>
      </c>
      <c r="F749" s="1">
        <v>2</v>
      </c>
      <c r="G749" s="1" t="s">
        <v>206</v>
      </c>
      <c r="H749" s="1">
        <v>6</v>
      </c>
      <c r="I749" s="1"/>
      <c r="J749" t="s">
        <v>3958</v>
      </c>
      <c r="K749" s="1" t="s">
        <v>176</v>
      </c>
      <c r="L749" s="1">
        <v>2</v>
      </c>
      <c r="M749" s="1" t="s">
        <v>328</v>
      </c>
      <c r="N749" s="1">
        <v>4</v>
      </c>
      <c r="O749" s="1" t="s">
        <v>88</v>
      </c>
      <c r="P749" s="1">
        <v>4</v>
      </c>
      <c r="R749" t="s">
        <v>3959</v>
      </c>
      <c r="S749">
        <v>0</v>
      </c>
      <c r="X749">
        <v>0</v>
      </c>
      <c r="Y749" t="str" cm="1">
        <f t="array" ref="Y74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49" cm="1">
        <f t="array" ref="Z74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49" t="str" cm="1">
        <f t="array" ref="AA74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49" t="str" cm="1">
        <f t="array" ref="AB74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49" t="str" cm="1">
        <f t="array" ref="AC74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49" t="str" cm="1">
        <f t="array" ref="AD74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49">
        <f>IF(OR(Table1[[#This Row],[Merged_Coding3numerical1]]=1,Table1[[#This Row],[Merged_Coding3numerical2]]=1,Table1[[#This Row],[Merged_Coding3numerical3]]=1),1,0)</f>
        <v>1</v>
      </c>
      <c r="AF749">
        <f>IF(OR(Table1[[#This Row],[Merged_Coding3numerical1]]=2,Table1[[#This Row],[Merged_Coding3numerical2]]=2,Table1[[#This Row],[Merged_Coding3numerical3]]=2),1,0)</f>
        <v>0</v>
      </c>
      <c r="AG749">
        <f>IF(OR(Table1[[#This Row],[Merged_Coding3numerical1]]=3,Table1[[#This Row],[Merged_Coding3numerical2]]=3,Table1[[#This Row],[Merged_Coding3numerical3]]=3),1,0)</f>
        <v>0</v>
      </c>
      <c r="AH749">
        <f>IF(OR(Table1[[#This Row],[Merged_Coding3numerical1]]=4,Table1[[#This Row],[Merged_Coding3numerical2]]=4,Table1[[#This Row],[Merged_Coding3numerical3]]=4),1,0)</f>
        <v>0</v>
      </c>
      <c r="AI749">
        <f>IF(OR(Table1[[#This Row],[Merged_Coding3numerical1]]=5,Table1[[#This Row],[Merged_Coding3numerical2]]=5,Table1[[#This Row],[Merged_Coding3numerical3]]=5),1,0)</f>
        <v>0</v>
      </c>
      <c r="AJ749">
        <f>LEN(Table1[[#This Row],[narratives_open]])</f>
        <v>132</v>
      </c>
      <c r="AK749" s="1" t="s">
        <v>90</v>
      </c>
      <c r="AL749" s="1">
        <v>2</v>
      </c>
      <c r="AR749">
        <f t="shared" si="11"/>
        <v>1</v>
      </c>
      <c r="AS749">
        <v>3</v>
      </c>
      <c r="AT749">
        <v>2</v>
      </c>
      <c r="AU749">
        <v>1</v>
      </c>
      <c r="AV749">
        <f>IF(Table1[[#This Row],[narratives_rank_1]]=1,IF(Table1[[#This Row],[narratives_rank_2]]=2,123,132),IF(Table1[[#This Row],[narratives_rank_1]]=2,IF(Table1[[#This Row],[narratives_rank_2]]=1,213,231),IF(Table1[[#This Row],[narratives_rank_2]]=1,312,321)))</f>
        <v>321</v>
      </c>
      <c r="AW749" t="str">
        <f>IF(AV749=[1]Q4_narr_rank!$B$2,[1]Q4_narr_rank!$A$2,IF(AV749=[1]Q4_narr_rank!$B$3,[1]Q4_narr_rank!$A$3,IF(AV749=[1]Q4_narr_rank!$B$4,[1]Q4_narr_rank!$A$4,IF(AV749=[1]Q4_narr_rank!$B$5,[1]Q4_narr_rank!$A$5,IF(AV749=[1]Q4_narr_rank!$B$6,[1]Q4_narr_rank!$A$6,IF(AV749=[1]Q4_narr_rank!$B$7,[1]Q4_narr_rank!$A$7))))))</f>
        <v>Idealists</v>
      </c>
      <c r="AX749" t="s">
        <v>3960</v>
      </c>
      <c r="AY749">
        <v>1</v>
      </c>
      <c r="AZ749">
        <f>LEN(Table1[[#This Row],[narratives_probing]])</f>
        <v>64</v>
      </c>
      <c r="BA749" s="6" t="str">
        <f>IF(Table1[[#This Row],[narratives_rank_1]]=1,"Money",IF(Table1[[#This Row],[narratives_rank_2]]=1,"Mixture",IF(Table1[[#This Row],[narratives_rank_3]]=1,"Sincere")))</f>
        <v>Sincere</v>
      </c>
      <c r="BB749" s="9" t="s">
        <v>369</v>
      </c>
      <c r="BC749" s="1">
        <v>7</v>
      </c>
      <c r="BF749" t="s">
        <v>133</v>
      </c>
      <c r="BG749">
        <v>0.8</v>
      </c>
      <c r="BH749" t="s">
        <v>146</v>
      </c>
      <c r="BI749" t="s">
        <v>188</v>
      </c>
      <c r="BJ749" t="s">
        <v>97</v>
      </c>
      <c r="BK749" t="s">
        <v>120</v>
      </c>
      <c r="BL749" t="s">
        <v>135</v>
      </c>
      <c r="BN749">
        <v>22</v>
      </c>
      <c r="BO749" t="s">
        <v>155</v>
      </c>
      <c r="BP749" t="s">
        <v>137</v>
      </c>
      <c r="BQ749" t="s">
        <v>124</v>
      </c>
    </row>
    <row r="750" spans="1:69" x14ac:dyDescent="0.2">
      <c r="A750" t="s">
        <v>3961</v>
      </c>
      <c r="B750" t="s">
        <v>3961</v>
      </c>
      <c r="C750">
        <v>77.700999999999993</v>
      </c>
      <c r="D750" t="s">
        <v>3962</v>
      </c>
      <c r="E750" s="1" t="s">
        <v>205</v>
      </c>
      <c r="F750" s="1">
        <v>2</v>
      </c>
      <c r="G750" s="1" t="s">
        <v>206</v>
      </c>
      <c r="H750" s="1">
        <v>6</v>
      </c>
      <c r="I750" s="1"/>
      <c r="J750" t="s">
        <v>3963</v>
      </c>
      <c r="K750" s="1" t="s">
        <v>108</v>
      </c>
      <c r="L750" s="1">
        <v>1</v>
      </c>
      <c r="M750" s="1" t="s">
        <v>109</v>
      </c>
      <c r="N750" s="1">
        <v>1</v>
      </c>
      <c r="O750" s="1" t="s">
        <v>88</v>
      </c>
      <c r="P750" s="1">
        <v>4</v>
      </c>
      <c r="Q750" s="1"/>
      <c r="R750" t="s">
        <v>3964</v>
      </c>
      <c r="S750">
        <v>0</v>
      </c>
      <c r="V750" t="s">
        <v>90</v>
      </c>
      <c r="W750" s="8">
        <f>IF(Table1[[#This Row],[main_reasontext]]=[1]Q3_narr_open!$A$23,1,IF(Table1[[#This Row],[main_reasontext]]=[1]Q3_narr_open!$A$24,2,IF(Table1[[#This Row],[main_reasontext]]=[1]Q3_narr_open!$A$25,3,IF(Table1[[#This Row],[main_reasontext]]=[1]Q3_narr_open!$A$26,4,))))</f>
        <v>1</v>
      </c>
      <c r="X750">
        <v>0</v>
      </c>
      <c r="Y750" t="str" cm="1">
        <f t="array" ref="Y75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50" cm="1">
        <f t="array" ref="Z75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50" t="str" cm="1">
        <f t="array" ref="AA75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50" cm="1">
        <f t="array" ref="AB75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50" t="str" cm="1">
        <f t="array" ref="AC75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50" t="str" cm="1">
        <f t="array" ref="AD75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50">
        <f>IF(OR(Table1[[#This Row],[Merged_Coding3numerical1]]=1,Table1[[#This Row],[Merged_Coding3numerical2]]=1,Table1[[#This Row],[Merged_Coding3numerical3]]=1),1,0)</f>
        <v>1</v>
      </c>
      <c r="AF750">
        <f>IF(OR(Table1[[#This Row],[Merged_Coding3numerical1]]=2,Table1[[#This Row],[Merged_Coding3numerical2]]=2,Table1[[#This Row],[Merged_Coding3numerical3]]=2),1,0)</f>
        <v>0</v>
      </c>
      <c r="AG750">
        <f>IF(OR(Table1[[#This Row],[Merged_Coding3numerical1]]=3,Table1[[#This Row],[Merged_Coding3numerical2]]=3,Table1[[#This Row],[Merged_Coding3numerical3]]=3),1,0)</f>
        <v>0</v>
      </c>
      <c r="AH750">
        <f>IF(OR(Table1[[#This Row],[Merged_Coding3numerical1]]=4,Table1[[#This Row],[Merged_Coding3numerical2]]=4,Table1[[#This Row],[Merged_Coding3numerical3]]=4),1,0)</f>
        <v>1</v>
      </c>
      <c r="AI750">
        <f>IF(OR(Table1[[#This Row],[Merged_Coding3numerical1]]=5,Table1[[#This Row],[Merged_Coding3numerical2]]=5,Table1[[#This Row],[Merged_Coding3numerical3]]=5),1,0)</f>
        <v>0</v>
      </c>
      <c r="AJ750">
        <f>LEN(Table1[[#This Row],[narratives_open]])</f>
        <v>157</v>
      </c>
      <c r="AK750" s="1" t="s">
        <v>90</v>
      </c>
      <c r="AL750" s="1">
        <v>2</v>
      </c>
      <c r="AM750" s="1" t="s">
        <v>114</v>
      </c>
      <c r="AN750" s="1">
        <v>6</v>
      </c>
      <c r="AR750">
        <f t="shared" si="11"/>
        <v>0.5</v>
      </c>
      <c r="AS750">
        <v>1</v>
      </c>
      <c r="AT750">
        <v>2</v>
      </c>
      <c r="AU750">
        <v>3</v>
      </c>
      <c r="AV750">
        <f>IF(Table1[[#This Row],[narratives_rank_1]]=1,IF(Table1[[#This Row],[narratives_rank_2]]=2,123,132),IF(Table1[[#This Row],[narratives_rank_1]]=2,IF(Table1[[#This Row],[narratives_rank_2]]=1,213,231),IF(Table1[[#This Row],[narratives_rank_2]]=1,312,321)))</f>
        <v>123</v>
      </c>
      <c r="AW750" t="str">
        <f>IF(AV750=[1]Q4_narr_rank!$B$2,[1]Q4_narr_rank!$A$2,IF(AV750=[1]Q4_narr_rank!$B$3,[1]Q4_narr_rank!$A$3,IF(AV750=[1]Q4_narr_rank!$B$4,[1]Q4_narr_rank!$A$4,IF(AV750=[1]Q4_narr_rank!$B$5,[1]Q4_narr_rank!$A$5,IF(AV750=[1]Q4_narr_rank!$B$6,[1]Q4_narr_rank!$A$6,IF(AV750=[1]Q4_narr_rank!$B$7,[1]Q4_narr_rank!$A$7))))))</f>
        <v>Cynics</v>
      </c>
      <c r="AX750" t="s">
        <v>3965</v>
      </c>
      <c r="AY750">
        <v>1</v>
      </c>
      <c r="AZ750">
        <f>LEN(Table1[[#This Row],[narratives_probing]])</f>
        <v>172</v>
      </c>
      <c r="BA750" s="6" t="str">
        <f>IF(Table1[[#This Row],[narratives_rank_1]]=1,"Money",IF(Table1[[#This Row],[narratives_rank_2]]=1,"Mixture",IF(Table1[[#This Row],[narratives_rank_3]]=1,"Sincere")))</f>
        <v>Money</v>
      </c>
      <c r="BB750" s="16" t="s">
        <v>92</v>
      </c>
      <c r="BC750" s="1">
        <v>9</v>
      </c>
      <c r="BF750" t="s">
        <v>210</v>
      </c>
      <c r="BG750" t="s">
        <v>187</v>
      </c>
      <c r="BH750" t="s">
        <v>146</v>
      </c>
      <c r="BI750" t="s">
        <v>146</v>
      </c>
      <c r="BJ750" t="s">
        <v>134</v>
      </c>
      <c r="BK750" t="s">
        <v>98</v>
      </c>
      <c r="BL750" t="s">
        <v>135</v>
      </c>
      <c r="BN750">
        <v>23</v>
      </c>
      <c r="BO750" t="s">
        <v>136</v>
      </c>
      <c r="BP750" t="s">
        <v>147</v>
      </c>
      <c r="BQ750" t="s">
        <v>124</v>
      </c>
    </row>
    <row r="751" spans="1:69" x14ac:dyDescent="0.2">
      <c r="A751" t="s">
        <v>3966</v>
      </c>
      <c r="B751" t="s">
        <v>3966</v>
      </c>
      <c r="C751">
        <v>134.33000000000001</v>
      </c>
      <c r="D751" t="s">
        <v>3967</v>
      </c>
      <c r="E751" s="1" t="s">
        <v>167</v>
      </c>
      <c r="F751" s="1">
        <v>5</v>
      </c>
      <c r="G751" s="1" t="s">
        <v>167</v>
      </c>
      <c r="H751" s="1">
        <v>19</v>
      </c>
      <c r="I751" s="1"/>
      <c r="J751" t="s">
        <v>3968</v>
      </c>
      <c r="K751" s="1" t="s">
        <v>108</v>
      </c>
      <c r="L751" s="1">
        <v>1</v>
      </c>
      <c r="M751" s="1" t="s">
        <v>109</v>
      </c>
      <c r="N751" s="1">
        <v>1</v>
      </c>
      <c r="O751" s="1" t="s">
        <v>345</v>
      </c>
      <c r="P751" s="1">
        <v>1</v>
      </c>
      <c r="R751" t="s">
        <v>3969</v>
      </c>
      <c r="S751">
        <v>0</v>
      </c>
      <c r="V751" t="s">
        <v>90</v>
      </c>
      <c r="W751" s="8">
        <f>IF(Table1[[#This Row],[main_reasontext]]=[1]Q3_narr_open!$A$23,1,IF(Table1[[#This Row],[main_reasontext]]=[1]Q3_narr_open!$A$24,2,IF(Table1[[#This Row],[main_reasontext]]=[1]Q3_narr_open!$A$25,3,IF(Table1[[#This Row],[main_reasontext]]=[1]Q3_narr_open!$A$26,4,))))</f>
        <v>1</v>
      </c>
      <c r="X751">
        <v>1</v>
      </c>
      <c r="Y751" t="str" cm="1">
        <f t="array" ref="Y75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51" cm="1">
        <f t="array" ref="Z75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51" t="str" cm="1">
        <f t="array" ref="AA75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51" cm="1">
        <f t="array" ref="AB75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51" t="str" cm="1">
        <f t="array" ref="AC75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751" cm="1">
        <f t="array" ref="AD75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751">
        <f>IF(OR(Table1[[#This Row],[Merged_Coding3numerical1]]=1,Table1[[#This Row],[Merged_Coding3numerical2]]=1,Table1[[#This Row],[Merged_Coding3numerical3]]=1),1,0)</f>
        <v>1</v>
      </c>
      <c r="AF751">
        <f>IF(OR(Table1[[#This Row],[Merged_Coding3numerical1]]=2,Table1[[#This Row],[Merged_Coding3numerical2]]=2,Table1[[#This Row],[Merged_Coding3numerical3]]=2),1,0)</f>
        <v>1</v>
      </c>
      <c r="AG751">
        <f>IF(OR(Table1[[#This Row],[Merged_Coding3numerical1]]=3,Table1[[#This Row],[Merged_Coding3numerical2]]=3,Table1[[#This Row],[Merged_Coding3numerical3]]=3),1,0)</f>
        <v>0</v>
      </c>
      <c r="AH751">
        <f>IF(OR(Table1[[#This Row],[Merged_Coding3numerical1]]=4,Table1[[#This Row],[Merged_Coding3numerical2]]=4,Table1[[#This Row],[Merged_Coding3numerical3]]=4),1,0)</f>
        <v>1</v>
      </c>
      <c r="AI751">
        <f>IF(OR(Table1[[#This Row],[Merged_Coding3numerical1]]=5,Table1[[#This Row],[Merged_Coding3numerical2]]=5,Table1[[#This Row],[Merged_Coding3numerical3]]=5),1,0)</f>
        <v>0</v>
      </c>
      <c r="AJ751">
        <f>LEN(Table1[[#This Row],[narratives_open]])</f>
        <v>262</v>
      </c>
      <c r="AK751" s="1" t="s">
        <v>112</v>
      </c>
      <c r="AL751" s="1">
        <v>3</v>
      </c>
      <c r="AM751" s="1" t="s">
        <v>90</v>
      </c>
      <c r="AN751" s="1">
        <v>2</v>
      </c>
      <c r="AO751" s="1" t="s">
        <v>113</v>
      </c>
      <c r="AP751" s="1">
        <v>1</v>
      </c>
      <c r="AR751">
        <f t="shared" si="11"/>
        <v>0.33333333333333331</v>
      </c>
      <c r="AS751">
        <v>1</v>
      </c>
      <c r="AT751">
        <v>2</v>
      </c>
      <c r="AU751">
        <v>3</v>
      </c>
      <c r="AV751">
        <f>IF(Table1[[#This Row],[narratives_rank_1]]=1,IF(Table1[[#This Row],[narratives_rank_2]]=2,123,132),IF(Table1[[#This Row],[narratives_rank_1]]=2,IF(Table1[[#This Row],[narratives_rank_2]]=1,213,231),IF(Table1[[#This Row],[narratives_rank_2]]=1,312,321)))</f>
        <v>123</v>
      </c>
      <c r="AW751" t="str">
        <f>IF(AV751=[1]Q4_narr_rank!$B$2,[1]Q4_narr_rank!$A$2,IF(AV751=[1]Q4_narr_rank!$B$3,[1]Q4_narr_rank!$A$3,IF(AV751=[1]Q4_narr_rank!$B$4,[1]Q4_narr_rank!$A$4,IF(AV751=[1]Q4_narr_rank!$B$5,[1]Q4_narr_rank!$A$5,IF(AV751=[1]Q4_narr_rank!$B$6,[1]Q4_narr_rank!$A$6,IF(AV751=[1]Q4_narr_rank!$B$7,[1]Q4_narr_rank!$A$7))))))</f>
        <v>Cynics</v>
      </c>
      <c r="AX751" t="s">
        <v>3970</v>
      </c>
      <c r="AY751">
        <v>1</v>
      </c>
      <c r="AZ751">
        <f>LEN(Table1[[#This Row],[narratives_probing]])</f>
        <v>141</v>
      </c>
      <c r="BA751" s="6" t="str">
        <f>IF(Table1[[#This Row],[narratives_rank_1]]=1,"Money",IF(Table1[[#This Row],[narratives_rank_2]]=1,"Mixture",IF(Table1[[#This Row],[narratives_rank_3]]=1,"Sincere")))</f>
        <v>Money</v>
      </c>
      <c r="BB751" s="7" t="s">
        <v>116</v>
      </c>
      <c r="BC751" s="1">
        <v>10</v>
      </c>
      <c r="BF751" t="s">
        <v>93</v>
      </c>
      <c r="BG751" t="s">
        <v>187</v>
      </c>
      <c r="BH751" t="s">
        <v>118</v>
      </c>
      <c r="BI751" t="s">
        <v>188</v>
      </c>
      <c r="BJ751" t="s">
        <v>154</v>
      </c>
      <c r="BK751" t="s">
        <v>120</v>
      </c>
      <c r="BL751" t="s">
        <v>135</v>
      </c>
      <c r="BN751">
        <v>21</v>
      </c>
      <c r="BO751" t="s">
        <v>155</v>
      </c>
      <c r="BP751" t="s">
        <v>324</v>
      </c>
      <c r="BQ751" t="s">
        <v>124</v>
      </c>
    </row>
    <row r="752" spans="1:69" x14ac:dyDescent="0.2">
      <c r="A752" t="s">
        <v>3971</v>
      </c>
      <c r="B752" t="s">
        <v>3971</v>
      </c>
      <c r="C752">
        <v>455.18299999999999</v>
      </c>
      <c r="D752" t="s">
        <v>3972</v>
      </c>
      <c r="E752" s="1" t="s">
        <v>127</v>
      </c>
      <c r="F752" s="1">
        <v>3</v>
      </c>
      <c r="G752" s="1" t="s">
        <v>128</v>
      </c>
      <c r="H752" s="1">
        <v>9</v>
      </c>
      <c r="I752" s="1">
        <v>1</v>
      </c>
      <c r="J752" t="s">
        <v>3973</v>
      </c>
      <c r="K752" s="1" t="s">
        <v>108</v>
      </c>
      <c r="L752" s="1">
        <v>1</v>
      </c>
      <c r="M752" s="1" t="s">
        <v>109</v>
      </c>
      <c r="N752" s="1">
        <v>1</v>
      </c>
      <c r="O752" s="1" t="s">
        <v>88</v>
      </c>
      <c r="P752" s="1">
        <v>4</v>
      </c>
      <c r="Q752">
        <v>1</v>
      </c>
      <c r="R752" t="s">
        <v>3974</v>
      </c>
      <c r="S752">
        <v>0</v>
      </c>
      <c r="T752" t="s">
        <v>170</v>
      </c>
      <c r="V752" t="s">
        <v>111</v>
      </c>
      <c r="W752" s="8">
        <f>IF(Table1[[#This Row],[main_reasontext]]=[1]Q3_narr_open!$A$23,1,IF(Table1[[#This Row],[main_reasontext]]=[1]Q3_narr_open!$A$24,2,IF(Table1[[#This Row],[main_reasontext]]=[1]Q3_narr_open!$A$25,3,IF(Table1[[#This Row],[main_reasontext]]=[1]Q3_narr_open!$A$26,4,))))</f>
        <v>2</v>
      </c>
      <c r="X752">
        <v>0</v>
      </c>
      <c r="Y752" t="str" cm="1">
        <f t="array" ref="Y75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52" cm="1">
        <f t="array" ref="Z75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52" t="str" cm="1">
        <f t="array" ref="AA75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52" cm="1">
        <f t="array" ref="AB75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52" t="str" cm="1">
        <f t="array" ref="AC75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752" cm="1">
        <f t="array" ref="AD75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752">
        <f>IF(OR(Table1[[#This Row],[Merged_Coding3numerical1]]=1,Table1[[#This Row],[Merged_Coding3numerical2]]=1,Table1[[#This Row],[Merged_Coding3numerical3]]=1),1,0)</f>
        <v>1</v>
      </c>
      <c r="AF752">
        <f>IF(OR(Table1[[#This Row],[Merged_Coding3numerical1]]=2,Table1[[#This Row],[Merged_Coding3numerical2]]=2,Table1[[#This Row],[Merged_Coding3numerical3]]=2),1,0)</f>
        <v>1</v>
      </c>
      <c r="AG752">
        <f>IF(OR(Table1[[#This Row],[Merged_Coding3numerical1]]=3,Table1[[#This Row],[Merged_Coding3numerical2]]=3,Table1[[#This Row],[Merged_Coding3numerical3]]=3),1,0)</f>
        <v>1</v>
      </c>
      <c r="AH752">
        <f>IF(OR(Table1[[#This Row],[Merged_Coding3numerical1]]=4,Table1[[#This Row],[Merged_Coding3numerical2]]=4,Table1[[#This Row],[Merged_Coding3numerical3]]=4),1,0)</f>
        <v>0</v>
      </c>
      <c r="AI752">
        <f>IF(OR(Table1[[#This Row],[Merged_Coding3numerical1]]=5,Table1[[#This Row],[Merged_Coding3numerical2]]=5,Table1[[#This Row],[Merged_Coding3numerical3]]=5),1,0)</f>
        <v>0</v>
      </c>
      <c r="AJ752">
        <f>LEN(Table1[[#This Row],[narratives_open]])</f>
        <v>1367</v>
      </c>
      <c r="AK752" s="1" t="s">
        <v>112</v>
      </c>
      <c r="AL752" s="1">
        <v>3</v>
      </c>
      <c r="AM752" s="1" t="s">
        <v>90</v>
      </c>
      <c r="AN752" s="1">
        <v>2</v>
      </c>
      <c r="AO752" s="1" t="s">
        <v>1254</v>
      </c>
      <c r="AP752" s="1">
        <v>10</v>
      </c>
      <c r="AQ752">
        <v>1</v>
      </c>
      <c r="AR752">
        <f t="shared" si="11"/>
        <v>0.33333333333333331</v>
      </c>
      <c r="AS752">
        <v>3</v>
      </c>
      <c r="AT752">
        <v>1</v>
      </c>
      <c r="AU752">
        <v>2</v>
      </c>
      <c r="AV752">
        <f>IF(Table1[[#This Row],[narratives_rank_1]]=1,IF(Table1[[#This Row],[narratives_rank_2]]=2,123,132),IF(Table1[[#This Row],[narratives_rank_1]]=2,IF(Table1[[#This Row],[narratives_rank_2]]=1,213,231),IF(Table1[[#This Row],[narratives_rank_2]]=1,312,321)))</f>
        <v>312</v>
      </c>
      <c r="AW752" t="str">
        <f>IF(AV752=[1]Q4_narr_rank!$B$2,[1]Q4_narr_rank!$A$2,IF(AV752=[1]Q4_narr_rank!$B$3,[1]Q4_narr_rank!$A$3,IF(AV752=[1]Q4_narr_rank!$B$4,[1]Q4_narr_rank!$A$4,IF(AV752=[1]Q4_narr_rank!$B$5,[1]Q4_narr_rank!$A$5,IF(AV752=[1]Q4_narr_rank!$B$6,[1]Q4_narr_rank!$A$6,IF(AV752=[1]Q4_narr_rank!$B$7,[1]Q4_narr_rank!$A$7))))))</f>
        <v>Balanced Idealists</v>
      </c>
      <c r="AX752" t="s">
        <v>3975</v>
      </c>
      <c r="AY752">
        <v>1</v>
      </c>
      <c r="AZ752">
        <f>LEN(Table1[[#This Row],[narratives_probing]])</f>
        <v>1663</v>
      </c>
      <c r="BA752" s="6" t="str">
        <f>IF(Table1[[#This Row],[narratives_rank_1]]=1,"Money",IF(Table1[[#This Row],[narratives_rank_2]]=1,"Mixture",IF(Table1[[#This Row],[narratives_rank_3]]=1,"Sincere")))</f>
        <v>Mixture</v>
      </c>
      <c r="BB752" s="1" t="s">
        <v>116</v>
      </c>
      <c r="BC752" s="1">
        <v>10</v>
      </c>
      <c r="BD752" s="14">
        <v>1</v>
      </c>
      <c r="BE752" s="14"/>
      <c r="BF752" t="s">
        <v>223</v>
      </c>
      <c r="BG752">
        <v>0.6</v>
      </c>
      <c r="BH752" t="s">
        <v>146</v>
      </c>
      <c r="BI752" t="s">
        <v>146</v>
      </c>
      <c r="BJ752" t="s">
        <v>119</v>
      </c>
      <c r="BK752" t="s">
        <v>163</v>
      </c>
      <c r="BL752" t="s">
        <v>448</v>
      </c>
      <c r="BM752" t="s">
        <v>3976</v>
      </c>
      <c r="BN752">
        <v>24</v>
      </c>
      <c r="BO752" t="s">
        <v>100</v>
      </c>
      <c r="BP752" t="s">
        <v>216</v>
      </c>
      <c r="BQ752" t="s">
        <v>156</v>
      </c>
    </row>
    <row r="753" spans="1:69" x14ac:dyDescent="0.2">
      <c r="A753" t="s">
        <v>3977</v>
      </c>
      <c r="B753" t="s">
        <v>3977</v>
      </c>
      <c r="C753">
        <v>174.70099999999999</v>
      </c>
      <c r="D753" t="s">
        <v>3978</v>
      </c>
      <c r="E753" s="1" t="s">
        <v>127</v>
      </c>
      <c r="F753" s="1">
        <v>3</v>
      </c>
      <c r="G753" s="1" t="s">
        <v>688</v>
      </c>
      <c r="H753" s="1">
        <v>18</v>
      </c>
      <c r="I753" s="1"/>
      <c r="J753" t="s">
        <v>3979</v>
      </c>
      <c r="K753" s="1" t="s">
        <v>108</v>
      </c>
      <c r="L753" s="1">
        <v>1</v>
      </c>
      <c r="M753" s="1" t="s">
        <v>109</v>
      </c>
      <c r="N753" s="1">
        <v>1</v>
      </c>
      <c r="O753" s="1" t="s">
        <v>88</v>
      </c>
      <c r="P753" s="1">
        <v>4</v>
      </c>
      <c r="R753" t="s">
        <v>3980</v>
      </c>
      <c r="S753">
        <v>1</v>
      </c>
      <c r="V753" t="s">
        <v>90</v>
      </c>
      <c r="W753" s="8">
        <f>IF(Table1[[#This Row],[main_reasontext]]=[1]Q3_narr_open!$A$23,1,IF(Table1[[#This Row],[main_reasontext]]=[1]Q3_narr_open!$A$24,2,IF(Table1[[#This Row],[main_reasontext]]=[1]Q3_narr_open!$A$25,3,IF(Table1[[#This Row],[main_reasontext]]=[1]Q3_narr_open!$A$26,4,))))</f>
        <v>1</v>
      </c>
      <c r="X753">
        <v>0</v>
      </c>
      <c r="Y753" t="str" cm="1">
        <f t="array" ref="Y75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53" cm="1">
        <f t="array" ref="Z75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53" t="s">
        <v>111</v>
      </c>
      <c r="AB753">
        <v>2</v>
      </c>
      <c r="AC753" t="str" cm="1">
        <f t="array" ref="AC75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753" cm="1">
        <f t="array" ref="AD75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753">
        <f>IF(OR(Table1[[#This Row],[Merged_Coding3numerical1]]=1,Table1[[#This Row],[Merged_Coding3numerical2]]=1,Table1[[#This Row],[Merged_Coding3numerical3]]=1),1,0)</f>
        <v>1</v>
      </c>
      <c r="AF753">
        <f>IF(OR(Table1[[#This Row],[Merged_Coding3numerical1]]=2,Table1[[#This Row],[Merged_Coding3numerical2]]=2,Table1[[#This Row],[Merged_Coding3numerical3]]=2),1,0)</f>
        <v>1</v>
      </c>
      <c r="AG753">
        <f>IF(OR(Table1[[#This Row],[Merged_Coding3numerical1]]=3,Table1[[#This Row],[Merged_Coding3numerical2]]=3,Table1[[#This Row],[Merged_Coding3numerical3]]=3),1,0)</f>
        <v>0</v>
      </c>
      <c r="AH753">
        <f>IF(OR(Table1[[#This Row],[Merged_Coding3numerical1]]=4,Table1[[#This Row],[Merged_Coding3numerical2]]=4,Table1[[#This Row],[Merged_Coding3numerical3]]=4),1,0)</f>
        <v>0</v>
      </c>
      <c r="AI753">
        <f>IF(OR(Table1[[#This Row],[Merged_Coding3numerical1]]=5,Table1[[#This Row],[Merged_Coding3numerical2]]=5,Table1[[#This Row],[Merged_Coding3numerical3]]=5),1,0)</f>
        <v>0</v>
      </c>
      <c r="AJ753">
        <f>LEN(Table1[[#This Row],[narratives_open]])</f>
        <v>435</v>
      </c>
      <c r="AK753" s="1" t="s">
        <v>90</v>
      </c>
      <c r="AL753" s="1">
        <v>2</v>
      </c>
      <c r="AM753" s="1" t="s">
        <v>567</v>
      </c>
      <c r="AN753" s="1">
        <v>13</v>
      </c>
      <c r="AO753" s="1" t="s">
        <v>491</v>
      </c>
      <c r="AP753" s="1">
        <v>11</v>
      </c>
      <c r="AR753">
        <f t="shared" si="11"/>
        <v>0.33333333333333331</v>
      </c>
      <c r="AS753">
        <v>1</v>
      </c>
      <c r="AT753">
        <v>2</v>
      </c>
      <c r="AU753">
        <v>3</v>
      </c>
      <c r="AV753">
        <f>IF(Table1[[#This Row],[narratives_rank_1]]=1,IF(Table1[[#This Row],[narratives_rank_2]]=2,123,132),IF(Table1[[#This Row],[narratives_rank_1]]=2,IF(Table1[[#This Row],[narratives_rank_2]]=1,213,231),IF(Table1[[#This Row],[narratives_rank_2]]=1,312,321)))</f>
        <v>123</v>
      </c>
      <c r="AW753" t="str">
        <f>IF(AV753=[1]Q4_narr_rank!$B$2,[1]Q4_narr_rank!$A$2,IF(AV753=[1]Q4_narr_rank!$B$3,[1]Q4_narr_rank!$A$3,IF(AV753=[1]Q4_narr_rank!$B$4,[1]Q4_narr_rank!$A$4,IF(AV753=[1]Q4_narr_rank!$B$5,[1]Q4_narr_rank!$A$5,IF(AV753=[1]Q4_narr_rank!$B$6,[1]Q4_narr_rank!$A$6,IF(AV753=[1]Q4_narr_rank!$B$7,[1]Q4_narr_rank!$A$7))))))</f>
        <v>Cynics</v>
      </c>
      <c r="AX753" t="s">
        <v>3981</v>
      </c>
      <c r="AY753">
        <v>1</v>
      </c>
      <c r="AZ753">
        <f>LEN(Table1[[#This Row],[narratives_probing]])</f>
        <v>187</v>
      </c>
      <c r="BA753" s="6" t="str">
        <f>IF(Table1[[#This Row],[narratives_rank_1]]=1,"Money",IF(Table1[[#This Row],[narratives_rank_2]]=1,"Mixture",IF(Table1[[#This Row],[narratives_rank_3]]=1,"Sincere")))</f>
        <v>Money</v>
      </c>
      <c r="BB753" s="7" t="s">
        <v>116</v>
      </c>
      <c r="BC753" s="1">
        <v>10</v>
      </c>
      <c r="BD753" s="14"/>
      <c r="BE753" s="14"/>
      <c r="BF753" t="s">
        <v>93</v>
      </c>
      <c r="BG753">
        <v>0.8</v>
      </c>
      <c r="BH753" t="s">
        <v>188</v>
      </c>
      <c r="BI753" t="s">
        <v>188</v>
      </c>
      <c r="BJ753" t="s">
        <v>162</v>
      </c>
      <c r="BK753" t="s">
        <v>163</v>
      </c>
      <c r="BL753" t="s">
        <v>99</v>
      </c>
      <c r="BN753">
        <v>50</v>
      </c>
      <c r="BO753" t="s">
        <v>100</v>
      </c>
      <c r="BP753" t="s">
        <v>123</v>
      </c>
      <c r="BQ753" t="s">
        <v>156</v>
      </c>
    </row>
    <row r="754" spans="1:69" x14ac:dyDescent="0.2">
      <c r="A754" t="s">
        <v>3982</v>
      </c>
      <c r="B754" t="s">
        <v>3982</v>
      </c>
      <c r="C754">
        <v>17.776</v>
      </c>
      <c r="D754" t="s">
        <v>3983</v>
      </c>
      <c r="E754" s="1" t="s">
        <v>127</v>
      </c>
      <c r="F754" s="1">
        <v>3</v>
      </c>
      <c r="G754" s="1" t="s">
        <v>128</v>
      </c>
      <c r="H754" s="1">
        <v>9</v>
      </c>
      <c r="I754" s="1"/>
      <c r="J754" t="s">
        <v>3984</v>
      </c>
      <c r="K754" s="1" t="s">
        <v>604</v>
      </c>
      <c r="L754" s="1">
        <v>5</v>
      </c>
      <c r="M754" s="1" t="s">
        <v>87</v>
      </c>
      <c r="N754" s="1">
        <v>3</v>
      </c>
      <c r="O754" s="1" t="s">
        <v>88</v>
      </c>
      <c r="P754" s="1">
        <v>4</v>
      </c>
      <c r="R754" t="s">
        <v>3985</v>
      </c>
      <c r="S754">
        <v>0</v>
      </c>
      <c r="X754">
        <v>0</v>
      </c>
      <c r="Y754" t="str" cm="1">
        <f t="array" ref="Y75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54" cm="1">
        <f t="array" ref="Z75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54" t="str" cm="1">
        <f t="array" ref="AA75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54" t="str" cm="1">
        <f t="array" ref="AB75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54" t="str" cm="1">
        <f t="array" ref="AC75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54" t="str" cm="1">
        <f t="array" ref="AD75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54">
        <f>IF(OR(Table1[[#This Row],[Merged_Coding3numerical1]]=1,Table1[[#This Row],[Merged_Coding3numerical2]]=1,Table1[[#This Row],[Merged_Coding3numerical3]]=1),1,0)</f>
        <v>1</v>
      </c>
      <c r="AF754">
        <f>IF(OR(Table1[[#This Row],[Merged_Coding3numerical1]]=2,Table1[[#This Row],[Merged_Coding3numerical2]]=2,Table1[[#This Row],[Merged_Coding3numerical3]]=2),1,0)</f>
        <v>0</v>
      </c>
      <c r="AG754">
        <f>IF(OR(Table1[[#This Row],[Merged_Coding3numerical1]]=3,Table1[[#This Row],[Merged_Coding3numerical2]]=3,Table1[[#This Row],[Merged_Coding3numerical3]]=3),1,0)</f>
        <v>0</v>
      </c>
      <c r="AH754">
        <f>IF(OR(Table1[[#This Row],[Merged_Coding3numerical1]]=4,Table1[[#This Row],[Merged_Coding3numerical2]]=4,Table1[[#This Row],[Merged_Coding3numerical3]]=4),1,0)</f>
        <v>0</v>
      </c>
      <c r="AI754">
        <f>IF(OR(Table1[[#This Row],[Merged_Coding3numerical1]]=5,Table1[[#This Row],[Merged_Coding3numerical2]]=5,Table1[[#This Row],[Merged_Coding3numerical3]]=5),1,0)</f>
        <v>0</v>
      </c>
      <c r="AJ754">
        <f>LEN(Table1[[#This Row],[narratives_open]])</f>
        <v>92</v>
      </c>
      <c r="AK754" s="1" t="s">
        <v>90</v>
      </c>
      <c r="AL754" s="1">
        <v>2</v>
      </c>
      <c r="AR754">
        <f t="shared" si="11"/>
        <v>1</v>
      </c>
      <c r="AS754">
        <v>2</v>
      </c>
      <c r="AT754">
        <v>1</v>
      </c>
      <c r="AU754">
        <v>3</v>
      </c>
      <c r="AV754">
        <f>IF(Table1[[#This Row],[narratives_rank_1]]=1,IF(Table1[[#This Row],[narratives_rank_2]]=2,123,132),IF(Table1[[#This Row],[narratives_rank_1]]=2,IF(Table1[[#This Row],[narratives_rank_2]]=1,213,231),IF(Table1[[#This Row],[narratives_rank_2]]=1,312,321)))</f>
        <v>213</v>
      </c>
      <c r="AW754" t="str">
        <f>IF(AV754=[1]Q4_narr_rank!$B$2,[1]Q4_narr_rank!$A$2,IF(AV754=[1]Q4_narr_rank!$B$3,[1]Q4_narr_rank!$A$3,IF(AV754=[1]Q4_narr_rank!$B$4,[1]Q4_narr_rank!$A$4,IF(AV754=[1]Q4_narr_rank!$B$5,[1]Q4_narr_rank!$A$5,IF(AV754=[1]Q4_narr_rank!$B$6,[1]Q4_narr_rank!$A$6,IF(AV754=[1]Q4_narr_rank!$B$7,[1]Q4_narr_rank!$A$7))))))</f>
        <v>Balanced Cynics</v>
      </c>
      <c r="AX754" t="s">
        <v>3986</v>
      </c>
      <c r="AY754">
        <v>1</v>
      </c>
      <c r="AZ754">
        <f>LEN(Table1[[#This Row],[narratives_probing]])</f>
        <v>25</v>
      </c>
      <c r="BA754" s="6" t="str">
        <f>IF(Table1[[#This Row],[narratives_rank_1]]=1,"Money",IF(Table1[[#This Row],[narratives_rank_2]]=1,"Mixture",IF(Table1[[#This Row],[narratives_rank_3]]=1,"Sincere")))</f>
        <v>Mixture</v>
      </c>
      <c r="BB754" s="12" t="s">
        <v>604</v>
      </c>
      <c r="BC754" s="1">
        <v>13</v>
      </c>
      <c r="BF754" t="s">
        <v>117</v>
      </c>
      <c r="BG754">
        <v>0.8</v>
      </c>
      <c r="BH754" t="s">
        <v>146</v>
      </c>
      <c r="BI754" t="s">
        <v>146</v>
      </c>
      <c r="BJ754" t="s">
        <v>134</v>
      </c>
      <c r="BK754" t="s">
        <v>163</v>
      </c>
      <c r="BL754" t="s">
        <v>135</v>
      </c>
      <c r="BN754">
        <v>27</v>
      </c>
      <c r="BO754" t="s">
        <v>100</v>
      </c>
      <c r="BP754" t="s">
        <v>216</v>
      </c>
      <c r="BQ754" t="s">
        <v>138</v>
      </c>
    </row>
    <row r="755" spans="1:69" x14ac:dyDescent="0.2">
      <c r="A755" t="s">
        <v>3987</v>
      </c>
      <c r="B755" t="s">
        <v>3987</v>
      </c>
      <c r="C755">
        <v>90.146000000000001</v>
      </c>
      <c r="D755" t="s">
        <v>3988</v>
      </c>
      <c r="E755" s="1" t="s">
        <v>84</v>
      </c>
      <c r="F755" s="1">
        <v>4</v>
      </c>
      <c r="G755" s="1" t="s">
        <v>84</v>
      </c>
      <c r="H755" s="1">
        <v>1</v>
      </c>
      <c r="I755" s="1"/>
      <c r="J755" t="s">
        <v>3989</v>
      </c>
      <c r="K755" s="1" t="s">
        <v>108</v>
      </c>
      <c r="L755" s="1">
        <v>1</v>
      </c>
      <c r="M755" s="1" t="s">
        <v>109</v>
      </c>
      <c r="N755" s="1">
        <v>1</v>
      </c>
      <c r="O755" s="1" t="s">
        <v>88</v>
      </c>
      <c r="P755" s="1">
        <v>4</v>
      </c>
      <c r="R755" t="s">
        <v>3990</v>
      </c>
      <c r="S755">
        <v>0</v>
      </c>
      <c r="X755">
        <v>0</v>
      </c>
      <c r="Y755" t="str" cm="1">
        <f t="array" ref="Y75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55" cm="1">
        <f t="array" ref="Z75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55" t="str" cm="1">
        <f t="array" ref="AA75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55" t="str" cm="1">
        <f t="array" ref="AB75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55" t="str" cm="1">
        <f t="array" ref="AC75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55" t="str" cm="1">
        <f t="array" ref="AD75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55">
        <f>IF(OR(Table1[[#This Row],[Merged_Coding3numerical1]]=1,Table1[[#This Row],[Merged_Coding3numerical2]]=1,Table1[[#This Row],[Merged_Coding3numerical3]]=1),1,0)</f>
        <v>1</v>
      </c>
      <c r="AF755">
        <f>IF(OR(Table1[[#This Row],[Merged_Coding3numerical1]]=2,Table1[[#This Row],[Merged_Coding3numerical2]]=2,Table1[[#This Row],[Merged_Coding3numerical3]]=2),1,0)</f>
        <v>0</v>
      </c>
      <c r="AG755">
        <f>IF(OR(Table1[[#This Row],[Merged_Coding3numerical1]]=3,Table1[[#This Row],[Merged_Coding3numerical2]]=3,Table1[[#This Row],[Merged_Coding3numerical3]]=3),1,0)</f>
        <v>0</v>
      </c>
      <c r="AH755">
        <f>IF(OR(Table1[[#This Row],[Merged_Coding3numerical1]]=4,Table1[[#This Row],[Merged_Coding3numerical2]]=4,Table1[[#This Row],[Merged_Coding3numerical3]]=4),1,0)</f>
        <v>0</v>
      </c>
      <c r="AI755">
        <f>IF(OR(Table1[[#This Row],[Merged_Coding3numerical1]]=5,Table1[[#This Row],[Merged_Coding3numerical2]]=5,Table1[[#This Row],[Merged_Coding3numerical3]]=5),1,0)</f>
        <v>0</v>
      </c>
      <c r="AJ755">
        <f>LEN(Table1[[#This Row],[narratives_open]])</f>
        <v>47</v>
      </c>
      <c r="AK755" s="1" t="s">
        <v>90</v>
      </c>
      <c r="AL755" s="1">
        <v>2</v>
      </c>
      <c r="AR755">
        <f t="shared" si="11"/>
        <v>1</v>
      </c>
      <c r="AS755">
        <v>1</v>
      </c>
      <c r="AT755">
        <v>2</v>
      </c>
      <c r="AU755">
        <v>3</v>
      </c>
      <c r="AV755">
        <f>IF(Table1[[#This Row],[narratives_rank_1]]=1,IF(Table1[[#This Row],[narratives_rank_2]]=2,123,132),IF(Table1[[#This Row],[narratives_rank_1]]=2,IF(Table1[[#This Row],[narratives_rank_2]]=1,213,231),IF(Table1[[#This Row],[narratives_rank_2]]=1,312,321)))</f>
        <v>123</v>
      </c>
      <c r="AW755" t="str">
        <f>IF(AV755=[1]Q4_narr_rank!$B$2,[1]Q4_narr_rank!$A$2,IF(AV755=[1]Q4_narr_rank!$B$3,[1]Q4_narr_rank!$A$3,IF(AV755=[1]Q4_narr_rank!$B$4,[1]Q4_narr_rank!$A$4,IF(AV755=[1]Q4_narr_rank!$B$5,[1]Q4_narr_rank!$A$5,IF(AV755=[1]Q4_narr_rank!$B$6,[1]Q4_narr_rank!$A$6,IF(AV755=[1]Q4_narr_rank!$B$7,[1]Q4_narr_rank!$A$7))))))</f>
        <v>Cynics</v>
      </c>
      <c r="AX755" t="s">
        <v>3991</v>
      </c>
      <c r="AY755">
        <v>1</v>
      </c>
      <c r="AZ755">
        <f>LEN(Table1[[#This Row],[narratives_probing]])</f>
        <v>199</v>
      </c>
      <c r="BA755" s="6" t="str">
        <f>IF(Table1[[#This Row],[narratives_rank_1]]=1,"Money",IF(Table1[[#This Row],[narratives_rank_2]]=1,"Mixture",IF(Table1[[#This Row],[narratives_rank_3]]=1,"Sincere")))</f>
        <v>Money</v>
      </c>
      <c r="BB755" s="9" t="s">
        <v>132</v>
      </c>
      <c r="BC755" s="1">
        <v>20</v>
      </c>
      <c r="BF755" t="s">
        <v>210</v>
      </c>
      <c r="BG755">
        <v>0.4</v>
      </c>
      <c r="BH755" t="s">
        <v>96</v>
      </c>
      <c r="BI755" t="s">
        <v>146</v>
      </c>
      <c r="BJ755" t="s">
        <v>134</v>
      </c>
      <c r="BK755" t="s">
        <v>163</v>
      </c>
      <c r="BL755" t="s">
        <v>99</v>
      </c>
      <c r="BN755">
        <v>38</v>
      </c>
      <c r="BO755" t="s">
        <v>122</v>
      </c>
      <c r="BP755" t="s">
        <v>324</v>
      </c>
      <c r="BQ755" t="s">
        <v>156</v>
      </c>
    </row>
    <row r="756" spans="1:69" x14ac:dyDescent="0.2">
      <c r="A756" t="s">
        <v>3992</v>
      </c>
      <c r="B756" t="s">
        <v>3992</v>
      </c>
      <c r="C756">
        <v>24.254999999999999</v>
      </c>
      <c r="D756" t="s">
        <v>3993</v>
      </c>
      <c r="E756" s="1" t="s">
        <v>105</v>
      </c>
      <c r="F756" s="1">
        <v>1</v>
      </c>
      <c r="G756" s="1" t="s">
        <v>106</v>
      </c>
      <c r="H756" s="1">
        <v>2</v>
      </c>
      <c r="I756" s="1"/>
      <c r="J756" t="s">
        <v>3994</v>
      </c>
      <c r="K756" s="1" t="s">
        <v>108</v>
      </c>
      <c r="L756" s="1">
        <v>1</v>
      </c>
      <c r="M756" s="1" t="s">
        <v>109</v>
      </c>
      <c r="N756" s="1">
        <v>1</v>
      </c>
      <c r="O756" s="1" t="s">
        <v>88</v>
      </c>
      <c r="P756" s="1">
        <v>4</v>
      </c>
      <c r="R756" t="s">
        <v>3995</v>
      </c>
      <c r="S756">
        <v>0</v>
      </c>
      <c r="X756">
        <v>0</v>
      </c>
      <c r="Y756" t="str" cm="1">
        <f t="array" ref="Y75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56" cm="1">
        <f t="array" ref="Z75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56" t="str" cm="1">
        <f t="array" ref="AA75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56" t="str" cm="1">
        <f t="array" ref="AB75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56" t="str" cm="1">
        <f t="array" ref="AC75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56" t="str" cm="1">
        <f t="array" ref="AD75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56">
        <f>IF(OR(Table1[[#This Row],[Merged_Coding3numerical1]]=1,Table1[[#This Row],[Merged_Coding3numerical2]]=1,Table1[[#This Row],[Merged_Coding3numerical3]]=1),1,0)</f>
        <v>1</v>
      </c>
      <c r="AF756">
        <f>IF(OR(Table1[[#This Row],[Merged_Coding3numerical1]]=2,Table1[[#This Row],[Merged_Coding3numerical2]]=2,Table1[[#This Row],[Merged_Coding3numerical3]]=2),1,0)</f>
        <v>0</v>
      </c>
      <c r="AG756">
        <f>IF(OR(Table1[[#This Row],[Merged_Coding3numerical1]]=3,Table1[[#This Row],[Merged_Coding3numerical2]]=3,Table1[[#This Row],[Merged_Coding3numerical3]]=3),1,0)</f>
        <v>0</v>
      </c>
      <c r="AH756">
        <f>IF(OR(Table1[[#This Row],[Merged_Coding3numerical1]]=4,Table1[[#This Row],[Merged_Coding3numerical2]]=4,Table1[[#This Row],[Merged_Coding3numerical3]]=4),1,0)</f>
        <v>0</v>
      </c>
      <c r="AI756">
        <f>IF(OR(Table1[[#This Row],[Merged_Coding3numerical1]]=5,Table1[[#This Row],[Merged_Coding3numerical2]]=5,Table1[[#This Row],[Merged_Coding3numerical3]]=5),1,0)</f>
        <v>0</v>
      </c>
      <c r="AJ756">
        <f>LEN(Table1[[#This Row],[narratives_open]])</f>
        <v>84</v>
      </c>
      <c r="AK756" s="1" t="s">
        <v>90</v>
      </c>
      <c r="AL756" s="1">
        <v>2</v>
      </c>
      <c r="AR756">
        <f t="shared" si="11"/>
        <v>1</v>
      </c>
      <c r="AS756">
        <v>2</v>
      </c>
      <c r="AT756">
        <v>1</v>
      </c>
      <c r="AU756">
        <v>3</v>
      </c>
      <c r="AV756">
        <f>IF(Table1[[#This Row],[narratives_rank_1]]=1,IF(Table1[[#This Row],[narratives_rank_2]]=2,123,132),IF(Table1[[#This Row],[narratives_rank_1]]=2,IF(Table1[[#This Row],[narratives_rank_2]]=1,213,231),IF(Table1[[#This Row],[narratives_rank_2]]=1,312,321)))</f>
        <v>213</v>
      </c>
      <c r="AW756" t="str">
        <f>IF(AV756=[1]Q4_narr_rank!$B$2,[1]Q4_narr_rank!$A$2,IF(AV756=[1]Q4_narr_rank!$B$3,[1]Q4_narr_rank!$A$3,IF(AV756=[1]Q4_narr_rank!$B$4,[1]Q4_narr_rank!$A$4,IF(AV756=[1]Q4_narr_rank!$B$5,[1]Q4_narr_rank!$A$5,IF(AV756=[1]Q4_narr_rank!$B$6,[1]Q4_narr_rank!$A$6,IF(AV756=[1]Q4_narr_rank!$B$7,[1]Q4_narr_rank!$A$7))))))</f>
        <v>Balanced Cynics</v>
      </c>
      <c r="AX756" t="s">
        <v>3996</v>
      </c>
      <c r="AY756">
        <v>1</v>
      </c>
      <c r="AZ756">
        <f>LEN(Table1[[#This Row],[narratives_probing]])</f>
        <v>83</v>
      </c>
      <c r="BA756" s="6" t="str">
        <f>IF(Table1[[#This Row],[narratives_rank_1]]=1,"Money",IF(Table1[[#This Row],[narratives_rank_2]]=1,"Mixture",IF(Table1[[#This Row],[narratives_rank_3]]=1,"Sincere")))</f>
        <v>Mixture</v>
      </c>
      <c r="BB756" s="16" t="s">
        <v>116</v>
      </c>
      <c r="BC756" s="1">
        <v>10</v>
      </c>
      <c r="BF756" t="s">
        <v>153</v>
      </c>
      <c r="BG756">
        <v>0.2</v>
      </c>
      <c r="BH756" t="s">
        <v>188</v>
      </c>
      <c r="BI756" t="s">
        <v>188</v>
      </c>
      <c r="BJ756" t="s">
        <v>154</v>
      </c>
      <c r="BK756" t="s">
        <v>163</v>
      </c>
      <c r="BL756" t="s">
        <v>135</v>
      </c>
      <c r="BN756">
        <v>33</v>
      </c>
      <c r="BO756" t="s">
        <v>155</v>
      </c>
      <c r="BP756" t="s">
        <v>324</v>
      </c>
      <c r="BQ756" t="s">
        <v>156</v>
      </c>
    </row>
    <row r="757" spans="1:69" x14ac:dyDescent="0.2">
      <c r="A757" t="s">
        <v>3997</v>
      </c>
      <c r="B757" t="s">
        <v>3997</v>
      </c>
      <c r="C757">
        <v>51.442</v>
      </c>
      <c r="D757" t="s">
        <v>3998</v>
      </c>
      <c r="E757" s="1" t="s">
        <v>167</v>
      </c>
      <c r="F757" s="1">
        <v>5</v>
      </c>
      <c r="G757" s="1" t="s">
        <v>167</v>
      </c>
      <c r="H757" s="1">
        <v>19</v>
      </c>
      <c r="I757" s="1"/>
      <c r="J757" t="s">
        <v>3999</v>
      </c>
      <c r="K757" s="1" t="s">
        <v>86</v>
      </c>
      <c r="L757" s="1">
        <v>4</v>
      </c>
      <c r="M757" s="1" t="s">
        <v>87</v>
      </c>
      <c r="N757" s="1">
        <v>3</v>
      </c>
      <c r="O757" s="1" t="s">
        <v>88</v>
      </c>
      <c r="P757" s="1">
        <v>4</v>
      </c>
      <c r="R757" t="s">
        <v>3999</v>
      </c>
      <c r="S757">
        <v>0</v>
      </c>
      <c r="X757">
        <v>0</v>
      </c>
      <c r="Y757" t="str" cm="1">
        <f t="array" ref="Y75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757" cm="1">
        <f t="array" ref="Z75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757" t="str" cm="1">
        <f t="array" ref="AA75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57" t="str" cm="1">
        <f t="array" ref="AB75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57" t="str" cm="1">
        <f t="array" ref="AC75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57" t="str" cm="1">
        <f t="array" ref="AD75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57">
        <f>IF(OR(Table1[[#This Row],[Merged_Coding3numerical1]]=1,Table1[[#This Row],[Merged_Coding3numerical2]]=1,Table1[[#This Row],[Merged_Coding3numerical3]]=1),1,0)</f>
        <v>0</v>
      </c>
      <c r="AF757">
        <f>IF(OR(Table1[[#This Row],[Merged_Coding3numerical1]]=2,Table1[[#This Row],[Merged_Coding3numerical2]]=2,Table1[[#This Row],[Merged_Coding3numerical3]]=2),1,0)</f>
        <v>0</v>
      </c>
      <c r="AG757">
        <f>IF(OR(Table1[[#This Row],[Merged_Coding3numerical1]]=3,Table1[[#This Row],[Merged_Coding3numerical2]]=3,Table1[[#This Row],[Merged_Coding3numerical3]]=3),1,0)</f>
        <v>0</v>
      </c>
      <c r="AH757">
        <f>IF(OR(Table1[[#This Row],[Merged_Coding3numerical1]]=4,Table1[[#This Row],[Merged_Coding3numerical2]]=4,Table1[[#This Row],[Merged_Coding3numerical3]]=4),1,0)</f>
        <v>0</v>
      </c>
      <c r="AI757">
        <f>IF(OR(Table1[[#This Row],[Merged_Coding3numerical1]]=5,Table1[[#This Row],[Merged_Coding3numerical2]]=5,Table1[[#This Row],[Merged_Coding3numerical3]]=5),1,0)</f>
        <v>1</v>
      </c>
      <c r="AJ757">
        <f>LEN(Table1[[#This Row],[narratives_open]])</f>
        <v>2</v>
      </c>
      <c r="AK757" s="1" t="s">
        <v>194</v>
      </c>
      <c r="AL757" s="1">
        <v>9</v>
      </c>
      <c r="AR757">
        <f t="shared" si="11"/>
        <v>1</v>
      </c>
      <c r="AS757">
        <v>1</v>
      </c>
      <c r="AT757">
        <v>2</v>
      </c>
      <c r="AU757">
        <v>3</v>
      </c>
      <c r="AV757">
        <f>IF(Table1[[#This Row],[narratives_rank_1]]=1,IF(Table1[[#This Row],[narratives_rank_2]]=2,123,132),IF(Table1[[#This Row],[narratives_rank_1]]=2,IF(Table1[[#This Row],[narratives_rank_2]]=1,213,231),IF(Table1[[#This Row],[narratives_rank_2]]=1,312,321)))</f>
        <v>123</v>
      </c>
      <c r="AW757" t="str">
        <f>IF(AV757=[1]Q4_narr_rank!$B$2,[1]Q4_narr_rank!$A$2,IF(AV757=[1]Q4_narr_rank!$B$3,[1]Q4_narr_rank!$A$3,IF(AV757=[1]Q4_narr_rank!$B$4,[1]Q4_narr_rank!$A$4,IF(AV757=[1]Q4_narr_rank!$B$5,[1]Q4_narr_rank!$A$5,IF(AV757=[1]Q4_narr_rank!$B$6,[1]Q4_narr_rank!$A$6,IF(AV757=[1]Q4_narr_rank!$B$7,[1]Q4_narr_rank!$A$7))))))</f>
        <v>Cynics</v>
      </c>
      <c r="AX757" t="s">
        <v>3999</v>
      </c>
      <c r="AY757">
        <v>1</v>
      </c>
      <c r="AZ757">
        <f>LEN(Table1[[#This Row],[narratives_probing]])</f>
        <v>2</v>
      </c>
      <c r="BA757" s="6" t="str">
        <f>IF(Table1[[#This Row],[narratives_rank_1]]=1,"Money",IF(Table1[[#This Row],[narratives_rank_2]]=1,"Mixture",IF(Table1[[#This Row],[narratives_rank_3]]=1,"Sincere")))</f>
        <v>Money</v>
      </c>
      <c r="BB757" s="7" t="s">
        <v>172</v>
      </c>
      <c r="BC757" s="1">
        <v>12</v>
      </c>
      <c r="BF757" t="s">
        <v>117</v>
      </c>
      <c r="BG757" t="s">
        <v>94</v>
      </c>
      <c r="BH757" t="s">
        <v>146</v>
      </c>
      <c r="BI757" t="s">
        <v>146</v>
      </c>
      <c r="BJ757" t="s">
        <v>154</v>
      </c>
      <c r="BK757" t="s">
        <v>163</v>
      </c>
      <c r="BL757" t="s">
        <v>135</v>
      </c>
      <c r="BN757">
        <v>51</v>
      </c>
      <c r="BO757" t="s">
        <v>122</v>
      </c>
      <c r="BP757" t="s">
        <v>216</v>
      </c>
      <c r="BQ757" t="s">
        <v>138</v>
      </c>
    </row>
    <row r="758" spans="1:69" x14ac:dyDescent="0.2">
      <c r="A758" t="s">
        <v>4000</v>
      </c>
      <c r="B758" t="s">
        <v>4000</v>
      </c>
      <c r="C758">
        <v>34.015999999999998</v>
      </c>
      <c r="D758" t="s">
        <v>4001</v>
      </c>
      <c r="E758" s="1" t="s">
        <v>105</v>
      </c>
      <c r="F758" s="1">
        <v>1</v>
      </c>
      <c r="G758" s="1" t="s">
        <v>182</v>
      </c>
      <c r="H758" s="1">
        <v>3</v>
      </c>
      <c r="I758" s="1"/>
      <c r="J758" t="s">
        <v>4002</v>
      </c>
      <c r="K758" s="1" t="s">
        <v>108</v>
      </c>
      <c r="L758" s="1">
        <v>1</v>
      </c>
      <c r="M758" s="1" t="s">
        <v>109</v>
      </c>
      <c r="N758" s="1">
        <v>1</v>
      </c>
      <c r="O758" s="1" t="s">
        <v>88</v>
      </c>
      <c r="P758" s="1">
        <v>4</v>
      </c>
      <c r="R758" t="s">
        <v>4003</v>
      </c>
      <c r="S758">
        <v>0</v>
      </c>
      <c r="U758">
        <v>1</v>
      </c>
      <c r="V758" t="s">
        <v>90</v>
      </c>
      <c r="W758" s="8">
        <f>IF(Table1[[#This Row],[main_reasontext]]=[1]Q3_narr_open!$A$23,1,IF(Table1[[#This Row],[main_reasontext]]=[1]Q3_narr_open!$A$24,2,IF(Table1[[#This Row],[main_reasontext]]=[1]Q3_narr_open!$A$25,3,IF(Table1[[#This Row],[main_reasontext]]=[1]Q3_narr_open!$A$26,4,))))</f>
        <v>1</v>
      </c>
      <c r="X758">
        <v>1</v>
      </c>
      <c r="Y758" t="str" cm="1">
        <f t="array" ref="Y75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58" cm="1">
        <f t="array" ref="Z75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58" t="str" cm="1">
        <f t="array" ref="AA75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58" cm="1">
        <f t="array" ref="AB75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58" t="str" cm="1">
        <f t="array" ref="AC75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58" t="str" cm="1">
        <f t="array" ref="AD75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58">
        <f>IF(OR(Table1[[#This Row],[Merged_Coding3numerical1]]=1,Table1[[#This Row],[Merged_Coding3numerical2]]=1,Table1[[#This Row],[Merged_Coding3numerical3]]=1),1,0)</f>
        <v>1</v>
      </c>
      <c r="AF758">
        <f>IF(OR(Table1[[#This Row],[Merged_Coding3numerical1]]=2,Table1[[#This Row],[Merged_Coding3numerical2]]=2,Table1[[#This Row],[Merged_Coding3numerical3]]=2),1,0)</f>
        <v>0</v>
      </c>
      <c r="AG758">
        <f>IF(OR(Table1[[#This Row],[Merged_Coding3numerical1]]=3,Table1[[#This Row],[Merged_Coding3numerical2]]=3,Table1[[#This Row],[Merged_Coding3numerical3]]=3),1,0)</f>
        <v>0</v>
      </c>
      <c r="AH758">
        <f>IF(OR(Table1[[#This Row],[Merged_Coding3numerical1]]=4,Table1[[#This Row],[Merged_Coding3numerical2]]=4,Table1[[#This Row],[Merged_Coding3numerical3]]=4),1,0)</f>
        <v>1</v>
      </c>
      <c r="AI758">
        <f>IF(OR(Table1[[#This Row],[Merged_Coding3numerical1]]=5,Table1[[#This Row],[Merged_Coding3numerical2]]=5,Table1[[#This Row],[Merged_Coding3numerical3]]=5),1,0)</f>
        <v>0</v>
      </c>
      <c r="AJ758">
        <f>LEN(Table1[[#This Row],[narratives_open]])</f>
        <v>368</v>
      </c>
      <c r="AK758" s="1" t="s">
        <v>90</v>
      </c>
      <c r="AL758" s="1">
        <v>2</v>
      </c>
      <c r="AM758" s="1" t="s">
        <v>113</v>
      </c>
      <c r="AN758" s="1">
        <v>1</v>
      </c>
      <c r="AR758">
        <f t="shared" si="11"/>
        <v>0.5</v>
      </c>
      <c r="AS758">
        <v>1</v>
      </c>
      <c r="AT758">
        <v>2</v>
      </c>
      <c r="AU758">
        <v>3</v>
      </c>
      <c r="AV758">
        <f>IF(Table1[[#This Row],[narratives_rank_1]]=1,IF(Table1[[#This Row],[narratives_rank_2]]=2,123,132),IF(Table1[[#This Row],[narratives_rank_1]]=2,IF(Table1[[#This Row],[narratives_rank_2]]=1,213,231),IF(Table1[[#This Row],[narratives_rank_2]]=1,312,321)))</f>
        <v>123</v>
      </c>
      <c r="AW758" t="str">
        <f>IF(AV758=[1]Q4_narr_rank!$B$2,[1]Q4_narr_rank!$A$2,IF(AV758=[1]Q4_narr_rank!$B$3,[1]Q4_narr_rank!$A$3,IF(AV758=[1]Q4_narr_rank!$B$4,[1]Q4_narr_rank!$A$4,IF(AV758=[1]Q4_narr_rank!$B$5,[1]Q4_narr_rank!$A$5,IF(AV758=[1]Q4_narr_rank!$B$6,[1]Q4_narr_rank!$A$6,IF(AV758=[1]Q4_narr_rank!$B$7,[1]Q4_narr_rank!$A$7))))))</f>
        <v>Cynics</v>
      </c>
      <c r="AX758" t="s">
        <v>4004</v>
      </c>
      <c r="AY758">
        <v>1</v>
      </c>
      <c r="AZ758">
        <f>LEN(Table1[[#This Row],[narratives_probing]])</f>
        <v>133</v>
      </c>
      <c r="BA758" s="6" t="str">
        <f>IF(Table1[[#This Row],[narratives_rank_1]]=1,"Money",IF(Table1[[#This Row],[narratives_rank_2]]=1,"Mixture",IF(Table1[[#This Row],[narratives_rank_3]]=1,"Sincere")))</f>
        <v>Money</v>
      </c>
      <c r="BB758" s="1" t="s">
        <v>116</v>
      </c>
      <c r="BC758" s="1">
        <v>10</v>
      </c>
      <c r="BF758" t="s">
        <v>133</v>
      </c>
      <c r="BG758">
        <v>0.4</v>
      </c>
      <c r="BH758" t="s">
        <v>188</v>
      </c>
      <c r="BI758" t="s">
        <v>146</v>
      </c>
      <c r="BJ758" t="s">
        <v>119</v>
      </c>
      <c r="BK758" t="s">
        <v>120</v>
      </c>
      <c r="BL758" t="s">
        <v>135</v>
      </c>
      <c r="BN758">
        <v>19</v>
      </c>
      <c r="BO758" t="s">
        <v>136</v>
      </c>
      <c r="BP758" t="s">
        <v>123</v>
      </c>
      <c r="BQ758" t="s">
        <v>138</v>
      </c>
    </row>
    <row r="759" spans="1:69" x14ac:dyDescent="0.2">
      <c r="A759" t="s">
        <v>4005</v>
      </c>
      <c r="B759" t="s">
        <v>4005</v>
      </c>
      <c r="C759">
        <v>126.83199999999999</v>
      </c>
      <c r="D759" t="s">
        <v>4006</v>
      </c>
      <c r="E759" s="1" t="s">
        <v>205</v>
      </c>
      <c r="F759" s="1">
        <v>2</v>
      </c>
      <c r="G759" s="1" t="s">
        <v>206</v>
      </c>
      <c r="H759" s="1">
        <v>6</v>
      </c>
      <c r="I759" s="1"/>
      <c r="J759" t="s">
        <v>4007</v>
      </c>
      <c r="K759" s="1" t="s">
        <v>604</v>
      </c>
      <c r="L759" s="1">
        <v>5</v>
      </c>
      <c r="M759" s="1" t="s">
        <v>87</v>
      </c>
      <c r="N759" s="1">
        <v>3</v>
      </c>
      <c r="O759" s="1" t="s">
        <v>88</v>
      </c>
      <c r="P759" s="1">
        <v>4</v>
      </c>
      <c r="R759" t="s">
        <v>4008</v>
      </c>
      <c r="S759">
        <v>0</v>
      </c>
      <c r="U759">
        <v>1</v>
      </c>
      <c r="V759" t="s">
        <v>111</v>
      </c>
      <c r="W759" s="8">
        <f>IF(Table1[[#This Row],[main_reasontext]]=[1]Q3_narr_open!$A$23,1,IF(Table1[[#This Row],[main_reasontext]]=[1]Q3_narr_open!$A$24,2,IF(Table1[[#This Row],[main_reasontext]]=[1]Q3_narr_open!$A$25,3,IF(Table1[[#This Row],[main_reasontext]]=[1]Q3_narr_open!$A$26,4,))))</f>
        <v>2</v>
      </c>
      <c r="X759">
        <v>0</v>
      </c>
      <c r="Y759" t="str" cm="1">
        <f t="array" ref="Y75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59" cm="1">
        <f t="array" ref="Z75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59" t="str" cm="1">
        <f t="array" ref="AA75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59" cm="1">
        <f t="array" ref="AB75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59" t="str" cm="1">
        <f t="array" ref="AC75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59" t="str" cm="1">
        <f t="array" ref="AD75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59">
        <f>IF(OR(Table1[[#This Row],[Merged_Coding3numerical1]]=1,Table1[[#This Row],[Merged_Coding3numerical2]]=1,Table1[[#This Row],[Merged_Coding3numerical3]]=1),1,0)</f>
        <v>0</v>
      </c>
      <c r="AF759">
        <f>IF(OR(Table1[[#This Row],[Merged_Coding3numerical1]]=2,Table1[[#This Row],[Merged_Coding3numerical2]]=2,Table1[[#This Row],[Merged_Coding3numerical3]]=2),1,0)</f>
        <v>1</v>
      </c>
      <c r="AG759">
        <f>IF(OR(Table1[[#This Row],[Merged_Coding3numerical1]]=3,Table1[[#This Row],[Merged_Coding3numerical2]]=3,Table1[[#This Row],[Merged_Coding3numerical3]]=3),1,0)</f>
        <v>0</v>
      </c>
      <c r="AH759">
        <f>IF(OR(Table1[[#This Row],[Merged_Coding3numerical1]]=4,Table1[[#This Row],[Merged_Coding3numerical2]]=4,Table1[[#This Row],[Merged_Coding3numerical3]]=4),1,0)</f>
        <v>1</v>
      </c>
      <c r="AI759">
        <f>IF(OR(Table1[[#This Row],[Merged_Coding3numerical1]]=5,Table1[[#This Row],[Merged_Coding3numerical2]]=5,Table1[[#This Row],[Merged_Coding3numerical3]]=5),1,0)</f>
        <v>0</v>
      </c>
      <c r="AJ759">
        <f>LEN(Table1[[#This Row],[narratives_open]])</f>
        <v>162</v>
      </c>
      <c r="AK759" s="1" t="s">
        <v>112</v>
      </c>
      <c r="AL759" s="1">
        <v>3</v>
      </c>
      <c r="AM759" s="1" t="s">
        <v>114</v>
      </c>
      <c r="AN759" s="1">
        <v>6</v>
      </c>
      <c r="AR759">
        <f t="shared" si="11"/>
        <v>0.5</v>
      </c>
      <c r="AS759">
        <v>2</v>
      </c>
      <c r="AT759">
        <v>1</v>
      </c>
      <c r="AU759">
        <v>3</v>
      </c>
      <c r="AV759">
        <f>IF(Table1[[#This Row],[narratives_rank_1]]=1,IF(Table1[[#This Row],[narratives_rank_2]]=2,123,132),IF(Table1[[#This Row],[narratives_rank_1]]=2,IF(Table1[[#This Row],[narratives_rank_2]]=1,213,231),IF(Table1[[#This Row],[narratives_rank_2]]=1,312,321)))</f>
        <v>213</v>
      </c>
      <c r="AW759" t="str">
        <f>IF(AV759=[1]Q4_narr_rank!$B$2,[1]Q4_narr_rank!$A$2,IF(AV759=[1]Q4_narr_rank!$B$3,[1]Q4_narr_rank!$A$3,IF(AV759=[1]Q4_narr_rank!$B$4,[1]Q4_narr_rank!$A$4,IF(AV759=[1]Q4_narr_rank!$B$5,[1]Q4_narr_rank!$A$5,IF(AV759=[1]Q4_narr_rank!$B$6,[1]Q4_narr_rank!$A$6,IF(AV759=[1]Q4_narr_rank!$B$7,[1]Q4_narr_rank!$A$7))))))</f>
        <v>Balanced Cynics</v>
      </c>
      <c r="AX759" t="s">
        <v>4009</v>
      </c>
      <c r="AY759">
        <v>1</v>
      </c>
      <c r="AZ759">
        <f>LEN(Table1[[#This Row],[narratives_probing]])</f>
        <v>80</v>
      </c>
      <c r="BA759" s="6" t="str">
        <f>IF(Table1[[#This Row],[narratives_rank_1]]=1,"Money",IF(Table1[[#This Row],[narratives_rank_2]]=1,"Mixture",IF(Table1[[#This Row],[narratives_rank_3]]=1,"Sincere")))</f>
        <v>Mixture</v>
      </c>
      <c r="BB759" s="1" t="s">
        <v>2660</v>
      </c>
      <c r="BC759" s="1">
        <v>16</v>
      </c>
      <c r="BF759" t="s">
        <v>133</v>
      </c>
      <c r="BG759">
        <v>0.6</v>
      </c>
      <c r="BH759" t="s">
        <v>146</v>
      </c>
      <c r="BI759" t="s">
        <v>146</v>
      </c>
      <c r="BJ759" t="s">
        <v>134</v>
      </c>
      <c r="BK759" t="s">
        <v>120</v>
      </c>
      <c r="BL759" t="s">
        <v>135</v>
      </c>
      <c r="BN759">
        <v>45</v>
      </c>
      <c r="BO759" t="s">
        <v>136</v>
      </c>
      <c r="BP759" t="s">
        <v>147</v>
      </c>
      <c r="BQ759" t="s">
        <v>124</v>
      </c>
    </row>
    <row r="760" spans="1:69" x14ac:dyDescent="0.2">
      <c r="A760" t="s">
        <v>4010</v>
      </c>
      <c r="B760" t="s">
        <v>4010</v>
      </c>
      <c r="C760">
        <v>70.233999999999995</v>
      </c>
      <c r="D760" t="s">
        <v>4011</v>
      </c>
      <c r="E760" s="1" t="s">
        <v>84</v>
      </c>
      <c r="F760" s="1">
        <v>4</v>
      </c>
      <c r="G760" s="1" t="s">
        <v>84</v>
      </c>
      <c r="H760" s="1">
        <v>1</v>
      </c>
      <c r="I760" s="1"/>
      <c r="J760" t="s">
        <v>4012</v>
      </c>
      <c r="K760" s="1" t="s">
        <v>108</v>
      </c>
      <c r="L760" s="1">
        <v>1</v>
      </c>
      <c r="M760" s="1" t="s">
        <v>109</v>
      </c>
      <c r="N760" s="1">
        <v>1</v>
      </c>
      <c r="O760" s="1" t="s">
        <v>88</v>
      </c>
      <c r="P760" s="1">
        <v>4</v>
      </c>
      <c r="Q760" s="1"/>
      <c r="R760" t="s">
        <v>4013</v>
      </c>
      <c r="S760">
        <v>0</v>
      </c>
      <c r="V760" t="s">
        <v>185</v>
      </c>
      <c r="W760" s="8">
        <f>IF(Table1[[#This Row],[main_reasontext]]=[1]Q3_narr_open!$A$23,1,IF(Table1[[#This Row],[main_reasontext]]=[1]Q3_narr_open!$A$24,2,IF(Table1[[#This Row],[main_reasontext]]=[1]Q3_narr_open!$A$25,3,IF(Table1[[#This Row],[main_reasontext]]=[1]Q3_narr_open!$A$26,4,))))</f>
        <v>4</v>
      </c>
      <c r="X760">
        <v>0</v>
      </c>
      <c r="Y760" t="str" cm="1">
        <f t="array" ref="Y76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60" cm="1">
        <f t="array" ref="Z76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60" t="str" cm="1">
        <f t="array" ref="AA76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760" cm="1">
        <f t="array" ref="AB76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760" t="str" cm="1">
        <f t="array" ref="AC76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60" t="str" cm="1">
        <f t="array" ref="AD76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60">
        <f>IF(OR(Table1[[#This Row],[Merged_Coding3numerical1]]=1,Table1[[#This Row],[Merged_Coding3numerical2]]=1,Table1[[#This Row],[Merged_Coding3numerical3]]=1),1,0)</f>
        <v>0</v>
      </c>
      <c r="AF760">
        <f>IF(OR(Table1[[#This Row],[Merged_Coding3numerical1]]=2,Table1[[#This Row],[Merged_Coding3numerical2]]=2,Table1[[#This Row],[Merged_Coding3numerical3]]=2),1,0)</f>
        <v>1</v>
      </c>
      <c r="AG760">
        <f>IF(OR(Table1[[#This Row],[Merged_Coding3numerical1]]=3,Table1[[#This Row],[Merged_Coding3numerical2]]=3,Table1[[#This Row],[Merged_Coding3numerical3]]=3),1,0)</f>
        <v>0</v>
      </c>
      <c r="AH760">
        <f>IF(OR(Table1[[#This Row],[Merged_Coding3numerical1]]=4,Table1[[#This Row],[Merged_Coding3numerical2]]=4,Table1[[#This Row],[Merged_Coding3numerical3]]=4),1,0)</f>
        <v>1</v>
      </c>
      <c r="AI760">
        <f>IF(OR(Table1[[#This Row],[Merged_Coding3numerical1]]=5,Table1[[#This Row],[Merged_Coding3numerical2]]=5,Table1[[#This Row],[Merged_Coding3numerical3]]=5),1,0)</f>
        <v>0</v>
      </c>
      <c r="AJ760">
        <f>LEN(Table1[[#This Row],[narratives_open]])</f>
        <v>174</v>
      </c>
      <c r="AK760" s="1" t="s">
        <v>113</v>
      </c>
      <c r="AL760" s="1">
        <v>1</v>
      </c>
      <c r="AM760" s="1" t="s">
        <v>112</v>
      </c>
      <c r="AN760" s="1">
        <v>3</v>
      </c>
      <c r="AR760">
        <f t="shared" si="11"/>
        <v>0.5</v>
      </c>
      <c r="AS760">
        <v>1</v>
      </c>
      <c r="AT760">
        <v>3</v>
      </c>
      <c r="AU760">
        <v>2</v>
      </c>
      <c r="AV760">
        <f>IF(Table1[[#This Row],[narratives_rank_1]]=1,IF(Table1[[#This Row],[narratives_rank_2]]=2,123,132),IF(Table1[[#This Row],[narratives_rank_1]]=2,IF(Table1[[#This Row],[narratives_rank_2]]=1,213,231),IF(Table1[[#This Row],[narratives_rank_2]]=1,312,321)))</f>
        <v>132</v>
      </c>
      <c r="AW760" t="str">
        <f>IF(AV760=[1]Q4_narr_rank!$B$2,[1]Q4_narr_rank!$A$2,IF(AV760=[1]Q4_narr_rank!$B$3,[1]Q4_narr_rank!$A$3,IF(AV760=[1]Q4_narr_rank!$B$4,[1]Q4_narr_rank!$A$4,IF(AV760=[1]Q4_narr_rank!$B$5,[1]Q4_narr_rank!$A$5,IF(AV760=[1]Q4_narr_rank!$B$6,[1]Q4_narr_rank!$A$6,IF(AV760=[1]Q4_narr_rank!$B$7,[1]Q4_narr_rank!$A$7))))))</f>
        <v>2 different types of firms, cynics</v>
      </c>
      <c r="AX760" t="s">
        <v>4014</v>
      </c>
      <c r="AY760">
        <v>1</v>
      </c>
      <c r="AZ760">
        <f>LEN(Table1[[#This Row],[narratives_probing]])</f>
        <v>61</v>
      </c>
      <c r="BA760" s="6" t="str">
        <f>IF(Table1[[#This Row],[narratives_rank_1]]=1,"Money",IF(Table1[[#This Row],[narratives_rank_2]]=1,"Mixture",IF(Table1[[#This Row],[narratives_rank_3]]=1,"Sincere")))</f>
        <v>Money</v>
      </c>
      <c r="BB760" s="7" t="s">
        <v>116</v>
      </c>
      <c r="BC760" s="1">
        <v>10</v>
      </c>
      <c r="BF760" t="s">
        <v>237</v>
      </c>
      <c r="BG760" t="s">
        <v>94</v>
      </c>
      <c r="BH760" t="s">
        <v>146</v>
      </c>
      <c r="BI760" t="s">
        <v>146</v>
      </c>
      <c r="BJ760" t="s">
        <v>97</v>
      </c>
      <c r="BK760" t="s">
        <v>120</v>
      </c>
      <c r="BL760" t="s">
        <v>121</v>
      </c>
      <c r="BN760">
        <v>31</v>
      </c>
      <c r="BO760" t="s">
        <v>100</v>
      </c>
      <c r="BP760" t="s">
        <v>147</v>
      </c>
      <c r="BQ760" t="s">
        <v>124</v>
      </c>
    </row>
    <row r="761" spans="1:69" x14ac:dyDescent="0.2">
      <c r="A761" t="s">
        <v>4015</v>
      </c>
      <c r="B761" t="s">
        <v>4015</v>
      </c>
      <c r="C761">
        <v>206.23</v>
      </c>
      <c r="D761" t="s">
        <v>4016</v>
      </c>
      <c r="E761" s="1" t="s">
        <v>141</v>
      </c>
      <c r="F761" s="1">
        <v>6</v>
      </c>
      <c r="G761" s="1" t="s">
        <v>305</v>
      </c>
      <c r="H761" s="1">
        <v>20</v>
      </c>
      <c r="I761" s="1"/>
      <c r="J761" t="s">
        <v>4017</v>
      </c>
      <c r="K761" s="1" t="s">
        <v>604</v>
      </c>
      <c r="L761" s="1">
        <v>5</v>
      </c>
      <c r="M761" s="1" t="s">
        <v>87</v>
      </c>
      <c r="N761" s="1">
        <v>3</v>
      </c>
      <c r="O761" s="1" t="s">
        <v>88</v>
      </c>
      <c r="P761" s="1">
        <v>4</v>
      </c>
      <c r="R761" t="s">
        <v>4018</v>
      </c>
      <c r="S761">
        <v>0</v>
      </c>
      <c r="X761">
        <v>0</v>
      </c>
      <c r="Y761" t="str" cm="1">
        <f t="array" ref="Y76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761" cm="1">
        <f t="array" ref="Z76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761" t="str" cm="1">
        <f t="array" ref="AA76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61" t="str" cm="1">
        <f t="array" ref="AB76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61" t="str" cm="1">
        <f t="array" ref="AC76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61" t="str" cm="1">
        <f t="array" ref="AD76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61">
        <f>IF(OR(Table1[[#This Row],[Merged_Coding3numerical1]]=1,Table1[[#This Row],[Merged_Coding3numerical2]]=1,Table1[[#This Row],[Merged_Coding3numerical3]]=1),1,0)</f>
        <v>0</v>
      </c>
      <c r="AF761">
        <f>IF(OR(Table1[[#This Row],[Merged_Coding3numerical1]]=2,Table1[[#This Row],[Merged_Coding3numerical2]]=2,Table1[[#This Row],[Merged_Coding3numerical3]]=2),1,0)</f>
        <v>0</v>
      </c>
      <c r="AG761">
        <f>IF(OR(Table1[[#This Row],[Merged_Coding3numerical1]]=3,Table1[[#This Row],[Merged_Coding3numerical2]]=3,Table1[[#This Row],[Merged_Coding3numerical3]]=3),1,0)</f>
        <v>0</v>
      </c>
      <c r="AH761">
        <f>IF(OR(Table1[[#This Row],[Merged_Coding3numerical1]]=4,Table1[[#This Row],[Merged_Coding3numerical2]]=4,Table1[[#This Row],[Merged_Coding3numerical3]]=4),1,0)</f>
        <v>0</v>
      </c>
      <c r="AI761">
        <f>IF(OR(Table1[[#This Row],[Merged_Coding3numerical1]]=5,Table1[[#This Row],[Merged_Coding3numerical2]]=5,Table1[[#This Row],[Merged_Coding3numerical3]]=5),1,0)</f>
        <v>1</v>
      </c>
      <c r="AJ761">
        <f>LEN(Table1[[#This Row],[narratives_open]])</f>
        <v>9</v>
      </c>
      <c r="AK761" s="1" t="s">
        <v>604</v>
      </c>
      <c r="AL761" s="1">
        <v>8</v>
      </c>
      <c r="AR761">
        <f t="shared" si="11"/>
        <v>1</v>
      </c>
      <c r="AS761">
        <v>1</v>
      </c>
      <c r="AT761">
        <v>2</v>
      </c>
      <c r="AU761">
        <v>3</v>
      </c>
      <c r="AV761">
        <f>IF(Table1[[#This Row],[narratives_rank_1]]=1,IF(Table1[[#This Row],[narratives_rank_2]]=2,123,132),IF(Table1[[#This Row],[narratives_rank_1]]=2,IF(Table1[[#This Row],[narratives_rank_2]]=1,213,231),IF(Table1[[#This Row],[narratives_rank_2]]=1,312,321)))</f>
        <v>123</v>
      </c>
      <c r="AW761" t="str">
        <f>IF(AV761=[1]Q4_narr_rank!$B$2,[1]Q4_narr_rank!$A$2,IF(AV761=[1]Q4_narr_rank!$B$3,[1]Q4_narr_rank!$A$3,IF(AV761=[1]Q4_narr_rank!$B$4,[1]Q4_narr_rank!$A$4,IF(AV761=[1]Q4_narr_rank!$B$5,[1]Q4_narr_rank!$A$5,IF(AV761=[1]Q4_narr_rank!$B$6,[1]Q4_narr_rank!$A$6,IF(AV761=[1]Q4_narr_rank!$B$7,[1]Q4_narr_rank!$A$7))))))</f>
        <v>Cynics</v>
      </c>
      <c r="AX761" t="s">
        <v>4019</v>
      </c>
      <c r="AY761">
        <v>1</v>
      </c>
      <c r="AZ761">
        <f>LEN(Table1[[#This Row],[narratives_probing]])</f>
        <v>15</v>
      </c>
      <c r="BA761" s="6" t="str">
        <f>IF(Table1[[#This Row],[narratives_rank_1]]=1,"Money",IF(Table1[[#This Row],[narratives_rank_2]]=1,"Mixture",IF(Table1[[#This Row],[narratives_rank_3]]=1,"Sincere")))</f>
        <v>Money</v>
      </c>
      <c r="BB761" s="7" t="s">
        <v>116</v>
      </c>
      <c r="BC761" s="1">
        <v>10</v>
      </c>
      <c r="BF761" t="s">
        <v>133</v>
      </c>
      <c r="BG761" t="s">
        <v>187</v>
      </c>
      <c r="BH761" t="s">
        <v>498</v>
      </c>
      <c r="BI761" t="s">
        <v>498</v>
      </c>
      <c r="BJ761" t="s">
        <v>119</v>
      </c>
      <c r="BK761" t="s">
        <v>120</v>
      </c>
      <c r="BL761" t="s">
        <v>135</v>
      </c>
      <c r="BN761">
        <v>26</v>
      </c>
      <c r="BO761" t="s">
        <v>100</v>
      </c>
      <c r="BP761" t="s">
        <v>164</v>
      </c>
      <c r="BQ761" t="s">
        <v>138</v>
      </c>
    </row>
    <row r="762" spans="1:69" x14ac:dyDescent="0.2">
      <c r="A762" t="s">
        <v>4020</v>
      </c>
      <c r="B762" t="s">
        <v>4020</v>
      </c>
      <c r="C762">
        <v>143.304</v>
      </c>
      <c r="D762" t="s">
        <v>4021</v>
      </c>
      <c r="E762" s="1" t="s">
        <v>205</v>
      </c>
      <c r="F762" s="1">
        <v>2</v>
      </c>
      <c r="G762" s="1" t="s">
        <v>281</v>
      </c>
      <c r="H762" s="1">
        <v>4</v>
      </c>
      <c r="I762" s="1"/>
      <c r="J762" t="s">
        <v>4022</v>
      </c>
      <c r="K762" s="1" t="s">
        <v>192</v>
      </c>
      <c r="L762" s="1">
        <v>3</v>
      </c>
      <c r="M762" s="1" t="s">
        <v>87</v>
      </c>
      <c r="N762" s="1">
        <v>3</v>
      </c>
      <c r="O762" s="1" t="s">
        <v>88</v>
      </c>
      <c r="P762" s="1">
        <v>4</v>
      </c>
      <c r="R762" t="s">
        <v>4023</v>
      </c>
      <c r="S762">
        <v>1</v>
      </c>
      <c r="V762" t="s">
        <v>185</v>
      </c>
      <c r="W762" s="8">
        <f>IF(Table1[[#This Row],[main_reasontext]]=[1]Q3_narr_open!$A$23,1,IF(Table1[[#This Row],[main_reasontext]]=[1]Q3_narr_open!$A$24,2,IF(Table1[[#This Row],[main_reasontext]]=[1]Q3_narr_open!$A$25,3,IF(Table1[[#This Row],[main_reasontext]]=[1]Q3_narr_open!$A$26,4,))))</f>
        <v>4</v>
      </c>
      <c r="X762">
        <v>0</v>
      </c>
      <c r="Y762" t="str" cm="1">
        <f t="array" ref="Y76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62" cm="1">
        <f t="array" ref="Z76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62" t="str" cm="1">
        <f t="array" ref="AA76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62" cm="1">
        <f t="array" ref="AB76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62" t="s">
        <v>111</v>
      </c>
      <c r="AD762">
        <v>2</v>
      </c>
      <c r="AE762">
        <f>IF(OR(Table1[[#This Row],[Merged_Coding3numerical1]]=1,Table1[[#This Row],[Merged_Coding3numerical2]]=1,Table1[[#This Row],[Merged_Coding3numerical3]]=1),1,0)</f>
        <v>1</v>
      </c>
      <c r="AF762">
        <f>IF(OR(Table1[[#This Row],[Merged_Coding3numerical1]]=2,Table1[[#This Row],[Merged_Coding3numerical2]]=2,Table1[[#This Row],[Merged_Coding3numerical3]]=2),1,0)</f>
        <v>1</v>
      </c>
      <c r="AG762">
        <f>IF(OR(Table1[[#This Row],[Merged_Coding3numerical1]]=3,Table1[[#This Row],[Merged_Coding3numerical2]]=3,Table1[[#This Row],[Merged_Coding3numerical3]]=3),1,0)</f>
        <v>0</v>
      </c>
      <c r="AH762">
        <f>IF(OR(Table1[[#This Row],[Merged_Coding3numerical1]]=4,Table1[[#This Row],[Merged_Coding3numerical2]]=4,Table1[[#This Row],[Merged_Coding3numerical3]]=4),1,0)</f>
        <v>1</v>
      </c>
      <c r="AI762">
        <f>IF(OR(Table1[[#This Row],[Merged_Coding3numerical1]]=5,Table1[[#This Row],[Merged_Coding3numerical2]]=5,Table1[[#This Row],[Merged_Coding3numerical3]]=5),1,0)</f>
        <v>0</v>
      </c>
      <c r="AJ762">
        <f>LEN(Table1[[#This Row],[narratives_open]])</f>
        <v>353</v>
      </c>
      <c r="AK762" s="1" t="s">
        <v>113</v>
      </c>
      <c r="AL762" s="1">
        <v>1</v>
      </c>
      <c r="AM762" s="1" t="s">
        <v>90</v>
      </c>
      <c r="AN762" s="1">
        <v>2</v>
      </c>
      <c r="AO762" s="1" t="s">
        <v>567</v>
      </c>
      <c r="AP762" s="1">
        <v>13</v>
      </c>
      <c r="AR762">
        <f t="shared" si="11"/>
        <v>0.33333333333333331</v>
      </c>
      <c r="AS762">
        <v>1</v>
      </c>
      <c r="AT762">
        <v>2</v>
      </c>
      <c r="AU762">
        <v>3</v>
      </c>
      <c r="AV762">
        <f>IF(Table1[[#This Row],[narratives_rank_1]]=1,IF(Table1[[#This Row],[narratives_rank_2]]=2,123,132),IF(Table1[[#This Row],[narratives_rank_1]]=2,IF(Table1[[#This Row],[narratives_rank_2]]=1,213,231),IF(Table1[[#This Row],[narratives_rank_2]]=1,312,321)))</f>
        <v>123</v>
      </c>
      <c r="AW762" t="str">
        <f>IF(AV762=[1]Q4_narr_rank!$B$2,[1]Q4_narr_rank!$A$2,IF(AV762=[1]Q4_narr_rank!$B$3,[1]Q4_narr_rank!$A$3,IF(AV762=[1]Q4_narr_rank!$B$4,[1]Q4_narr_rank!$A$4,IF(AV762=[1]Q4_narr_rank!$B$5,[1]Q4_narr_rank!$A$5,IF(AV762=[1]Q4_narr_rank!$B$6,[1]Q4_narr_rank!$A$6,IF(AV762=[1]Q4_narr_rank!$B$7,[1]Q4_narr_rank!$A$7))))))</f>
        <v>Cynics</v>
      </c>
      <c r="AX762" t="s">
        <v>4024</v>
      </c>
      <c r="AY762">
        <v>1</v>
      </c>
      <c r="AZ762">
        <f>LEN(Table1[[#This Row],[narratives_probing]])</f>
        <v>636</v>
      </c>
      <c r="BA762" s="6" t="str">
        <f>IF(Table1[[#This Row],[narratives_rank_1]]=1,"Money",IF(Table1[[#This Row],[narratives_rank_2]]=1,"Mixture",IF(Table1[[#This Row],[narratives_rank_3]]=1,"Sincere")))</f>
        <v>Money</v>
      </c>
      <c r="BB762" s="12" t="s">
        <v>236</v>
      </c>
      <c r="BC762" s="1">
        <v>17</v>
      </c>
      <c r="BF762" t="s">
        <v>223</v>
      </c>
      <c r="BG762" t="s">
        <v>94</v>
      </c>
      <c r="BH762" t="s">
        <v>118</v>
      </c>
      <c r="BI762" t="s">
        <v>188</v>
      </c>
      <c r="BJ762" t="s">
        <v>154</v>
      </c>
      <c r="BK762" t="s">
        <v>120</v>
      </c>
      <c r="BL762" t="s">
        <v>99</v>
      </c>
      <c r="BN762">
        <v>33</v>
      </c>
      <c r="BO762" t="s">
        <v>122</v>
      </c>
      <c r="BP762" t="s">
        <v>123</v>
      </c>
      <c r="BQ762" t="s">
        <v>138</v>
      </c>
    </row>
    <row r="763" spans="1:69" x14ac:dyDescent="0.2">
      <c r="A763" t="s">
        <v>4025</v>
      </c>
      <c r="B763" t="s">
        <v>4025</v>
      </c>
      <c r="C763">
        <v>237.892</v>
      </c>
      <c r="D763" t="s">
        <v>4026</v>
      </c>
      <c r="E763" s="1" t="s">
        <v>205</v>
      </c>
      <c r="F763" s="1">
        <v>2</v>
      </c>
      <c r="G763" s="1" t="s">
        <v>206</v>
      </c>
      <c r="H763" s="1">
        <v>6</v>
      </c>
      <c r="I763" s="1"/>
      <c r="J763" t="s">
        <v>4027</v>
      </c>
      <c r="K763" s="1" t="s">
        <v>108</v>
      </c>
      <c r="L763" s="1">
        <v>1</v>
      </c>
      <c r="M763" s="1" t="s">
        <v>109</v>
      </c>
      <c r="N763" s="1">
        <v>1</v>
      </c>
      <c r="O763" s="1" t="s">
        <v>88</v>
      </c>
      <c r="P763" s="1">
        <v>4</v>
      </c>
      <c r="R763" t="s">
        <v>4028</v>
      </c>
      <c r="S763">
        <v>0</v>
      </c>
      <c r="U763">
        <v>1</v>
      </c>
      <c r="V763" t="s">
        <v>90</v>
      </c>
      <c r="W763" s="8">
        <f>IF(Table1[[#This Row],[main_reasontext]]=[1]Q3_narr_open!$A$23,1,IF(Table1[[#This Row],[main_reasontext]]=[1]Q3_narr_open!$A$24,2,IF(Table1[[#This Row],[main_reasontext]]=[1]Q3_narr_open!$A$25,3,IF(Table1[[#This Row],[main_reasontext]]=[1]Q3_narr_open!$A$26,4,))))</f>
        <v>1</v>
      </c>
      <c r="X763">
        <v>1</v>
      </c>
      <c r="Y763" t="str" cm="1">
        <f t="array" ref="Y76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63" cm="1">
        <f t="array" ref="Z76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63" t="str" cm="1">
        <f t="array" ref="AA76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63" cm="1">
        <f t="array" ref="AB76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63" t="str" cm="1">
        <f t="array" ref="AC76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63" t="str" cm="1">
        <f t="array" ref="AD76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63">
        <f>IF(OR(Table1[[#This Row],[Merged_Coding3numerical1]]=1,Table1[[#This Row],[Merged_Coding3numerical2]]=1,Table1[[#This Row],[Merged_Coding3numerical3]]=1),1,0)</f>
        <v>1</v>
      </c>
      <c r="AF763">
        <f>IF(OR(Table1[[#This Row],[Merged_Coding3numerical1]]=2,Table1[[#This Row],[Merged_Coding3numerical2]]=2,Table1[[#This Row],[Merged_Coding3numerical3]]=2),1,0)</f>
        <v>0</v>
      </c>
      <c r="AG763">
        <f>IF(OR(Table1[[#This Row],[Merged_Coding3numerical1]]=3,Table1[[#This Row],[Merged_Coding3numerical2]]=3,Table1[[#This Row],[Merged_Coding3numerical3]]=3),1,0)</f>
        <v>0</v>
      </c>
      <c r="AH763">
        <f>IF(OR(Table1[[#This Row],[Merged_Coding3numerical1]]=4,Table1[[#This Row],[Merged_Coding3numerical2]]=4,Table1[[#This Row],[Merged_Coding3numerical3]]=4),1,0)</f>
        <v>1</v>
      </c>
      <c r="AI763">
        <f>IF(OR(Table1[[#This Row],[Merged_Coding3numerical1]]=5,Table1[[#This Row],[Merged_Coding3numerical2]]=5,Table1[[#This Row],[Merged_Coding3numerical3]]=5),1,0)</f>
        <v>0</v>
      </c>
      <c r="AJ763">
        <f>LEN(Table1[[#This Row],[narratives_open]])</f>
        <v>494</v>
      </c>
      <c r="AK763" s="1" t="s">
        <v>90</v>
      </c>
      <c r="AL763" s="1">
        <v>2</v>
      </c>
      <c r="AM763" s="1" t="s">
        <v>113</v>
      </c>
      <c r="AN763" s="1">
        <v>1</v>
      </c>
      <c r="AR763">
        <f t="shared" si="11"/>
        <v>0.5</v>
      </c>
      <c r="AS763">
        <v>3</v>
      </c>
      <c r="AT763">
        <v>2</v>
      </c>
      <c r="AU763">
        <v>1</v>
      </c>
      <c r="AV763">
        <f>IF(Table1[[#This Row],[narratives_rank_1]]=1,IF(Table1[[#This Row],[narratives_rank_2]]=2,123,132),IF(Table1[[#This Row],[narratives_rank_1]]=2,IF(Table1[[#This Row],[narratives_rank_2]]=1,213,231),IF(Table1[[#This Row],[narratives_rank_2]]=1,312,321)))</f>
        <v>321</v>
      </c>
      <c r="AW763" t="str">
        <f>IF(AV763=[1]Q4_narr_rank!$B$2,[1]Q4_narr_rank!$A$2,IF(AV763=[1]Q4_narr_rank!$B$3,[1]Q4_narr_rank!$A$3,IF(AV763=[1]Q4_narr_rank!$B$4,[1]Q4_narr_rank!$A$4,IF(AV763=[1]Q4_narr_rank!$B$5,[1]Q4_narr_rank!$A$5,IF(AV763=[1]Q4_narr_rank!$B$6,[1]Q4_narr_rank!$A$6,IF(AV763=[1]Q4_narr_rank!$B$7,[1]Q4_narr_rank!$A$7))))))</f>
        <v>Idealists</v>
      </c>
      <c r="AX763" t="s">
        <v>4029</v>
      </c>
      <c r="AY763">
        <v>1</v>
      </c>
      <c r="AZ763">
        <f>LEN(Table1[[#This Row],[narratives_probing]])</f>
        <v>235</v>
      </c>
      <c r="BA763" s="6" t="str">
        <f>IF(Table1[[#This Row],[narratives_rank_1]]=1,"Money",IF(Table1[[#This Row],[narratives_rank_2]]=1,"Mixture",IF(Table1[[#This Row],[narratives_rank_3]]=1,"Sincere")))</f>
        <v>Sincere</v>
      </c>
      <c r="BB763" s="1" t="s">
        <v>196</v>
      </c>
      <c r="BC763" s="1">
        <v>19</v>
      </c>
      <c r="BF763" t="s">
        <v>223</v>
      </c>
      <c r="BG763" t="s">
        <v>94</v>
      </c>
      <c r="BH763" t="s">
        <v>96</v>
      </c>
      <c r="BI763" t="s">
        <v>118</v>
      </c>
      <c r="BJ763" t="s">
        <v>154</v>
      </c>
      <c r="BK763" t="s">
        <v>163</v>
      </c>
      <c r="BL763" t="s">
        <v>630</v>
      </c>
      <c r="BN763">
        <v>19</v>
      </c>
      <c r="BO763" t="s">
        <v>122</v>
      </c>
      <c r="BP763" t="s">
        <v>216</v>
      </c>
      <c r="BQ763" t="s">
        <v>156</v>
      </c>
    </row>
    <row r="764" spans="1:69" x14ac:dyDescent="0.2">
      <c r="A764" t="s">
        <v>4030</v>
      </c>
      <c r="B764" t="s">
        <v>4030</v>
      </c>
      <c r="C764">
        <v>92.89</v>
      </c>
      <c r="D764" t="s">
        <v>4031</v>
      </c>
      <c r="E764" s="1" t="s">
        <v>84</v>
      </c>
      <c r="F764" s="1">
        <v>4</v>
      </c>
      <c r="G764" s="1" t="s">
        <v>84</v>
      </c>
      <c r="H764" s="1">
        <v>1</v>
      </c>
      <c r="I764" s="1"/>
      <c r="J764" t="s">
        <v>4032</v>
      </c>
      <c r="K764" s="1" t="s">
        <v>108</v>
      </c>
      <c r="L764" s="1">
        <v>1</v>
      </c>
      <c r="M764" s="1" t="s">
        <v>109</v>
      </c>
      <c r="N764" s="1">
        <v>1</v>
      </c>
      <c r="O764" s="1" t="s">
        <v>88</v>
      </c>
      <c r="P764" s="1">
        <v>4</v>
      </c>
      <c r="R764" t="s">
        <v>4033</v>
      </c>
      <c r="S764">
        <v>0</v>
      </c>
      <c r="X764">
        <v>0</v>
      </c>
      <c r="Y764" t="s">
        <v>111</v>
      </c>
      <c r="Z764">
        <v>2</v>
      </c>
      <c r="AA764" t="str" cm="1">
        <f t="array" ref="AA76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64" t="str" cm="1">
        <f t="array" ref="AB76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64" t="str" cm="1">
        <f t="array" ref="AC76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64" t="str" cm="1">
        <f t="array" ref="AD76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64">
        <f>IF(OR(Table1[[#This Row],[Merged_Coding3numerical1]]=1,Table1[[#This Row],[Merged_Coding3numerical2]]=1,Table1[[#This Row],[Merged_Coding3numerical3]]=1),1,0)</f>
        <v>0</v>
      </c>
      <c r="AF764">
        <f>IF(OR(Table1[[#This Row],[Merged_Coding3numerical1]]=2,Table1[[#This Row],[Merged_Coding3numerical2]]=2,Table1[[#This Row],[Merged_Coding3numerical3]]=2),1,0)</f>
        <v>1</v>
      </c>
      <c r="AG764">
        <f>IF(OR(Table1[[#This Row],[Merged_Coding3numerical1]]=3,Table1[[#This Row],[Merged_Coding3numerical2]]=3,Table1[[#This Row],[Merged_Coding3numerical3]]=3),1,0)</f>
        <v>0</v>
      </c>
      <c r="AH764">
        <f>IF(OR(Table1[[#This Row],[Merged_Coding3numerical1]]=4,Table1[[#This Row],[Merged_Coding3numerical2]]=4,Table1[[#This Row],[Merged_Coding3numerical3]]=4),1,0)</f>
        <v>0</v>
      </c>
      <c r="AI764">
        <f>IF(OR(Table1[[#This Row],[Merged_Coding3numerical1]]=5,Table1[[#This Row],[Merged_Coding3numerical2]]=5,Table1[[#This Row],[Merged_Coding3numerical3]]=5),1,0)</f>
        <v>0</v>
      </c>
      <c r="AJ764">
        <f>LEN(Table1[[#This Row],[narratives_open]])</f>
        <v>410</v>
      </c>
      <c r="AK764" s="1" t="s">
        <v>567</v>
      </c>
      <c r="AL764" s="1">
        <v>13</v>
      </c>
      <c r="AR764">
        <f t="shared" si="11"/>
        <v>1</v>
      </c>
      <c r="AS764">
        <v>1</v>
      </c>
      <c r="AT764">
        <v>2</v>
      </c>
      <c r="AU764">
        <v>3</v>
      </c>
      <c r="AV764">
        <f>IF(Table1[[#This Row],[narratives_rank_1]]=1,IF(Table1[[#This Row],[narratives_rank_2]]=2,123,132),IF(Table1[[#This Row],[narratives_rank_1]]=2,IF(Table1[[#This Row],[narratives_rank_2]]=1,213,231),IF(Table1[[#This Row],[narratives_rank_2]]=1,312,321)))</f>
        <v>123</v>
      </c>
      <c r="AW764" t="str">
        <f>IF(AV764=[1]Q4_narr_rank!$B$2,[1]Q4_narr_rank!$A$2,IF(AV764=[1]Q4_narr_rank!$B$3,[1]Q4_narr_rank!$A$3,IF(AV764=[1]Q4_narr_rank!$B$4,[1]Q4_narr_rank!$A$4,IF(AV764=[1]Q4_narr_rank!$B$5,[1]Q4_narr_rank!$A$5,IF(AV764=[1]Q4_narr_rank!$B$6,[1]Q4_narr_rank!$A$6,IF(AV764=[1]Q4_narr_rank!$B$7,[1]Q4_narr_rank!$A$7))))))</f>
        <v>Cynics</v>
      </c>
      <c r="AX764" t="s">
        <v>4034</v>
      </c>
      <c r="AY764">
        <v>1</v>
      </c>
      <c r="AZ764">
        <f>LEN(Table1[[#This Row],[narratives_probing]])</f>
        <v>499</v>
      </c>
      <c r="BA764" s="6" t="str">
        <f>IF(Table1[[#This Row],[narratives_rank_1]]=1,"Money",IF(Table1[[#This Row],[narratives_rank_2]]=1,"Mixture",IF(Table1[[#This Row],[narratives_rank_3]]=1,"Sincere")))</f>
        <v>Money</v>
      </c>
      <c r="BB764" s="1" t="s">
        <v>116</v>
      </c>
      <c r="BC764" s="1">
        <v>10</v>
      </c>
      <c r="BF764" t="s">
        <v>133</v>
      </c>
      <c r="BG764">
        <v>0.2</v>
      </c>
      <c r="BH764" t="s">
        <v>146</v>
      </c>
      <c r="BI764" t="s">
        <v>146</v>
      </c>
      <c r="BJ764" t="s">
        <v>154</v>
      </c>
      <c r="BK764" t="s">
        <v>163</v>
      </c>
      <c r="BL764" t="s">
        <v>135</v>
      </c>
      <c r="BN764">
        <v>29</v>
      </c>
      <c r="BO764" t="s">
        <v>155</v>
      </c>
      <c r="BP764" t="s">
        <v>101</v>
      </c>
      <c r="BQ764" t="s">
        <v>124</v>
      </c>
    </row>
    <row r="765" spans="1:69" x14ac:dyDescent="0.2">
      <c r="A765" t="s">
        <v>4035</v>
      </c>
      <c r="B765" t="s">
        <v>4035</v>
      </c>
      <c r="C765">
        <v>196.91399999999999</v>
      </c>
      <c r="D765" t="s">
        <v>4036</v>
      </c>
      <c r="E765" s="1" t="s">
        <v>105</v>
      </c>
      <c r="F765" s="1">
        <v>1</v>
      </c>
      <c r="G765" s="1" t="s">
        <v>106</v>
      </c>
      <c r="H765" s="1">
        <v>2</v>
      </c>
      <c r="I765" s="1">
        <v>1</v>
      </c>
      <c r="J765" t="s">
        <v>4037</v>
      </c>
      <c r="K765" s="1" t="s">
        <v>108</v>
      </c>
      <c r="L765" s="1">
        <v>1</v>
      </c>
      <c r="M765" s="1" t="s">
        <v>109</v>
      </c>
      <c r="N765" s="1">
        <v>1</v>
      </c>
      <c r="O765" s="1" t="s">
        <v>88</v>
      </c>
      <c r="P765" s="1">
        <v>4</v>
      </c>
      <c r="R765" t="s">
        <v>4038</v>
      </c>
      <c r="S765">
        <v>0</v>
      </c>
      <c r="V765" t="s">
        <v>90</v>
      </c>
      <c r="W765" s="8">
        <f>IF(Table1[[#This Row],[main_reasontext]]=[1]Q3_narr_open!$A$23,1,IF(Table1[[#This Row],[main_reasontext]]=[1]Q3_narr_open!$A$24,2,IF(Table1[[#This Row],[main_reasontext]]=[1]Q3_narr_open!$A$25,3,IF(Table1[[#This Row],[main_reasontext]]=[1]Q3_narr_open!$A$26,4,))))</f>
        <v>1</v>
      </c>
      <c r="X765">
        <v>0</v>
      </c>
      <c r="Y765" t="str" cm="1">
        <f t="array" ref="Y76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65" cm="1">
        <f t="array" ref="Z76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65" t="str" cm="1">
        <f t="array" ref="AA76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765" cm="1">
        <f t="array" ref="AB76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765" t="str" cm="1">
        <f t="array" ref="AC76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765" cm="1">
        <f t="array" ref="AD76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765">
        <f>IF(OR(Table1[[#This Row],[Merged_Coding3numerical1]]=1,Table1[[#This Row],[Merged_Coding3numerical2]]=1,Table1[[#This Row],[Merged_Coding3numerical3]]=1),1,0)</f>
        <v>1</v>
      </c>
      <c r="AF765">
        <f>IF(OR(Table1[[#This Row],[Merged_Coding3numerical1]]=2,Table1[[#This Row],[Merged_Coding3numerical2]]=2,Table1[[#This Row],[Merged_Coding3numerical3]]=2),1,0)</f>
        <v>1</v>
      </c>
      <c r="AG765">
        <f>IF(OR(Table1[[#This Row],[Merged_Coding3numerical1]]=3,Table1[[#This Row],[Merged_Coding3numerical2]]=3,Table1[[#This Row],[Merged_Coding3numerical3]]=3),1,0)</f>
        <v>1</v>
      </c>
      <c r="AH765">
        <f>IF(OR(Table1[[#This Row],[Merged_Coding3numerical1]]=4,Table1[[#This Row],[Merged_Coding3numerical2]]=4,Table1[[#This Row],[Merged_Coding3numerical3]]=4),1,0)</f>
        <v>0</v>
      </c>
      <c r="AI765">
        <f>IF(OR(Table1[[#This Row],[Merged_Coding3numerical1]]=5,Table1[[#This Row],[Merged_Coding3numerical2]]=5,Table1[[#This Row],[Merged_Coding3numerical3]]=5),1,0)</f>
        <v>0</v>
      </c>
      <c r="AJ765">
        <f>LEN(Table1[[#This Row],[narratives_open]])</f>
        <v>494</v>
      </c>
      <c r="AK765" s="1" t="s">
        <v>90</v>
      </c>
      <c r="AL765" s="1">
        <v>2</v>
      </c>
      <c r="AM765" s="1" t="s">
        <v>112</v>
      </c>
      <c r="AN765" s="1">
        <v>3</v>
      </c>
      <c r="AO765" s="1" t="s">
        <v>1254</v>
      </c>
      <c r="AP765" s="1">
        <v>10</v>
      </c>
      <c r="AR765">
        <f t="shared" si="11"/>
        <v>0.33333333333333331</v>
      </c>
      <c r="AS765">
        <v>2</v>
      </c>
      <c r="AT765">
        <v>1</v>
      </c>
      <c r="AU765">
        <v>3</v>
      </c>
      <c r="AV765">
        <f>IF(Table1[[#This Row],[narratives_rank_1]]=1,IF(Table1[[#This Row],[narratives_rank_2]]=2,123,132),IF(Table1[[#This Row],[narratives_rank_1]]=2,IF(Table1[[#This Row],[narratives_rank_2]]=1,213,231),IF(Table1[[#This Row],[narratives_rank_2]]=1,312,321)))</f>
        <v>213</v>
      </c>
      <c r="AW765" t="str">
        <f>IF(AV765=[1]Q4_narr_rank!$B$2,[1]Q4_narr_rank!$A$2,IF(AV765=[1]Q4_narr_rank!$B$3,[1]Q4_narr_rank!$A$3,IF(AV765=[1]Q4_narr_rank!$B$4,[1]Q4_narr_rank!$A$4,IF(AV765=[1]Q4_narr_rank!$B$5,[1]Q4_narr_rank!$A$5,IF(AV765=[1]Q4_narr_rank!$B$6,[1]Q4_narr_rank!$A$6,IF(AV765=[1]Q4_narr_rank!$B$7,[1]Q4_narr_rank!$A$7))))))</f>
        <v>Balanced Cynics</v>
      </c>
      <c r="AX765" t="s">
        <v>4039</v>
      </c>
      <c r="AY765">
        <v>1</v>
      </c>
      <c r="AZ765">
        <f>LEN(Table1[[#This Row],[narratives_probing]])</f>
        <v>361</v>
      </c>
      <c r="BA765" s="6" t="str">
        <f>IF(Table1[[#This Row],[narratives_rank_1]]=1,"Money",IF(Table1[[#This Row],[narratives_rank_2]]=1,"Mixture",IF(Table1[[#This Row],[narratives_rank_3]]=1,"Sincere")))</f>
        <v>Mixture</v>
      </c>
      <c r="BB765" s="9" t="s">
        <v>132</v>
      </c>
      <c r="BC765" s="1">
        <v>20</v>
      </c>
      <c r="BD765" s="14"/>
      <c r="BE765" s="14"/>
      <c r="BF765" t="s">
        <v>223</v>
      </c>
      <c r="BG765" t="s">
        <v>187</v>
      </c>
      <c r="BH765" t="s">
        <v>96</v>
      </c>
      <c r="BI765" t="s">
        <v>188</v>
      </c>
      <c r="BJ765" t="s">
        <v>97</v>
      </c>
      <c r="BK765" t="s">
        <v>163</v>
      </c>
      <c r="BL765" t="s">
        <v>135</v>
      </c>
      <c r="BN765">
        <v>53</v>
      </c>
      <c r="BO765" t="s">
        <v>100</v>
      </c>
      <c r="BP765" t="s">
        <v>324</v>
      </c>
      <c r="BQ765" t="s">
        <v>156</v>
      </c>
    </row>
    <row r="766" spans="1:69" x14ac:dyDescent="0.2">
      <c r="A766" t="s">
        <v>4040</v>
      </c>
      <c r="B766" t="s">
        <v>4040</v>
      </c>
      <c r="C766">
        <v>85.700999999999993</v>
      </c>
      <c r="D766" t="s">
        <v>4041</v>
      </c>
      <c r="E766" s="1" t="s">
        <v>127</v>
      </c>
      <c r="F766" s="1">
        <v>3</v>
      </c>
      <c r="G766" s="1" t="s">
        <v>688</v>
      </c>
      <c r="H766" s="1">
        <v>18</v>
      </c>
      <c r="I766" s="1"/>
      <c r="J766" t="s">
        <v>4042</v>
      </c>
      <c r="K766" s="1" t="s">
        <v>108</v>
      </c>
      <c r="L766" s="1">
        <v>1</v>
      </c>
      <c r="M766" s="1" t="s">
        <v>109</v>
      </c>
      <c r="N766" s="1">
        <v>1</v>
      </c>
      <c r="O766" s="1" t="s">
        <v>88</v>
      </c>
      <c r="P766" s="1">
        <v>4</v>
      </c>
      <c r="R766" t="s">
        <v>4043</v>
      </c>
      <c r="S766">
        <v>0</v>
      </c>
      <c r="V766" t="s">
        <v>185</v>
      </c>
      <c r="W766">
        <v>4</v>
      </c>
      <c r="X766">
        <v>1</v>
      </c>
      <c r="Y766" t="str" cm="1">
        <f t="array" ref="Y76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Nonsense/no answer/confusion</v>
      </c>
      <c r="Z766" cm="1">
        <f t="array" ref="Z76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5</v>
      </c>
      <c r="AA766" t="str" cm="1">
        <f t="array" ref="AA76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66" t="str" cm="1">
        <f t="array" ref="AB76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66" t="str" cm="1">
        <f t="array" ref="AC76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66" t="str" cm="1">
        <f t="array" ref="AD76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66">
        <f>IF(OR(Table1[[#This Row],[Merged_Coding3numerical1]]=1,Table1[[#This Row],[Merged_Coding3numerical2]]=1,Table1[[#This Row],[Merged_Coding3numerical3]]=1),1,0)</f>
        <v>0</v>
      </c>
      <c r="AF766">
        <f>IF(OR(Table1[[#This Row],[Merged_Coding3numerical1]]=2,Table1[[#This Row],[Merged_Coding3numerical2]]=2,Table1[[#This Row],[Merged_Coding3numerical3]]=2),1,0)</f>
        <v>0</v>
      </c>
      <c r="AG766">
        <f>IF(OR(Table1[[#This Row],[Merged_Coding3numerical1]]=3,Table1[[#This Row],[Merged_Coding3numerical2]]=3,Table1[[#This Row],[Merged_Coding3numerical3]]=3),1,0)</f>
        <v>0</v>
      </c>
      <c r="AH766">
        <f>IF(OR(Table1[[#This Row],[Merged_Coding3numerical1]]=4,Table1[[#This Row],[Merged_Coding3numerical2]]=4,Table1[[#This Row],[Merged_Coding3numerical3]]=4),1,0)</f>
        <v>0</v>
      </c>
      <c r="AI766">
        <f>IF(OR(Table1[[#This Row],[Merged_Coding3numerical1]]=5,Table1[[#This Row],[Merged_Coding3numerical2]]=5,Table1[[#This Row],[Merged_Coding3numerical3]]=5),1,0)</f>
        <v>1</v>
      </c>
      <c r="AJ766">
        <f>LEN(Table1[[#This Row],[narratives_open]])</f>
        <v>182</v>
      </c>
      <c r="AK766" s="1" t="s">
        <v>194</v>
      </c>
      <c r="AL766" s="1">
        <v>9</v>
      </c>
      <c r="AR766">
        <f t="shared" si="11"/>
        <v>1</v>
      </c>
      <c r="AS766">
        <v>3</v>
      </c>
      <c r="AT766">
        <v>1</v>
      </c>
      <c r="AU766">
        <v>2</v>
      </c>
      <c r="AV766">
        <f>IF(Table1[[#This Row],[narratives_rank_1]]=1,IF(Table1[[#This Row],[narratives_rank_2]]=2,123,132),IF(Table1[[#This Row],[narratives_rank_1]]=2,IF(Table1[[#This Row],[narratives_rank_2]]=1,213,231),IF(Table1[[#This Row],[narratives_rank_2]]=1,312,321)))</f>
        <v>312</v>
      </c>
      <c r="AW766" t="str">
        <f>IF(AV766=[1]Q4_narr_rank!$B$2,[1]Q4_narr_rank!$A$2,IF(AV766=[1]Q4_narr_rank!$B$3,[1]Q4_narr_rank!$A$3,IF(AV766=[1]Q4_narr_rank!$B$4,[1]Q4_narr_rank!$A$4,IF(AV766=[1]Q4_narr_rank!$B$5,[1]Q4_narr_rank!$A$5,IF(AV766=[1]Q4_narr_rank!$B$6,[1]Q4_narr_rank!$A$6,IF(AV766=[1]Q4_narr_rank!$B$7,[1]Q4_narr_rank!$A$7))))))</f>
        <v>Balanced Idealists</v>
      </c>
      <c r="AX766" t="s">
        <v>4044</v>
      </c>
      <c r="AY766">
        <v>1</v>
      </c>
      <c r="AZ766">
        <f>LEN(Table1[[#This Row],[narratives_probing]])</f>
        <v>76</v>
      </c>
      <c r="BA766" s="6" t="str">
        <f>IF(Table1[[#This Row],[narratives_rank_1]]=1,"Money",IF(Table1[[#This Row],[narratives_rank_2]]=1,"Mixture",IF(Table1[[#This Row],[narratives_rank_3]]=1,"Sincere")))</f>
        <v>Mixture</v>
      </c>
      <c r="BB766" s="7" t="s">
        <v>116</v>
      </c>
      <c r="BC766" s="1">
        <v>10</v>
      </c>
      <c r="BF766" t="s">
        <v>117</v>
      </c>
      <c r="BG766">
        <v>0.4</v>
      </c>
      <c r="BH766" t="s">
        <v>188</v>
      </c>
      <c r="BI766" t="s">
        <v>188</v>
      </c>
      <c r="BJ766" t="s">
        <v>134</v>
      </c>
      <c r="BK766" t="s">
        <v>120</v>
      </c>
      <c r="BL766" t="s">
        <v>630</v>
      </c>
      <c r="BN766">
        <v>51</v>
      </c>
      <c r="BO766" t="s">
        <v>122</v>
      </c>
      <c r="BP766" t="s">
        <v>324</v>
      </c>
      <c r="BQ766" t="s">
        <v>124</v>
      </c>
    </row>
    <row r="767" spans="1:69" x14ac:dyDescent="0.2">
      <c r="A767" t="s">
        <v>4045</v>
      </c>
      <c r="B767" t="s">
        <v>4045</v>
      </c>
      <c r="C767">
        <v>41.715000000000003</v>
      </c>
      <c r="D767" t="s">
        <v>4046</v>
      </c>
      <c r="E767" s="1" t="s">
        <v>127</v>
      </c>
      <c r="F767" s="1">
        <v>3</v>
      </c>
      <c r="G767" s="1" t="s">
        <v>128</v>
      </c>
      <c r="H767" s="1">
        <v>9</v>
      </c>
      <c r="I767" s="1"/>
      <c r="J767" t="s">
        <v>4047</v>
      </c>
      <c r="K767" s="1" t="s">
        <v>604</v>
      </c>
      <c r="L767" s="1">
        <v>5</v>
      </c>
      <c r="M767" s="1" t="s">
        <v>87</v>
      </c>
      <c r="N767" s="1">
        <v>3</v>
      </c>
      <c r="O767" s="1" t="s">
        <v>88</v>
      </c>
      <c r="P767" s="1">
        <v>4</v>
      </c>
      <c r="Q767" s="1"/>
      <c r="R767" t="s">
        <v>4048</v>
      </c>
      <c r="S767">
        <v>0</v>
      </c>
      <c r="X767">
        <v>0</v>
      </c>
      <c r="Y767" t="str" cm="1">
        <f t="array" ref="Y76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67" cm="1">
        <f t="array" ref="Z76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67" t="str" cm="1">
        <f t="array" ref="AA76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67" t="str" cm="1">
        <f t="array" ref="AB76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67" t="str" cm="1">
        <f t="array" ref="AC76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67" t="str" cm="1">
        <f t="array" ref="AD76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67">
        <f>IF(OR(Table1[[#This Row],[Merged_Coding3numerical1]]=1,Table1[[#This Row],[Merged_Coding3numerical2]]=1,Table1[[#This Row],[Merged_Coding3numerical3]]=1),1,0)</f>
        <v>0</v>
      </c>
      <c r="AF767">
        <f>IF(OR(Table1[[#This Row],[Merged_Coding3numerical1]]=2,Table1[[#This Row],[Merged_Coding3numerical2]]=2,Table1[[#This Row],[Merged_Coding3numerical3]]=2),1,0)</f>
        <v>0</v>
      </c>
      <c r="AG767">
        <f>IF(OR(Table1[[#This Row],[Merged_Coding3numerical1]]=3,Table1[[#This Row],[Merged_Coding3numerical2]]=3,Table1[[#This Row],[Merged_Coding3numerical3]]=3),1,0)</f>
        <v>0</v>
      </c>
      <c r="AH767">
        <f>IF(OR(Table1[[#This Row],[Merged_Coding3numerical1]]=4,Table1[[#This Row],[Merged_Coding3numerical2]]=4,Table1[[#This Row],[Merged_Coding3numerical3]]=4),1,0)</f>
        <v>1</v>
      </c>
      <c r="AI767">
        <f>IF(OR(Table1[[#This Row],[Merged_Coding3numerical1]]=5,Table1[[#This Row],[Merged_Coding3numerical2]]=5,Table1[[#This Row],[Merged_Coding3numerical3]]=5),1,0)</f>
        <v>0</v>
      </c>
      <c r="AJ767">
        <f>LEN(Table1[[#This Row],[narratives_open]])</f>
        <v>173</v>
      </c>
      <c r="AK767" s="1" t="s">
        <v>113</v>
      </c>
      <c r="AL767" s="1">
        <v>1</v>
      </c>
      <c r="AR767">
        <f t="shared" si="11"/>
        <v>1</v>
      </c>
      <c r="AS767">
        <v>3</v>
      </c>
      <c r="AT767">
        <v>2</v>
      </c>
      <c r="AU767">
        <v>1</v>
      </c>
      <c r="AV767">
        <f>IF(Table1[[#This Row],[narratives_rank_1]]=1,IF(Table1[[#This Row],[narratives_rank_2]]=2,123,132),IF(Table1[[#This Row],[narratives_rank_1]]=2,IF(Table1[[#This Row],[narratives_rank_2]]=1,213,231),IF(Table1[[#This Row],[narratives_rank_2]]=1,312,321)))</f>
        <v>321</v>
      </c>
      <c r="AW767" t="str">
        <f>IF(AV767=[1]Q4_narr_rank!$B$2,[1]Q4_narr_rank!$A$2,IF(AV767=[1]Q4_narr_rank!$B$3,[1]Q4_narr_rank!$A$3,IF(AV767=[1]Q4_narr_rank!$B$4,[1]Q4_narr_rank!$A$4,IF(AV767=[1]Q4_narr_rank!$B$5,[1]Q4_narr_rank!$A$5,IF(AV767=[1]Q4_narr_rank!$B$6,[1]Q4_narr_rank!$A$6,IF(AV767=[1]Q4_narr_rank!$B$7,[1]Q4_narr_rank!$A$7))))))</f>
        <v>Idealists</v>
      </c>
      <c r="AX767" t="s">
        <v>4049</v>
      </c>
      <c r="AY767">
        <v>1</v>
      </c>
      <c r="AZ767">
        <f>LEN(Table1[[#This Row],[narratives_probing]])</f>
        <v>47</v>
      </c>
      <c r="BA767" s="6" t="str">
        <f>IF(Table1[[#This Row],[narratives_rank_1]]=1,"Money",IF(Table1[[#This Row],[narratives_rank_2]]=1,"Mixture",IF(Table1[[#This Row],[narratives_rank_3]]=1,"Sincere")))</f>
        <v>Sincere</v>
      </c>
      <c r="BB767" s="9" t="s">
        <v>369</v>
      </c>
      <c r="BC767" s="1">
        <v>7</v>
      </c>
      <c r="BF767" t="s">
        <v>133</v>
      </c>
      <c r="BG767">
        <v>0.2</v>
      </c>
      <c r="BH767" t="s">
        <v>146</v>
      </c>
      <c r="BI767" t="s">
        <v>188</v>
      </c>
      <c r="BJ767" t="s">
        <v>154</v>
      </c>
      <c r="BK767" t="s">
        <v>163</v>
      </c>
      <c r="BL767" t="s">
        <v>135</v>
      </c>
      <c r="BN767">
        <v>55</v>
      </c>
      <c r="BO767" t="s">
        <v>122</v>
      </c>
      <c r="BP767" t="s">
        <v>123</v>
      </c>
      <c r="BQ767" t="s">
        <v>156</v>
      </c>
    </row>
    <row r="768" spans="1:69" x14ac:dyDescent="0.2">
      <c r="A768" t="s">
        <v>4050</v>
      </c>
      <c r="B768" t="s">
        <v>4050</v>
      </c>
      <c r="C768">
        <v>36.643999999999998</v>
      </c>
      <c r="D768" t="s">
        <v>4051</v>
      </c>
      <c r="E768" s="1" t="s">
        <v>84</v>
      </c>
      <c r="F768" s="1">
        <v>4</v>
      </c>
      <c r="G768" s="1" t="s">
        <v>84</v>
      </c>
      <c r="H768" s="1">
        <v>1</v>
      </c>
      <c r="I768" s="1"/>
      <c r="J768" t="s">
        <v>4052</v>
      </c>
      <c r="K768" s="1" t="s">
        <v>176</v>
      </c>
      <c r="L768" s="1">
        <v>2</v>
      </c>
      <c r="M768" s="1" t="s">
        <v>328</v>
      </c>
      <c r="N768" s="1">
        <v>4</v>
      </c>
      <c r="O768" s="1" t="s">
        <v>88</v>
      </c>
      <c r="P768" s="1">
        <v>4</v>
      </c>
      <c r="R768" t="s">
        <v>4053</v>
      </c>
      <c r="S768">
        <v>0</v>
      </c>
      <c r="X768">
        <v>0</v>
      </c>
      <c r="Y768" t="str" cm="1">
        <f t="array" ref="Y76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68" cm="1">
        <f t="array" ref="Z76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68" t="str" cm="1">
        <f t="array" ref="AA76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68" t="str" cm="1">
        <f t="array" ref="AB76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68" t="str" cm="1">
        <f t="array" ref="AC76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68" t="str" cm="1">
        <f t="array" ref="AD76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68">
        <f>IF(OR(Table1[[#This Row],[Merged_Coding3numerical1]]=1,Table1[[#This Row],[Merged_Coding3numerical2]]=1,Table1[[#This Row],[Merged_Coding3numerical3]]=1),1,0)</f>
        <v>1</v>
      </c>
      <c r="AF768">
        <f>IF(OR(Table1[[#This Row],[Merged_Coding3numerical1]]=2,Table1[[#This Row],[Merged_Coding3numerical2]]=2,Table1[[#This Row],[Merged_Coding3numerical3]]=2),1,0)</f>
        <v>0</v>
      </c>
      <c r="AG768">
        <f>IF(OR(Table1[[#This Row],[Merged_Coding3numerical1]]=3,Table1[[#This Row],[Merged_Coding3numerical2]]=3,Table1[[#This Row],[Merged_Coding3numerical3]]=3),1,0)</f>
        <v>0</v>
      </c>
      <c r="AH768">
        <f>IF(OR(Table1[[#This Row],[Merged_Coding3numerical1]]=4,Table1[[#This Row],[Merged_Coding3numerical2]]=4,Table1[[#This Row],[Merged_Coding3numerical3]]=4),1,0)</f>
        <v>0</v>
      </c>
      <c r="AI768">
        <f>IF(OR(Table1[[#This Row],[Merged_Coding3numerical1]]=5,Table1[[#This Row],[Merged_Coding3numerical2]]=5,Table1[[#This Row],[Merged_Coding3numerical3]]=5),1,0)</f>
        <v>0</v>
      </c>
      <c r="AJ768">
        <f>LEN(Table1[[#This Row],[narratives_open]])</f>
        <v>84</v>
      </c>
      <c r="AK768" s="1" t="s">
        <v>90</v>
      </c>
      <c r="AL768" s="1">
        <v>2</v>
      </c>
      <c r="AR768">
        <f t="shared" si="11"/>
        <v>1</v>
      </c>
      <c r="AS768">
        <v>1</v>
      </c>
      <c r="AT768">
        <v>2</v>
      </c>
      <c r="AU768">
        <v>3</v>
      </c>
      <c r="AV768">
        <f>IF(Table1[[#This Row],[narratives_rank_1]]=1,IF(Table1[[#This Row],[narratives_rank_2]]=2,123,132),IF(Table1[[#This Row],[narratives_rank_1]]=2,IF(Table1[[#This Row],[narratives_rank_2]]=1,213,231),IF(Table1[[#This Row],[narratives_rank_2]]=1,312,321)))</f>
        <v>123</v>
      </c>
      <c r="AW768" t="str">
        <f>IF(AV768=[1]Q4_narr_rank!$B$2,[1]Q4_narr_rank!$A$2,IF(AV768=[1]Q4_narr_rank!$B$3,[1]Q4_narr_rank!$A$3,IF(AV768=[1]Q4_narr_rank!$B$4,[1]Q4_narr_rank!$A$4,IF(AV768=[1]Q4_narr_rank!$B$5,[1]Q4_narr_rank!$A$5,IF(AV768=[1]Q4_narr_rank!$B$6,[1]Q4_narr_rank!$A$6,IF(AV768=[1]Q4_narr_rank!$B$7,[1]Q4_narr_rank!$A$7))))))</f>
        <v>Cynics</v>
      </c>
      <c r="AX768" t="s">
        <v>4054</v>
      </c>
      <c r="AY768">
        <v>1</v>
      </c>
      <c r="AZ768">
        <f>LEN(Table1[[#This Row],[narratives_probing]])</f>
        <v>92</v>
      </c>
      <c r="BA768" s="6" t="str">
        <f>IF(Table1[[#This Row],[narratives_rank_1]]=1,"Money",IF(Table1[[#This Row],[narratives_rank_2]]=1,"Mixture",IF(Table1[[#This Row],[narratives_rank_3]]=1,"Sincere")))</f>
        <v>Money</v>
      </c>
      <c r="BB768" s="1" t="s">
        <v>116</v>
      </c>
      <c r="BC768" s="1">
        <v>10</v>
      </c>
      <c r="BF768" t="s">
        <v>117</v>
      </c>
      <c r="BG768" t="s">
        <v>187</v>
      </c>
      <c r="BH768" t="s">
        <v>96</v>
      </c>
      <c r="BI768" t="s">
        <v>96</v>
      </c>
      <c r="BJ768" t="s">
        <v>154</v>
      </c>
      <c r="BK768" t="s">
        <v>163</v>
      </c>
      <c r="BL768" t="s">
        <v>121</v>
      </c>
      <c r="BN768">
        <v>18</v>
      </c>
      <c r="BO768" t="s">
        <v>155</v>
      </c>
      <c r="BP768" t="s">
        <v>324</v>
      </c>
      <c r="BQ768" t="s">
        <v>124</v>
      </c>
    </row>
    <row r="769" spans="1:69" x14ac:dyDescent="0.2">
      <c r="A769" t="s">
        <v>4055</v>
      </c>
      <c r="B769" t="s">
        <v>4055</v>
      </c>
      <c r="C769">
        <v>40.817</v>
      </c>
      <c r="D769" t="s">
        <v>4056</v>
      </c>
      <c r="E769" s="1" t="s">
        <v>84</v>
      </c>
      <c r="F769" s="1">
        <v>4</v>
      </c>
      <c r="G769" s="1" t="s">
        <v>84</v>
      </c>
      <c r="H769" s="1">
        <v>1</v>
      </c>
      <c r="I769" s="1"/>
      <c r="J769" t="s">
        <v>4057</v>
      </c>
      <c r="K769" s="1" t="s">
        <v>108</v>
      </c>
      <c r="L769" s="1">
        <v>1</v>
      </c>
      <c r="M769" s="1" t="s">
        <v>109</v>
      </c>
      <c r="N769" s="1">
        <v>1</v>
      </c>
      <c r="O769" s="1" t="s">
        <v>345</v>
      </c>
      <c r="P769" s="1">
        <v>1</v>
      </c>
      <c r="R769" t="s">
        <v>4058</v>
      </c>
      <c r="S769">
        <v>0</v>
      </c>
      <c r="U769">
        <v>1</v>
      </c>
      <c r="V769" t="s">
        <v>90</v>
      </c>
      <c r="W769" s="8">
        <f>IF(Table1[[#This Row],[main_reasontext]]=[1]Q3_narr_open!$A$23,1,IF(Table1[[#This Row],[main_reasontext]]=[1]Q3_narr_open!$A$24,2,IF(Table1[[#This Row],[main_reasontext]]=[1]Q3_narr_open!$A$25,3,IF(Table1[[#This Row],[main_reasontext]]=[1]Q3_narr_open!$A$26,4,))))</f>
        <v>1</v>
      </c>
      <c r="X769">
        <v>1</v>
      </c>
      <c r="Y769" t="str" cm="1">
        <f t="array" ref="Y76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69" cm="1">
        <f t="array" ref="Z76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69" t="str" cm="1">
        <f t="array" ref="AA76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69" cm="1">
        <f t="array" ref="AB76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69" t="str" cm="1">
        <f t="array" ref="AC76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69" t="str" cm="1">
        <f t="array" ref="AD76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69">
        <f>IF(OR(Table1[[#This Row],[Merged_Coding3numerical1]]=1,Table1[[#This Row],[Merged_Coding3numerical2]]=1,Table1[[#This Row],[Merged_Coding3numerical3]]=1),1,0)</f>
        <v>1</v>
      </c>
      <c r="AF769">
        <f>IF(OR(Table1[[#This Row],[Merged_Coding3numerical1]]=2,Table1[[#This Row],[Merged_Coding3numerical2]]=2,Table1[[#This Row],[Merged_Coding3numerical3]]=2),1,0)</f>
        <v>0</v>
      </c>
      <c r="AG769">
        <f>IF(OR(Table1[[#This Row],[Merged_Coding3numerical1]]=3,Table1[[#This Row],[Merged_Coding3numerical2]]=3,Table1[[#This Row],[Merged_Coding3numerical3]]=3),1,0)</f>
        <v>0</v>
      </c>
      <c r="AH769">
        <f>IF(OR(Table1[[#This Row],[Merged_Coding3numerical1]]=4,Table1[[#This Row],[Merged_Coding3numerical2]]=4,Table1[[#This Row],[Merged_Coding3numerical3]]=4),1,0)</f>
        <v>1</v>
      </c>
      <c r="AI769">
        <f>IF(OR(Table1[[#This Row],[Merged_Coding3numerical1]]=5,Table1[[#This Row],[Merged_Coding3numerical2]]=5,Table1[[#This Row],[Merged_Coding3numerical3]]=5),1,0)</f>
        <v>0</v>
      </c>
      <c r="AJ769">
        <f>LEN(Table1[[#This Row],[narratives_open]])</f>
        <v>136</v>
      </c>
      <c r="AK769" s="1" t="s">
        <v>90</v>
      </c>
      <c r="AL769" s="1">
        <v>2</v>
      </c>
      <c r="AM769" s="1" t="s">
        <v>113</v>
      </c>
      <c r="AN769" s="1">
        <v>1</v>
      </c>
      <c r="AR769">
        <f t="shared" si="11"/>
        <v>0.5</v>
      </c>
      <c r="AS769">
        <v>2</v>
      </c>
      <c r="AT769">
        <v>1</v>
      </c>
      <c r="AU769">
        <v>3</v>
      </c>
      <c r="AV769">
        <f>IF(Table1[[#This Row],[narratives_rank_1]]=1,IF(Table1[[#This Row],[narratives_rank_2]]=2,123,132),IF(Table1[[#This Row],[narratives_rank_1]]=2,IF(Table1[[#This Row],[narratives_rank_2]]=1,213,231),IF(Table1[[#This Row],[narratives_rank_2]]=1,312,321)))</f>
        <v>213</v>
      </c>
      <c r="AW769" t="str">
        <f>IF(AV769=[1]Q4_narr_rank!$B$2,[1]Q4_narr_rank!$A$2,IF(AV769=[1]Q4_narr_rank!$B$3,[1]Q4_narr_rank!$A$3,IF(AV769=[1]Q4_narr_rank!$B$4,[1]Q4_narr_rank!$A$4,IF(AV769=[1]Q4_narr_rank!$B$5,[1]Q4_narr_rank!$A$5,IF(AV769=[1]Q4_narr_rank!$B$6,[1]Q4_narr_rank!$A$6,IF(AV769=[1]Q4_narr_rank!$B$7,[1]Q4_narr_rank!$A$7))))))</f>
        <v>Balanced Cynics</v>
      </c>
      <c r="AX769" t="s">
        <v>4059</v>
      </c>
      <c r="AY769">
        <v>1</v>
      </c>
      <c r="AZ769">
        <f>LEN(Table1[[#This Row],[narratives_probing]])</f>
        <v>102</v>
      </c>
      <c r="BA769" s="6" t="str">
        <f>IF(Table1[[#This Row],[narratives_rank_1]]=1,"Money",IF(Table1[[#This Row],[narratives_rank_2]]=1,"Mixture",IF(Table1[[#This Row],[narratives_rank_3]]=1,"Sincere")))</f>
        <v>Mixture</v>
      </c>
      <c r="BB769" s="7" t="s">
        <v>116</v>
      </c>
      <c r="BC769" s="1">
        <v>10</v>
      </c>
      <c r="BF769" t="s">
        <v>223</v>
      </c>
      <c r="BG769" t="s">
        <v>94</v>
      </c>
      <c r="BH769" t="s">
        <v>96</v>
      </c>
      <c r="BI769" t="s">
        <v>96</v>
      </c>
      <c r="BJ769" t="s">
        <v>154</v>
      </c>
      <c r="BK769" t="s">
        <v>163</v>
      </c>
      <c r="BL769" t="s">
        <v>135</v>
      </c>
      <c r="BN769">
        <v>58</v>
      </c>
      <c r="BO769" t="s">
        <v>122</v>
      </c>
      <c r="BP769" t="s">
        <v>123</v>
      </c>
      <c r="BQ769" t="s">
        <v>138</v>
      </c>
    </row>
    <row r="770" spans="1:69" x14ac:dyDescent="0.2">
      <c r="A770" t="s">
        <v>4060</v>
      </c>
      <c r="B770" t="s">
        <v>4060</v>
      </c>
      <c r="C770">
        <v>235.39099999999999</v>
      </c>
      <c r="D770" t="s">
        <v>4061</v>
      </c>
      <c r="E770" s="1" t="s">
        <v>167</v>
      </c>
      <c r="F770" s="1">
        <v>5</v>
      </c>
      <c r="G770" s="1" t="s">
        <v>167</v>
      </c>
      <c r="H770" s="1">
        <v>19</v>
      </c>
      <c r="I770" s="1"/>
      <c r="J770" t="s">
        <v>4062</v>
      </c>
      <c r="K770" s="1" t="s">
        <v>108</v>
      </c>
      <c r="L770" s="1">
        <v>1</v>
      </c>
      <c r="M770" s="1" t="s">
        <v>109</v>
      </c>
      <c r="N770" s="1">
        <v>1</v>
      </c>
      <c r="O770" s="1" t="s">
        <v>88</v>
      </c>
      <c r="P770" s="1">
        <v>4</v>
      </c>
      <c r="R770" t="s">
        <v>4063</v>
      </c>
      <c r="S770">
        <v>0</v>
      </c>
      <c r="X770">
        <v>0</v>
      </c>
      <c r="Y770" t="str" cm="1">
        <f t="array" ref="Y77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70" cm="1">
        <f t="array" ref="Z77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70" t="str" cm="1">
        <f t="array" ref="AA77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70" t="str" cm="1">
        <f t="array" ref="AB77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70" t="str" cm="1">
        <f t="array" ref="AC77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70" t="str" cm="1">
        <f t="array" ref="AD77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70">
        <f>IF(OR(Table1[[#This Row],[Merged_Coding3numerical1]]=1,Table1[[#This Row],[Merged_Coding3numerical2]]=1,Table1[[#This Row],[Merged_Coding3numerical3]]=1),1,0)</f>
        <v>1</v>
      </c>
      <c r="AF770">
        <f>IF(OR(Table1[[#This Row],[Merged_Coding3numerical1]]=2,Table1[[#This Row],[Merged_Coding3numerical2]]=2,Table1[[#This Row],[Merged_Coding3numerical3]]=2),1,0)</f>
        <v>0</v>
      </c>
      <c r="AG770">
        <f>IF(OR(Table1[[#This Row],[Merged_Coding3numerical1]]=3,Table1[[#This Row],[Merged_Coding3numerical2]]=3,Table1[[#This Row],[Merged_Coding3numerical3]]=3),1,0)</f>
        <v>0</v>
      </c>
      <c r="AH770">
        <f>IF(OR(Table1[[#This Row],[Merged_Coding3numerical1]]=4,Table1[[#This Row],[Merged_Coding3numerical2]]=4,Table1[[#This Row],[Merged_Coding3numerical3]]=4),1,0)</f>
        <v>0</v>
      </c>
      <c r="AI770">
        <f>IF(OR(Table1[[#This Row],[Merged_Coding3numerical1]]=5,Table1[[#This Row],[Merged_Coding3numerical2]]=5,Table1[[#This Row],[Merged_Coding3numerical3]]=5),1,0)</f>
        <v>0</v>
      </c>
      <c r="AJ770">
        <f>LEN(Table1[[#This Row],[narratives_open]])</f>
        <v>387</v>
      </c>
      <c r="AK770" s="1" t="s">
        <v>90</v>
      </c>
      <c r="AL770" s="1">
        <v>2</v>
      </c>
      <c r="AR770">
        <f t="shared" si="11"/>
        <v>1</v>
      </c>
      <c r="AS770">
        <v>1</v>
      </c>
      <c r="AT770">
        <v>2</v>
      </c>
      <c r="AU770">
        <v>3</v>
      </c>
      <c r="AV770">
        <f>IF(Table1[[#This Row],[narratives_rank_1]]=1,IF(Table1[[#This Row],[narratives_rank_2]]=2,123,132),IF(Table1[[#This Row],[narratives_rank_1]]=2,IF(Table1[[#This Row],[narratives_rank_2]]=1,213,231),IF(Table1[[#This Row],[narratives_rank_2]]=1,312,321)))</f>
        <v>123</v>
      </c>
      <c r="AW770" t="str">
        <f>IF(AV770=[1]Q4_narr_rank!$B$2,[1]Q4_narr_rank!$A$2,IF(AV770=[1]Q4_narr_rank!$B$3,[1]Q4_narr_rank!$A$3,IF(AV770=[1]Q4_narr_rank!$B$4,[1]Q4_narr_rank!$A$4,IF(AV770=[1]Q4_narr_rank!$B$5,[1]Q4_narr_rank!$A$5,IF(AV770=[1]Q4_narr_rank!$B$6,[1]Q4_narr_rank!$A$6,IF(AV770=[1]Q4_narr_rank!$B$7,[1]Q4_narr_rank!$A$7))))))</f>
        <v>Cynics</v>
      </c>
      <c r="AX770" t="s">
        <v>4064</v>
      </c>
      <c r="AY770">
        <v>1</v>
      </c>
      <c r="AZ770">
        <f>LEN(Table1[[#This Row],[narratives_probing]])</f>
        <v>228</v>
      </c>
      <c r="BA770" s="6" t="str">
        <f>IF(Table1[[#This Row],[narratives_rank_1]]=1,"Money",IF(Table1[[#This Row],[narratives_rank_2]]=1,"Mixture",IF(Table1[[#This Row],[narratives_rank_3]]=1,"Sincere")))</f>
        <v>Money</v>
      </c>
      <c r="BB770" s="7" t="s">
        <v>92</v>
      </c>
      <c r="BC770" s="1">
        <v>9</v>
      </c>
      <c r="BF770" t="s">
        <v>210</v>
      </c>
      <c r="BG770" t="s">
        <v>187</v>
      </c>
      <c r="BH770" t="s">
        <v>498</v>
      </c>
      <c r="BI770" t="s">
        <v>146</v>
      </c>
      <c r="BJ770" t="s">
        <v>134</v>
      </c>
      <c r="BK770" t="s">
        <v>163</v>
      </c>
      <c r="BL770" t="s">
        <v>135</v>
      </c>
      <c r="BN770">
        <v>24</v>
      </c>
      <c r="BO770" t="s">
        <v>122</v>
      </c>
      <c r="BP770" t="s">
        <v>147</v>
      </c>
      <c r="BQ770" t="s">
        <v>138</v>
      </c>
    </row>
    <row r="771" spans="1:69" x14ac:dyDescent="0.2">
      <c r="A771" t="s">
        <v>4065</v>
      </c>
      <c r="B771" t="s">
        <v>4065</v>
      </c>
      <c r="C771">
        <v>135.38499999999999</v>
      </c>
      <c r="D771" t="s">
        <v>4066</v>
      </c>
      <c r="E771" s="1" t="s">
        <v>127</v>
      </c>
      <c r="F771" s="1">
        <v>3</v>
      </c>
      <c r="G771" s="1" t="s">
        <v>128</v>
      </c>
      <c r="H771" s="1">
        <v>9</v>
      </c>
      <c r="I771" s="1"/>
      <c r="J771" t="s">
        <v>4067</v>
      </c>
      <c r="K771" s="1" t="s">
        <v>192</v>
      </c>
      <c r="L771" s="1">
        <v>3</v>
      </c>
      <c r="M771" s="1" t="s">
        <v>87</v>
      </c>
      <c r="N771" s="1">
        <v>3</v>
      </c>
      <c r="O771" s="1" t="s">
        <v>88</v>
      </c>
      <c r="P771" s="1">
        <v>4</v>
      </c>
      <c r="R771" t="s">
        <v>4068</v>
      </c>
      <c r="S771">
        <v>0</v>
      </c>
      <c r="U771">
        <v>1</v>
      </c>
      <c r="V771" t="s">
        <v>111</v>
      </c>
      <c r="W771" s="8">
        <f>IF(Table1[[#This Row],[main_reasontext]]=[1]Q3_narr_open!$A$23,1,IF(Table1[[#This Row],[main_reasontext]]=[1]Q3_narr_open!$A$24,2,IF(Table1[[#This Row],[main_reasontext]]=[1]Q3_narr_open!$A$25,3,IF(Table1[[#This Row],[main_reasontext]]=[1]Q3_narr_open!$A$26,4,))))</f>
        <v>2</v>
      </c>
      <c r="X771">
        <v>0</v>
      </c>
      <c r="Y771" t="str" cm="1">
        <f t="array" ref="Y77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71" cm="1">
        <f t="array" ref="Z77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71" t="str" cm="1">
        <f t="array" ref="AA77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71" cm="1">
        <f t="array" ref="AB77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71" t="str" cm="1">
        <f t="array" ref="AC77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Genuine reasons</v>
      </c>
      <c r="AD771" cm="1">
        <f t="array" ref="AD77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4</v>
      </c>
      <c r="AE771">
        <f>IF(OR(Table1[[#This Row],[Merged_Coding3numerical1]]=1,Table1[[#This Row],[Merged_Coding3numerical2]]=1,Table1[[#This Row],[Merged_Coding3numerical3]]=1),1,0)</f>
        <v>0</v>
      </c>
      <c r="AF771">
        <f>IF(OR(Table1[[#This Row],[Merged_Coding3numerical1]]=2,Table1[[#This Row],[Merged_Coding3numerical2]]=2,Table1[[#This Row],[Merged_Coding3numerical3]]=2),1,0)</f>
        <v>1</v>
      </c>
      <c r="AG771">
        <f>IF(OR(Table1[[#This Row],[Merged_Coding3numerical1]]=3,Table1[[#This Row],[Merged_Coding3numerical2]]=3,Table1[[#This Row],[Merged_Coding3numerical3]]=3),1,0)</f>
        <v>0</v>
      </c>
      <c r="AH771">
        <f>IF(OR(Table1[[#This Row],[Merged_Coding3numerical1]]=4,Table1[[#This Row],[Merged_Coding3numerical2]]=4,Table1[[#This Row],[Merged_Coding3numerical3]]=4),1,0)</f>
        <v>1</v>
      </c>
      <c r="AI771">
        <f>IF(OR(Table1[[#This Row],[Merged_Coding3numerical1]]=5,Table1[[#This Row],[Merged_Coding3numerical2]]=5,Table1[[#This Row],[Merged_Coding3numerical3]]=5),1,0)</f>
        <v>0</v>
      </c>
      <c r="AJ771">
        <f>LEN(Table1[[#This Row],[narratives_open]])</f>
        <v>402</v>
      </c>
      <c r="AK771" s="1" t="s">
        <v>491</v>
      </c>
      <c r="AL771" s="1">
        <v>11</v>
      </c>
      <c r="AM771" s="1" t="s">
        <v>113</v>
      </c>
      <c r="AN771" s="1">
        <v>1</v>
      </c>
      <c r="AO771" s="1" t="s">
        <v>114</v>
      </c>
      <c r="AP771" s="1">
        <v>6</v>
      </c>
      <c r="AR771">
        <f t="shared" ref="AR771:AR802" si="12">IF(AP771="",IF(AN771="",1,1/2),1/3)</f>
        <v>0.33333333333333331</v>
      </c>
      <c r="AS771">
        <v>1</v>
      </c>
      <c r="AT771">
        <v>2</v>
      </c>
      <c r="AU771">
        <v>3</v>
      </c>
      <c r="AV771">
        <f>IF(Table1[[#This Row],[narratives_rank_1]]=1,IF(Table1[[#This Row],[narratives_rank_2]]=2,123,132),IF(Table1[[#This Row],[narratives_rank_1]]=2,IF(Table1[[#This Row],[narratives_rank_2]]=1,213,231),IF(Table1[[#This Row],[narratives_rank_2]]=1,312,321)))</f>
        <v>123</v>
      </c>
      <c r="AW771" t="str">
        <f>IF(AV771=[1]Q4_narr_rank!$B$2,[1]Q4_narr_rank!$A$2,IF(AV771=[1]Q4_narr_rank!$B$3,[1]Q4_narr_rank!$A$3,IF(AV771=[1]Q4_narr_rank!$B$4,[1]Q4_narr_rank!$A$4,IF(AV771=[1]Q4_narr_rank!$B$5,[1]Q4_narr_rank!$A$5,IF(AV771=[1]Q4_narr_rank!$B$6,[1]Q4_narr_rank!$A$6,IF(AV771=[1]Q4_narr_rank!$B$7,[1]Q4_narr_rank!$A$7))))))</f>
        <v>Cynics</v>
      </c>
      <c r="AX771" t="s">
        <v>4069</v>
      </c>
      <c r="AY771">
        <v>1</v>
      </c>
      <c r="AZ771">
        <f>LEN(Table1[[#This Row],[narratives_probing]])</f>
        <v>265</v>
      </c>
      <c r="BA771" s="6" t="str">
        <f>IF(Table1[[#This Row],[narratives_rank_1]]=1,"Money",IF(Table1[[#This Row],[narratives_rank_2]]=1,"Mixture",IF(Table1[[#This Row],[narratives_rank_3]]=1,"Sincere")))</f>
        <v>Money</v>
      </c>
      <c r="BB771" s="9" t="s">
        <v>336</v>
      </c>
      <c r="BC771" s="1">
        <v>3</v>
      </c>
      <c r="BD771" s="14"/>
      <c r="BE771" s="14"/>
      <c r="BF771" t="s">
        <v>210</v>
      </c>
      <c r="BG771">
        <v>0.2</v>
      </c>
      <c r="BH771" t="s">
        <v>96</v>
      </c>
      <c r="BI771" t="s">
        <v>96</v>
      </c>
      <c r="BJ771" t="s">
        <v>154</v>
      </c>
      <c r="BK771" t="s">
        <v>163</v>
      </c>
      <c r="BL771" t="s">
        <v>99</v>
      </c>
      <c r="BN771">
        <v>39</v>
      </c>
      <c r="BO771" t="s">
        <v>100</v>
      </c>
      <c r="BP771" t="s">
        <v>216</v>
      </c>
      <c r="BQ771" t="s">
        <v>124</v>
      </c>
    </row>
    <row r="772" spans="1:69" x14ac:dyDescent="0.2">
      <c r="A772" t="s">
        <v>4070</v>
      </c>
      <c r="B772" t="s">
        <v>4070</v>
      </c>
      <c r="C772">
        <v>55.234000000000002</v>
      </c>
      <c r="D772" t="s">
        <v>4071</v>
      </c>
      <c r="E772" s="1" t="s">
        <v>105</v>
      </c>
      <c r="F772" s="1">
        <v>1</v>
      </c>
      <c r="G772" s="1" t="s">
        <v>106</v>
      </c>
      <c r="H772" s="1">
        <v>2</v>
      </c>
      <c r="I772" s="1"/>
      <c r="J772" t="s">
        <v>4072</v>
      </c>
      <c r="K772" s="1" t="s">
        <v>108</v>
      </c>
      <c r="L772" s="1">
        <v>1</v>
      </c>
      <c r="M772" s="1" t="s">
        <v>109</v>
      </c>
      <c r="N772" s="1">
        <v>1</v>
      </c>
      <c r="O772" s="1" t="s">
        <v>88</v>
      </c>
      <c r="P772" s="1">
        <v>4</v>
      </c>
      <c r="R772" t="s">
        <v>4073</v>
      </c>
      <c r="S772">
        <v>0</v>
      </c>
      <c r="X772">
        <v>0</v>
      </c>
      <c r="Y772" t="str" cm="1">
        <f t="array" ref="Y77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72" cm="1">
        <f t="array" ref="Z77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72" t="str" cm="1">
        <f t="array" ref="AA77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72" t="str" cm="1">
        <f t="array" ref="AB77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72" t="str" cm="1">
        <f t="array" ref="AC77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72" t="str" cm="1">
        <f t="array" ref="AD77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72">
        <f>IF(OR(Table1[[#This Row],[Merged_Coding3numerical1]]=1,Table1[[#This Row],[Merged_Coding3numerical2]]=1,Table1[[#This Row],[Merged_Coding3numerical3]]=1),1,0)</f>
        <v>1</v>
      </c>
      <c r="AF772">
        <f>IF(OR(Table1[[#This Row],[Merged_Coding3numerical1]]=2,Table1[[#This Row],[Merged_Coding3numerical2]]=2,Table1[[#This Row],[Merged_Coding3numerical3]]=2),1,0)</f>
        <v>0</v>
      </c>
      <c r="AG772">
        <f>IF(OR(Table1[[#This Row],[Merged_Coding3numerical1]]=3,Table1[[#This Row],[Merged_Coding3numerical2]]=3,Table1[[#This Row],[Merged_Coding3numerical3]]=3),1,0)</f>
        <v>0</v>
      </c>
      <c r="AH772">
        <f>IF(OR(Table1[[#This Row],[Merged_Coding3numerical1]]=4,Table1[[#This Row],[Merged_Coding3numerical2]]=4,Table1[[#This Row],[Merged_Coding3numerical3]]=4),1,0)</f>
        <v>0</v>
      </c>
      <c r="AI772">
        <f>IF(OR(Table1[[#This Row],[Merged_Coding3numerical1]]=5,Table1[[#This Row],[Merged_Coding3numerical2]]=5,Table1[[#This Row],[Merged_Coding3numerical3]]=5),1,0)</f>
        <v>0</v>
      </c>
      <c r="AJ772">
        <f>LEN(Table1[[#This Row],[narratives_open]])</f>
        <v>137</v>
      </c>
      <c r="AK772" s="1" t="s">
        <v>90</v>
      </c>
      <c r="AL772" s="1">
        <v>2</v>
      </c>
      <c r="AR772">
        <f t="shared" si="12"/>
        <v>1</v>
      </c>
      <c r="AS772">
        <v>1</v>
      </c>
      <c r="AT772">
        <v>3</v>
      </c>
      <c r="AU772">
        <v>2</v>
      </c>
      <c r="AV772">
        <f>IF(Table1[[#This Row],[narratives_rank_1]]=1,IF(Table1[[#This Row],[narratives_rank_2]]=2,123,132),IF(Table1[[#This Row],[narratives_rank_1]]=2,IF(Table1[[#This Row],[narratives_rank_2]]=1,213,231),IF(Table1[[#This Row],[narratives_rank_2]]=1,312,321)))</f>
        <v>132</v>
      </c>
      <c r="AW772" t="str">
        <f>IF(AV772=[1]Q4_narr_rank!$B$2,[1]Q4_narr_rank!$A$2,IF(AV772=[1]Q4_narr_rank!$B$3,[1]Q4_narr_rank!$A$3,IF(AV772=[1]Q4_narr_rank!$B$4,[1]Q4_narr_rank!$A$4,IF(AV772=[1]Q4_narr_rank!$B$5,[1]Q4_narr_rank!$A$5,IF(AV772=[1]Q4_narr_rank!$B$6,[1]Q4_narr_rank!$A$6,IF(AV772=[1]Q4_narr_rank!$B$7,[1]Q4_narr_rank!$A$7))))))</f>
        <v>2 different types of firms, cynics</v>
      </c>
      <c r="AX772" t="s">
        <v>4074</v>
      </c>
      <c r="AY772">
        <v>1</v>
      </c>
      <c r="AZ772">
        <f>LEN(Table1[[#This Row],[narratives_probing]])</f>
        <v>95</v>
      </c>
      <c r="BA772" s="6" t="str">
        <f>IF(Table1[[#This Row],[narratives_rank_1]]=1,"Money",IF(Table1[[#This Row],[narratives_rank_2]]=1,"Mixture",IF(Table1[[#This Row],[narratives_rank_3]]=1,"Sincere")))</f>
        <v>Money</v>
      </c>
      <c r="BB772" s="1" t="s">
        <v>116</v>
      </c>
      <c r="BC772" s="1">
        <v>10</v>
      </c>
      <c r="BF772" t="s">
        <v>153</v>
      </c>
      <c r="BG772" t="s">
        <v>187</v>
      </c>
      <c r="BH772" t="s">
        <v>146</v>
      </c>
      <c r="BI772" t="s">
        <v>188</v>
      </c>
      <c r="BJ772" t="s">
        <v>154</v>
      </c>
      <c r="BK772" t="s">
        <v>120</v>
      </c>
      <c r="BL772" t="s">
        <v>135</v>
      </c>
      <c r="BN772">
        <v>23</v>
      </c>
      <c r="BO772" t="s">
        <v>136</v>
      </c>
      <c r="BP772" t="s">
        <v>324</v>
      </c>
      <c r="BQ772" t="s">
        <v>156</v>
      </c>
    </row>
    <row r="773" spans="1:69" x14ac:dyDescent="0.2">
      <c r="A773" t="s">
        <v>4075</v>
      </c>
      <c r="B773" t="s">
        <v>4075</v>
      </c>
      <c r="C773">
        <v>50.777000000000001</v>
      </c>
      <c r="D773" t="s">
        <v>4076</v>
      </c>
      <c r="E773" s="1" t="s">
        <v>141</v>
      </c>
      <c r="F773" s="1">
        <v>6</v>
      </c>
      <c r="G773" s="1" t="s">
        <v>305</v>
      </c>
      <c r="H773" s="1">
        <v>20</v>
      </c>
      <c r="I773" s="1"/>
      <c r="J773" t="s">
        <v>4077</v>
      </c>
      <c r="K773" s="1" t="s">
        <v>108</v>
      </c>
      <c r="L773" s="1">
        <v>1</v>
      </c>
      <c r="M773" s="1" t="s">
        <v>109</v>
      </c>
      <c r="N773" s="1">
        <v>1</v>
      </c>
      <c r="O773" s="1" t="s">
        <v>88</v>
      </c>
      <c r="P773" s="1">
        <v>4</v>
      </c>
      <c r="Q773" s="1">
        <v>1</v>
      </c>
      <c r="R773" t="s">
        <v>4078</v>
      </c>
      <c r="S773">
        <v>1</v>
      </c>
      <c r="V773" t="s">
        <v>90</v>
      </c>
      <c r="W773" s="8">
        <f>IF(Table1[[#This Row],[main_reasontext]]=[1]Q3_narr_open!$A$23,1,IF(Table1[[#This Row],[main_reasontext]]=[1]Q3_narr_open!$A$24,2,IF(Table1[[#This Row],[main_reasontext]]=[1]Q3_narr_open!$A$25,3,IF(Table1[[#This Row],[main_reasontext]]=[1]Q3_narr_open!$A$26,4,))))</f>
        <v>1</v>
      </c>
      <c r="X773">
        <v>0</v>
      </c>
      <c r="Y773" t="str" cm="1">
        <f t="array" ref="Y77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73" cm="1">
        <f t="array" ref="Z77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73" t="str" cm="1">
        <f t="array" ref="AA77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73" cm="1">
        <f t="array" ref="AB77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73" t="str" cm="1">
        <f t="array" ref="AC77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773" cm="1">
        <f t="array" ref="AD77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773">
        <f>IF(OR(Table1[[#This Row],[Merged_Coding3numerical1]]=1,Table1[[#This Row],[Merged_Coding3numerical2]]=1,Table1[[#This Row],[Merged_Coding3numerical3]]=1),1,0)</f>
        <v>1</v>
      </c>
      <c r="AF773">
        <f>IF(OR(Table1[[#This Row],[Merged_Coding3numerical1]]=2,Table1[[#This Row],[Merged_Coding3numerical2]]=2,Table1[[#This Row],[Merged_Coding3numerical3]]=2),1,0)</f>
        <v>0</v>
      </c>
      <c r="AG773">
        <f>IF(OR(Table1[[#This Row],[Merged_Coding3numerical1]]=3,Table1[[#This Row],[Merged_Coding3numerical2]]=3,Table1[[#This Row],[Merged_Coding3numerical3]]=3),1,0)</f>
        <v>1</v>
      </c>
      <c r="AH773">
        <f>IF(OR(Table1[[#This Row],[Merged_Coding3numerical1]]=4,Table1[[#This Row],[Merged_Coding3numerical2]]=4,Table1[[#This Row],[Merged_Coding3numerical3]]=4),1,0)</f>
        <v>1</v>
      </c>
      <c r="AI773">
        <f>IF(OR(Table1[[#This Row],[Merged_Coding3numerical1]]=5,Table1[[#This Row],[Merged_Coding3numerical2]]=5,Table1[[#This Row],[Merged_Coding3numerical3]]=5),1,0)</f>
        <v>0</v>
      </c>
      <c r="AJ773">
        <f>LEN(Table1[[#This Row],[narratives_open]])</f>
        <v>3378</v>
      </c>
      <c r="AK773" s="1" t="s">
        <v>90</v>
      </c>
      <c r="AL773" s="1">
        <v>2</v>
      </c>
      <c r="AM773" s="1" t="s">
        <v>113</v>
      </c>
      <c r="AN773" s="1">
        <v>1</v>
      </c>
      <c r="AO773" s="1" t="s">
        <v>1254</v>
      </c>
      <c r="AP773" s="1">
        <v>10</v>
      </c>
      <c r="AQ773">
        <v>1</v>
      </c>
      <c r="AR773">
        <f t="shared" si="12"/>
        <v>0.33333333333333331</v>
      </c>
      <c r="AS773">
        <v>3</v>
      </c>
      <c r="AT773">
        <v>1</v>
      </c>
      <c r="AU773">
        <v>2</v>
      </c>
      <c r="AV773">
        <f>IF(Table1[[#This Row],[narratives_rank_1]]=1,IF(Table1[[#This Row],[narratives_rank_2]]=2,123,132),IF(Table1[[#This Row],[narratives_rank_1]]=2,IF(Table1[[#This Row],[narratives_rank_2]]=1,213,231),IF(Table1[[#This Row],[narratives_rank_2]]=1,312,321)))</f>
        <v>312</v>
      </c>
      <c r="AW773" t="str">
        <f>IF(AV773=[1]Q4_narr_rank!$B$2,[1]Q4_narr_rank!$A$2,IF(AV773=[1]Q4_narr_rank!$B$3,[1]Q4_narr_rank!$A$3,IF(AV773=[1]Q4_narr_rank!$B$4,[1]Q4_narr_rank!$A$4,IF(AV773=[1]Q4_narr_rank!$B$5,[1]Q4_narr_rank!$A$5,IF(AV773=[1]Q4_narr_rank!$B$6,[1]Q4_narr_rank!$A$6,IF(AV773=[1]Q4_narr_rank!$B$7,[1]Q4_narr_rank!$A$7))))))</f>
        <v>Balanced Idealists</v>
      </c>
      <c r="AX773" t="s">
        <v>4079</v>
      </c>
      <c r="AY773">
        <v>1</v>
      </c>
      <c r="AZ773">
        <f>LEN(Table1[[#This Row],[narratives_probing]])</f>
        <v>3411</v>
      </c>
      <c r="BA773" s="6" t="str">
        <f>IF(Table1[[#This Row],[narratives_rank_1]]=1,"Money",IF(Table1[[#This Row],[narratives_rank_2]]=1,"Mixture",IF(Table1[[#This Row],[narratives_rank_3]]=1,"Sincere")))</f>
        <v>Mixture</v>
      </c>
      <c r="BB773" s="9" t="s">
        <v>132</v>
      </c>
      <c r="BC773" s="1">
        <v>20</v>
      </c>
      <c r="BD773" s="14">
        <v>1</v>
      </c>
      <c r="BE773" s="14"/>
      <c r="BF773" t="s">
        <v>223</v>
      </c>
      <c r="BG773" t="s">
        <v>187</v>
      </c>
      <c r="BH773" t="s">
        <v>95</v>
      </c>
      <c r="BI773" t="s">
        <v>118</v>
      </c>
      <c r="BJ773" t="s">
        <v>162</v>
      </c>
      <c r="BK773" t="s">
        <v>163</v>
      </c>
      <c r="BL773" t="s">
        <v>99</v>
      </c>
      <c r="BN773">
        <v>46</v>
      </c>
      <c r="BO773" t="s">
        <v>100</v>
      </c>
      <c r="BP773" t="s">
        <v>324</v>
      </c>
      <c r="BQ773" t="s">
        <v>156</v>
      </c>
    </row>
    <row r="774" spans="1:69" x14ac:dyDescent="0.2">
      <c r="A774" t="s">
        <v>4080</v>
      </c>
      <c r="B774" t="s">
        <v>4080</v>
      </c>
      <c r="C774">
        <v>163.28</v>
      </c>
      <c r="D774" t="s">
        <v>4081</v>
      </c>
      <c r="E774" s="1" t="s">
        <v>84</v>
      </c>
      <c r="F774" s="1">
        <v>4</v>
      </c>
      <c r="G774" s="1" t="s">
        <v>84</v>
      </c>
      <c r="H774" s="1">
        <v>1</v>
      </c>
      <c r="I774" s="1"/>
      <c r="J774" t="s">
        <v>4082</v>
      </c>
      <c r="K774" s="1" t="s">
        <v>176</v>
      </c>
      <c r="L774" s="1">
        <v>2</v>
      </c>
      <c r="M774" s="1" t="s">
        <v>328</v>
      </c>
      <c r="N774" s="1">
        <v>4</v>
      </c>
      <c r="O774" s="1" t="s">
        <v>88</v>
      </c>
      <c r="P774" s="1">
        <v>4</v>
      </c>
      <c r="R774" t="s">
        <v>4083</v>
      </c>
      <c r="S774">
        <v>0</v>
      </c>
      <c r="V774" t="s">
        <v>90</v>
      </c>
      <c r="W774" s="8">
        <f>IF(Table1[[#This Row],[main_reasontext]]=[1]Q3_narr_open!$A$23,1,IF(Table1[[#This Row],[main_reasontext]]=[1]Q3_narr_open!$A$24,2,IF(Table1[[#This Row],[main_reasontext]]=[1]Q3_narr_open!$A$25,3,IF(Table1[[#This Row],[main_reasontext]]=[1]Q3_narr_open!$A$26,4,))))</f>
        <v>1</v>
      </c>
      <c r="X774">
        <v>0</v>
      </c>
      <c r="Y774" t="str" cm="1">
        <f t="array" ref="Y77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74" cm="1">
        <f t="array" ref="Z77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74" t="str" cm="1">
        <f t="array" ref="AA77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Other instrumental reasons from outside</v>
      </c>
      <c r="AB774" cm="1">
        <f t="array" ref="AB77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2</v>
      </c>
      <c r="AC774" t="s">
        <v>111</v>
      </c>
      <c r="AD774">
        <v>2</v>
      </c>
      <c r="AE774">
        <f>IF(OR(Table1[[#This Row],[Merged_Coding3numerical1]]=1,Table1[[#This Row],[Merged_Coding3numerical2]]=1,Table1[[#This Row],[Merged_Coding3numerical3]]=1),1,0)</f>
        <v>1</v>
      </c>
      <c r="AF774">
        <f>IF(OR(Table1[[#This Row],[Merged_Coding3numerical1]]=2,Table1[[#This Row],[Merged_Coding3numerical2]]=2,Table1[[#This Row],[Merged_Coding3numerical3]]=2),1,0)</f>
        <v>1</v>
      </c>
      <c r="AG774">
        <f>IF(OR(Table1[[#This Row],[Merged_Coding3numerical1]]=3,Table1[[#This Row],[Merged_Coding3numerical2]]=3,Table1[[#This Row],[Merged_Coding3numerical3]]=3),1,0)</f>
        <v>0</v>
      </c>
      <c r="AH774">
        <f>IF(OR(Table1[[#This Row],[Merged_Coding3numerical1]]=4,Table1[[#This Row],[Merged_Coding3numerical2]]=4,Table1[[#This Row],[Merged_Coding3numerical3]]=4),1,0)</f>
        <v>0</v>
      </c>
      <c r="AI774">
        <f>IF(OR(Table1[[#This Row],[Merged_Coding3numerical1]]=5,Table1[[#This Row],[Merged_Coding3numerical2]]=5,Table1[[#This Row],[Merged_Coding3numerical3]]=5),1,0)</f>
        <v>0</v>
      </c>
      <c r="AJ774">
        <f>LEN(Table1[[#This Row],[narratives_open]])</f>
        <v>53</v>
      </c>
      <c r="AK774" s="1" t="s">
        <v>90</v>
      </c>
      <c r="AL774" s="1">
        <v>2</v>
      </c>
      <c r="AM774" s="1" t="s">
        <v>112</v>
      </c>
      <c r="AN774" s="1">
        <v>3</v>
      </c>
      <c r="AO774" s="1" t="s">
        <v>567</v>
      </c>
      <c r="AP774" s="1">
        <v>13</v>
      </c>
      <c r="AR774">
        <f t="shared" si="12"/>
        <v>0.33333333333333331</v>
      </c>
      <c r="AS774">
        <v>2</v>
      </c>
      <c r="AT774">
        <v>3</v>
      </c>
      <c r="AU774">
        <v>1</v>
      </c>
      <c r="AV774">
        <f>IF(Table1[[#This Row],[narratives_rank_1]]=1,IF(Table1[[#This Row],[narratives_rank_2]]=2,123,132),IF(Table1[[#This Row],[narratives_rank_1]]=2,IF(Table1[[#This Row],[narratives_rank_2]]=1,213,231),IF(Table1[[#This Row],[narratives_rank_2]]=1,312,321)))</f>
        <v>231</v>
      </c>
      <c r="AW774" t="str">
        <f>IF(AV774=[1]Q4_narr_rank!$B$2,[1]Q4_narr_rank!$A$2,IF(AV774=[1]Q4_narr_rank!$B$3,[1]Q4_narr_rank!$A$3,IF(AV774=[1]Q4_narr_rank!$B$4,[1]Q4_narr_rank!$A$4,IF(AV774=[1]Q4_narr_rank!$B$5,[1]Q4_narr_rank!$A$5,IF(AV774=[1]Q4_narr_rank!$B$6,[1]Q4_narr_rank!$A$6,IF(AV774=[1]Q4_narr_rank!$B$7,[1]Q4_narr_rank!$A$7))))))</f>
        <v>2 different types of firms, idealists</v>
      </c>
      <c r="AX774" t="s">
        <v>4084</v>
      </c>
      <c r="AY774">
        <v>1</v>
      </c>
      <c r="AZ774">
        <f>LEN(Table1[[#This Row],[narratives_probing]])</f>
        <v>108</v>
      </c>
      <c r="BA774" s="6" t="str">
        <f>IF(Table1[[#This Row],[narratives_rank_1]]=1,"Money",IF(Table1[[#This Row],[narratives_rank_2]]=1,"Mixture",IF(Table1[[#This Row],[narratives_rank_3]]=1,"Sincere")))</f>
        <v>Sincere</v>
      </c>
      <c r="BB774" s="1" t="s">
        <v>172</v>
      </c>
      <c r="BC774" s="1">
        <v>12</v>
      </c>
      <c r="BD774" s="14"/>
      <c r="BE774" s="14"/>
      <c r="BF774" t="s">
        <v>237</v>
      </c>
      <c r="BG774" t="s">
        <v>94</v>
      </c>
      <c r="BH774" t="s">
        <v>118</v>
      </c>
      <c r="BI774" t="s">
        <v>118</v>
      </c>
      <c r="BJ774" t="s">
        <v>154</v>
      </c>
      <c r="BK774" t="s">
        <v>163</v>
      </c>
      <c r="BL774" t="s">
        <v>99</v>
      </c>
      <c r="BN774">
        <v>24</v>
      </c>
      <c r="BO774" t="s">
        <v>100</v>
      </c>
      <c r="BP774" t="s">
        <v>123</v>
      </c>
      <c r="BQ774" t="s">
        <v>156</v>
      </c>
    </row>
    <row r="775" spans="1:69" x14ac:dyDescent="0.2">
      <c r="A775" t="s">
        <v>4085</v>
      </c>
      <c r="B775" t="s">
        <v>4085</v>
      </c>
      <c r="C775">
        <v>146.893</v>
      </c>
      <c r="D775" t="s">
        <v>4086</v>
      </c>
      <c r="E775" s="1" t="s">
        <v>205</v>
      </c>
      <c r="F775" s="1">
        <v>2</v>
      </c>
      <c r="G775" s="1" t="s">
        <v>281</v>
      </c>
      <c r="H775" s="1">
        <v>4</v>
      </c>
      <c r="I775" s="1"/>
      <c r="J775" t="s">
        <v>4087</v>
      </c>
      <c r="K775" s="1" t="s">
        <v>108</v>
      </c>
      <c r="L775" s="1">
        <v>1</v>
      </c>
      <c r="M775" s="1" t="s">
        <v>109</v>
      </c>
      <c r="N775" s="1">
        <v>1</v>
      </c>
      <c r="O775" s="1" t="s">
        <v>88</v>
      </c>
      <c r="P775" s="1">
        <v>4</v>
      </c>
      <c r="R775" t="s">
        <v>4088</v>
      </c>
      <c r="S775">
        <v>0</v>
      </c>
      <c r="V775" t="s">
        <v>90</v>
      </c>
      <c r="W775" s="8">
        <f>IF(Table1[[#This Row],[main_reasontext]]=[1]Q3_narr_open!$A$23,1,IF(Table1[[#This Row],[main_reasontext]]=[1]Q3_narr_open!$A$24,2,IF(Table1[[#This Row],[main_reasontext]]=[1]Q3_narr_open!$A$25,3,IF(Table1[[#This Row],[main_reasontext]]=[1]Q3_narr_open!$A$26,4,))))</f>
        <v>1</v>
      </c>
      <c r="X775">
        <v>0</v>
      </c>
      <c r="Y775" t="str" cm="1">
        <f t="array" ref="Y77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75" cm="1">
        <f t="array" ref="Z77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75" t="s">
        <v>111</v>
      </c>
      <c r="AB775">
        <v>2</v>
      </c>
      <c r="AC775" t="str" cm="1">
        <f t="array" ref="AC77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outside</v>
      </c>
      <c r="AD775" cm="1">
        <f t="array" ref="AD77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2</v>
      </c>
      <c r="AE775">
        <f>IF(OR(Table1[[#This Row],[Merged_Coding3numerical1]]=1,Table1[[#This Row],[Merged_Coding3numerical2]]=1,Table1[[#This Row],[Merged_Coding3numerical3]]=1),1,0)</f>
        <v>1</v>
      </c>
      <c r="AF775">
        <f>IF(OR(Table1[[#This Row],[Merged_Coding3numerical1]]=2,Table1[[#This Row],[Merged_Coding3numerical2]]=2,Table1[[#This Row],[Merged_Coding3numerical3]]=2),1,0)</f>
        <v>1</v>
      </c>
      <c r="AG775">
        <f>IF(OR(Table1[[#This Row],[Merged_Coding3numerical1]]=3,Table1[[#This Row],[Merged_Coding3numerical2]]=3,Table1[[#This Row],[Merged_Coding3numerical3]]=3),1,0)</f>
        <v>0</v>
      </c>
      <c r="AH775">
        <f>IF(OR(Table1[[#This Row],[Merged_Coding3numerical1]]=4,Table1[[#This Row],[Merged_Coding3numerical2]]=4,Table1[[#This Row],[Merged_Coding3numerical3]]=4),1,0)</f>
        <v>0</v>
      </c>
      <c r="AI775">
        <f>IF(OR(Table1[[#This Row],[Merged_Coding3numerical1]]=5,Table1[[#This Row],[Merged_Coding3numerical2]]=5,Table1[[#This Row],[Merged_Coding3numerical3]]=5),1,0)</f>
        <v>0</v>
      </c>
      <c r="AJ775">
        <f>LEN(Table1[[#This Row],[narratives_open]])</f>
        <v>450</v>
      </c>
      <c r="AK775" s="1" t="s">
        <v>90</v>
      </c>
      <c r="AL775" s="1">
        <v>2</v>
      </c>
      <c r="AM775" s="1" t="s">
        <v>567</v>
      </c>
      <c r="AN775" s="1">
        <v>13</v>
      </c>
      <c r="AO775" s="1" t="s">
        <v>112</v>
      </c>
      <c r="AP775" s="1">
        <v>3</v>
      </c>
      <c r="AR775">
        <f t="shared" si="12"/>
        <v>0.33333333333333331</v>
      </c>
      <c r="AS775">
        <v>3</v>
      </c>
      <c r="AT775">
        <v>1</v>
      </c>
      <c r="AU775">
        <v>2</v>
      </c>
      <c r="AV775">
        <f>IF(Table1[[#This Row],[narratives_rank_1]]=1,IF(Table1[[#This Row],[narratives_rank_2]]=2,123,132),IF(Table1[[#This Row],[narratives_rank_1]]=2,IF(Table1[[#This Row],[narratives_rank_2]]=1,213,231),IF(Table1[[#This Row],[narratives_rank_2]]=1,312,321)))</f>
        <v>312</v>
      </c>
      <c r="AW775" t="str">
        <f>IF(AV775=[1]Q4_narr_rank!$B$2,[1]Q4_narr_rank!$A$2,IF(AV775=[1]Q4_narr_rank!$B$3,[1]Q4_narr_rank!$A$3,IF(AV775=[1]Q4_narr_rank!$B$4,[1]Q4_narr_rank!$A$4,IF(AV775=[1]Q4_narr_rank!$B$5,[1]Q4_narr_rank!$A$5,IF(AV775=[1]Q4_narr_rank!$B$6,[1]Q4_narr_rank!$A$6,IF(AV775=[1]Q4_narr_rank!$B$7,[1]Q4_narr_rank!$A$7))))))</f>
        <v>Balanced Idealists</v>
      </c>
      <c r="AX775" t="s">
        <v>4089</v>
      </c>
      <c r="AY775">
        <v>1</v>
      </c>
      <c r="AZ775">
        <f>LEN(Table1[[#This Row],[narratives_probing]])</f>
        <v>225</v>
      </c>
      <c r="BA775" s="6" t="str">
        <f>IF(Table1[[#This Row],[narratives_rank_1]]=1,"Money",IF(Table1[[#This Row],[narratives_rank_2]]=1,"Mixture",IF(Table1[[#This Row],[narratives_rank_3]]=1,"Sincere")))</f>
        <v>Mixture</v>
      </c>
      <c r="BB775" s="9" t="s">
        <v>132</v>
      </c>
      <c r="BC775" s="1">
        <v>20</v>
      </c>
      <c r="BF775" t="s">
        <v>133</v>
      </c>
      <c r="BG775" t="s">
        <v>187</v>
      </c>
      <c r="BH775" t="s">
        <v>118</v>
      </c>
      <c r="BI775" t="s">
        <v>146</v>
      </c>
      <c r="BJ775" t="s">
        <v>154</v>
      </c>
      <c r="BK775" t="s">
        <v>120</v>
      </c>
      <c r="BL775" t="s">
        <v>135</v>
      </c>
      <c r="BN775">
        <v>42</v>
      </c>
      <c r="BO775" t="s">
        <v>136</v>
      </c>
      <c r="BP775" t="s">
        <v>123</v>
      </c>
      <c r="BQ775" t="s">
        <v>124</v>
      </c>
    </row>
    <row r="776" spans="1:69" x14ac:dyDescent="0.2">
      <c r="A776" t="s">
        <v>4090</v>
      </c>
      <c r="B776" t="s">
        <v>4090</v>
      </c>
      <c r="C776">
        <v>55.901000000000003</v>
      </c>
      <c r="D776" t="s">
        <v>4091</v>
      </c>
      <c r="E776" s="1" t="s">
        <v>84</v>
      </c>
      <c r="F776" s="1">
        <v>4</v>
      </c>
      <c r="G776" s="1" t="s">
        <v>84</v>
      </c>
      <c r="H776" s="1">
        <v>1</v>
      </c>
      <c r="I776" s="1"/>
      <c r="J776" t="s">
        <v>4092</v>
      </c>
      <c r="K776" s="1" t="s">
        <v>192</v>
      </c>
      <c r="L776" s="1">
        <v>3</v>
      </c>
      <c r="M776" s="1" t="s">
        <v>87</v>
      </c>
      <c r="N776" s="1">
        <v>3</v>
      </c>
      <c r="O776" s="1" t="s">
        <v>88</v>
      </c>
      <c r="P776" s="1">
        <v>4</v>
      </c>
      <c r="R776" t="s">
        <v>4093</v>
      </c>
      <c r="S776">
        <v>0</v>
      </c>
      <c r="X776">
        <v>0</v>
      </c>
      <c r="Y776" t="str" cm="1">
        <f t="array" ref="Y77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76" cm="1">
        <f t="array" ref="Z77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76" t="str" cm="1">
        <f t="array" ref="AA77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76" t="str" cm="1">
        <f t="array" ref="AB77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76" t="str" cm="1">
        <f t="array" ref="AC77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76" t="str" cm="1">
        <f t="array" ref="AD77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76">
        <f>IF(OR(Table1[[#This Row],[Merged_Coding3numerical1]]=1,Table1[[#This Row],[Merged_Coding3numerical2]]=1,Table1[[#This Row],[Merged_Coding3numerical3]]=1),1,0)</f>
        <v>1</v>
      </c>
      <c r="AF776">
        <f>IF(OR(Table1[[#This Row],[Merged_Coding3numerical1]]=2,Table1[[#This Row],[Merged_Coding3numerical2]]=2,Table1[[#This Row],[Merged_Coding3numerical3]]=2),1,0)</f>
        <v>0</v>
      </c>
      <c r="AG776">
        <f>IF(OR(Table1[[#This Row],[Merged_Coding3numerical1]]=3,Table1[[#This Row],[Merged_Coding3numerical2]]=3,Table1[[#This Row],[Merged_Coding3numerical3]]=3),1,0)</f>
        <v>0</v>
      </c>
      <c r="AH776">
        <f>IF(OR(Table1[[#This Row],[Merged_Coding3numerical1]]=4,Table1[[#This Row],[Merged_Coding3numerical2]]=4,Table1[[#This Row],[Merged_Coding3numerical3]]=4),1,0)</f>
        <v>0</v>
      </c>
      <c r="AI776">
        <f>IF(OR(Table1[[#This Row],[Merged_Coding3numerical1]]=5,Table1[[#This Row],[Merged_Coding3numerical2]]=5,Table1[[#This Row],[Merged_Coding3numerical3]]=5),1,0)</f>
        <v>0</v>
      </c>
      <c r="AJ776">
        <f>LEN(Table1[[#This Row],[narratives_open]])</f>
        <v>155</v>
      </c>
      <c r="AK776" s="1" t="s">
        <v>90</v>
      </c>
      <c r="AL776" s="1">
        <v>2</v>
      </c>
      <c r="AR776">
        <f t="shared" si="12"/>
        <v>1</v>
      </c>
      <c r="AS776">
        <v>1</v>
      </c>
      <c r="AT776">
        <v>2</v>
      </c>
      <c r="AU776">
        <v>3</v>
      </c>
      <c r="AV776">
        <f>IF(Table1[[#This Row],[narratives_rank_1]]=1,IF(Table1[[#This Row],[narratives_rank_2]]=2,123,132),IF(Table1[[#This Row],[narratives_rank_1]]=2,IF(Table1[[#This Row],[narratives_rank_2]]=1,213,231),IF(Table1[[#This Row],[narratives_rank_2]]=1,312,321)))</f>
        <v>123</v>
      </c>
      <c r="AW776" t="str">
        <f>IF(AV776=[1]Q4_narr_rank!$B$2,[1]Q4_narr_rank!$A$2,IF(AV776=[1]Q4_narr_rank!$B$3,[1]Q4_narr_rank!$A$3,IF(AV776=[1]Q4_narr_rank!$B$4,[1]Q4_narr_rank!$A$4,IF(AV776=[1]Q4_narr_rank!$B$5,[1]Q4_narr_rank!$A$5,IF(AV776=[1]Q4_narr_rank!$B$6,[1]Q4_narr_rank!$A$6,IF(AV776=[1]Q4_narr_rank!$B$7,[1]Q4_narr_rank!$A$7))))))</f>
        <v>Cynics</v>
      </c>
      <c r="AX776" t="s">
        <v>4094</v>
      </c>
      <c r="AY776">
        <v>1</v>
      </c>
      <c r="AZ776">
        <f>LEN(Table1[[#This Row],[narratives_probing]])</f>
        <v>52</v>
      </c>
      <c r="BA776" s="6" t="str">
        <f>IF(Table1[[#This Row],[narratives_rank_1]]=1,"Money",IF(Table1[[#This Row],[narratives_rank_2]]=1,"Mixture",IF(Table1[[#This Row],[narratives_rank_3]]=1,"Sincere")))</f>
        <v>Money</v>
      </c>
      <c r="BB776" s="7" t="s">
        <v>116</v>
      </c>
      <c r="BC776" s="1">
        <v>10</v>
      </c>
      <c r="BF776" t="s">
        <v>117</v>
      </c>
      <c r="BG776" t="s">
        <v>94</v>
      </c>
      <c r="BH776" t="s">
        <v>146</v>
      </c>
      <c r="BI776" t="s">
        <v>146</v>
      </c>
      <c r="BJ776" t="s">
        <v>154</v>
      </c>
      <c r="BK776" t="s">
        <v>120</v>
      </c>
      <c r="BL776" t="s">
        <v>135</v>
      </c>
      <c r="BN776">
        <v>49</v>
      </c>
      <c r="BO776" t="s">
        <v>136</v>
      </c>
      <c r="BP776" t="s">
        <v>164</v>
      </c>
      <c r="BQ776" t="s">
        <v>124</v>
      </c>
    </row>
    <row r="777" spans="1:69" x14ac:dyDescent="0.2">
      <c r="A777" t="s">
        <v>4095</v>
      </c>
      <c r="B777" t="s">
        <v>4095</v>
      </c>
      <c r="C777">
        <v>95.575999999999993</v>
      </c>
      <c r="D777" t="s">
        <v>4096</v>
      </c>
      <c r="E777" s="1" t="s">
        <v>84</v>
      </c>
      <c r="F777" s="1">
        <v>4</v>
      </c>
      <c r="G777" s="1" t="s">
        <v>84</v>
      </c>
      <c r="H777" s="1">
        <v>1</v>
      </c>
      <c r="I777" s="1"/>
      <c r="J777" t="s">
        <v>4097</v>
      </c>
      <c r="K777" s="1" t="s">
        <v>192</v>
      </c>
      <c r="L777" s="1">
        <v>3</v>
      </c>
      <c r="M777" s="1" t="s">
        <v>87</v>
      </c>
      <c r="N777" s="1">
        <v>3</v>
      </c>
      <c r="O777" s="1" t="s">
        <v>88</v>
      </c>
      <c r="P777" s="1">
        <v>4</v>
      </c>
      <c r="R777" t="s">
        <v>4098</v>
      </c>
      <c r="S777">
        <v>0</v>
      </c>
      <c r="X777">
        <v>0</v>
      </c>
      <c r="Y777" t="str" cm="1">
        <f t="array" ref="Y77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77" cm="1">
        <f t="array" ref="Z77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77" t="str" cm="1">
        <f t="array" ref="AA77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77" t="str" cm="1">
        <f t="array" ref="AB77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77" t="str" cm="1">
        <f t="array" ref="AC77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77" t="str" cm="1">
        <f t="array" ref="AD77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77">
        <f>IF(OR(Table1[[#This Row],[Merged_Coding3numerical1]]=1,Table1[[#This Row],[Merged_Coding3numerical2]]=1,Table1[[#This Row],[Merged_Coding3numerical3]]=1),1,0)</f>
        <v>1</v>
      </c>
      <c r="AF777">
        <f>IF(OR(Table1[[#This Row],[Merged_Coding3numerical1]]=2,Table1[[#This Row],[Merged_Coding3numerical2]]=2,Table1[[#This Row],[Merged_Coding3numerical3]]=2),1,0)</f>
        <v>0</v>
      </c>
      <c r="AG777">
        <f>IF(OR(Table1[[#This Row],[Merged_Coding3numerical1]]=3,Table1[[#This Row],[Merged_Coding3numerical2]]=3,Table1[[#This Row],[Merged_Coding3numerical3]]=3),1,0)</f>
        <v>0</v>
      </c>
      <c r="AH777">
        <f>IF(OR(Table1[[#This Row],[Merged_Coding3numerical1]]=4,Table1[[#This Row],[Merged_Coding3numerical2]]=4,Table1[[#This Row],[Merged_Coding3numerical3]]=4),1,0)</f>
        <v>0</v>
      </c>
      <c r="AI777">
        <f>IF(OR(Table1[[#This Row],[Merged_Coding3numerical1]]=5,Table1[[#This Row],[Merged_Coding3numerical2]]=5,Table1[[#This Row],[Merged_Coding3numerical3]]=5),1,0)</f>
        <v>0</v>
      </c>
      <c r="AJ777">
        <f>LEN(Table1[[#This Row],[narratives_open]])</f>
        <v>138</v>
      </c>
      <c r="AK777" s="1" t="s">
        <v>90</v>
      </c>
      <c r="AL777" s="1">
        <v>2</v>
      </c>
      <c r="AR777">
        <f t="shared" si="12"/>
        <v>1</v>
      </c>
      <c r="AS777">
        <v>1</v>
      </c>
      <c r="AT777">
        <v>2</v>
      </c>
      <c r="AU777">
        <v>3</v>
      </c>
      <c r="AV777">
        <f>IF(Table1[[#This Row],[narratives_rank_1]]=1,IF(Table1[[#This Row],[narratives_rank_2]]=2,123,132),IF(Table1[[#This Row],[narratives_rank_1]]=2,IF(Table1[[#This Row],[narratives_rank_2]]=1,213,231),IF(Table1[[#This Row],[narratives_rank_2]]=1,312,321)))</f>
        <v>123</v>
      </c>
      <c r="AW777" t="str">
        <f>IF(AV777=[1]Q4_narr_rank!$B$2,[1]Q4_narr_rank!$A$2,IF(AV777=[1]Q4_narr_rank!$B$3,[1]Q4_narr_rank!$A$3,IF(AV777=[1]Q4_narr_rank!$B$4,[1]Q4_narr_rank!$A$4,IF(AV777=[1]Q4_narr_rank!$B$5,[1]Q4_narr_rank!$A$5,IF(AV777=[1]Q4_narr_rank!$B$6,[1]Q4_narr_rank!$A$6,IF(AV777=[1]Q4_narr_rank!$B$7,[1]Q4_narr_rank!$A$7))))))</f>
        <v>Cynics</v>
      </c>
      <c r="AX777" t="s">
        <v>4099</v>
      </c>
      <c r="AY777">
        <v>1</v>
      </c>
      <c r="AZ777">
        <f>LEN(Table1[[#This Row],[narratives_probing]])</f>
        <v>131</v>
      </c>
      <c r="BA777" s="6" t="str">
        <f>IF(Table1[[#This Row],[narratives_rank_1]]=1,"Money",IF(Table1[[#This Row],[narratives_rank_2]]=1,"Mixture",IF(Table1[[#This Row],[narratives_rank_3]]=1,"Sincere")))</f>
        <v>Money</v>
      </c>
      <c r="BB777" s="1" t="s">
        <v>116</v>
      </c>
      <c r="BC777" s="1">
        <v>10</v>
      </c>
      <c r="BF777" t="s">
        <v>117</v>
      </c>
      <c r="BG777" t="s">
        <v>94</v>
      </c>
      <c r="BH777" t="s">
        <v>96</v>
      </c>
      <c r="BI777" t="s">
        <v>146</v>
      </c>
      <c r="BJ777" t="s">
        <v>162</v>
      </c>
      <c r="BK777" t="s">
        <v>120</v>
      </c>
      <c r="BL777" t="s">
        <v>135</v>
      </c>
      <c r="BN777">
        <v>41</v>
      </c>
      <c r="BO777" t="s">
        <v>136</v>
      </c>
      <c r="BP777" t="s">
        <v>324</v>
      </c>
      <c r="BQ777" t="s">
        <v>124</v>
      </c>
    </row>
    <row r="778" spans="1:69" x14ac:dyDescent="0.2">
      <c r="A778" t="s">
        <v>4100</v>
      </c>
      <c r="B778" t="s">
        <v>4100</v>
      </c>
      <c r="C778">
        <v>58.162999999999997</v>
      </c>
      <c r="D778" t="s">
        <v>4101</v>
      </c>
      <c r="E778" s="1" t="s">
        <v>105</v>
      </c>
      <c r="F778" s="1">
        <v>1</v>
      </c>
      <c r="G778" s="1" t="s">
        <v>182</v>
      </c>
      <c r="H778" s="1">
        <v>3</v>
      </c>
      <c r="I778" s="1"/>
      <c r="J778" t="s">
        <v>4102</v>
      </c>
      <c r="K778" s="1" t="s">
        <v>86</v>
      </c>
      <c r="L778" s="1">
        <v>4</v>
      </c>
      <c r="M778" s="1" t="s">
        <v>87</v>
      </c>
      <c r="N778" s="1">
        <v>3</v>
      </c>
      <c r="O778" s="1" t="s">
        <v>88</v>
      </c>
      <c r="P778" s="1">
        <v>4</v>
      </c>
      <c r="R778" t="s">
        <v>4103</v>
      </c>
      <c r="S778">
        <v>0</v>
      </c>
      <c r="X778">
        <v>0</v>
      </c>
      <c r="Y778" t="str" cm="1">
        <f t="array" ref="Y77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78" cm="1">
        <f t="array" ref="Z77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78" t="str" cm="1">
        <f t="array" ref="AA77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78" t="str" cm="1">
        <f t="array" ref="AB77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78" t="str" cm="1">
        <f t="array" ref="AC77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78" t="str" cm="1">
        <f t="array" ref="AD77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78">
        <f>IF(OR(Table1[[#This Row],[Merged_Coding3numerical1]]=1,Table1[[#This Row],[Merged_Coding3numerical2]]=1,Table1[[#This Row],[Merged_Coding3numerical3]]=1),1,0)</f>
        <v>0</v>
      </c>
      <c r="AF778">
        <f>IF(OR(Table1[[#This Row],[Merged_Coding3numerical1]]=2,Table1[[#This Row],[Merged_Coding3numerical2]]=2,Table1[[#This Row],[Merged_Coding3numerical3]]=2),1,0)</f>
        <v>1</v>
      </c>
      <c r="AG778">
        <f>IF(OR(Table1[[#This Row],[Merged_Coding3numerical1]]=3,Table1[[#This Row],[Merged_Coding3numerical2]]=3,Table1[[#This Row],[Merged_Coding3numerical3]]=3),1,0)</f>
        <v>0</v>
      </c>
      <c r="AH778">
        <f>IF(OR(Table1[[#This Row],[Merged_Coding3numerical1]]=4,Table1[[#This Row],[Merged_Coding3numerical2]]=4,Table1[[#This Row],[Merged_Coding3numerical3]]=4),1,0)</f>
        <v>0</v>
      </c>
      <c r="AI778">
        <f>IF(OR(Table1[[#This Row],[Merged_Coding3numerical1]]=5,Table1[[#This Row],[Merged_Coding3numerical2]]=5,Table1[[#This Row],[Merged_Coding3numerical3]]=5),1,0)</f>
        <v>0</v>
      </c>
      <c r="AJ778">
        <f>LEN(Table1[[#This Row],[narratives_open]])</f>
        <v>36</v>
      </c>
      <c r="AK778" s="1" t="s">
        <v>112</v>
      </c>
      <c r="AL778" s="1">
        <v>3</v>
      </c>
      <c r="AR778">
        <f t="shared" si="12"/>
        <v>1</v>
      </c>
      <c r="AS778">
        <v>3</v>
      </c>
      <c r="AT778">
        <v>2</v>
      </c>
      <c r="AU778">
        <v>1</v>
      </c>
      <c r="AV778">
        <f>IF(Table1[[#This Row],[narratives_rank_1]]=1,IF(Table1[[#This Row],[narratives_rank_2]]=2,123,132),IF(Table1[[#This Row],[narratives_rank_1]]=2,IF(Table1[[#This Row],[narratives_rank_2]]=1,213,231),IF(Table1[[#This Row],[narratives_rank_2]]=1,312,321)))</f>
        <v>321</v>
      </c>
      <c r="AW778" t="str">
        <f>IF(AV778=[1]Q4_narr_rank!$B$2,[1]Q4_narr_rank!$A$2,IF(AV778=[1]Q4_narr_rank!$B$3,[1]Q4_narr_rank!$A$3,IF(AV778=[1]Q4_narr_rank!$B$4,[1]Q4_narr_rank!$A$4,IF(AV778=[1]Q4_narr_rank!$B$5,[1]Q4_narr_rank!$A$5,IF(AV778=[1]Q4_narr_rank!$B$6,[1]Q4_narr_rank!$A$6,IF(AV778=[1]Q4_narr_rank!$B$7,[1]Q4_narr_rank!$A$7))))))</f>
        <v>Idealists</v>
      </c>
      <c r="AX778" t="s">
        <v>4104</v>
      </c>
      <c r="AY778">
        <v>1</v>
      </c>
      <c r="AZ778">
        <f>LEN(Table1[[#This Row],[narratives_probing]])</f>
        <v>55</v>
      </c>
      <c r="BA778" s="6" t="str">
        <f>IF(Table1[[#This Row],[narratives_rank_1]]=1,"Money",IF(Table1[[#This Row],[narratives_rank_2]]=1,"Mixture",IF(Table1[[#This Row],[narratives_rank_3]]=1,"Sincere")))</f>
        <v>Sincere</v>
      </c>
      <c r="BB778" s="9" t="s">
        <v>369</v>
      </c>
      <c r="BC778" s="1">
        <v>7</v>
      </c>
      <c r="BF778" t="s">
        <v>133</v>
      </c>
      <c r="BG778" t="s">
        <v>187</v>
      </c>
      <c r="BH778" t="s">
        <v>146</v>
      </c>
      <c r="BI778" t="s">
        <v>146</v>
      </c>
      <c r="BJ778" t="s">
        <v>97</v>
      </c>
      <c r="BK778" t="s">
        <v>120</v>
      </c>
      <c r="BL778" t="s">
        <v>99</v>
      </c>
      <c r="BN778">
        <v>58</v>
      </c>
      <c r="BO778" t="s">
        <v>100</v>
      </c>
      <c r="BP778" t="s">
        <v>216</v>
      </c>
      <c r="BQ778" t="s">
        <v>156</v>
      </c>
    </row>
    <row r="779" spans="1:69" x14ac:dyDescent="0.2">
      <c r="A779" t="s">
        <v>4105</v>
      </c>
      <c r="B779" t="s">
        <v>4105</v>
      </c>
      <c r="C779">
        <v>57.027999999999999</v>
      </c>
      <c r="D779" t="s">
        <v>4106</v>
      </c>
      <c r="E779" s="1" t="s">
        <v>127</v>
      </c>
      <c r="F779" s="1">
        <v>3</v>
      </c>
      <c r="G779" s="1" t="s">
        <v>128</v>
      </c>
      <c r="H779" s="1">
        <v>9</v>
      </c>
      <c r="I779" s="1"/>
      <c r="J779" t="s">
        <v>4107</v>
      </c>
      <c r="K779" s="1" t="s">
        <v>108</v>
      </c>
      <c r="L779" s="1">
        <v>1</v>
      </c>
      <c r="M779" s="1" t="s">
        <v>109</v>
      </c>
      <c r="N779" s="1">
        <v>1</v>
      </c>
      <c r="O779" s="1" t="s">
        <v>88</v>
      </c>
      <c r="P779" s="1">
        <v>4</v>
      </c>
      <c r="Q779" s="1"/>
      <c r="R779" t="s">
        <v>4108</v>
      </c>
      <c r="S779">
        <v>0</v>
      </c>
      <c r="X779">
        <v>0</v>
      </c>
      <c r="Y779" t="str" cm="1">
        <f t="array" ref="Y77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79" cm="1">
        <f t="array" ref="Z77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79" t="str" cm="1">
        <f t="array" ref="AA77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79" t="str" cm="1">
        <f t="array" ref="AB77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79" t="str" cm="1">
        <f t="array" ref="AC77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79" t="str" cm="1">
        <f t="array" ref="AD77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79">
        <f>IF(OR(Table1[[#This Row],[Merged_Coding3numerical1]]=1,Table1[[#This Row],[Merged_Coding3numerical2]]=1,Table1[[#This Row],[Merged_Coding3numerical3]]=1),1,0)</f>
        <v>1</v>
      </c>
      <c r="AF779">
        <f>IF(OR(Table1[[#This Row],[Merged_Coding3numerical1]]=2,Table1[[#This Row],[Merged_Coding3numerical2]]=2,Table1[[#This Row],[Merged_Coding3numerical3]]=2),1,0)</f>
        <v>0</v>
      </c>
      <c r="AG779">
        <f>IF(OR(Table1[[#This Row],[Merged_Coding3numerical1]]=3,Table1[[#This Row],[Merged_Coding3numerical2]]=3,Table1[[#This Row],[Merged_Coding3numerical3]]=3),1,0)</f>
        <v>0</v>
      </c>
      <c r="AH779">
        <f>IF(OR(Table1[[#This Row],[Merged_Coding3numerical1]]=4,Table1[[#This Row],[Merged_Coding3numerical2]]=4,Table1[[#This Row],[Merged_Coding3numerical3]]=4),1,0)</f>
        <v>0</v>
      </c>
      <c r="AI779">
        <f>IF(OR(Table1[[#This Row],[Merged_Coding3numerical1]]=5,Table1[[#This Row],[Merged_Coding3numerical2]]=5,Table1[[#This Row],[Merged_Coding3numerical3]]=5),1,0)</f>
        <v>0</v>
      </c>
      <c r="AJ779">
        <f>LEN(Table1[[#This Row],[narratives_open]])</f>
        <v>55</v>
      </c>
      <c r="AK779" s="1" t="s">
        <v>90</v>
      </c>
      <c r="AL779" s="1">
        <v>2</v>
      </c>
      <c r="AR779">
        <f t="shared" si="12"/>
        <v>1</v>
      </c>
      <c r="AS779">
        <v>2</v>
      </c>
      <c r="AT779">
        <v>1</v>
      </c>
      <c r="AU779">
        <v>3</v>
      </c>
      <c r="AV779">
        <f>IF(Table1[[#This Row],[narratives_rank_1]]=1,IF(Table1[[#This Row],[narratives_rank_2]]=2,123,132),IF(Table1[[#This Row],[narratives_rank_1]]=2,IF(Table1[[#This Row],[narratives_rank_2]]=1,213,231),IF(Table1[[#This Row],[narratives_rank_2]]=1,312,321)))</f>
        <v>213</v>
      </c>
      <c r="AW779" t="str">
        <f>IF(AV779=[1]Q4_narr_rank!$B$2,[1]Q4_narr_rank!$A$2,IF(AV779=[1]Q4_narr_rank!$B$3,[1]Q4_narr_rank!$A$3,IF(AV779=[1]Q4_narr_rank!$B$4,[1]Q4_narr_rank!$A$4,IF(AV779=[1]Q4_narr_rank!$B$5,[1]Q4_narr_rank!$A$5,IF(AV779=[1]Q4_narr_rank!$B$6,[1]Q4_narr_rank!$A$6,IF(AV779=[1]Q4_narr_rank!$B$7,[1]Q4_narr_rank!$A$7))))))</f>
        <v>Balanced Cynics</v>
      </c>
      <c r="AX779" t="s">
        <v>4109</v>
      </c>
      <c r="AY779">
        <v>1</v>
      </c>
      <c r="AZ779">
        <f>LEN(Table1[[#This Row],[narratives_probing]])</f>
        <v>83</v>
      </c>
      <c r="BA779" s="6" t="str">
        <f>IF(Table1[[#This Row],[narratives_rank_1]]=1,"Money",IF(Table1[[#This Row],[narratives_rank_2]]=1,"Mixture",IF(Table1[[#This Row],[narratives_rank_3]]=1,"Sincere")))</f>
        <v>Mixture</v>
      </c>
      <c r="BB779" s="9" t="s">
        <v>369</v>
      </c>
      <c r="BC779" s="1">
        <v>7</v>
      </c>
      <c r="BF779" t="s">
        <v>153</v>
      </c>
      <c r="BG779" t="s">
        <v>94</v>
      </c>
      <c r="BH779" t="s">
        <v>95</v>
      </c>
      <c r="BI779" t="s">
        <v>95</v>
      </c>
      <c r="BJ779" t="s">
        <v>154</v>
      </c>
      <c r="BK779" t="s">
        <v>163</v>
      </c>
      <c r="BL779" t="s">
        <v>135</v>
      </c>
      <c r="BN779">
        <v>71</v>
      </c>
      <c r="BO779" t="s">
        <v>100</v>
      </c>
      <c r="BP779" t="s">
        <v>123</v>
      </c>
      <c r="BQ779" t="s">
        <v>156</v>
      </c>
    </row>
    <row r="780" spans="1:69" x14ac:dyDescent="0.2">
      <c r="A780" t="s">
        <v>4110</v>
      </c>
      <c r="B780" t="s">
        <v>4110</v>
      </c>
      <c r="C780">
        <v>66.141999999999996</v>
      </c>
      <c r="D780" t="s">
        <v>4111</v>
      </c>
      <c r="E780" s="1" t="s">
        <v>105</v>
      </c>
      <c r="F780" s="1">
        <v>1</v>
      </c>
      <c r="G780" s="1" t="s">
        <v>106</v>
      </c>
      <c r="H780" s="1">
        <v>2</v>
      </c>
      <c r="I780" s="1"/>
      <c r="J780" t="s">
        <v>4112</v>
      </c>
      <c r="K780" s="1" t="s">
        <v>176</v>
      </c>
      <c r="L780" s="1">
        <v>2</v>
      </c>
      <c r="M780" s="1" t="s">
        <v>328</v>
      </c>
      <c r="N780" s="1">
        <v>4</v>
      </c>
      <c r="O780" s="1" t="s">
        <v>88</v>
      </c>
      <c r="P780" s="1">
        <v>4</v>
      </c>
      <c r="R780" t="s">
        <v>4113</v>
      </c>
      <c r="S780">
        <v>0</v>
      </c>
      <c r="X780">
        <v>0</v>
      </c>
      <c r="Y780" t="str" cm="1">
        <f t="array" ref="Y78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80" cm="1">
        <f t="array" ref="Z78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80" t="str" cm="1">
        <f t="array" ref="AA78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80" t="str" cm="1">
        <f t="array" ref="AB78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80" t="str" cm="1">
        <f t="array" ref="AC78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80" t="str" cm="1">
        <f t="array" ref="AD78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80">
        <f>IF(OR(Table1[[#This Row],[Merged_Coding3numerical1]]=1,Table1[[#This Row],[Merged_Coding3numerical2]]=1,Table1[[#This Row],[Merged_Coding3numerical3]]=1),1,0)</f>
        <v>1</v>
      </c>
      <c r="AF780">
        <f>IF(OR(Table1[[#This Row],[Merged_Coding3numerical1]]=2,Table1[[#This Row],[Merged_Coding3numerical2]]=2,Table1[[#This Row],[Merged_Coding3numerical3]]=2),1,0)</f>
        <v>0</v>
      </c>
      <c r="AG780">
        <f>IF(OR(Table1[[#This Row],[Merged_Coding3numerical1]]=3,Table1[[#This Row],[Merged_Coding3numerical2]]=3,Table1[[#This Row],[Merged_Coding3numerical3]]=3),1,0)</f>
        <v>0</v>
      </c>
      <c r="AH780">
        <f>IF(OR(Table1[[#This Row],[Merged_Coding3numerical1]]=4,Table1[[#This Row],[Merged_Coding3numerical2]]=4,Table1[[#This Row],[Merged_Coding3numerical3]]=4),1,0)</f>
        <v>0</v>
      </c>
      <c r="AI780">
        <f>IF(OR(Table1[[#This Row],[Merged_Coding3numerical1]]=5,Table1[[#This Row],[Merged_Coding3numerical2]]=5,Table1[[#This Row],[Merged_Coding3numerical3]]=5),1,0)</f>
        <v>0</v>
      </c>
      <c r="AJ780">
        <f>LEN(Table1[[#This Row],[narratives_open]])</f>
        <v>139</v>
      </c>
      <c r="AK780" s="1" t="s">
        <v>90</v>
      </c>
      <c r="AL780" s="1">
        <v>2</v>
      </c>
      <c r="AR780">
        <f t="shared" si="12"/>
        <v>1</v>
      </c>
      <c r="AS780">
        <v>1</v>
      </c>
      <c r="AT780">
        <v>2</v>
      </c>
      <c r="AU780">
        <v>3</v>
      </c>
      <c r="AV780">
        <f>IF(Table1[[#This Row],[narratives_rank_1]]=1,IF(Table1[[#This Row],[narratives_rank_2]]=2,123,132),IF(Table1[[#This Row],[narratives_rank_1]]=2,IF(Table1[[#This Row],[narratives_rank_2]]=1,213,231),IF(Table1[[#This Row],[narratives_rank_2]]=1,312,321)))</f>
        <v>123</v>
      </c>
      <c r="AW780" t="str">
        <f>IF(AV780=[1]Q4_narr_rank!$B$2,[1]Q4_narr_rank!$A$2,IF(AV780=[1]Q4_narr_rank!$B$3,[1]Q4_narr_rank!$A$3,IF(AV780=[1]Q4_narr_rank!$B$4,[1]Q4_narr_rank!$A$4,IF(AV780=[1]Q4_narr_rank!$B$5,[1]Q4_narr_rank!$A$5,IF(AV780=[1]Q4_narr_rank!$B$6,[1]Q4_narr_rank!$A$6,IF(AV780=[1]Q4_narr_rank!$B$7,[1]Q4_narr_rank!$A$7))))))</f>
        <v>Cynics</v>
      </c>
      <c r="AX780" t="s">
        <v>4114</v>
      </c>
      <c r="AY780">
        <v>1</v>
      </c>
      <c r="AZ780">
        <f>LEN(Table1[[#This Row],[narratives_probing]])</f>
        <v>224</v>
      </c>
      <c r="BA780" s="6" t="str">
        <f>IF(Table1[[#This Row],[narratives_rank_1]]=1,"Money",IF(Table1[[#This Row],[narratives_rank_2]]=1,"Mixture",IF(Table1[[#This Row],[narratives_rank_3]]=1,"Sincere")))</f>
        <v>Money</v>
      </c>
      <c r="BB780" s="1" t="s">
        <v>116</v>
      </c>
      <c r="BC780" s="1">
        <v>10</v>
      </c>
      <c r="BF780" t="s">
        <v>117</v>
      </c>
      <c r="BG780" t="s">
        <v>94</v>
      </c>
      <c r="BH780" t="s">
        <v>146</v>
      </c>
      <c r="BI780" t="s">
        <v>118</v>
      </c>
      <c r="BJ780" t="s">
        <v>97</v>
      </c>
      <c r="BK780" t="s">
        <v>163</v>
      </c>
      <c r="BL780" t="s">
        <v>135</v>
      </c>
      <c r="BN780">
        <v>37</v>
      </c>
      <c r="BO780" t="s">
        <v>122</v>
      </c>
      <c r="BP780" t="s">
        <v>216</v>
      </c>
      <c r="BQ780" t="s">
        <v>124</v>
      </c>
    </row>
    <row r="781" spans="1:69" x14ac:dyDescent="0.2">
      <c r="A781" t="s">
        <v>4115</v>
      </c>
      <c r="B781" t="s">
        <v>4115</v>
      </c>
      <c r="C781">
        <v>187.23599999999999</v>
      </c>
      <c r="D781" t="s">
        <v>4116</v>
      </c>
      <c r="E781" s="1" t="s">
        <v>105</v>
      </c>
      <c r="F781" s="1">
        <v>1</v>
      </c>
      <c r="G781" s="1" t="s">
        <v>2505</v>
      </c>
      <c r="H781" s="1">
        <v>12</v>
      </c>
      <c r="I781" s="1"/>
      <c r="J781" t="s">
        <v>4117</v>
      </c>
      <c r="K781" s="1" t="s">
        <v>108</v>
      </c>
      <c r="L781" s="1">
        <v>1</v>
      </c>
      <c r="M781" s="1" t="s">
        <v>109</v>
      </c>
      <c r="N781" s="1">
        <v>1</v>
      </c>
      <c r="O781" s="1" t="s">
        <v>88</v>
      </c>
      <c r="P781" s="1">
        <v>4</v>
      </c>
      <c r="R781" t="s">
        <v>4118</v>
      </c>
      <c r="S781">
        <v>0</v>
      </c>
      <c r="X781">
        <v>0</v>
      </c>
      <c r="Y781" t="str" cm="1">
        <f t="array" ref="Y78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81" cm="1">
        <f t="array" ref="Z78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81" t="str" cm="1">
        <f t="array" ref="AA78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81" t="str" cm="1">
        <f t="array" ref="AB78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81" t="str" cm="1">
        <f t="array" ref="AC78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81" t="str" cm="1">
        <f t="array" ref="AD78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81">
        <f>IF(OR(Table1[[#This Row],[Merged_Coding3numerical1]]=1,Table1[[#This Row],[Merged_Coding3numerical2]]=1,Table1[[#This Row],[Merged_Coding3numerical3]]=1),1,0)</f>
        <v>0</v>
      </c>
      <c r="AF781">
        <f>IF(OR(Table1[[#This Row],[Merged_Coding3numerical1]]=2,Table1[[#This Row],[Merged_Coding3numerical2]]=2,Table1[[#This Row],[Merged_Coding3numerical3]]=2),1,0)</f>
        <v>1</v>
      </c>
      <c r="AG781">
        <f>IF(OR(Table1[[#This Row],[Merged_Coding3numerical1]]=3,Table1[[#This Row],[Merged_Coding3numerical2]]=3,Table1[[#This Row],[Merged_Coding3numerical3]]=3),1,0)</f>
        <v>0</v>
      </c>
      <c r="AH781">
        <f>IF(OR(Table1[[#This Row],[Merged_Coding3numerical1]]=4,Table1[[#This Row],[Merged_Coding3numerical2]]=4,Table1[[#This Row],[Merged_Coding3numerical3]]=4),1,0)</f>
        <v>0</v>
      </c>
      <c r="AI781">
        <f>IF(OR(Table1[[#This Row],[Merged_Coding3numerical1]]=5,Table1[[#This Row],[Merged_Coding3numerical2]]=5,Table1[[#This Row],[Merged_Coding3numerical3]]=5),1,0)</f>
        <v>0</v>
      </c>
      <c r="AJ781">
        <f>LEN(Table1[[#This Row],[narratives_open]])</f>
        <v>805</v>
      </c>
      <c r="AK781" s="1" t="s">
        <v>112</v>
      </c>
      <c r="AL781" s="1">
        <v>3</v>
      </c>
      <c r="AR781">
        <f t="shared" si="12"/>
        <v>1</v>
      </c>
      <c r="AS781">
        <v>1</v>
      </c>
      <c r="AT781">
        <v>2</v>
      </c>
      <c r="AU781">
        <v>3</v>
      </c>
      <c r="AV781">
        <f>IF(Table1[[#This Row],[narratives_rank_1]]=1,IF(Table1[[#This Row],[narratives_rank_2]]=2,123,132),IF(Table1[[#This Row],[narratives_rank_1]]=2,IF(Table1[[#This Row],[narratives_rank_2]]=1,213,231),IF(Table1[[#This Row],[narratives_rank_2]]=1,312,321)))</f>
        <v>123</v>
      </c>
      <c r="AW781" t="str">
        <f>IF(AV781=[1]Q4_narr_rank!$B$2,[1]Q4_narr_rank!$A$2,IF(AV781=[1]Q4_narr_rank!$B$3,[1]Q4_narr_rank!$A$3,IF(AV781=[1]Q4_narr_rank!$B$4,[1]Q4_narr_rank!$A$4,IF(AV781=[1]Q4_narr_rank!$B$5,[1]Q4_narr_rank!$A$5,IF(AV781=[1]Q4_narr_rank!$B$6,[1]Q4_narr_rank!$A$6,IF(AV781=[1]Q4_narr_rank!$B$7,[1]Q4_narr_rank!$A$7))))))</f>
        <v>Cynics</v>
      </c>
      <c r="AX781" t="s">
        <v>4119</v>
      </c>
      <c r="AY781">
        <v>1</v>
      </c>
      <c r="AZ781">
        <f>LEN(Table1[[#This Row],[narratives_probing]])</f>
        <v>231</v>
      </c>
      <c r="BA781" s="6" t="str">
        <f>IF(Table1[[#This Row],[narratives_rank_1]]=1,"Money",IF(Table1[[#This Row],[narratives_rank_2]]=1,"Mixture",IF(Table1[[#This Row],[narratives_rank_3]]=1,"Sincere")))</f>
        <v>Money</v>
      </c>
      <c r="BB781" s="1" t="s">
        <v>116</v>
      </c>
      <c r="BC781" s="1">
        <v>10</v>
      </c>
      <c r="BF781" t="s">
        <v>117</v>
      </c>
      <c r="BG781" t="s">
        <v>94</v>
      </c>
      <c r="BH781" t="s">
        <v>188</v>
      </c>
      <c r="BI781" t="s">
        <v>118</v>
      </c>
      <c r="BJ781" t="s">
        <v>119</v>
      </c>
      <c r="BK781" t="s">
        <v>120</v>
      </c>
      <c r="BL781" t="s">
        <v>135</v>
      </c>
      <c r="BN781">
        <v>30</v>
      </c>
      <c r="BO781" t="s">
        <v>122</v>
      </c>
      <c r="BP781" t="s">
        <v>123</v>
      </c>
      <c r="BQ781" t="s">
        <v>124</v>
      </c>
    </row>
    <row r="782" spans="1:69" x14ac:dyDescent="0.2">
      <c r="A782" t="s">
        <v>4120</v>
      </c>
      <c r="B782" t="s">
        <v>4120</v>
      </c>
      <c r="C782">
        <v>464.14400000000001</v>
      </c>
      <c r="D782" t="s">
        <v>4121</v>
      </c>
      <c r="E782" s="1" t="s">
        <v>205</v>
      </c>
      <c r="F782" s="1">
        <v>2</v>
      </c>
      <c r="G782" s="1" t="s">
        <v>206</v>
      </c>
      <c r="H782" s="1">
        <v>6</v>
      </c>
      <c r="I782" s="1"/>
      <c r="J782" t="s">
        <v>4122</v>
      </c>
      <c r="K782" s="1" t="s">
        <v>108</v>
      </c>
      <c r="L782" s="1">
        <v>1</v>
      </c>
      <c r="M782" s="1" t="s">
        <v>109</v>
      </c>
      <c r="N782" s="1">
        <v>1</v>
      </c>
      <c r="O782" s="1" t="s">
        <v>88</v>
      </c>
      <c r="P782" s="1">
        <v>4</v>
      </c>
      <c r="R782" t="s">
        <v>4123</v>
      </c>
      <c r="S782">
        <v>0</v>
      </c>
      <c r="X782">
        <v>0</v>
      </c>
      <c r="Y782" t="str" cm="1">
        <f t="array" ref="Y78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82" cm="1">
        <f t="array" ref="Z78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82" t="str" cm="1">
        <f t="array" ref="AA78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82" t="str" cm="1">
        <f t="array" ref="AB78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82" t="str" cm="1">
        <f t="array" ref="AC78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82" t="str" cm="1">
        <f t="array" ref="AD78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82">
        <f>IF(OR(Table1[[#This Row],[Merged_Coding3numerical1]]=1,Table1[[#This Row],[Merged_Coding3numerical2]]=1,Table1[[#This Row],[Merged_Coding3numerical3]]=1),1,0)</f>
        <v>0</v>
      </c>
      <c r="AF782">
        <f>IF(OR(Table1[[#This Row],[Merged_Coding3numerical1]]=2,Table1[[#This Row],[Merged_Coding3numerical2]]=2,Table1[[#This Row],[Merged_Coding3numerical3]]=2),1,0)</f>
        <v>0</v>
      </c>
      <c r="AG782">
        <f>IF(OR(Table1[[#This Row],[Merged_Coding3numerical1]]=3,Table1[[#This Row],[Merged_Coding3numerical2]]=3,Table1[[#This Row],[Merged_Coding3numerical3]]=3),1,0)</f>
        <v>0</v>
      </c>
      <c r="AH782">
        <f>IF(OR(Table1[[#This Row],[Merged_Coding3numerical1]]=4,Table1[[#This Row],[Merged_Coding3numerical2]]=4,Table1[[#This Row],[Merged_Coding3numerical3]]=4),1,0)</f>
        <v>1</v>
      </c>
      <c r="AI782">
        <f>IF(OR(Table1[[#This Row],[Merged_Coding3numerical1]]=5,Table1[[#This Row],[Merged_Coding3numerical2]]=5,Table1[[#This Row],[Merged_Coding3numerical3]]=5),1,0)</f>
        <v>0</v>
      </c>
      <c r="AJ782">
        <f>LEN(Table1[[#This Row],[narratives_open]])</f>
        <v>535</v>
      </c>
      <c r="AK782" s="1" t="s">
        <v>114</v>
      </c>
      <c r="AL782" s="1">
        <v>6</v>
      </c>
      <c r="AR782">
        <f t="shared" si="12"/>
        <v>1</v>
      </c>
      <c r="AS782">
        <v>3</v>
      </c>
      <c r="AT782">
        <v>2</v>
      </c>
      <c r="AU782">
        <v>1</v>
      </c>
      <c r="AV782">
        <f>IF(Table1[[#This Row],[narratives_rank_1]]=1,IF(Table1[[#This Row],[narratives_rank_2]]=2,123,132),IF(Table1[[#This Row],[narratives_rank_1]]=2,IF(Table1[[#This Row],[narratives_rank_2]]=1,213,231),IF(Table1[[#This Row],[narratives_rank_2]]=1,312,321)))</f>
        <v>321</v>
      </c>
      <c r="AW782" t="str">
        <f>IF(AV782=[1]Q4_narr_rank!$B$2,[1]Q4_narr_rank!$A$2,IF(AV782=[1]Q4_narr_rank!$B$3,[1]Q4_narr_rank!$A$3,IF(AV782=[1]Q4_narr_rank!$B$4,[1]Q4_narr_rank!$A$4,IF(AV782=[1]Q4_narr_rank!$B$5,[1]Q4_narr_rank!$A$5,IF(AV782=[1]Q4_narr_rank!$B$6,[1]Q4_narr_rank!$A$6,IF(AV782=[1]Q4_narr_rank!$B$7,[1]Q4_narr_rank!$A$7))))))</f>
        <v>Idealists</v>
      </c>
      <c r="AX782" t="s">
        <v>4124</v>
      </c>
      <c r="AY782">
        <v>1</v>
      </c>
      <c r="AZ782">
        <f>LEN(Table1[[#This Row],[narratives_probing]])</f>
        <v>157</v>
      </c>
      <c r="BA782" s="6" t="str">
        <f>IF(Table1[[#This Row],[narratives_rank_1]]=1,"Money",IF(Table1[[#This Row],[narratives_rank_2]]=1,"Mixture",IF(Table1[[#This Row],[narratives_rank_3]]=1,"Sincere")))</f>
        <v>Sincere</v>
      </c>
      <c r="BB782" s="9" t="s">
        <v>369</v>
      </c>
      <c r="BC782" s="1">
        <v>7</v>
      </c>
      <c r="BF782" t="s">
        <v>93</v>
      </c>
      <c r="BG782" t="s">
        <v>187</v>
      </c>
      <c r="BH782" t="s">
        <v>146</v>
      </c>
      <c r="BI782" t="s">
        <v>146</v>
      </c>
      <c r="BJ782" t="s">
        <v>119</v>
      </c>
      <c r="BK782" t="s">
        <v>120</v>
      </c>
      <c r="BL782" t="s">
        <v>135</v>
      </c>
      <c r="BN782">
        <v>53</v>
      </c>
      <c r="BO782" t="s">
        <v>136</v>
      </c>
      <c r="BP782" t="s">
        <v>216</v>
      </c>
      <c r="BQ782" t="s">
        <v>138</v>
      </c>
    </row>
    <row r="783" spans="1:69" x14ac:dyDescent="0.2">
      <c r="A783" t="s">
        <v>4125</v>
      </c>
      <c r="B783" t="s">
        <v>4125</v>
      </c>
      <c r="C783">
        <v>47.390999999999998</v>
      </c>
      <c r="D783" t="s">
        <v>4126</v>
      </c>
      <c r="E783" s="1" t="s">
        <v>105</v>
      </c>
      <c r="F783" s="1">
        <v>1</v>
      </c>
      <c r="G783" s="1" t="s">
        <v>182</v>
      </c>
      <c r="H783" s="1">
        <v>3</v>
      </c>
      <c r="I783" s="1"/>
      <c r="J783" t="s">
        <v>4127</v>
      </c>
      <c r="K783" s="1" t="s">
        <v>108</v>
      </c>
      <c r="L783" s="1">
        <v>1</v>
      </c>
      <c r="M783" s="1" t="s">
        <v>109</v>
      </c>
      <c r="N783" s="1">
        <v>1</v>
      </c>
      <c r="O783" s="1" t="s">
        <v>88</v>
      </c>
      <c r="P783" s="1">
        <v>4</v>
      </c>
      <c r="R783" t="s">
        <v>4128</v>
      </c>
      <c r="S783">
        <v>0</v>
      </c>
      <c r="X783">
        <v>0</v>
      </c>
      <c r="Y783" t="str" cm="1">
        <f t="array" ref="Y78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83" cm="1">
        <f t="array" ref="Z78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83" t="str" cm="1">
        <f t="array" ref="AA78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83" t="str" cm="1">
        <f t="array" ref="AB78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83" t="str" cm="1">
        <f t="array" ref="AC78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83" t="str" cm="1">
        <f t="array" ref="AD78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83">
        <f>IF(OR(Table1[[#This Row],[Merged_Coding3numerical1]]=1,Table1[[#This Row],[Merged_Coding3numerical2]]=1,Table1[[#This Row],[Merged_Coding3numerical3]]=1),1,0)</f>
        <v>0</v>
      </c>
      <c r="AF783">
        <f>IF(OR(Table1[[#This Row],[Merged_Coding3numerical1]]=2,Table1[[#This Row],[Merged_Coding3numerical2]]=2,Table1[[#This Row],[Merged_Coding3numerical3]]=2),1,0)</f>
        <v>0</v>
      </c>
      <c r="AG783">
        <f>IF(OR(Table1[[#This Row],[Merged_Coding3numerical1]]=3,Table1[[#This Row],[Merged_Coding3numerical2]]=3,Table1[[#This Row],[Merged_Coding3numerical3]]=3),1,0)</f>
        <v>0</v>
      </c>
      <c r="AH783">
        <f>IF(OR(Table1[[#This Row],[Merged_Coding3numerical1]]=4,Table1[[#This Row],[Merged_Coding3numerical2]]=4,Table1[[#This Row],[Merged_Coding3numerical3]]=4),1,0)</f>
        <v>1</v>
      </c>
      <c r="AI783">
        <f>IF(OR(Table1[[#This Row],[Merged_Coding3numerical1]]=5,Table1[[#This Row],[Merged_Coding3numerical2]]=5,Table1[[#This Row],[Merged_Coding3numerical3]]=5),1,0)</f>
        <v>0</v>
      </c>
      <c r="AJ783">
        <f>LEN(Table1[[#This Row],[narratives_open]])</f>
        <v>136</v>
      </c>
      <c r="AK783" s="1" t="s">
        <v>113</v>
      </c>
      <c r="AL783" s="1">
        <v>1</v>
      </c>
      <c r="AR783">
        <f t="shared" si="12"/>
        <v>1</v>
      </c>
      <c r="AS783">
        <v>3</v>
      </c>
      <c r="AT783">
        <v>2</v>
      </c>
      <c r="AU783">
        <v>1</v>
      </c>
      <c r="AV783">
        <f>IF(Table1[[#This Row],[narratives_rank_1]]=1,IF(Table1[[#This Row],[narratives_rank_2]]=2,123,132),IF(Table1[[#This Row],[narratives_rank_1]]=2,IF(Table1[[#This Row],[narratives_rank_2]]=1,213,231),IF(Table1[[#This Row],[narratives_rank_2]]=1,312,321)))</f>
        <v>321</v>
      </c>
      <c r="AW783" t="str">
        <f>IF(AV783=[1]Q4_narr_rank!$B$2,[1]Q4_narr_rank!$A$2,IF(AV783=[1]Q4_narr_rank!$B$3,[1]Q4_narr_rank!$A$3,IF(AV783=[1]Q4_narr_rank!$B$4,[1]Q4_narr_rank!$A$4,IF(AV783=[1]Q4_narr_rank!$B$5,[1]Q4_narr_rank!$A$5,IF(AV783=[1]Q4_narr_rank!$B$6,[1]Q4_narr_rank!$A$6,IF(AV783=[1]Q4_narr_rank!$B$7,[1]Q4_narr_rank!$A$7))))))</f>
        <v>Idealists</v>
      </c>
      <c r="AX783" t="s">
        <v>4129</v>
      </c>
      <c r="AY783">
        <v>1</v>
      </c>
      <c r="AZ783">
        <f>LEN(Table1[[#This Row],[narratives_probing]])</f>
        <v>99</v>
      </c>
      <c r="BA783" s="6" t="str">
        <f>IF(Table1[[#This Row],[narratives_rank_1]]=1,"Money",IF(Table1[[#This Row],[narratives_rank_2]]=1,"Mixture",IF(Table1[[#This Row],[narratives_rank_3]]=1,"Sincere")))</f>
        <v>Sincere</v>
      </c>
      <c r="BB783" s="1" t="s">
        <v>196</v>
      </c>
      <c r="BC783" s="1">
        <v>19</v>
      </c>
      <c r="BF783" t="s">
        <v>223</v>
      </c>
      <c r="BG783" t="s">
        <v>187</v>
      </c>
      <c r="BH783" t="s">
        <v>146</v>
      </c>
      <c r="BI783" t="s">
        <v>188</v>
      </c>
      <c r="BJ783" t="s">
        <v>162</v>
      </c>
      <c r="BK783" t="s">
        <v>163</v>
      </c>
      <c r="BL783" t="s">
        <v>99</v>
      </c>
      <c r="BN783">
        <v>58</v>
      </c>
      <c r="BO783" t="s">
        <v>136</v>
      </c>
      <c r="BP783" t="s">
        <v>147</v>
      </c>
      <c r="BQ783" t="s">
        <v>138</v>
      </c>
    </row>
    <row r="784" spans="1:69" x14ac:dyDescent="0.2">
      <c r="A784" t="s">
        <v>4130</v>
      </c>
      <c r="B784" t="s">
        <v>4130</v>
      </c>
      <c r="C784">
        <v>44.475000000000001</v>
      </c>
      <c r="D784" t="s">
        <v>4131</v>
      </c>
      <c r="E784" s="1" t="s">
        <v>141</v>
      </c>
      <c r="F784" s="1">
        <v>6</v>
      </c>
      <c r="G784" s="1" t="s">
        <v>522</v>
      </c>
      <c r="H784" s="1">
        <v>22</v>
      </c>
      <c r="I784" s="1"/>
      <c r="J784" t="s">
        <v>4132</v>
      </c>
      <c r="K784" s="1" t="s">
        <v>86</v>
      </c>
      <c r="L784" s="1">
        <v>4</v>
      </c>
      <c r="M784" s="1" t="s">
        <v>87</v>
      </c>
      <c r="N784" s="1">
        <v>3</v>
      </c>
      <c r="O784" s="1" t="s">
        <v>88</v>
      </c>
      <c r="P784" s="1">
        <v>4</v>
      </c>
      <c r="Q784" s="1"/>
      <c r="R784" t="s">
        <v>4133</v>
      </c>
      <c r="S784">
        <v>0</v>
      </c>
      <c r="X784">
        <v>0</v>
      </c>
      <c r="Y784" t="str" cm="1">
        <f t="array" ref="Y78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84" cm="1">
        <f t="array" ref="Z78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84" t="str" cm="1">
        <f t="array" ref="AA78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84" t="str" cm="1">
        <f t="array" ref="AB78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84" t="str" cm="1">
        <f t="array" ref="AC78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84" t="str" cm="1">
        <f t="array" ref="AD78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84">
        <f>IF(OR(Table1[[#This Row],[Merged_Coding3numerical1]]=1,Table1[[#This Row],[Merged_Coding3numerical2]]=1,Table1[[#This Row],[Merged_Coding3numerical3]]=1),1,0)</f>
        <v>0</v>
      </c>
      <c r="AF784">
        <f>IF(OR(Table1[[#This Row],[Merged_Coding3numerical1]]=2,Table1[[#This Row],[Merged_Coding3numerical2]]=2,Table1[[#This Row],[Merged_Coding3numerical3]]=2),1,0)</f>
        <v>0</v>
      </c>
      <c r="AG784">
        <f>IF(OR(Table1[[#This Row],[Merged_Coding3numerical1]]=3,Table1[[#This Row],[Merged_Coding3numerical2]]=3,Table1[[#This Row],[Merged_Coding3numerical3]]=3),1,0)</f>
        <v>0</v>
      </c>
      <c r="AH784">
        <f>IF(OR(Table1[[#This Row],[Merged_Coding3numerical1]]=4,Table1[[#This Row],[Merged_Coding3numerical2]]=4,Table1[[#This Row],[Merged_Coding3numerical3]]=4),1,0)</f>
        <v>1</v>
      </c>
      <c r="AI784">
        <f>IF(OR(Table1[[#This Row],[Merged_Coding3numerical1]]=5,Table1[[#This Row],[Merged_Coding3numerical2]]=5,Table1[[#This Row],[Merged_Coding3numerical3]]=5),1,0)</f>
        <v>0</v>
      </c>
      <c r="AJ784">
        <f>LEN(Table1[[#This Row],[narratives_open]])</f>
        <v>54</v>
      </c>
      <c r="AK784" s="1" t="s">
        <v>113</v>
      </c>
      <c r="AL784" s="1">
        <v>1</v>
      </c>
      <c r="AR784">
        <f t="shared" si="12"/>
        <v>1</v>
      </c>
      <c r="AS784">
        <v>1</v>
      </c>
      <c r="AT784">
        <v>2</v>
      </c>
      <c r="AU784">
        <v>3</v>
      </c>
      <c r="AV784">
        <f>IF(Table1[[#This Row],[narratives_rank_1]]=1,IF(Table1[[#This Row],[narratives_rank_2]]=2,123,132),IF(Table1[[#This Row],[narratives_rank_1]]=2,IF(Table1[[#This Row],[narratives_rank_2]]=1,213,231),IF(Table1[[#This Row],[narratives_rank_2]]=1,312,321)))</f>
        <v>123</v>
      </c>
      <c r="AW784" t="str">
        <f>IF(AV784=[1]Q4_narr_rank!$B$2,[1]Q4_narr_rank!$A$2,IF(AV784=[1]Q4_narr_rank!$B$3,[1]Q4_narr_rank!$A$3,IF(AV784=[1]Q4_narr_rank!$B$4,[1]Q4_narr_rank!$A$4,IF(AV784=[1]Q4_narr_rank!$B$5,[1]Q4_narr_rank!$A$5,IF(AV784=[1]Q4_narr_rank!$B$6,[1]Q4_narr_rank!$A$6,IF(AV784=[1]Q4_narr_rank!$B$7,[1]Q4_narr_rank!$A$7))))))</f>
        <v>Cynics</v>
      </c>
      <c r="AX784" t="s">
        <v>4134</v>
      </c>
      <c r="AY784">
        <v>1</v>
      </c>
      <c r="AZ784">
        <f>LEN(Table1[[#This Row],[narratives_probing]])</f>
        <v>47</v>
      </c>
      <c r="BA784" s="6" t="str">
        <f>IF(Table1[[#This Row],[narratives_rank_1]]=1,"Money",IF(Table1[[#This Row],[narratives_rank_2]]=1,"Mixture",IF(Table1[[#This Row],[narratives_rank_3]]=1,"Sincere")))</f>
        <v>Money</v>
      </c>
      <c r="BB784" s="7" t="s">
        <v>116</v>
      </c>
      <c r="BC784" s="1">
        <v>10</v>
      </c>
      <c r="BF784" t="s">
        <v>237</v>
      </c>
      <c r="BG784" t="s">
        <v>94</v>
      </c>
      <c r="BH784" t="s">
        <v>118</v>
      </c>
      <c r="BI784" t="s">
        <v>188</v>
      </c>
      <c r="BJ784" t="s">
        <v>154</v>
      </c>
      <c r="BK784" t="s">
        <v>120</v>
      </c>
      <c r="BL784" t="s">
        <v>99</v>
      </c>
      <c r="BN784">
        <v>60</v>
      </c>
      <c r="BO784" t="s">
        <v>136</v>
      </c>
      <c r="BP784" t="s">
        <v>147</v>
      </c>
      <c r="BQ784" t="s">
        <v>138</v>
      </c>
    </row>
    <row r="785" spans="1:69" x14ac:dyDescent="0.2">
      <c r="A785" t="s">
        <v>4135</v>
      </c>
      <c r="B785" t="s">
        <v>4135</v>
      </c>
      <c r="C785">
        <v>56.542000000000002</v>
      </c>
      <c r="D785" t="s">
        <v>4136</v>
      </c>
      <c r="E785" s="1" t="s">
        <v>105</v>
      </c>
      <c r="F785" s="1">
        <v>1</v>
      </c>
      <c r="G785" s="1" t="s">
        <v>106</v>
      </c>
      <c r="H785" s="1">
        <v>2</v>
      </c>
      <c r="I785" s="1"/>
      <c r="J785" t="s">
        <v>4137</v>
      </c>
      <c r="K785" s="1" t="s">
        <v>604</v>
      </c>
      <c r="L785" s="1">
        <v>5</v>
      </c>
      <c r="M785" s="1" t="s">
        <v>87</v>
      </c>
      <c r="N785" s="1">
        <v>3</v>
      </c>
      <c r="O785" s="1" t="s">
        <v>88</v>
      </c>
      <c r="P785" s="1">
        <v>4</v>
      </c>
      <c r="Q785" s="1"/>
      <c r="R785" t="s">
        <v>4138</v>
      </c>
      <c r="S785">
        <v>0</v>
      </c>
      <c r="X785">
        <v>0</v>
      </c>
      <c r="Y785" t="str" cm="1">
        <f t="array" ref="Y78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85" cm="1">
        <f t="array" ref="Z78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85" t="str" cm="1">
        <f t="array" ref="AA78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85" t="str" cm="1">
        <f t="array" ref="AB78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85" t="str" cm="1">
        <f t="array" ref="AC78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85" t="str" cm="1">
        <f t="array" ref="AD78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85">
        <f>IF(OR(Table1[[#This Row],[Merged_Coding3numerical1]]=1,Table1[[#This Row],[Merged_Coding3numerical2]]=1,Table1[[#This Row],[Merged_Coding3numerical3]]=1),1,0)</f>
        <v>1</v>
      </c>
      <c r="AF785">
        <f>IF(OR(Table1[[#This Row],[Merged_Coding3numerical1]]=2,Table1[[#This Row],[Merged_Coding3numerical2]]=2,Table1[[#This Row],[Merged_Coding3numerical3]]=2),1,0)</f>
        <v>0</v>
      </c>
      <c r="AG785">
        <f>IF(OR(Table1[[#This Row],[Merged_Coding3numerical1]]=3,Table1[[#This Row],[Merged_Coding3numerical2]]=3,Table1[[#This Row],[Merged_Coding3numerical3]]=3),1,0)</f>
        <v>0</v>
      </c>
      <c r="AH785">
        <f>IF(OR(Table1[[#This Row],[Merged_Coding3numerical1]]=4,Table1[[#This Row],[Merged_Coding3numerical2]]=4,Table1[[#This Row],[Merged_Coding3numerical3]]=4),1,0)</f>
        <v>0</v>
      </c>
      <c r="AI785">
        <f>IF(OR(Table1[[#This Row],[Merged_Coding3numerical1]]=5,Table1[[#This Row],[Merged_Coding3numerical2]]=5,Table1[[#This Row],[Merged_Coding3numerical3]]=5),1,0)</f>
        <v>0</v>
      </c>
      <c r="AJ785">
        <f>LEN(Table1[[#This Row],[narratives_open]])</f>
        <v>295</v>
      </c>
      <c r="AK785" s="1" t="s">
        <v>90</v>
      </c>
      <c r="AL785" s="1">
        <v>2</v>
      </c>
      <c r="AR785">
        <f t="shared" si="12"/>
        <v>1</v>
      </c>
      <c r="AS785">
        <v>1</v>
      </c>
      <c r="AT785">
        <v>2</v>
      </c>
      <c r="AU785">
        <v>3</v>
      </c>
      <c r="AV785">
        <f>IF(Table1[[#This Row],[narratives_rank_1]]=1,IF(Table1[[#This Row],[narratives_rank_2]]=2,123,132),IF(Table1[[#This Row],[narratives_rank_1]]=2,IF(Table1[[#This Row],[narratives_rank_2]]=1,213,231),IF(Table1[[#This Row],[narratives_rank_2]]=1,312,321)))</f>
        <v>123</v>
      </c>
      <c r="AW785" t="str">
        <f>IF(AV785=[1]Q4_narr_rank!$B$2,[1]Q4_narr_rank!$A$2,IF(AV785=[1]Q4_narr_rank!$B$3,[1]Q4_narr_rank!$A$3,IF(AV785=[1]Q4_narr_rank!$B$4,[1]Q4_narr_rank!$A$4,IF(AV785=[1]Q4_narr_rank!$B$5,[1]Q4_narr_rank!$A$5,IF(AV785=[1]Q4_narr_rank!$B$6,[1]Q4_narr_rank!$A$6,IF(AV785=[1]Q4_narr_rank!$B$7,[1]Q4_narr_rank!$A$7))))))</f>
        <v>Cynics</v>
      </c>
      <c r="AX785" t="s">
        <v>4139</v>
      </c>
      <c r="AY785">
        <v>1</v>
      </c>
      <c r="AZ785">
        <f>LEN(Table1[[#This Row],[narratives_probing]])</f>
        <v>175</v>
      </c>
      <c r="BA785" s="6" t="str">
        <f>IF(Table1[[#This Row],[narratives_rank_1]]=1,"Money",IF(Table1[[#This Row],[narratives_rank_2]]=1,"Mixture",IF(Table1[[#This Row],[narratives_rank_3]]=1,"Sincere")))</f>
        <v>Money</v>
      </c>
      <c r="BB785" s="1" t="s">
        <v>116</v>
      </c>
      <c r="BC785" s="1">
        <v>10</v>
      </c>
      <c r="BF785" t="s">
        <v>153</v>
      </c>
      <c r="BG785" t="s">
        <v>187</v>
      </c>
      <c r="BH785" t="s">
        <v>146</v>
      </c>
      <c r="BI785" t="s">
        <v>188</v>
      </c>
      <c r="BJ785" t="s">
        <v>154</v>
      </c>
      <c r="BK785" t="s">
        <v>120</v>
      </c>
      <c r="BL785" t="s">
        <v>135</v>
      </c>
      <c r="BN785">
        <v>29</v>
      </c>
      <c r="BO785" t="s">
        <v>136</v>
      </c>
      <c r="BP785" t="s">
        <v>147</v>
      </c>
      <c r="BQ785" t="s">
        <v>124</v>
      </c>
    </row>
    <row r="786" spans="1:69" x14ac:dyDescent="0.2">
      <c r="A786" t="s">
        <v>4140</v>
      </c>
      <c r="B786" t="s">
        <v>4140</v>
      </c>
      <c r="C786">
        <v>146.572</v>
      </c>
      <c r="D786" t="s">
        <v>4141</v>
      </c>
      <c r="E786" s="1" t="s">
        <v>127</v>
      </c>
      <c r="F786" s="1">
        <v>3</v>
      </c>
      <c r="G786" s="1" t="s">
        <v>128</v>
      </c>
      <c r="H786" s="1">
        <v>9</v>
      </c>
      <c r="I786" s="1"/>
      <c r="J786" t="s">
        <v>4142</v>
      </c>
      <c r="K786" s="1" t="s">
        <v>176</v>
      </c>
      <c r="L786" s="1">
        <v>2</v>
      </c>
      <c r="M786" s="1" t="s">
        <v>328</v>
      </c>
      <c r="N786" s="1">
        <v>4</v>
      </c>
      <c r="O786" s="1" t="s">
        <v>88</v>
      </c>
      <c r="P786" s="1">
        <v>4</v>
      </c>
      <c r="Q786" s="1"/>
      <c r="R786" t="s">
        <v>4143</v>
      </c>
      <c r="S786">
        <v>0</v>
      </c>
      <c r="V786" t="s">
        <v>185</v>
      </c>
      <c r="W786" s="8">
        <f>IF(Table1[[#This Row],[main_reasontext]]=[1]Q3_narr_open!$A$23,1,IF(Table1[[#This Row],[main_reasontext]]=[1]Q3_narr_open!$A$24,2,IF(Table1[[#This Row],[main_reasontext]]=[1]Q3_narr_open!$A$25,3,IF(Table1[[#This Row],[main_reasontext]]=[1]Q3_narr_open!$A$26,4,))))</f>
        <v>4</v>
      </c>
      <c r="X786">
        <v>0</v>
      </c>
      <c r="Y786" t="str" cm="1">
        <f t="array" ref="Y78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86" cm="1">
        <f t="array" ref="Z78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86" t="str" cm="1">
        <f t="array" ref="AA78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86" cm="1">
        <f t="array" ref="AB78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86" t="str" cm="1">
        <f t="array" ref="AC78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86" t="str" cm="1">
        <f t="array" ref="AD78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86">
        <f>IF(OR(Table1[[#This Row],[Merged_Coding3numerical1]]=1,Table1[[#This Row],[Merged_Coding3numerical2]]=1,Table1[[#This Row],[Merged_Coding3numerical3]]=1),1,0)</f>
        <v>1</v>
      </c>
      <c r="AF786">
        <f>IF(OR(Table1[[#This Row],[Merged_Coding3numerical1]]=2,Table1[[#This Row],[Merged_Coding3numerical2]]=2,Table1[[#This Row],[Merged_Coding3numerical3]]=2),1,0)</f>
        <v>0</v>
      </c>
      <c r="AG786">
        <f>IF(OR(Table1[[#This Row],[Merged_Coding3numerical1]]=3,Table1[[#This Row],[Merged_Coding3numerical2]]=3,Table1[[#This Row],[Merged_Coding3numerical3]]=3),1,0)</f>
        <v>0</v>
      </c>
      <c r="AH786">
        <f>IF(OR(Table1[[#This Row],[Merged_Coding3numerical1]]=4,Table1[[#This Row],[Merged_Coding3numerical2]]=4,Table1[[#This Row],[Merged_Coding3numerical3]]=4),1,0)</f>
        <v>1</v>
      </c>
      <c r="AI786">
        <f>IF(OR(Table1[[#This Row],[Merged_Coding3numerical1]]=5,Table1[[#This Row],[Merged_Coding3numerical2]]=5,Table1[[#This Row],[Merged_Coding3numerical3]]=5),1,0)</f>
        <v>0</v>
      </c>
      <c r="AJ786">
        <f>LEN(Table1[[#This Row],[narratives_open]])</f>
        <v>355</v>
      </c>
      <c r="AK786" s="1" t="s">
        <v>113</v>
      </c>
      <c r="AL786" s="1">
        <v>1</v>
      </c>
      <c r="AM786" s="1" t="s">
        <v>90</v>
      </c>
      <c r="AN786" s="1">
        <v>2</v>
      </c>
      <c r="AR786">
        <f t="shared" si="12"/>
        <v>0.5</v>
      </c>
      <c r="AS786">
        <v>1</v>
      </c>
      <c r="AT786">
        <v>3</v>
      </c>
      <c r="AU786">
        <v>2</v>
      </c>
      <c r="AV786">
        <f>IF(Table1[[#This Row],[narratives_rank_1]]=1,IF(Table1[[#This Row],[narratives_rank_2]]=2,123,132),IF(Table1[[#This Row],[narratives_rank_1]]=2,IF(Table1[[#This Row],[narratives_rank_2]]=1,213,231),IF(Table1[[#This Row],[narratives_rank_2]]=1,312,321)))</f>
        <v>132</v>
      </c>
      <c r="AW786" t="str">
        <f>IF(AV786=[1]Q4_narr_rank!$B$2,[1]Q4_narr_rank!$A$2,IF(AV786=[1]Q4_narr_rank!$B$3,[1]Q4_narr_rank!$A$3,IF(AV786=[1]Q4_narr_rank!$B$4,[1]Q4_narr_rank!$A$4,IF(AV786=[1]Q4_narr_rank!$B$5,[1]Q4_narr_rank!$A$5,IF(AV786=[1]Q4_narr_rank!$B$6,[1]Q4_narr_rank!$A$6,IF(AV786=[1]Q4_narr_rank!$B$7,[1]Q4_narr_rank!$A$7))))))</f>
        <v>2 different types of firms, cynics</v>
      </c>
      <c r="AX786" t="s">
        <v>4144</v>
      </c>
      <c r="AY786">
        <v>1</v>
      </c>
      <c r="AZ786">
        <f>LEN(Table1[[#This Row],[narratives_probing]])</f>
        <v>182</v>
      </c>
      <c r="BA786" s="6" t="str">
        <f>IF(Table1[[#This Row],[narratives_rank_1]]=1,"Money",IF(Table1[[#This Row],[narratives_rank_2]]=1,"Mixture",IF(Table1[[#This Row],[narratives_rank_3]]=1,"Sincere")))</f>
        <v>Money</v>
      </c>
      <c r="BB786" s="12" t="s">
        <v>236</v>
      </c>
      <c r="BC786" s="1">
        <v>17</v>
      </c>
      <c r="BF786" t="s">
        <v>133</v>
      </c>
      <c r="BG786">
        <v>0.2</v>
      </c>
      <c r="BH786" t="s">
        <v>118</v>
      </c>
      <c r="BI786" t="s">
        <v>118</v>
      </c>
      <c r="BJ786" t="s">
        <v>154</v>
      </c>
      <c r="BK786" t="s">
        <v>120</v>
      </c>
      <c r="BL786" t="s">
        <v>99</v>
      </c>
      <c r="BN786">
        <v>34</v>
      </c>
      <c r="BO786" t="s">
        <v>100</v>
      </c>
      <c r="BP786" t="s">
        <v>123</v>
      </c>
      <c r="BQ786" t="s">
        <v>156</v>
      </c>
    </row>
    <row r="787" spans="1:69" x14ac:dyDescent="0.2">
      <c r="A787" t="s">
        <v>4145</v>
      </c>
      <c r="B787" t="s">
        <v>4145</v>
      </c>
      <c r="C787">
        <v>461.80099999999999</v>
      </c>
      <c r="D787" t="s">
        <v>4146</v>
      </c>
      <c r="E787" s="1" t="s">
        <v>105</v>
      </c>
      <c r="F787" s="1">
        <v>1</v>
      </c>
      <c r="G787" s="1" t="s">
        <v>106</v>
      </c>
      <c r="H787" s="1">
        <v>2</v>
      </c>
      <c r="I787" s="1"/>
      <c r="J787" t="s">
        <v>4147</v>
      </c>
      <c r="K787" s="1" t="s">
        <v>86</v>
      </c>
      <c r="L787" s="1">
        <v>4</v>
      </c>
      <c r="M787" s="1" t="s">
        <v>87</v>
      </c>
      <c r="N787" s="1">
        <v>3</v>
      </c>
      <c r="O787" s="1" t="s">
        <v>88</v>
      </c>
      <c r="P787" s="1">
        <v>4</v>
      </c>
      <c r="R787" t="s">
        <v>4148</v>
      </c>
      <c r="S787">
        <v>0</v>
      </c>
      <c r="X787">
        <v>0</v>
      </c>
      <c r="Y787" t="str" cm="1">
        <f t="array" ref="Y78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87" cm="1">
        <f t="array" ref="Z78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87" t="str" cm="1">
        <f t="array" ref="AA78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87" t="str" cm="1">
        <f t="array" ref="AB78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87" t="str" cm="1">
        <f t="array" ref="AC78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87" t="str" cm="1">
        <f t="array" ref="AD78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87">
        <f>IF(OR(Table1[[#This Row],[Merged_Coding3numerical1]]=1,Table1[[#This Row],[Merged_Coding3numerical2]]=1,Table1[[#This Row],[Merged_Coding3numerical3]]=1),1,0)</f>
        <v>1</v>
      </c>
      <c r="AF787">
        <f>IF(OR(Table1[[#This Row],[Merged_Coding3numerical1]]=2,Table1[[#This Row],[Merged_Coding3numerical2]]=2,Table1[[#This Row],[Merged_Coding3numerical3]]=2),1,0)</f>
        <v>0</v>
      </c>
      <c r="AG787">
        <f>IF(OR(Table1[[#This Row],[Merged_Coding3numerical1]]=3,Table1[[#This Row],[Merged_Coding3numerical2]]=3,Table1[[#This Row],[Merged_Coding3numerical3]]=3),1,0)</f>
        <v>0</v>
      </c>
      <c r="AH787">
        <f>IF(OR(Table1[[#This Row],[Merged_Coding3numerical1]]=4,Table1[[#This Row],[Merged_Coding3numerical2]]=4,Table1[[#This Row],[Merged_Coding3numerical3]]=4),1,0)</f>
        <v>0</v>
      </c>
      <c r="AI787">
        <f>IF(OR(Table1[[#This Row],[Merged_Coding3numerical1]]=5,Table1[[#This Row],[Merged_Coding3numerical2]]=5,Table1[[#This Row],[Merged_Coding3numerical3]]=5),1,0)</f>
        <v>0</v>
      </c>
      <c r="AJ787">
        <f>LEN(Table1[[#This Row],[narratives_open]])</f>
        <v>211</v>
      </c>
      <c r="AK787" s="1" t="s">
        <v>90</v>
      </c>
      <c r="AL787" s="1">
        <v>2</v>
      </c>
      <c r="AR787">
        <f t="shared" si="12"/>
        <v>1</v>
      </c>
      <c r="AS787">
        <v>1</v>
      </c>
      <c r="AT787">
        <v>2</v>
      </c>
      <c r="AU787">
        <v>3</v>
      </c>
      <c r="AV787">
        <f>IF(Table1[[#This Row],[narratives_rank_1]]=1,IF(Table1[[#This Row],[narratives_rank_2]]=2,123,132),IF(Table1[[#This Row],[narratives_rank_1]]=2,IF(Table1[[#This Row],[narratives_rank_2]]=1,213,231),IF(Table1[[#This Row],[narratives_rank_2]]=1,312,321)))</f>
        <v>123</v>
      </c>
      <c r="AW787" t="str">
        <f>IF(AV787=[1]Q4_narr_rank!$B$2,[1]Q4_narr_rank!$A$2,IF(AV787=[1]Q4_narr_rank!$B$3,[1]Q4_narr_rank!$A$3,IF(AV787=[1]Q4_narr_rank!$B$4,[1]Q4_narr_rank!$A$4,IF(AV787=[1]Q4_narr_rank!$B$5,[1]Q4_narr_rank!$A$5,IF(AV787=[1]Q4_narr_rank!$B$6,[1]Q4_narr_rank!$A$6,IF(AV787=[1]Q4_narr_rank!$B$7,[1]Q4_narr_rank!$A$7))))))</f>
        <v>Cynics</v>
      </c>
      <c r="AX787" t="s">
        <v>4149</v>
      </c>
      <c r="AY787">
        <v>1</v>
      </c>
      <c r="AZ787">
        <f>LEN(Table1[[#This Row],[narratives_probing]])</f>
        <v>89</v>
      </c>
      <c r="BA787" s="6" t="str">
        <f>IF(Table1[[#This Row],[narratives_rank_1]]=1,"Money",IF(Table1[[#This Row],[narratives_rank_2]]=1,"Mixture",IF(Table1[[#This Row],[narratives_rank_3]]=1,"Sincere")))</f>
        <v>Money</v>
      </c>
      <c r="BB787" s="16" t="s">
        <v>116</v>
      </c>
      <c r="BC787" s="1">
        <v>10</v>
      </c>
      <c r="BF787" t="s">
        <v>237</v>
      </c>
      <c r="BG787" t="s">
        <v>94</v>
      </c>
      <c r="BH787" t="s">
        <v>146</v>
      </c>
      <c r="BI787" t="s">
        <v>118</v>
      </c>
      <c r="BJ787" t="s">
        <v>134</v>
      </c>
      <c r="BK787" t="s">
        <v>163</v>
      </c>
      <c r="BL787" t="s">
        <v>448</v>
      </c>
      <c r="BM787" t="s">
        <v>956</v>
      </c>
      <c r="BN787">
        <v>47</v>
      </c>
      <c r="BO787" t="s">
        <v>136</v>
      </c>
      <c r="BP787" t="s">
        <v>101</v>
      </c>
      <c r="BQ787" t="s">
        <v>124</v>
      </c>
    </row>
    <row r="788" spans="1:69" x14ac:dyDescent="0.2">
      <c r="A788" t="s">
        <v>4150</v>
      </c>
      <c r="B788" t="s">
        <v>4150</v>
      </c>
      <c r="C788">
        <v>545.42399999999998</v>
      </c>
      <c r="D788" t="s">
        <v>4151</v>
      </c>
      <c r="E788" s="1" t="s">
        <v>127</v>
      </c>
      <c r="F788" s="1">
        <v>3</v>
      </c>
      <c r="G788" s="1" t="s">
        <v>128</v>
      </c>
      <c r="H788" s="1">
        <v>9</v>
      </c>
      <c r="I788" s="1"/>
      <c r="J788" t="s">
        <v>4152</v>
      </c>
      <c r="K788" s="1" t="s">
        <v>176</v>
      </c>
      <c r="L788" s="1">
        <v>2</v>
      </c>
      <c r="M788" s="1" t="s">
        <v>328</v>
      </c>
      <c r="N788" s="1">
        <v>4</v>
      </c>
      <c r="O788" s="1" t="s">
        <v>88</v>
      </c>
      <c r="P788" s="1">
        <v>4</v>
      </c>
      <c r="R788" t="s">
        <v>4153</v>
      </c>
      <c r="S788">
        <v>0</v>
      </c>
      <c r="V788" t="s">
        <v>111</v>
      </c>
      <c r="W788" s="8">
        <f>IF(Table1[[#This Row],[main_reasontext]]=[1]Q3_narr_open!$A$23,1,IF(Table1[[#This Row],[main_reasontext]]=[1]Q3_narr_open!$A$24,2,IF(Table1[[#This Row],[main_reasontext]]=[1]Q3_narr_open!$A$25,3,IF(Table1[[#This Row],[main_reasontext]]=[1]Q3_narr_open!$A$26,4,))))</f>
        <v>2</v>
      </c>
      <c r="X788">
        <v>0</v>
      </c>
      <c r="Y788" t="str" cm="1">
        <f t="array" ref="Y78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88" cm="1">
        <f t="array" ref="Z78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88" t="str" cm="1">
        <f t="array" ref="AA78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88" cm="1">
        <f t="array" ref="AB78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88" t="str" cm="1">
        <f t="array" ref="AC78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Other instrumental reasons from within</v>
      </c>
      <c r="AD788" cm="1">
        <f t="array" ref="AD78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3</v>
      </c>
      <c r="AE788">
        <f>IF(OR(Table1[[#This Row],[Merged_Coding3numerical1]]=1,Table1[[#This Row],[Merged_Coding3numerical2]]=1,Table1[[#This Row],[Merged_Coding3numerical3]]=1),1,0)</f>
        <v>1</v>
      </c>
      <c r="AF788">
        <f>IF(OR(Table1[[#This Row],[Merged_Coding3numerical1]]=2,Table1[[#This Row],[Merged_Coding3numerical2]]=2,Table1[[#This Row],[Merged_Coding3numerical3]]=2),1,0)</f>
        <v>1</v>
      </c>
      <c r="AG788">
        <f>IF(OR(Table1[[#This Row],[Merged_Coding3numerical1]]=3,Table1[[#This Row],[Merged_Coding3numerical2]]=3,Table1[[#This Row],[Merged_Coding3numerical3]]=3),1,0)</f>
        <v>1</v>
      </c>
      <c r="AH788">
        <f>IF(OR(Table1[[#This Row],[Merged_Coding3numerical1]]=4,Table1[[#This Row],[Merged_Coding3numerical2]]=4,Table1[[#This Row],[Merged_Coding3numerical3]]=4),1,0)</f>
        <v>0</v>
      </c>
      <c r="AI788">
        <f>IF(OR(Table1[[#This Row],[Merged_Coding3numerical1]]=5,Table1[[#This Row],[Merged_Coding3numerical2]]=5,Table1[[#This Row],[Merged_Coding3numerical3]]=5),1,0)</f>
        <v>0</v>
      </c>
      <c r="AJ788">
        <f>LEN(Table1[[#This Row],[narratives_open]])</f>
        <v>636</v>
      </c>
      <c r="AK788" s="1" t="s">
        <v>112</v>
      </c>
      <c r="AL788" s="1">
        <v>3</v>
      </c>
      <c r="AM788" s="1" t="s">
        <v>90</v>
      </c>
      <c r="AN788" s="1">
        <v>2</v>
      </c>
      <c r="AO788" s="1" t="s">
        <v>1254</v>
      </c>
      <c r="AP788" s="1">
        <v>10</v>
      </c>
      <c r="AR788">
        <f t="shared" si="12"/>
        <v>0.33333333333333331</v>
      </c>
      <c r="AS788">
        <v>3</v>
      </c>
      <c r="AT788">
        <v>2</v>
      </c>
      <c r="AU788">
        <v>1</v>
      </c>
      <c r="AV788">
        <f>IF(Table1[[#This Row],[narratives_rank_1]]=1,IF(Table1[[#This Row],[narratives_rank_2]]=2,123,132),IF(Table1[[#This Row],[narratives_rank_1]]=2,IF(Table1[[#This Row],[narratives_rank_2]]=1,213,231),IF(Table1[[#This Row],[narratives_rank_2]]=1,312,321)))</f>
        <v>321</v>
      </c>
      <c r="AW788" t="str">
        <f>IF(AV788=[1]Q4_narr_rank!$B$2,[1]Q4_narr_rank!$A$2,IF(AV788=[1]Q4_narr_rank!$B$3,[1]Q4_narr_rank!$A$3,IF(AV788=[1]Q4_narr_rank!$B$4,[1]Q4_narr_rank!$A$4,IF(AV788=[1]Q4_narr_rank!$B$5,[1]Q4_narr_rank!$A$5,IF(AV788=[1]Q4_narr_rank!$B$6,[1]Q4_narr_rank!$A$6,IF(AV788=[1]Q4_narr_rank!$B$7,[1]Q4_narr_rank!$A$7))))))</f>
        <v>Idealists</v>
      </c>
      <c r="AX788" t="s">
        <v>4154</v>
      </c>
      <c r="AY788">
        <v>1</v>
      </c>
      <c r="AZ788">
        <f>LEN(Table1[[#This Row],[narratives_probing]])</f>
        <v>284</v>
      </c>
      <c r="BA788" s="6" t="str">
        <f>IF(Table1[[#This Row],[narratives_rank_1]]=1,"Money",IF(Table1[[#This Row],[narratives_rank_2]]=1,"Mixture",IF(Table1[[#This Row],[narratives_rank_3]]=1,"Sincere")))</f>
        <v>Sincere</v>
      </c>
      <c r="BB788" s="9" t="s">
        <v>369</v>
      </c>
      <c r="BC788" s="1">
        <v>7</v>
      </c>
      <c r="BF788" t="s">
        <v>210</v>
      </c>
      <c r="BG788">
        <v>0.4</v>
      </c>
      <c r="BH788" t="s">
        <v>96</v>
      </c>
      <c r="BI788" t="s">
        <v>118</v>
      </c>
      <c r="BJ788" t="s">
        <v>154</v>
      </c>
      <c r="BK788" t="s">
        <v>163</v>
      </c>
      <c r="BL788" t="s">
        <v>99</v>
      </c>
      <c r="BN788">
        <v>62</v>
      </c>
      <c r="BO788" t="s">
        <v>122</v>
      </c>
      <c r="BP788" t="s">
        <v>137</v>
      </c>
      <c r="BQ788" t="s">
        <v>138</v>
      </c>
    </row>
    <row r="789" spans="1:69" x14ac:dyDescent="0.2">
      <c r="A789" t="s">
        <v>4155</v>
      </c>
      <c r="B789" t="s">
        <v>4155</v>
      </c>
      <c r="C789">
        <v>86.078999999999994</v>
      </c>
      <c r="D789" t="s">
        <v>4156</v>
      </c>
      <c r="E789" s="1" t="s">
        <v>205</v>
      </c>
      <c r="F789" s="1">
        <v>2</v>
      </c>
      <c r="G789" s="1" t="s">
        <v>206</v>
      </c>
      <c r="H789" s="1">
        <v>6</v>
      </c>
      <c r="I789" s="1"/>
      <c r="J789" t="s">
        <v>4157</v>
      </c>
      <c r="K789" s="1" t="s">
        <v>192</v>
      </c>
      <c r="L789" s="1">
        <v>3</v>
      </c>
      <c r="M789" s="1" t="s">
        <v>87</v>
      </c>
      <c r="N789" s="1">
        <v>3</v>
      </c>
      <c r="O789" s="1" t="s">
        <v>88</v>
      </c>
      <c r="P789" s="1">
        <v>4</v>
      </c>
      <c r="R789" t="s">
        <v>4158</v>
      </c>
      <c r="S789">
        <v>0</v>
      </c>
      <c r="V789" t="s">
        <v>185</v>
      </c>
      <c r="W789" s="8">
        <f>IF(Table1[[#This Row],[main_reasontext]]=[1]Q3_narr_open!$A$23,1,IF(Table1[[#This Row],[main_reasontext]]=[1]Q3_narr_open!$A$24,2,IF(Table1[[#This Row],[main_reasontext]]=[1]Q3_narr_open!$A$25,3,IF(Table1[[#This Row],[main_reasontext]]=[1]Q3_narr_open!$A$26,4,))))</f>
        <v>4</v>
      </c>
      <c r="X789">
        <v>0</v>
      </c>
      <c r="Y789" t="str" cm="1">
        <f t="array" ref="Y78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89" cm="1">
        <f t="array" ref="Z78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89" t="str" cm="1">
        <f t="array" ref="AA78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89" cm="1">
        <f t="array" ref="AB78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89" t="str" cm="1">
        <f t="array" ref="AC78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89" t="str" cm="1">
        <f t="array" ref="AD78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89">
        <f>IF(OR(Table1[[#This Row],[Merged_Coding3numerical1]]=1,Table1[[#This Row],[Merged_Coding3numerical2]]=1,Table1[[#This Row],[Merged_Coding3numerical3]]=1),1,0)</f>
        <v>1</v>
      </c>
      <c r="AF789">
        <f>IF(OR(Table1[[#This Row],[Merged_Coding3numerical1]]=2,Table1[[#This Row],[Merged_Coding3numerical2]]=2,Table1[[#This Row],[Merged_Coding3numerical3]]=2),1,0)</f>
        <v>0</v>
      </c>
      <c r="AG789">
        <f>IF(OR(Table1[[#This Row],[Merged_Coding3numerical1]]=3,Table1[[#This Row],[Merged_Coding3numerical2]]=3,Table1[[#This Row],[Merged_Coding3numerical3]]=3),1,0)</f>
        <v>0</v>
      </c>
      <c r="AH789">
        <f>IF(OR(Table1[[#This Row],[Merged_Coding3numerical1]]=4,Table1[[#This Row],[Merged_Coding3numerical2]]=4,Table1[[#This Row],[Merged_Coding3numerical3]]=4),1,0)</f>
        <v>1</v>
      </c>
      <c r="AI789">
        <f>IF(OR(Table1[[#This Row],[Merged_Coding3numerical1]]=5,Table1[[#This Row],[Merged_Coding3numerical2]]=5,Table1[[#This Row],[Merged_Coding3numerical3]]=5),1,0)</f>
        <v>0</v>
      </c>
      <c r="AJ789">
        <f>LEN(Table1[[#This Row],[narratives_open]])</f>
        <v>109</v>
      </c>
      <c r="AK789" s="1" t="s">
        <v>436</v>
      </c>
      <c r="AL789" s="1">
        <v>16</v>
      </c>
      <c r="AM789" s="1" t="s">
        <v>90</v>
      </c>
      <c r="AN789" s="1">
        <v>2</v>
      </c>
      <c r="AR789">
        <f t="shared" si="12"/>
        <v>0.5</v>
      </c>
      <c r="AS789">
        <v>1</v>
      </c>
      <c r="AT789">
        <v>2</v>
      </c>
      <c r="AU789">
        <v>3</v>
      </c>
      <c r="AV789">
        <f>IF(Table1[[#This Row],[narratives_rank_1]]=1,IF(Table1[[#This Row],[narratives_rank_2]]=2,123,132),IF(Table1[[#This Row],[narratives_rank_1]]=2,IF(Table1[[#This Row],[narratives_rank_2]]=1,213,231),IF(Table1[[#This Row],[narratives_rank_2]]=1,312,321)))</f>
        <v>123</v>
      </c>
      <c r="AW789" t="str">
        <f>IF(AV789=[1]Q4_narr_rank!$B$2,[1]Q4_narr_rank!$A$2,IF(AV789=[1]Q4_narr_rank!$B$3,[1]Q4_narr_rank!$A$3,IF(AV789=[1]Q4_narr_rank!$B$4,[1]Q4_narr_rank!$A$4,IF(AV789=[1]Q4_narr_rank!$B$5,[1]Q4_narr_rank!$A$5,IF(AV789=[1]Q4_narr_rank!$B$6,[1]Q4_narr_rank!$A$6,IF(AV789=[1]Q4_narr_rank!$B$7,[1]Q4_narr_rank!$A$7))))))</f>
        <v>Cynics</v>
      </c>
      <c r="AX789" t="s">
        <v>4159</v>
      </c>
      <c r="AY789">
        <v>1</v>
      </c>
      <c r="AZ789">
        <f>LEN(Table1[[#This Row],[narratives_probing]])</f>
        <v>29</v>
      </c>
      <c r="BA789" s="6" t="str">
        <f>IF(Table1[[#This Row],[narratives_rank_1]]=1,"Money",IF(Table1[[#This Row],[narratives_rank_2]]=1,"Mixture",IF(Table1[[#This Row],[narratives_rank_3]]=1,"Sincere")))</f>
        <v>Money</v>
      </c>
      <c r="BB789" s="1" t="s">
        <v>116</v>
      </c>
      <c r="BC789" s="1">
        <v>10</v>
      </c>
      <c r="BF789" t="s">
        <v>237</v>
      </c>
      <c r="BG789" t="s">
        <v>94</v>
      </c>
      <c r="BH789" t="s">
        <v>188</v>
      </c>
      <c r="BI789" t="s">
        <v>188</v>
      </c>
      <c r="BJ789" t="s">
        <v>119</v>
      </c>
      <c r="BK789" t="s">
        <v>120</v>
      </c>
      <c r="BL789" t="s">
        <v>135</v>
      </c>
      <c r="BN789">
        <v>69</v>
      </c>
      <c r="BO789" t="s">
        <v>155</v>
      </c>
      <c r="BP789" t="s">
        <v>137</v>
      </c>
      <c r="BQ789" t="s">
        <v>156</v>
      </c>
    </row>
    <row r="790" spans="1:69" x14ac:dyDescent="0.2">
      <c r="A790" t="s">
        <v>4160</v>
      </c>
      <c r="B790" t="s">
        <v>4160</v>
      </c>
      <c r="C790">
        <v>153.322</v>
      </c>
      <c r="D790" t="s">
        <v>4161</v>
      </c>
      <c r="E790" s="1" t="s">
        <v>141</v>
      </c>
      <c r="F790" s="1">
        <v>6</v>
      </c>
      <c r="G790" s="1" t="s">
        <v>522</v>
      </c>
      <c r="H790" s="1">
        <v>22</v>
      </c>
      <c r="I790" s="1"/>
      <c r="J790" t="s">
        <v>4162</v>
      </c>
      <c r="K790" s="1" t="s">
        <v>176</v>
      </c>
      <c r="L790" s="1">
        <v>2</v>
      </c>
      <c r="M790" s="1" t="s">
        <v>328</v>
      </c>
      <c r="N790" s="1">
        <v>4</v>
      </c>
      <c r="O790" s="1" t="s">
        <v>88</v>
      </c>
      <c r="P790" s="1">
        <v>4</v>
      </c>
      <c r="R790" t="s">
        <v>4163</v>
      </c>
      <c r="S790">
        <v>0</v>
      </c>
      <c r="X790">
        <v>0</v>
      </c>
      <c r="Y790" t="str" cm="1">
        <f t="array" ref="Y79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90" cm="1">
        <f t="array" ref="Z79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90" t="str" cm="1">
        <f t="array" ref="AA79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90" t="str" cm="1">
        <f t="array" ref="AB79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90" t="str" cm="1">
        <f t="array" ref="AC79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90" t="str" cm="1">
        <f t="array" ref="AD79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90">
        <f>IF(OR(Table1[[#This Row],[Merged_Coding3numerical1]]=1,Table1[[#This Row],[Merged_Coding3numerical2]]=1,Table1[[#This Row],[Merged_Coding3numerical3]]=1),1,0)</f>
        <v>1</v>
      </c>
      <c r="AF790">
        <f>IF(OR(Table1[[#This Row],[Merged_Coding3numerical1]]=2,Table1[[#This Row],[Merged_Coding3numerical2]]=2,Table1[[#This Row],[Merged_Coding3numerical3]]=2),1,0)</f>
        <v>0</v>
      </c>
      <c r="AG790">
        <f>IF(OR(Table1[[#This Row],[Merged_Coding3numerical1]]=3,Table1[[#This Row],[Merged_Coding3numerical2]]=3,Table1[[#This Row],[Merged_Coding3numerical3]]=3),1,0)</f>
        <v>0</v>
      </c>
      <c r="AH790">
        <f>IF(OR(Table1[[#This Row],[Merged_Coding3numerical1]]=4,Table1[[#This Row],[Merged_Coding3numerical2]]=4,Table1[[#This Row],[Merged_Coding3numerical3]]=4),1,0)</f>
        <v>0</v>
      </c>
      <c r="AI790">
        <f>IF(OR(Table1[[#This Row],[Merged_Coding3numerical1]]=5,Table1[[#This Row],[Merged_Coding3numerical2]]=5,Table1[[#This Row],[Merged_Coding3numerical3]]=5),1,0)</f>
        <v>0</v>
      </c>
      <c r="AJ790">
        <f>LEN(Table1[[#This Row],[narratives_open]])</f>
        <v>49</v>
      </c>
      <c r="AK790" s="1" t="s">
        <v>90</v>
      </c>
      <c r="AL790" s="1">
        <v>2</v>
      </c>
      <c r="AR790">
        <f t="shared" si="12"/>
        <v>1</v>
      </c>
      <c r="AS790">
        <v>1</v>
      </c>
      <c r="AT790">
        <v>2</v>
      </c>
      <c r="AU790">
        <v>3</v>
      </c>
      <c r="AV790">
        <f>IF(Table1[[#This Row],[narratives_rank_1]]=1,IF(Table1[[#This Row],[narratives_rank_2]]=2,123,132),IF(Table1[[#This Row],[narratives_rank_1]]=2,IF(Table1[[#This Row],[narratives_rank_2]]=1,213,231),IF(Table1[[#This Row],[narratives_rank_2]]=1,312,321)))</f>
        <v>123</v>
      </c>
      <c r="AW790" t="str">
        <f>IF(AV790=[1]Q4_narr_rank!$B$2,[1]Q4_narr_rank!$A$2,IF(AV790=[1]Q4_narr_rank!$B$3,[1]Q4_narr_rank!$A$3,IF(AV790=[1]Q4_narr_rank!$B$4,[1]Q4_narr_rank!$A$4,IF(AV790=[1]Q4_narr_rank!$B$5,[1]Q4_narr_rank!$A$5,IF(AV790=[1]Q4_narr_rank!$B$6,[1]Q4_narr_rank!$A$6,IF(AV790=[1]Q4_narr_rank!$B$7,[1]Q4_narr_rank!$A$7))))))</f>
        <v>Cynics</v>
      </c>
      <c r="AX790" t="s">
        <v>4164</v>
      </c>
      <c r="AY790">
        <v>1</v>
      </c>
      <c r="AZ790">
        <f>LEN(Table1[[#This Row],[narratives_probing]])</f>
        <v>49</v>
      </c>
      <c r="BA790" s="6" t="str">
        <f>IF(Table1[[#This Row],[narratives_rank_1]]=1,"Money",IF(Table1[[#This Row],[narratives_rank_2]]=1,"Mixture",IF(Table1[[#This Row],[narratives_rank_3]]=1,"Sincere")))</f>
        <v>Money</v>
      </c>
      <c r="BB790" s="7" t="s">
        <v>92</v>
      </c>
      <c r="BC790" s="1">
        <v>9</v>
      </c>
      <c r="BF790" t="s">
        <v>93</v>
      </c>
      <c r="BG790" t="s">
        <v>187</v>
      </c>
      <c r="BH790" t="s">
        <v>146</v>
      </c>
      <c r="BI790" t="s">
        <v>146</v>
      </c>
      <c r="BJ790" t="s">
        <v>134</v>
      </c>
      <c r="BK790" t="s">
        <v>120</v>
      </c>
      <c r="BL790" t="s">
        <v>135</v>
      </c>
      <c r="BN790">
        <v>36</v>
      </c>
      <c r="BO790" t="s">
        <v>122</v>
      </c>
      <c r="BP790" t="s">
        <v>123</v>
      </c>
      <c r="BQ790" t="s">
        <v>138</v>
      </c>
    </row>
    <row r="791" spans="1:69" x14ac:dyDescent="0.2">
      <c r="A791" t="s">
        <v>4165</v>
      </c>
      <c r="B791" t="s">
        <v>4165</v>
      </c>
      <c r="C791">
        <v>94.67</v>
      </c>
      <c r="D791" t="s">
        <v>4166</v>
      </c>
      <c r="E791" s="1" t="s">
        <v>167</v>
      </c>
      <c r="F791" s="1">
        <v>5</v>
      </c>
      <c r="G791" s="1" t="s">
        <v>167</v>
      </c>
      <c r="H791" s="1">
        <v>19</v>
      </c>
      <c r="I791" s="1"/>
      <c r="J791" t="s">
        <v>4167</v>
      </c>
      <c r="K791" s="1" t="s">
        <v>108</v>
      </c>
      <c r="L791" s="1">
        <v>1</v>
      </c>
      <c r="M791" s="1" t="s">
        <v>109</v>
      </c>
      <c r="N791" s="1">
        <v>1</v>
      </c>
      <c r="O791" s="1" t="s">
        <v>88</v>
      </c>
      <c r="P791" s="1">
        <v>4</v>
      </c>
      <c r="R791" t="s">
        <v>4168</v>
      </c>
      <c r="S791">
        <v>0</v>
      </c>
      <c r="U791">
        <v>1</v>
      </c>
      <c r="V791" t="s">
        <v>90</v>
      </c>
      <c r="W791" s="8">
        <f>IF(Table1[[#This Row],[main_reasontext]]=[1]Q3_narr_open!$A$23,1,IF(Table1[[#This Row],[main_reasontext]]=[1]Q3_narr_open!$A$24,2,IF(Table1[[#This Row],[main_reasontext]]=[1]Q3_narr_open!$A$25,3,IF(Table1[[#This Row],[main_reasontext]]=[1]Q3_narr_open!$A$26,4,))))</f>
        <v>1</v>
      </c>
      <c r="X791">
        <v>1</v>
      </c>
      <c r="Y791" t="str" cm="1">
        <f t="array" ref="Y79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91" cm="1">
        <f t="array" ref="Z79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91" t="str" cm="1">
        <f t="array" ref="AA79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91" cm="1">
        <f t="array" ref="AB79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91" t="str" cm="1">
        <f t="array" ref="AC79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91" t="str" cm="1">
        <f t="array" ref="AD79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91">
        <f>IF(OR(Table1[[#This Row],[Merged_Coding3numerical1]]=1,Table1[[#This Row],[Merged_Coding3numerical2]]=1,Table1[[#This Row],[Merged_Coding3numerical3]]=1),1,0)</f>
        <v>1</v>
      </c>
      <c r="AF791">
        <f>IF(OR(Table1[[#This Row],[Merged_Coding3numerical1]]=2,Table1[[#This Row],[Merged_Coding3numerical2]]=2,Table1[[#This Row],[Merged_Coding3numerical3]]=2),1,0)</f>
        <v>0</v>
      </c>
      <c r="AG791">
        <f>IF(OR(Table1[[#This Row],[Merged_Coding3numerical1]]=3,Table1[[#This Row],[Merged_Coding3numerical2]]=3,Table1[[#This Row],[Merged_Coding3numerical3]]=3),1,0)</f>
        <v>0</v>
      </c>
      <c r="AH791">
        <f>IF(OR(Table1[[#This Row],[Merged_Coding3numerical1]]=4,Table1[[#This Row],[Merged_Coding3numerical2]]=4,Table1[[#This Row],[Merged_Coding3numerical3]]=4),1,0)</f>
        <v>1</v>
      </c>
      <c r="AI791">
        <f>IF(OR(Table1[[#This Row],[Merged_Coding3numerical1]]=5,Table1[[#This Row],[Merged_Coding3numerical2]]=5,Table1[[#This Row],[Merged_Coding3numerical3]]=5),1,0)</f>
        <v>0</v>
      </c>
      <c r="AJ791">
        <f>LEN(Table1[[#This Row],[narratives_open]])</f>
        <v>251</v>
      </c>
      <c r="AK791" s="1" t="s">
        <v>90</v>
      </c>
      <c r="AL791" s="1">
        <v>2</v>
      </c>
      <c r="AM791" s="1" t="s">
        <v>114</v>
      </c>
      <c r="AN791" s="1">
        <v>6</v>
      </c>
      <c r="AR791">
        <f t="shared" si="12"/>
        <v>0.5</v>
      </c>
      <c r="AS791">
        <v>1</v>
      </c>
      <c r="AT791">
        <v>2</v>
      </c>
      <c r="AU791">
        <v>3</v>
      </c>
      <c r="AV791">
        <f>IF(Table1[[#This Row],[narratives_rank_1]]=1,IF(Table1[[#This Row],[narratives_rank_2]]=2,123,132),IF(Table1[[#This Row],[narratives_rank_1]]=2,IF(Table1[[#This Row],[narratives_rank_2]]=1,213,231),IF(Table1[[#This Row],[narratives_rank_2]]=1,312,321)))</f>
        <v>123</v>
      </c>
      <c r="AW791" t="str">
        <f>IF(AV791=[1]Q4_narr_rank!$B$2,[1]Q4_narr_rank!$A$2,IF(AV791=[1]Q4_narr_rank!$B$3,[1]Q4_narr_rank!$A$3,IF(AV791=[1]Q4_narr_rank!$B$4,[1]Q4_narr_rank!$A$4,IF(AV791=[1]Q4_narr_rank!$B$5,[1]Q4_narr_rank!$A$5,IF(AV791=[1]Q4_narr_rank!$B$6,[1]Q4_narr_rank!$A$6,IF(AV791=[1]Q4_narr_rank!$B$7,[1]Q4_narr_rank!$A$7))))))</f>
        <v>Cynics</v>
      </c>
      <c r="AX791" t="s">
        <v>4169</v>
      </c>
      <c r="AY791">
        <v>1</v>
      </c>
      <c r="AZ791">
        <f>LEN(Table1[[#This Row],[narratives_probing]])</f>
        <v>107</v>
      </c>
      <c r="BA791" s="6" t="str">
        <f>IF(Table1[[#This Row],[narratives_rank_1]]=1,"Money",IF(Table1[[#This Row],[narratives_rank_2]]=1,"Mixture",IF(Table1[[#This Row],[narratives_rank_3]]=1,"Sincere")))</f>
        <v>Money</v>
      </c>
      <c r="BB791" s="9" t="s">
        <v>336</v>
      </c>
      <c r="BC791" s="1">
        <v>3</v>
      </c>
      <c r="BF791" t="s">
        <v>237</v>
      </c>
      <c r="BG791" t="s">
        <v>187</v>
      </c>
      <c r="BH791" t="s">
        <v>118</v>
      </c>
      <c r="BI791" t="s">
        <v>146</v>
      </c>
      <c r="BJ791" t="s">
        <v>162</v>
      </c>
      <c r="BK791" t="s">
        <v>120</v>
      </c>
      <c r="BL791" t="s">
        <v>99</v>
      </c>
      <c r="BN791">
        <v>46</v>
      </c>
      <c r="BO791" t="s">
        <v>122</v>
      </c>
      <c r="BP791" t="s">
        <v>147</v>
      </c>
      <c r="BQ791" t="s">
        <v>156</v>
      </c>
    </row>
    <row r="792" spans="1:69" x14ac:dyDescent="0.2">
      <c r="A792" t="s">
        <v>4170</v>
      </c>
      <c r="B792" t="s">
        <v>4170</v>
      </c>
      <c r="C792">
        <v>65.352000000000004</v>
      </c>
      <c r="D792" t="s">
        <v>4171</v>
      </c>
      <c r="E792" s="1" t="s">
        <v>105</v>
      </c>
      <c r="F792" s="1">
        <v>1</v>
      </c>
      <c r="G792" s="1" t="s">
        <v>106</v>
      </c>
      <c r="H792" s="1">
        <v>2</v>
      </c>
      <c r="I792" s="1"/>
      <c r="J792" t="s">
        <v>4172</v>
      </c>
      <c r="K792" s="1" t="s">
        <v>176</v>
      </c>
      <c r="L792" s="1">
        <v>2</v>
      </c>
      <c r="M792" s="1" t="s">
        <v>328</v>
      </c>
      <c r="N792" s="1">
        <v>4</v>
      </c>
      <c r="O792" s="1" t="s">
        <v>88</v>
      </c>
      <c r="P792" s="1">
        <v>4</v>
      </c>
      <c r="Q792" s="1"/>
      <c r="R792" t="s">
        <v>4173</v>
      </c>
      <c r="S792">
        <v>0</v>
      </c>
      <c r="X792">
        <v>0</v>
      </c>
      <c r="Y792" t="str" cm="1">
        <f t="array" ref="Y79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92" cm="1">
        <f t="array" ref="Z79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92" t="str" cm="1">
        <f t="array" ref="AA79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92" t="str" cm="1">
        <f t="array" ref="AB79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92" t="str" cm="1">
        <f t="array" ref="AC79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92" t="str" cm="1">
        <f t="array" ref="AD79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92">
        <f>IF(OR(Table1[[#This Row],[Merged_Coding3numerical1]]=1,Table1[[#This Row],[Merged_Coding3numerical2]]=1,Table1[[#This Row],[Merged_Coding3numerical3]]=1),1,0)</f>
        <v>0</v>
      </c>
      <c r="AF792">
        <f>IF(OR(Table1[[#This Row],[Merged_Coding3numerical1]]=2,Table1[[#This Row],[Merged_Coding3numerical2]]=2,Table1[[#This Row],[Merged_Coding3numerical3]]=2),1,0)</f>
        <v>0</v>
      </c>
      <c r="AG792">
        <f>IF(OR(Table1[[#This Row],[Merged_Coding3numerical1]]=3,Table1[[#This Row],[Merged_Coding3numerical2]]=3,Table1[[#This Row],[Merged_Coding3numerical3]]=3),1,0)</f>
        <v>0</v>
      </c>
      <c r="AH792">
        <f>IF(OR(Table1[[#This Row],[Merged_Coding3numerical1]]=4,Table1[[#This Row],[Merged_Coding3numerical2]]=4,Table1[[#This Row],[Merged_Coding3numerical3]]=4),1,0)</f>
        <v>1</v>
      </c>
      <c r="AI792">
        <f>IF(OR(Table1[[#This Row],[Merged_Coding3numerical1]]=5,Table1[[#This Row],[Merged_Coding3numerical2]]=5,Table1[[#This Row],[Merged_Coding3numerical3]]=5),1,0)</f>
        <v>0</v>
      </c>
      <c r="AJ792">
        <f>LEN(Table1[[#This Row],[narratives_open]])</f>
        <v>145</v>
      </c>
      <c r="AK792" s="1" t="s">
        <v>113</v>
      </c>
      <c r="AL792" s="1">
        <v>1</v>
      </c>
      <c r="AR792">
        <f t="shared" si="12"/>
        <v>1</v>
      </c>
      <c r="AS792">
        <v>3</v>
      </c>
      <c r="AT792">
        <v>1</v>
      </c>
      <c r="AU792">
        <v>2</v>
      </c>
      <c r="AV792">
        <f>IF(Table1[[#This Row],[narratives_rank_1]]=1,IF(Table1[[#This Row],[narratives_rank_2]]=2,123,132),IF(Table1[[#This Row],[narratives_rank_1]]=2,IF(Table1[[#This Row],[narratives_rank_2]]=1,213,231),IF(Table1[[#This Row],[narratives_rank_2]]=1,312,321)))</f>
        <v>312</v>
      </c>
      <c r="AW792" t="str">
        <f>IF(AV792=[1]Q4_narr_rank!$B$2,[1]Q4_narr_rank!$A$2,IF(AV792=[1]Q4_narr_rank!$B$3,[1]Q4_narr_rank!$A$3,IF(AV792=[1]Q4_narr_rank!$B$4,[1]Q4_narr_rank!$A$4,IF(AV792=[1]Q4_narr_rank!$B$5,[1]Q4_narr_rank!$A$5,IF(AV792=[1]Q4_narr_rank!$B$6,[1]Q4_narr_rank!$A$6,IF(AV792=[1]Q4_narr_rank!$B$7,[1]Q4_narr_rank!$A$7))))))</f>
        <v>Balanced Idealists</v>
      </c>
      <c r="AX792" t="s">
        <v>4174</v>
      </c>
      <c r="AY792">
        <v>1</v>
      </c>
      <c r="AZ792">
        <f>LEN(Table1[[#This Row],[narratives_probing]])</f>
        <v>227</v>
      </c>
      <c r="BA792" s="6" t="str">
        <f>IF(Table1[[#This Row],[narratives_rank_1]]=1,"Money",IF(Table1[[#This Row],[narratives_rank_2]]=1,"Mixture",IF(Table1[[#This Row],[narratives_rank_3]]=1,"Sincere")))</f>
        <v>Mixture</v>
      </c>
      <c r="BB792" s="7" t="s">
        <v>116</v>
      </c>
      <c r="BC792" s="1">
        <v>10</v>
      </c>
      <c r="BF792" t="s">
        <v>223</v>
      </c>
      <c r="BG792" t="s">
        <v>187</v>
      </c>
      <c r="BH792" t="s">
        <v>118</v>
      </c>
      <c r="BI792" t="s">
        <v>146</v>
      </c>
      <c r="BJ792" t="s">
        <v>134</v>
      </c>
      <c r="BK792" t="s">
        <v>120</v>
      </c>
      <c r="BL792" t="s">
        <v>448</v>
      </c>
      <c r="BM792" t="s">
        <v>4175</v>
      </c>
      <c r="BN792">
        <v>27</v>
      </c>
      <c r="BO792" t="s">
        <v>136</v>
      </c>
      <c r="BP792" t="s">
        <v>101</v>
      </c>
      <c r="BQ792" t="s">
        <v>124</v>
      </c>
    </row>
    <row r="793" spans="1:69" x14ac:dyDescent="0.2">
      <c r="A793" t="s">
        <v>4176</v>
      </c>
      <c r="B793" t="s">
        <v>4176</v>
      </c>
      <c r="C793">
        <v>93.356999999999999</v>
      </c>
      <c r="D793" t="s">
        <v>4177</v>
      </c>
      <c r="E793" s="1" t="s">
        <v>105</v>
      </c>
      <c r="F793" s="1">
        <v>1</v>
      </c>
      <c r="G793" s="1" t="s">
        <v>2505</v>
      </c>
      <c r="H793" s="1">
        <v>12</v>
      </c>
      <c r="I793" s="1"/>
      <c r="J793" t="s">
        <v>4178</v>
      </c>
      <c r="K793" s="1" t="s">
        <v>108</v>
      </c>
      <c r="L793" s="1">
        <v>1</v>
      </c>
      <c r="M793" s="1" t="s">
        <v>109</v>
      </c>
      <c r="N793" s="1">
        <v>1</v>
      </c>
      <c r="O793" s="1" t="s">
        <v>88</v>
      </c>
      <c r="P793" s="1">
        <v>4</v>
      </c>
      <c r="R793" t="s">
        <v>4179</v>
      </c>
      <c r="S793">
        <v>0</v>
      </c>
      <c r="V793" t="s">
        <v>185</v>
      </c>
      <c r="W793" s="8">
        <f>IF(Table1[[#This Row],[main_reasontext]]=[1]Q3_narr_open!$A$23,1,IF(Table1[[#This Row],[main_reasontext]]=[1]Q3_narr_open!$A$24,2,IF(Table1[[#This Row],[main_reasontext]]=[1]Q3_narr_open!$A$25,3,IF(Table1[[#This Row],[main_reasontext]]=[1]Q3_narr_open!$A$26,4,))))</f>
        <v>4</v>
      </c>
      <c r="X793">
        <v>1</v>
      </c>
      <c r="Y793" t="str" cm="1">
        <f t="array" ref="Y793">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93" cm="1">
        <f t="array" ref="Z793">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93" t="str" cm="1">
        <f t="array" ref="AA793">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For profit</v>
      </c>
      <c r="AB793" cm="1">
        <f t="array" ref="AB793">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1</v>
      </c>
      <c r="AC793" t="str" cm="1">
        <f t="array" ref="AC793">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93" t="str" cm="1">
        <f t="array" ref="AD793">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93">
        <f>IF(OR(Table1[[#This Row],[Merged_Coding3numerical1]]=1,Table1[[#This Row],[Merged_Coding3numerical2]]=1,Table1[[#This Row],[Merged_Coding3numerical3]]=1),1,0)</f>
        <v>1</v>
      </c>
      <c r="AF793">
        <f>IF(OR(Table1[[#This Row],[Merged_Coding3numerical1]]=2,Table1[[#This Row],[Merged_Coding3numerical2]]=2,Table1[[#This Row],[Merged_Coding3numerical3]]=2),1,0)</f>
        <v>0</v>
      </c>
      <c r="AG793">
        <f>IF(OR(Table1[[#This Row],[Merged_Coding3numerical1]]=3,Table1[[#This Row],[Merged_Coding3numerical2]]=3,Table1[[#This Row],[Merged_Coding3numerical3]]=3),1,0)</f>
        <v>0</v>
      </c>
      <c r="AH793">
        <f>IF(OR(Table1[[#This Row],[Merged_Coding3numerical1]]=4,Table1[[#This Row],[Merged_Coding3numerical2]]=4,Table1[[#This Row],[Merged_Coding3numerical3]]=4),1,0)</f>
        <v>1</v>
      </c>
      <c r="AI793">
        <f>IF(OR(Table1[[#This Row],[Merged_Coding3numerical1]]=5,Table1[[#This Row],[Merged_Coding3numerical2]]=5,Table1[[#This Row],[Merged_Coding3numerical3]]=5),1,0)</f>
        <v>0</v>
      </c>
      <c r="AJ793">
        <f>LEN(Table1[[#This Row],[narratives_open]])</f>
        <v>177</v>
      </c>
      <c r="AK793" s="1" t="s">
        <v>114</v>
      </c>
      <c r="AL793" s="1">
        <v>6</v>
      </c>
      <c r="AM793" s="1" t="s">
        <v>90</v>
      </c>
      <c r="AN793" s="1">
        <v>2</v>
      </c>
      <c r="AR793">
        <f t="shared" si="12"/>
        <v>0.5</v>
      </c>
      <c r="AS793">
        <v>1</v>
      </c>
      <c r="AT793">
        <v>2</v>
      </c>
      <c r="AU793">
        <v>3</v>
      </c>
      <c r="AV793">
        <f>IF(Table1[[#This Row],[narratives_rank_1]]=1,IF(Table1[[#This Row],[narratives_rank_2]]=2,123,132),IF(Table1[[#This Row],[narratives_rank_1]]=2,IF(Table1[[#This Row],[narratives_rank_2]]=1,213,231),IF(Table1[[#This Row],[narratives_rank_2]]=1,312,321)))</f>
        <v>123</v>
      </c>
      <c r="AW793" t="str">
        <f>IF(AV793=[1]Q4_narr_rank!$B$2,[1]Q4_narr_rank!$A$2,IF(AV793=[1]Q4_narr_rank!$B$3,[1]Q4_narr_rank!$A$3,IF(AV793=[1]Q4_narr_rank!$B$4,[1]Q4_narr_rank!$A$4,IF(AV793=[1]Q4_narr_rank!$B$5,[1]Q4_narr_rank!$A$5,IF(AV793=[1]Q4_narr_rank!$B$6,[1]Q4_narr_rank!$A$6,IF(AV793=[1]Q4_narr_rank!$B$7,[1]Q4_narr_rank!$A$7))))))</f>
        <v>Cynics</v>
      </c>
      <c r="AX793" t="s">
        <v>4180</v>
      </c>
      <c r="AY793">
        <v>1</v>
      </c>
      <c r="AZ793">
        <f>LEN(Table1[[#This Row],[narratives_probing]])</f>
        <v>139</v>
      </c>
      <c r="BA793" s="6" t="str">
        <f>IF(Table1[[#This Row],[narratives_rank_1]]=1,"Money",IF(Table1[[#This Row],[narratives_rank_2]]=1,"Mixture",IF(Table1[[#This Row],[narratives_rank_3]]=1,"Sincere")))</f>
        <v>Money</v>
      </c>
      <c r="BB793" s="1" t="s">
        <v>116</v>
      </c>
      <c r="BC793" s="1">
        <v>10</v>
      </c>
      <c r="BF793" t="s">
        <v>117</v>
      </c>
      <c r="BG793" t="s">
        <v>94</v>
      </c>
      <c r="BH793" t="s">
        <v>118</v>
      </c>
      <c r="BI793" t="s">
        <v>118</v>
      </c>
      <c r="BJ793" t="s">
        <v>162</v>
      </c>
      <c r="BK793" t="s">
        <v>120</v>
      </c>
      <c r="BL793" t="s">
        <v>630</v>
      </c>
      <c r="BN793">
        <v>35</v>
      </c>
      <c r="BO793" t="s">
        <v>122</v>
      </c>
      <c r="BP793" t="s">
        <v>123</v>
      </c>
      <c r="BQ793" t="s">
        <v>124</v>
      </c>
    </row>
    <row r="794" spans="1:69" x14ac:dyDescent="0.2">
      <c r="A794" t="s">
        <v>4181</v>
      </c>
      <c r="B794" t="s">
        <v>4181</v>
      </c>
      <c r="C794">
        <v>77.628</v>
      </c>
      <c r="D794" t="s">
        <v>4182</v>
      </c>
      <c r="E794" s="1" t="s">
        <v>105</v>
      </c>
      <c r="F794" s="1">
        <v>1</v>
      </c>
      <c r="G794" s="1" t="s">
        <v>106</v>
      </c>
      <c r="H794" s="1">
        <v>2</v>
      </c>
      <c r="I794" s="1"/>
      <c r="J794" t="s">
        <v>4183</v>
      </c>
      <c r="K794" s="1" t="s">
        <v>176</v>
      </c>
      <c r="L794" s="1">
        <v>2</v>
      </c>
      <c r="M794" s="1" t="s">
        <v>177</v>
      </c>
      <c r="N794" s="1">
        <v>2</v>
      </c>
      <c r="O794" s="1" t="s">
        <v>345</v>
      </c>
      <c r="P794" s="1">
        <v>1</v>
      </c>
      <c r="R794" t="s">
        <v>4184</v>
      </c>
      <c r="S794">
        <v>1</v>
      </c>
      <c r="V794" t="s">
        <v>90</v>
      </c>
      <c r="W794" s="8">
        <f>IF(Table1[[#This Row],[main_reasontext]]=[1]Q3_narr_open!$A$23,1,IF(Table1[[#This Row],[main_reasontext]]=[1]Q3_narr_open!$A$24,2,IF(Table1[[#This Row],[main_reasontext]]=[1]Q3_narr_open!$A$25,3,IF(Table1[[#This Row],[main_reasontext]]=[1]Q3_narr_open!$A$26,4,))))</f>
        <v>1</v>
      </c>
      <c r="X794">
        <v>0</v>
      </c>
      <c r="Y794" t="str" cm="1">
        <f t="array" ref="Y794">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94" cm="1">
        <f t="array" ref="Z794">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94" t="str" cm="1">
        <f t="array" ref="AA794">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Genuine reasons</v>
      </c>
      <c r="AB794" cm="1">
        <f t="array" ref="AB794">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4</v>
      </c>
      <c r="AC794" t="str" cm="1">
        <f t="array" ref="AC794">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94" t="str" cm="1">
        <f t="array" ref="AD794">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94">
        <f>IF(OR(Table1[[#This Row],[Merged_Coding3numerical1]]=1,Table1[[#This Row],[Merged_Coding3numerical2]]=1,Table1[[#This Row],[Merged_Coding3numerical3]]=1),1,0)</f>
        <v>1</v>
      </c>
      <c r="AF794">
        <f>IF(OR(Table1[[#This Row],[Merged_Coding3numerical1]]=2,Table1[[#This Row],[Merged_Coding3numerical2]]=2,Table1[[#This Row],[Merged_Coding3numerical3]]=2),1,0)</f>
        <v>0</v>
      </c>
      <c r="AG794">
        <f>IF(OR(Table1[[#This Row],[Merged_Coding3numerical1]]=3,Table1[[#This Row],[Merged_Coding3numerical2]]=3,Table1[[#This Row],[Merged_Coding3numerical3]]=3),1,0)</f>
        <v>0</v>
      </c>
      <c r="AH794">
        <f>IF(OR(Table1[[#This Row],[Merged_Coding3numerical1]]=4,Table1[[#This Row],[Merged_Coding3numerical2]]=4,Table1[[#This Row],[Merged_Coding3numerical3]]=4),1,0)</f>
        <v>1</v>
      </c>
      <c r="AI794">
        <f>IF(OR(Table1[[#This Row],[Merged_Coding3numerical1]]=5,Table1[[#This Row],[Merged_Coding3numerical2]]=5,Table1[[#This Row],[Merged_Coding3numerical3]]=5),1,0)</f>
        <v>0</v>
      </c>
      <c r="AJ794">
        <f>LEN(Table1[[#This Row],[narratives_open]])</f>
        <v>91</v>
      </c>
      <c r="AK794" s="1" t="s">
        <v>90</v>
      </c>
      <c r="AL794" s="1">
        <v>2</v>
      </c>
      <c r="AM794" s="1" t="s">
        <v>113</v>
      </c>
      <c r="AN794" s="1">
        <v>1</v>
      </c>
      <c r="AR794">
        <f t="shared" si="12"/>
        <v>0.5</v>
      </c>
      <c r="AS794">
        <v>1</v>
      </c>
      <c r="AT794">
        <v>2</v>
      </c>
      <c r="AU794">
        <v>3</v>
      </c>
      <c r="AV794">
        <f>IF(Table1[[#This Row],[narratives_rank_1]]=1,IF(Table1[[#This Row],[narratives_rank_2]]=2,123,132),IF(Table1[[#This Row],[narratives_rank_1]]=2,IF(Table1[[#This Row],[narratives_rank_2]]=1,213,231),IF(Table1[[#This Row],[narratives_rank_2]]=1,312,321)))</f>
        <v>123</v>
      </c>
      <c r="AW794" t="str">
        <f>IF(AV794=[1]Q4_narr_rank!$B$2,[1]Q4_narr_rank!$A$2,IF(AV794=[1]Q4_narr_rank!$B$3,[1]Q4_narr_rank!$A$3,IF(AV794=[1]Q4_narr_rank!$B$4,[1]Q4_narr_rank!$A$4,IF(AV794=[1]Q4_narr_rank!$B$5,[1]Q4_narr_rank!$A$5,IF(AV794=[1]Q4_narr_rank!$B$6,[1]Q4_narr_rank!$A$6,IF(AV794=[1]Q4_narr_rank!$B$7,[1]Q4_narr_rank!$A$7))))))</f>
        <v>Cynics</v>
      </c>
      <c r="AX794" t="s">
        <v>4185</v>
      </c>
      <c r="AY794">
        <v>1</v>
      </c>
      <c r="AZ794">
        <f>LEN(Table1[[#This Row],[narratives_probing]])</f>
        <v>110</v>
      </c>
      <c r="BA794" s="6" t="str">
        <f>IF(Table1[[#This Row],[narratives_rank_1]]=1,"Money",IF(Table1[[#This Row],[narratives_rank_2]]=1,"Mixture",IF(Table1[[#This Row],[narratives_rank_3]]=1,"Sincere")))</f>
        <v>Money</v>
      </c>
      <c r="BB794" s="7" t="s">
        <v>116</v>
      </c>
      <c r="BC794" s="1">
        <v>10</v>
      </c>
      <c r="BF794" t="s">
        <v>117</v>
      </c>
      <c r="BG794">
        <v>0.2</v>
      </c>
      <c r="BH794" t="s">
        <v>188</v>
      </c>
      <c r="BI794" t="s">
        <v>188</v>
      </c>
      <c r="BJ794" t="s">
        <v>154</v>
      </c>
      <c r="BK794" t="s">
        <v>163</v>
      </c>
      <c r="BL794" t="s">
        <v>135</v>
      </c>
      <c r="BN794">
        <v>23</v>
      </c>
      <c r="BO794" t="s">
        <v>122</v>
      </c>
      <c r="BP794" t="s">
        <v>101</v>
      </c>
      <c r="BQ794" t="s">
        <v>138</v>
      </c>
    </row>
    <row r="795" spans="1:69" x14ac:dyDescent="0.2">
      <c r="A795" t="s">
        <v>4186</v>
      </c>
      <c r="B795" t="s">
        <v>4186</v>
      </c>
      <c r="C795">
        <v>54.923000000000002</v>
      </c>
      <c r="D795" t="s">
        <v>4187</v>
      </c>
      <c r="E795" s="1" t="s">
        <v>167</v>
      </c>
      <c r="F795" s="1">
        <v>5</v>
      </c>
      <c r="G795" s="1" t="s">
        <v>167</v>
      </c>
      <c r="H795" s="1">
        <v>19</v>
      </c>
      <c r="I795" s="1"/>
      <c r="J795" t="s">
        <v>4188</v>
      </c>
      <c r="K795" s="1" t="s">
        <v>86</v>
      </c>
      <c r="L795" s="1">
        <v>4</v>
      </c>
      <c r="M795" s="1" t="s">
        <v>87</v>
      </c>
      <c r="N795" s="1">
        <v>3</v>
      </c>
      <c r="O795" s="1" t="s">
        <v>88</v>
      </c>
      <c r="P795" s="1">
        <v>4</v>
      </c>
      <c r="R795" t="s">
        <v>4189</v>
      </c>
      <c r="S795">
        <v>0</v>
      </c>
      <c r="X795">
        <v>0</v>
      </c>
      <c r="Y795" t="str" cm="1">
        <f t="array" ref="Y795">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95" cm="1">
        <f t="array" ref="Z795">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95" t="str" cm="1">
        <f t="array" ref="AA795">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95" t="str" cm="1">
        <f t="array" ref="AB795">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95" t="str" cm="1">
        <f t="array" ref="AC795">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95" t="str" cm="1">
        <f t="array" ref="AD795">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95">
        <f>IF(OR(Table1[[#This Row],[Merged_Coding3numerical1]]=1,Table1[[#This Row],[Merged_Coding3numerical2]]=1,Table1[[#This Row],[Merged_Coding3numerical3]]=1),1,0)</f>
        <v>0</v>
      </c>
      <c r="AF795">
        <f>IF(OR(Table1[[#This Row],[Merged_Coding3numerical1]]=2,Table1[[#This Row],[Merged_Coding3numerical2]]=2,Table1[[#This Row],[Merged_Coding3numerical3]]=2),1,0)</f>
        <v>1</v>
      </c>
      <c r="AG795">
        <f>IF(OR(Table1[[#This Row],[Merged_Coding3numerical1]]=3,Table1[[#This Row],[Merged_Coding3numerical2]]=3,Table1[[#This Row],[Merged_Coding3numerical3]]=3),1,0)</f>
        <v>0</v>
      </c>
      <c r="AH795">
        <f>IF(OR(Table1[[#This Row],[Merged_Coding3numerical1]]=4,Table1[[#This Row],[Merged_Coding3numerical2]]=4,Table1[[#This Row],[Merged_Coding3numerical3]]=4),1,0)</f>
        <v>0</v>
      </c>
      <c r="AI795">
        <f>IF(OR(Table1[[#This Row],[Merged_Coding3numerical1]]=5,Table1[[#This Row],[Merged_Coding3numerical2]]=5,Table1[[#This Row],[Merged_Coding3numerical3]]=5),1,0)</f>
        <v>0</v>
      </c>
      <c r="AJ795">
        <f>LEN(Table1[[#This Row],[narratives_open]])</f>
        <v>103</v>
      </c>
      <c r="AK795" s="1" t="s">
        <v>221</v>
      </c>
      <c r="AL795" s="1">
        <v>5</v>
      </c>
      <c r="AR795">
        <f t="shared" si="12"/>
        <v>1</v>
      </c>
      <c r="AS795">
        <v>1</v>
      </c>
      <c r="AT795">
        <v>2</v>
      </c>
      <c r="AU795">
        <v>3</v>
      </c>
      <c r="AV795">
        <f>IF(Table1[[#This Row],[narratives_rank_1]]=1,IF(Table1[[#This Row],[narratives_rank_2]]=2,123,132),IF(Table1[[#This Row],[narratives_rank_1]]=2,IF(Table1[[#This Row],[narratives_rank_2]]=1,213,231),IF(Table1[[#This Row],[narratives_rank_2]]=1,312,321)))</f>
        <v>123</v>
      </c>
      <c r="AW795" t="str">
        <f>IF(AV795=[1]Q4_narr_rank!$B$2,[1]Q4_narr_rank!$A$2,IF(AV795=[1]Q4_narr_rank!$B$3,[1]Q4_narr_rank!$A$3,IF(AV795=[1]Q4_narr_rank!$B$4,[1]Q4_narr_rank!$A$4,IF(AV795=[1]Q4_narr_rank!$B$5,[1]Q4_narr_rank!$A$5,IF(AV795=[1]Q4_narr_rank!$B$6,[1]Q4_narr_rank!$A$6,IF(AV795=[1]Q4_narr_rank!$B$7,[1]Q4_narr_rank!$A$7))))))</f>
        <v>Cynics</v>
      </c>
      <c r="AX795" t="s">
        <v>4190</v>
      </c>
      <c r="AY795">
        <v>1</v>
      </c>
      <c r="AZ795">
        <f>LEN(Table1[[#This Row],[narratives_probing]])</f>
        <v>294</v>
      </c>
      <c r="BA795" s="6" t="str">
        <f>IF(Table1[[#This Row],[narratives_rank_1]]=1,"Money",IF(Table1[[#This Row],[narratives_rank_2]]=1,"Mixture",IF(Table1[[#This Row],[narratives_rank_3]]=1,"Sincere")))</f>
        <v>Money</v>
      </c>
      <c r="BB795" s="1" t="s">
        <v>116</v>
      </c>
      <c r="BC795" s="1">
        <v>10</v>
      </c>
      <c r="BF795" t="s">
        <v>202</v>
      </c>
      <c r="BG795">
        <v>0.2</v>
      </c>
      <c r="BH795" t="s">
        <v>96</v>
      </c>
      <c r="BI795" t="s">
        <v>118</v>
      </c>
      <c r="BJ795" t="s">
        <v>119</v>
      </c>
      <c r="BK795" t="s">
        <v>120</v>
      </c>
      <c r="BL795" t="s">
        <v>135</v>
      </c>
      <c r="BN795">
        <v>26</v>
      </c>
      <c r="BO795" t="s">
        <v>122</v>
      </c>
      <c r="BP795" t="s">
        <v>324</v>
      </c>
      <c r="BQ795" t="s">
        <v>124</v>
      </c>
    </row>
    <row r="796" spans="1:69" x14ac:dyDescent="0.2">
      <c r="A796" t="s">
        <v>4191</v>
      </c>
      <c r="B796" t="s">
        <v>4191</v>
      </c>
      <c r="C796">
        <v>116.93300000000001</v>
      </c>
      <c r="D796" t="s">
        <v>4192</v>
      </c>
      <c r="E796" s="1" t="s">
        <v>105</v>
      </c>
      <c r="F796" s="1">
        <v>1</v>
      </c>
      <c r="G796" s="1" t="s">
        <v>688</v>
      </c>
      <c r="H796" s="1">
        <v>18</v>
      </c>
      <c r="I796" s="1"/>
      <c r="J796" t="s">
        <v>4193</v>
      </c>
      <c r="K796" s="1" t="s">
        <v>108</v>
      </c>
      <c r="L796" s="1">
        <v>1</v>
      </c>
      <c r="M796" s="1" t="s">
        <v>109</v>
      </c>
      <c r="N796" s="1">
        <v>1</v>
      </c>
      <c r="O796" s="1" t="s">
        <v>88</v>
      </c>
      <c r="P796" s="1">
        <v>4</v>
      </c>
      <c r="R796" t="s">
        <v>4194</v>
      </c>
      <c r="S796">
        <v>0</v>
      </c>
      <c r="X796">
        <v>0</v>
      </c>
      <c r="Y796" t="str" cm="1">
        <f t="array" ref="Y796">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96" cm="1">
        <f t="array" ref="Z796">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96" t="str" cm="1">
        <f t="array" ref="AA796">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96" t="str" cm="1">
        <f t="array" ref="AB796">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96" t="str" cm="1">
        <f t="array" ref="AC796">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96" t="str" cm="1">
        <f t="array" ref="AD796">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96">
        <f>IF(OR(Table1[[#This Row],[Merged_Coding3numerical1]]=1,Table1[[#This Row],[Merged_Coding3numerical2]]=1,Table1[[#This Row],[Merged_Coding3numerical3]]=1),1,0)</f>
        <v>0</v>
      </c>
      <c r="AF796">
        <f>IF(OR(Table1[[#This Row],[Merged_Coding3numerical1]]=2,Table1[[#This Row],[Merged_Coding3numerical2]]=2,Table1[[#This Row],[Merged_Coding3numerical3]]=2),1,0)</f>
        <v>1</v>
      </c>
      <c r="AG796">
        <f>IF(OR(Table1[[#This Row],[Merged_Coding3numerical1]]=3,Table1[[#This Row],[Merged_Coding3numerical2]]=3,Table1[[#This Row],[Merged_Coding3numerical3]]=3),1,0)</f>
        <v>0</v>
      </c>
      <c r="AH796">
        <f>IF(OR(Table1[[#This Row],[Merged_Coding3numerical1]]=4,Table1[[#This Row],[Merged_Coding3numerical2]]=4,Table1[[#This Row],[Merged_Coding3numerical3]]=4),1,0)</f>
        <v>0</v>
      </c>
      <c r="AI796">
        <f>IF(OR(Table1[[#This Row],[Merged_Coding3numerical1]]=5,Table1[[#This Row],[Merged_Coding3numerical2]]=5,Table1[[#This Row],[Merged_Coding3numerical3]]=5),1,0)</f>
        <v>0</v>
      </c>
      <c r="AJ796">
        <f>LEN(Table1[[#This Row],[narratives_open]])</f>
        <v>92</v>
      </c>
      <c r="AK796" s="1" t="s">
        <v>221</v>
      </c>
      <c r="AL796" s="1">
        <v>5</v>
      </c>
      <c r="AR796">
        <f t="shared" si="12"/>
        <v>1</v>
      </c>
      <c r="AS796">
        <v>2</v>
      </c>
      <c r="AT796">
        <v>1</v>
      </c>
      <c r="AU796">
        <v>3</v>
      </c>
      <c r="AV796">
        <f>IF(Table1[[#This Row],[narratives_rank_1]]=1,IF(Table1[[#This Row],[narratives_rank_2]]=2,123,132),IF(Table1[[#This Row],[narratives_rank_1]]=2,IF(Table1[[#This Row],[narratives_rank_2]]=1,213,231),IF(Table1[[#This Row],[narratives_rank_2]]=1,312,321)))</f>
        <v>213</v>
      </c>
      <c r="AW796" t="str">
        <f>IF(AV796=[1]Q4_narr_rank!$B$2,[1]Q4_narr_rank!$A$2,IF(AV796=[1]Q4_narr_rank!$B$3,[1]Q4_narr_rank!$A$3,IF(AV796=[1]Q4_narr_rank!$B$4,[1]Q4_narr_rank!$A$4,IF(AV796=[1]Q4_narr_rank!$B$5,[1]Q4_narr_rank!$A$5,IF(AV796=[1]Q4_narr_rank!$B$6,[1]Q4_narr_rank!$A$6,IF(AV796=[1]Q4_narr_rank!$B$7,[1]Q4_narr_rank!$A$7))))))</f>
        <v>Balanced Cynics</v>
      </c>
      <c r="AX796" t="s">
        <v>4195</v>
      </c>
      <c r="AY796">
        <v>1</v>
      </c>
      <c r="AZ796">
        <f>LEN(Table1[[#This Row],[narratives_probing]])</f>
        <v>140</v>
      </c>
      <c r="BA796" s="6" t="str">
        <f>IF(Table1[[#This Row],[narratives_rank_1]]=1,"Money",IF(Table1[[#This Row],[narratives_rank_2]]=1,"Mixture",IF(Table1[[#This Row],[narratives_rank_3]]=1,"Sincere")))</f>
        <v>Mixture</v>
      </c>
      <c r="BB796" s="9" t="s">
        <v>132</v>
      </c>
      <c r="BC796" s="1">
        <v>20</v>
      </c>
      <c r="BF796" t="s">
        <v>117</v>
      </c>
      <c r="BG796">
        <v>0.4</v>
      </c>
      <c r="BH796" t="s">
        <v>118</v>
      </c>
      <c r="BI796" t="s">
        <v>146</v>
      </c>
      <c r="BJ796" t="s">
        <v>119</v>
      </c>
      <c r="BK796" t="s">
        <v>163</v>
      </c>
      <c r="BL796" t="s">
        <v>99</v>
      </c>
      <c r="BN796">
        <v>66</v>
      </c>
      <c r="BO796" t="s">
        <v>122</v>
      </c>
      <c r="BP796" t="s">
        <v>164</v>
      </c>
      <c r="BQ796" t="s">
        <v>156</v>
      </c>
    </row>
    <row r="797" spans="1:69" x14ac:dyDescent="0.2">
      <c r="A797" t="s">
        <v>4196</v>
      </c>
      <c r="B797" t="s">
        <v>4196</v>
      </c>
      <c r="C797">
        <v>71.477999999999994</v>
      </c>
      <c r="D797" t="s">
        <v>4197</v>
      </c>
      <c r="E797" s="1" t="s">
        <v>127</v>
      </c>
      <c r="F797" s="1">
        <v>3</v>
      </c>
      <c r="G797" s="1" t="s">
        <v>688</v>
      </c>
      <c r="H797" s="1">
        <v>18</v>
      </c>
      <c r="I797" s="1"/>
      <c r="J797" t="s">
        <v>2114</v>
      </c>
      <c r="K797" s="1" t="s">
        <v>86</v>
      </c>
      <c r="L797" s="1">
        <v>4</v>
      </c>
      <c r="M797" s="1" t="s">
        <v>87</v>
      </c>
      <c r="N797" s="1">
        <v>3</v>
      </c>
      <c r="O797" s="1" t="s">
        <v>88</v>
      </c>
      <c r="P797" s="1">
        <v>4</v>
      </c>
      <c r="R797" t="s">
        <v>4198</v>
      </c>
      <c r="S797">
        <v>0</v>
      </c>
      <c r="X797">
        <v>0</v>
      </c>
      <c r="Y797" t="str" cm="1">
        <f t="array" ref="Y797">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797" cm="1">
        <f t="array" ref="Z797">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797" t="str" cm="1">
        <f t="array" ref="AA797">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97" t="str" cm="1">
        <f t="array" ref="AB797">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97" t="str" cm="1">
        <f t="array" ref="AC797">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97" t="str" cm="1">
        <f t="array" ref="AD797">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97">
        <f>IF(OR(Table1[[#This Row],[Merged_Coding3numerical1]]=1,Table1[[#This Row],[Merged_Coding3numerical2]]=1,Table1[[#This Row],[Merged_Coding3numerical3]]=1),1,0)</f>
        <v>1</v>
      </c>
      <c r="AF797">
        <f>IF(OR(Table1[[#This Row],[Merged_Coding3numerical1]]=2,Table1[[#This Row],[Merged_Coding3numerical2]]=2,Table1[[#This Row],[Merged_Coding3numerical3]]=2),1,0)</f>
        <v>0</v>
      </c>
      <c r="AG797">
        <f>IF(OR(Table1[[#This Row],[Merged_Coding3numerical1]]=3,Table1[[#This Row],[Merged_Coding3numerical2]]=3,Table1[[#This Row],[Merged_Coding3numerical3]]=3),1,0)</f>
        <v>0</v>
      </c>
      <c r="AH797">
        <f>IF(OR(Table1[[#This Row],[Merged_Coding3numerical1]]=4,Table1[[#This Row],[Merged_Coding3numerical2]]=4,Table1[[#This Row],[Merged_Coding3numerical3]]=4),1,0)</f>
        <v>0</v>
      </c>
      <c r="AI797">
        <f>IF(OR(Table1[[#This Row],[Merged_Coding3numerical1]]=5,Table1[[#This Row],[Merged_Coding3numerical2]]=5,Table1[[#This Row],[Merged_Coding3numerical3]]=5),1,0)</f>
        <v>0</v>
      </c>
      <c r="AJ797">
        <f>LEN(Table1[[#This Row],[narratives_open]])</f>
        <v>137</v>
      </c>
      <c r="AK797" s="1" t="s">
        <v>90</v>
      </c>
      <c r="AL797" s="1">
        <v>2</v>
      </c>
      <c r="AR797">
        <f t="shared" si="12"/>
        <v>1</v>
      </c>
      <c r="AS797">
        <v>3</v>
      </c>
      <c r="AT797">
        <v>1</v>
      </c>
      <c r="AU797">
        <v>2</v>
      </c>
      <c r="AV797">
        <f>IF(Table1[[#This Row],[narratives_rank_1]]=1,IF(Table1[[#This Row],[narratives_rank_2]]=2,123,132),IF(Table1[[#This Row],[narratives_rank_1]]=2,IF(Table1[[#This Row],[narratives_rank_2]]=1,213,231),IF(Table1[[#This Row],[narratives_rank_2]]=1,312,321)))</f>
        <v>312</v>
      </c>
      <c r="AW797" t="str">
        <f>IF(AV797=[1]Q4_narr_rank!$B$2,[1]Q4_narr_rank!$A$2,IF(AV797=[1]Q4_narr_rank!$B$3,[1]Q4_narr_rank!$A$3,IF(AV797=[1]Q4_narr_rank!$B$4,[1]Q4_narr_rank!$A$4,IF(AV797=[1]Q4_narr_rank!$B$5,[1]Q4_narr_rank!$A$5,IF(AV797=[1]Q4_narr_rank!$B$6,[1]Q4_narr_rank!$A$6,IF(AV797=[1]Q4_narr_rank!$B$7,[1]Q4_narr_rank!$A$7))))))</f>
        <v>Balanced Idealists</v>
      </c>
      <c r="AX797" t="s">
        <v>4199</v>
      </c>
      <c r="AY797">
        <v>1</v>
      </c>
      <c r="AZ797">
        <f>LEN(Table1[[#This Row],[narratives_probing]])</f>
        <v>54</v>
      </c>
      <c r="BA797" s="6" t="str">
        <f>IF(Table1[[#This Row],[narratives_rank_1]]=1,"Money",IF(Table1[[#This Row],[narratives_rank_2]]=1,"Mixture",IF(Table1[[#This Row],[narratives_rank_3]]=1,"Sincere")))</f>
        <v>Mixture</v>
      </c>
      <c r="BB797" s="1" t="s">
        <v>172</v>
      </c>
      <c r="BC797" s="1">
        <v>12</v>
      </c>
      <c r="BF797" t="s">
        <v>133</v>
      </c>
      <c r="BG797" t="s">
        <v>187</v>
      </c>
      <c r="BH797" t="s">
        <v>118</v>
      </c>
      <c r="BI797" t="s">
        <v>188</v>
      </c>
      <c r="BJ797" t="s">
        <v>97</v>
      </c>
      <c r="BK797" t="s">
        <v>163</v>
      </c>
      <c r="BL797" t="s">
        <v>99</v>
      </c>
      <c r="BN797">
        <v>22</v>
      </c>
      <c r="BO797" t="s">
        <v>122</v>
      </c>
      <c r="BP797" t="s">
        <v>101</v>
      </c>
      <c r="BQ797" t="s">
        <v>124</v>
      </c>
    </row>
    <row r="798" spans="1:69" x14ac:dyDescent="0.2">
      <c r="A798" t="s">
        <v>4200</v>
      </c>
      <c r="B798" t="s">
        <v>4200</v>
      </c>
      <c r="C798">
        <v>23.998999999999999</v>
      </c>
      <c r="D798" t="s">
        <v>4201</v>
      </c>
      <c r="E798" s="1" t="s">
        <v>141</v>
      </c>
      <c r="F798" s="1">
        <v>6</v>
      </c>
      <c r="G798" s="1" t="s">
        <v>522</v>
      </c>
      <c r="H798" s="1">
        <v>22</v>
      </c>
      <c r="I798" s="1"/>
      <c r="J798" t="s">
        <v>4202</v>
      </c>
      <c r="K798" s="1" t="s">
        <v>108</v>
      </c>
      <c r="L798" s="1">
        <v>1</v>
      </c>
      <c r="M798" s="1" t="s">
        <v>109</v>
      </c>
      <c r="N798" s="1">
        <v>1</v>
      </c>
      <c r="O798" s="1" t="s">
        <v>88</v>
      </c>
      <c r="P798" s="1">
        <v>4</v>
      </c>
      <c r="R798" t="s">
        <v>4203</v>
      </c>
      <c r="S798">
        <v>0</v>
      </c>
      <c r="X798">
        <v>0</v>
      </c>
      <c r="Y798" t="str" cm="1">
        <f t="array" ref="Y798">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798" cm="1">
        <f t="array" ref="Z798">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798" t="str" cm="1">
        <f t="array" ref="AA798">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98" t="str" cm="1">
        <f t="array" ref="AB798">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98" t="str" cm="1">
        <f t="array" ref="AC798">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98" t="str" cm="1">
        <f t="array" ref="AD798">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98">
        <f>IF(OR(Table1[[#This Row],[Merged_Coding3numerical1]]=1,Table1[[#This Row],[Merged_Coding3numerical2]]=1,Table1[[#This Row],[Merged_Coding3numerical3]]=1),1,0)</f>
        <v>0</v>
      </c>
      <c r="AF798">
        <f>IF(OR(Table1[[#This Row],[Merged_Coding3numerical1]]=2,Table1[[#This Row],[Merged_Coding3numerical2]]=2,Table1[[#This Row],[Merged_Coding3numerical3]]=2),1,0)</f>
        <v>0</v>
      </c>
      <c r="AG798">
        <f>IF(OR(Table1[[#This Row],[Merged_Coding3numerical1]]=3,Table1[[#This Row],[Merged_Coding3numerical2]]=3,Table1[[#This Row],[Merged_Coding3numerical3]]=3),1,0)</f>
        <v>0</v>
      </c>
      <c r="AH798">
        <f>IF(OR(Table1[[#This Row],[Merged_Coding3numerical1]]=4,Table1[[#This Row],[Merged_Coding3numerical2]]=4,Table1[[#This Row],[Merged_Coding3numerical3]]=4),1,0)</f>
        <v>1</v>
      </c>
      <c r="AI798">
        <f>IF(OR(Table1[[#This Row],[Merged_Coding3numerical1]]=5,Table1[[#This Row],[Merged_Coding3numerical2]]=5,Table1[[#This Row],[Merged_Coding3numerical3]]=5),1,0)</f>
        <v>0</v>
      </c>
      <c r="AJ798">
        <f>LEN(Table1[[#This Row],[narratives_open]])</f>
        <v>9</v>
      </c>
      <c r="AK798" s="1" t="s">
        <v>113</v>
      </c>
      <c r="AL798" s="1">
        <v>1</v>
      </c>
      <c r="AR798">
        <f t="shared" si="12"/>
        <v>1</v>
      </c>
      <c r="AS798">
        <v>2</v>
      </c>
      <c r="AT798">
        <v>1</v>
      </c>
      <c r="AU798">
        <v>3</v>
      </c>
      <c r="AV798">
        <f>IF(Table1[[#This Row],[narratives_rank_1]]=1,IF(Table1[[#This Row],[narratives_rank_2]]=2,123,132),IF(Table1[[#This Row],[narratives_rank_1]]=2,IF(Table1[[#This Row],[narratives_rank_2]]=1,213,231),IF(Table1[[#This Row],[narratives_rank_2]]=1,312,321)))</f>
        <v>213</v>
      </c>
      <c r="AW798" t="str">
        <f>IF(AV798=[1]Q4_narr_rank!$B$2,[1]Q4_narr_rank!$A$2,IF(AV798=[1]Q4_narr_rank!$B$3,[1]Q4_narr_rank!$A$3,IF(AV798=[1]Q4_narr_rank!$B$4,[1]Q4_narr_rank!$A$4,IF(AV798=[1]Q4_narr_rank!$B$5,[1]Q4_narr_rank!$A$5,IF(AV798=[1]Q4_narr_rank!$B$6,[1]Q4_narr_rank!$A$6,IF(AV798=[1]Q4_narr_rank!$B$7,[1]Q4_narr_rank!$A$7))))))</f>
        <v>Balanced Cynics</v>
      </c>
      <c r="AX798" t="s">
        <v>4204</v>
      </c>
      <c r="AY798">
        <v>1</v>
      </c>
      <c r="AZ798">
        <f>LEN(Table1[[#This Row],[narratives_probing]])</f>
        <v>61</v>
      </c>
      <c r="BA798" s="6" t="str">
        <f>IF(Table1[[#This Row],[narratives_rank_1]]=1,"Money",IF(Table1[[#This Row],[narratives_rank_2]]=1,"Mixture",IF(Table1[[#This Row],[narratives_rank_3]]=1,"Sincere")))</f>
        <v>Mixture</v>
      </c>
      <c r="BB798" s="9" t="s">
        <v>132</v>
      </c>
      <c r="BC798" s="1">
        <v>20</v>
      </c>
      <c r="BF798" t="s">
        <v>223</v>
      </c>
      <c r="BG798" t="s">
        <v>94</v>
      </c>
      <c r="BH798" t="s">
        <v>96</v>
      </c>
      <c r="BI798" t="s">
        <v>96</v>
      </c>
      <c r="BJ798" t="s">
        <v>119</v>
      </c>
      <c r="BK798" t="s">
        <v>120</v>
      </c>
      <c r="BL798" t="s">
        <v>135</v>
      </c>
      <c r="BN798">
        <v>24</v>
      </c>
      <c r="BO798" t="s">
        <v>136</v>
      </c>
      <c r="BP798" t="s">
        <v>147</v>
      </c>
      <c r="BQ798" t="s">
        <v>156</v>
      </c>
    </row>
    <row r="799" spans="1:69" x14ac:dyDescent="0.2">
      <c r="A799" t="s">
        <v>4205</v>
      </c>
      <c r="B799" t="s">
        <v>4205</v>
      </c>
      <c r="C799">
        <v>164.63800000000001</v>
      </c>
      <c r="D799" t="s">
        <v>4206</v>
      </c>
      <c r="E799" s="1" t="s">
        <v>127</v>
      </c>
      <c r="F799" s="1">
        <v>3</v>
      </c>
      <c r="G799" s="1" t="s">
        <v>128</v>
      </c>
      <c r="H799" s="1">
        <v>9</v>
      </c>
      <c r="I799" s="1"/>
      <c r="J799" t="s">
        <v>4207</v>
      </c>
      <c r="K799" s="1" t="s">
        <v>176</v>
      </c>
      <c r="L799" s="1">
        <v>2</v>
      </c>
      <c r="M799" s="1" t="s">
        <v>328</v>
      </c>
      <c r="N799" s="1">
        <v>4</v>
      </c>
      <c r="O799" s="1" t="s">
        <v>88</v>
      </c>
      <c r="P799" s="1">
        <v>4</v>
      </c>
      <c r="R799" t="s">
        <v>4208</v>
      </c>
      <c r="S799">
        <v>0</v>
      </c>
      <c r="X799">
        <v>0</v>
      </c>
      <c r="Y799" t="str" cm="1">
        <f t="array" ref="Y799">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Other instrumental reasons from outside</v>
      </c>
      <c r="Z799" cm="1">
        <f t="array" ref="Z799">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2</v>
      </c>
      <c r="AA799" t="str" cm="1">
        <f t="array" ref="AA799">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799" t="str" cm="1">
        <f t="array" ref="AB799">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799" t="str" cm="1">
        <f t="array" ref="AC799">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799" t="str" cm="1">
        <f t="array" ref="AD799">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799">
        <f>IF(OR(Table1[[#This Row],[Merged_Coding3numerical1]]=1,Table1[[#This Row],[Merged_Coding3numerical2]]=1,Table1[[#This Row],[Merged_Coding3numerical3]]=1),1,0)</f>
        <v>0</v>
      </c>
      <c r="AF799">
        <f>IF(OR(Table1[[#This Row],[Merged_Coding3numerical1]]=2,Table1[[#This Row],[Merged_Coding3numerical2]]=2,Table1[[#This Row],[Merged_Coding3numerical3]]=2),1,0)</f>
        <v>1</v>
      </c>
      <c r="AG799">
        <f>IF(OR(Table1[[#This Row],[Merged_Coding3numerical1]]=3,Table1[[#This Row],[Merged_Coding3numerical2]]=3,Table1[[#This Row],[Merged_Coding3numerical3]]=3),1,0)</f>
        <v>0</v>
      </c>
      <c r="AH799">
        <f>IF(OR(Table1[[#This Row],[Merged_Coding3numerical1]]=4,Table1[[#This Row],[Merged_Coding3numerical2]]=4,Table1[[#This Row],[Merged_Coding3numerical3]]=4),1,0)</f>
        <v>0</v>
      </c>
      <c r="AI799">
        <f>IF(OR(Table1[[#This Row],[Merged_Coding3numerical1]]=5,Table1[[#This Row],[Merged_Coding3numerical2]]=5,Table1[[#This Row],[Merged_Coding3numerical3]]=5),1,0)</f>
        <v>0</v>
      </c>
      <c r="AJ799">
        <f>LEN(Table1[[#This Row],[narratives_open]])</f>
        <v>312</v>
      </c>
      <c r="AK799" s="1" t="s">
        <v>112</v>
      </c>
      <c r="AL799" s="1">
        <v>3</v>
      </c>
      <c r="AQ799">
        <v>1</v>
      </c>
      <c r="AR799">
        <f t="shared" si="12"/>
        <v>1</v>
      </c>
      <c r="AS799">
        <v>1</v>
      </c>
      <c r="AT799">
        <v>3</v>
      </c>
      <c r="AU799">
        <v>2</v>
      </c>
      <c r="AV799">
        <f>IF(Table1[[#This Row],[narratives_rank_1]]=1,IF(Table1[[#This Row],[narratives_rank_2]]=2,123,132),IF(Table1[[#This Row],[narratives_rank_1]]=2,IF(Table1[[#This Row],[narratives_rank_2]]=1,213,231),IF(Table1[[#This Row],[narratives_rank_2]]=1,312,321)))</f>
        <v>132</v>
      </c>
      <c r="AW799" t="str">
        <f>IF(AV799=[1]Q4_narr_rank!$B$2,[1]Q4_narr_rank!$A$2,IF(AV799=[1]Q4_narr_rank!$B$3,[1]Q4_narr_rank!$A$3,IF(AV799=[1]Q4_narr_rank!$B$4,[1]Q4_narr_rank!$A$4,IF(AV799=[1]Q4_narr_rank!$B$5,[1]Q4_narr_rank!$A$5,IF(AV799=[1]Q4_narr_rank!$B$6,[1]Q4_narr_rank!$A$6,IF(AV799=[1]Q4_narr_rank!$B$7,[1]Q4_narr_rank!$A$7))))))</f>
        <v>2 different types of firms, cynics</v>
      </c>
      <c r="AX799" t="s">
        <v>4209</v>
      </c>
      <c r="AY799">
        <v>1</v>
      </c>
      <c r="AZ799">
        <f>LEN(Table1[[#This Row],[narratives_probing]])</f>
        <v>281</v>
      </c>
      <c r="BA799" s="6" t="str">
        <f>IF(Table1[[#This Row],[narratives_rank_1]]=1,"Money",IF(Table1[[#This Row],[narratives_rank_2]]=1,"Mixture",IF(Table1[[#This Row],[narratives_rank_3]]=1,"Sincere")))</f>
        <v>Money</v>
      </c>
      <c r="BB799" s="1" t="s">
        <v>297</v>
      </c>
      <c r="BC799" s="1">
        <v>21</v>
      </c>
      <c r="BD799" s="14">
        <v>1</v>
      </c>
      <c r="BE799" s="14"/>
      <c r="BF799" t="s">
        <v>210</v>
      </c>
      <c r="BG799" t="s">
        <v>187</v>
      </c>
      <c r="BH799" t="s">
        <v>95</v>
      </c>
      <c r="BI799" t="s">
        <v>146</v>
      </c>
      <c r="BJ799" t="s">
        <v>154</v>
      </c>
      <c r="BK799" t="s">
        <v>163</v>
      </c>
      <c r="BL799" t="s">
        <v>99</v>
      </c>
      <c r="BN799">
        <v>70</v>
      </c>
      <c r="BO799" t="s">
        <v>122</v>
      </c>
      <c r="BP799" t="s">
        <v>164</v>
      </c>
      <c r="BQ799" t="s">
        <v>156</v>
      </c>
    </row>
    <row r="800" spans="1:69" x14ac:dyDescent="0.2">
      <c r="A800" t="s">
        <v>4210</v>
      </c>
      <c r="B800" t="s">
        <v>4210</v>
      </c>
      <c r="C800">
        <v>35.619999999999997</v>
      </c>
      <c r="D800" t="s">
        <v>4211</v>
      </c>
      <c r="E800" s="1" t="s">
        <v>205</v>
      </c>
      <c r="F800" s="1">
        <v>2</v>
      </c>
      <c r="G800" s="1" t="s">
        <v>281</v>
      </c>
      <c r="H800" s="1">
        <v>4</v>
      </c>
      <c r="I800" s="1"/>
      <c r="J800" t="s">
        <v>4212</v>
      </c>
      <c r="K800" s="1" t="s">
        <v>108</v>
      </c>
      <c r="L800" s="1">
        <v>1</v>
      </c>
      <c r="M800" s="1" t="s">
        <v>109</v>
      </c>
      <c r="N800" s="1">
        <v>1</v>
      </c>
      <c r="O800" s="1" t="s">
        <v>88</v>
      </c>
      <c r="P800" s="1">
        <v>4</v>
      </c>
      <c r="R800" t="s">
        <v>4213</v>
      </c>
      <c r="S800">
        <v>0</v>
      </c>
      <c r="X800">
        <v>0</v>
      </c>
      <c r="Y800" t="str" cm="1">
        <f t="array" ref="Y800">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800" cm="1">
        <f t="array" ref="Z800">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800" t="str" cm="1">
        <f t="array" ref="AA800">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800" t="str" cm="1">
        <f t="array" ref="AB800">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800" t="str" cm="1">
        <f t="array" ref="AC800">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00" t="str" cm="1">
        <f t="array" ref="AD800">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00">
        <f>IF(OR(Table1[[#This Row],[Merged_Coding3numerical1]]=1,Table1[[#This Row],[Merged_Coding3numerical2]]=1,Table1[[#This Row],[Merged_Coding3numerical3]]=1),1,0)</f>
        <v>0</v>
      </c>
      <c r="AF800">
        <f>IF(OR(Table1[[#This Row],[Merged_Coding3numerical1]]=2,Table1[[#This Row],[Merged_Coding3numerical2]]=2,Table1[[#This Row],[Merged_Coding3numerical3]]=2),1,0)</f>
        <v>0</v>
      </c>
      <c r="AG800">
        <f>IF(OR(Table1[[#This Row],[Merged_Coding3numerical1]]=3,Table1[[#This Row],[Merged_Coding3numerical2]]=3,Table1[[#This Row],[Merged_Coding3numerical3]]=3),1,0)</f>
        <v>0</v>
      </c>
      <c r="AH800">
        <f>IF(OR(Table1[[#This Row],[Merged_Coding3numerical1]]=4,Table1[[#This Row],[Merged_Coding3numerical2]]=4,Table1[[#This Row],[Merged_Coding3numerical3]]=4),1,0)</f>
        <v>1</v>
      </c>
      <c r="AI800">
        <f>IF(OR(Table1[[#This Row],[Merged_Coding3numerical1]]=5,Table1[[#This Row],[Merged_Coding3numerical2]]=5,Table1[[#This Row],[Merged_Coding3numerical3]]=5),1,0)</f>
        <v>0</v>
      </c>
      <c r="AJ800">
        <f>LEN(Table1[[#This Row],[narratives_open]])</f>
        <v>92</v>
      </c>
      <c r="AK800" s="1" t="s">
        <v>113</v>
      </c>
      <c r="AL800" s="1">
        <v>1</v>
      </c>
      <c r="AR800">
        <f t="shared" si="12"/>
        <v>1</v>
      </c>
      <c r="AS800">
        <v>3</v>
      </c>
      <c r="AT800">
        <v>2</v>
      </c>
      <c r="AU800">
        <v>1</v>
      </c>
      <c r="AV800">
        <f>IF(Table1[[#This Row],[narratives_rank_1]]=1,IF(Table1[[#This Row],[narratives_rank_2]]=2,123,132),IF(Table1[[#This Row],[narratives_rank_1]]=2,IF(Table1[[#This Row],[narratives_rank_2]]=1,213,231),IF(Table1[[#This Row],[narratives_rank_2]]=1,312,321)))</f>
        <v>321</v>
      </c>
      <c r="AW800" t="str">
        <f>IF(AV800=[1]Q4_narr_rank!$B$2,[1]Q4_narr_rank!$A$2,IF(AV800=[1]Q4_narr_rank!$B$3,[1]Q4_narr_rank!$A$3,IF(AV800=[1]Q4_narr_rank!$B$4,[1]Q4_narr_rank!$A$4,IF(AV800=[1]Q4_narr_rank!$B$5,[1]Q4_narr_rank!$A$5,IF(AV800=[1]Q4_narr_rank!$B$6,[1]Q4_narr_rank!$A$6,IF(AV800=[1]Q4_narr_rank!$B$7,[1]Q4_narr_rank!$A$7))))))</f>
        <v>Idealists</v>
      </c>
      <c r="AX800" t="s">
        <v>4214</v>
      </c>
      <c r="AY800">
        <v>1</v>
      </c>
      <c r="AZ800">
        <f>LEN(Table1[[#This Row],[narratives_probing]])</f>
        <v>192</v>
      </c>
      <c r="BA800" s="6" t="str">
        <f>IF(Table1[[#This Row],[narratives_rank_1]]=1,"Money",IF(Table1[[#This Row],[narratives_rank_2]]=1,"Mixture",IF(Table1[[#This Row],[narratives_rank_3]]=1,"Sincere")))</f>
        <v>Sincere</v>
      </c>
      <c r="BB800" s="9" t="s">
        <v>268</v>
      </c>
      <c r="BC800" s="1">
        <v>6</v>
      </c>
      <c r="BF800" t="s">
        <v>133</v>
      </c>
      <c r="BG800" t="s">
        <v>187</v>
      </c>
      <c r="BH800" t="s">
        <v>96</v>
      </c>
      <c r="BI800" t="s">
        <v>146</v>
      </c>
      <c r="BJ800" t="s">
        <v>162</v>
      </c>
      <c r="BK800" t="s">
        <v>120</v>
      </c>
      <c r="BL800" t="s">
        <v>121</v>
      </c>
      <c r="BN800">
        <v>30</v>
      </c>
      <c r="BO800" t="s">
        <v>100</v>
      </c>
      <c r="BP800" t="s">
        <v>147</v>
      </c>
      <c r="BQ800" t="s">
        <v>156</v>
      </c>
    </row>
    <row r="801" spans="1:69" x14ac:dyDescent="0.2">
      <c r="A801" t="s">
        <v>4215</v>
      </c>
      <c r="B801" t="s">
        <v>4215</v>
      </c>
      <c r="C801">
        <v>32.744999999999997</v>
      </c>
      <c r="D801" t="s">
        <v>4216</v>
      </c>
      <c r="E801" s="1" t="s">
        <v>205</v>
      </c>
      <c r="F801" s="1">
        <v>2</v>
      </c>
      <c r="G801" s="1" t="s">
        <v>206</v>
      </c>
      <c r="H801" s="1">
        <v>6</v>
      </c>
      <c r="I801" s="1"/>
      <c r="J801" t="s">
        <v>4217</v>
      </c>
      <c r="K801" s="1" t="s">
        <v>604</v>
      </c>
      <c r="L801" s="1">
        <v>5</v>
      </c>
      <c r="M801" s="1" t="s">
        <v>87</v>
      </c>
      <c r="N801" s="1">
        <v>3</v>
      </c>
      <c r="O801" s="1" t="s">
        <v>88</v>
      </c>
      <c r="P801" s="1">
        <v>4</v>
      </c>
      <c r="Q801" s="1"/>
      <c r="R801" t="s">
        <v>4218</v>
      </c>
      <c r="S801">
        <v>0</v>
      </c>
      <c r="X801">
        <v>0</v>
      </c>
      <c r="Y801" t="str" cm="1">
        <f t="array" ref="Y801">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For profit</v>
      </c>
      <c r="Z801" cm="1">
        <f t="array" ref="Z801">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1</v>
      </c>
      <c r="AA801" t="str" cm="1">
        <f t="array" ref="AA801">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801" t="str" cm="1">
        <f t="array" ref="AB801">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801" t="str" cm="1">
        <f t="array" ref="AC801">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01" t="str" cm="1">
        <f t="array" ref="AD801">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01">
        <f>IF(OR(Table1[[#This Row],[Merged_Coding3numerical1]]=1,Table1[[#This Row],[Merged_Coding3numerical2]]=1,Table1[[#This Row],[Merged_Coding3numerical3]]=1),1,0)</f>
        <v>1</v>
      </c>
      <c r="AF801">
        <f>IF(OR(Table1[[#This Row],[Merged_Coding3numerical1]]=2,Table1[[#This Row],[Merged_Coding3numerical2]]=2,Table1[[#This Row],[Merged_Coding3numerical3]]=2),1,0)</f>
        <v>0</v>
      </c>
      <c r="AG801">
        <f>IF(OR(Table1[[#This Row],[Merged_Coding3numerical1]]=3,Table1[[#This Row],[Merged_Coding3numerical2]]=3,Table1[[#This Row],[Merged_Coding3numerical3]]=3),1,0)</f>
        <v>0</v>
      </c>
      <c r="AH801">
        <f>IF(OR(Table1[[#This Row],[Merged_Coding3numerical1]]=4,Table1[[#This Row],[Merged_Coding3numerical2]]=4,Table1[[#This Row],[Merged_Coding3numerical3]]=4),1,0)</f>
        <v>0</v>
      </c>
      <c r="AI801">
        <f>IF(OR(Table1[[#This Row],[Merged_Coding3numerical1]]=5,Table1[[#This Row],[Merged_Coding3numerical2]]=5,Table1[[#This Row],[Merged_Coding3numerical3]]=5),1,0)</f>
        <v>0</v>
      </c>
      <c r="AJ801">
        <f>LEN(Table1[[#This Row],[narratives_open]])</f>
        <v>26</v>
      </c>
      <c r="AK801" s="1" t="s">
        <v>90</v>
      </c>
      <c r="AL801" s="1">
        <v>2</v>
      </c>
      <c r="AR801">
        <f t="shared" si="12"/>
        <v>1</v>
      </c>
      <c r="AS801">
        <v>1</v>
      </c>
      <c r="AT801">
        <v>2</v>
      </c>
      <c r="AU801">
        <v>3</v>
      </c>
      <c r="AV801">
        <f>IF(Table1[[#This Row],[narratives_rank_1]]=1,IF(Table1[[#This Row],[narratives_rank_2]]=2,123,132),IF(Table1[[#This Row],[narratives_rank_1]]=2,IF(Table1[[#This Row],[narratives_rank_2]]=1,213,231),IF(Table1[[#This Row],[narratives_rank_2]]=1,312,321)))</f>
        <v>123</v>
      </c>
      <c r="AW801" t="str">
        <f>IF(AV801=[1]Q4_narr_rank!$B$2,[1]Q4_narr_rank!$A$2,IF(AV801=[1]Q4_narr_rank!$B$3,[1]Q4_narr_rank!$A$3,IF(AV801=[1]Q4_narr_rank!$B$4,[1]Q4_narr_rank!$A$4,IF(AV801=[1]Q4_narr_rank!$B$5,[1]Q4_narr_rank!$A$5,IF(AV801=[1]Q4_narr_rank!$B$6,[1]Q4_narr_rank!$A$6,IF(AV801=[1]Q4_narr_rank!$B$7,[1]Q4_narr_rank!$A$7))))))</f>
        <v>Cynics</v>
      </c>
      <c r="AX801" t="s">
        <v>4219</v>
      </c>
      <c r="AY801">
        <v>1</v>
      </c>
      <c r="AZ801">
        <f>LEN(Table1[[#This Row],[narratives_probing]])</f>
        <v>75</v>
      </c>
      <c r="BA801" s="6" t="str">
        <f>IF(Table1[[#This Row],[narratives_rank_1]]=1,"Money",IF(Table1[[#This Row],[narratives_rank_2]]=1,"Mixture",IF(Table1[[#This Row],[narratives_rank_3]]=1,"Sincere")))</f>
        <v>Money</v>
      </c>
      <c r="BB801" s="1" t="s">
        <v>116</v>
      </c>
      <c r="BC801" s="1">
        <v>10</v>
      </c>
      <c r="BF801" t="s">
        <v>117</v>
      </c>
      <c r="BG801" t="s">
        <v>94</v>
      </c>
      <c r="BH801" t="s">
        <v>96</v>
      </c>
      <c r="BI801" t="s">
        <v>96</v>
      </c>
      <c r="BJ801" t="s">
        <v>162</v>
      </c>
      <c r="BK801" t="s">
        <v>120</v>
      </c>
      <c r="BL801" t="s">
        <v>135</v>
      </c>
      <c r="BN801">
        <v>31</v>
      </c>
      <c r="BO801" t="s">
        <v>122</v>
      </c>
      <c r="BP801" t="s">
        <v>123</v>
      </c>
      <c r="BQ801" t="s">
        <v>124</v>
      </c>
    </row>
    <row r="802" spans="1:69" x14ac:dyDescent="0.2">
      <c r="A802" t="s">
        <v>4220</v>
      </c>
      <c r="B802" t="s">
        <v>4220</v>
      </c>
      <c r="C802">
        <v>384.637</v>
      </c>
      <c r="D802" t="s">
        <v>4221</v>
      </c>
      <c r="E802" s="1" t="s">
        <v>105</v>
      </c>
      <c r="F802" s="1">
        <v>1</v>
      </c>
      <c r="G802" s="1" t="s">
        <v>182</v>
      </c>
      <c r="H802" s="1">
        <v>3</v>
      </c>
      <c r="I802" s="1"/>
      <c r="J802" t="s">
        <v>4222</v>
      </c>
      <c r="K802" s="1" t="s">
        <v>108</v>
      </c>
      <c r="L802" s="1">
        <v>1</v>
      </c>
      <c r="M802" s="1" t="s">
        <v>109</v>
      </c>
      <c r="N802" s="1">
        <v>1</v>
      </c>
      <c r="O802" s="1" t="s">
        <v>88</v>
      </c>
      <c r="P802" s="1">
        <v>4</v>
      </c>
      <c r="R802" t="s">
        <v>4223</v>
      </c>
      <c r="S802">
        <v>0</v>
      </c>
      <c r="X802">
        <v>0</v>
      </c>
      <c r="Y802" t="str" cm="1">
        <f t="array" ref="Y802">_xlfn.IFS(Table1[[#This Row],[Merged_Coding3numerical1]]=1,"For profit",Table1[[#This Row],[Merged_Coding3numerical1]]=2,"Other instrumental reasons from outside", Table1[[#This Row],[Merged_Coding3numerical1]]=3, "Other instrumental reasons from within", Table1[[#This Row],[Merged_Coding3numerical1]]=4, "Genuine reasons", Table1[[#This Row],[Merged_Coding3numerical1]]=5, "Nonsense/no answer/confusion")</f>
        <v>Genuine reasons</v>
      </c>
      <c r="Z802" cm="1">
        <f t="array" ref="Z802">_xlfn.IFS(Table1[[#This Row],[Coding3numerical1]]=2,1,Table1[[#This Row],[Coding3numerical1]]=14,1,Table1[[#This Row],[Coding3numerical1]]=15,1,Table1[[#This Row],[Coding3numerical1]]=3,2,Table1[[#This Row],[Coding3numerical1]]=5,2,Table1[[#This Row],[Coding3numerical1]]=12,2,Table1[[#This Row],[Coding3numerical1]]=11,2,Table1[[#This Row],[Coding3numerical1]]=4,3,Table1[[#This Row],[Coding3numerical1]]=10,3,Table1[[#This Row],[Coding3numerical1]]=1,4,Table1[[#This Row],[Coding3numerical1]]=6,4,Table1[[#This Row],[Coding3numerical1]]=13,4,Table1[[#This Row],[Coding3numerical1]]=16,4,Table1[[#This Row],[Coding3numerical1]]=9,5,Table1[[#This Row],[Coding3numerical1]]=7,5,Table1[[#This Row],[Coding3numerical1]]=8,5)</f>
        <v>4</v>
      </c>
      <c r="AA802" t="str" cm="1">
        <f t="array" ref="AA802">_xlfn.IFS(Table1[[#This Row],[Merged_Coding3numerical2]]=1,"For profit",Table1[[#This Row],[Merged_Coding3numerical2]]=2,"Other instrumental reasons from outside", Table1[[#This Row],[Merged_Coding3numerical2]]=3, "Other instrumental reasons from within", Table1[[#This Row],[Merged_Coding3numerical2]]=4, "Genuine reasons", Table1[[#This Row],[Merged_Coding3numerical2]]=5, "Nonsense/no answer/confusion", Table1[[#This Row],[Merged_Coding3numerical2]]="","")</f>
        <v/>
      </c>
      <c r="AB802" t="str" cm="1">
        <f t="array" ref="AB802">_xlfn.IFS(Table1[[#This Row],[Coding3numerical2]]=2,1,Table1[[#This Row],[Coding3numerical2]]=14,1,Table1[[#This Row],[Coding3numerical2]]=15,1,Table1[[#This Row],[Coding3numerical2]]=3,2,Table1[[#This Row],[Coding3numerical2]]=5,2,Table1[[#This Row],[Coding3numerical2]]=12,2,Table1[[#This Row],[Coding3numerical2]]=11,2,Table1[[#This Row],[Coding3numerical2]]=4,3,Table1[[#This Row],[Coding3numerical2]]=10,3,Table1[[#This Row],[Coding3numerical2]]=1,4,Table1[[#This Row],[Coding3numerical2]]=6,4,Table1[[#This Row],[Coding3numerical2]]=13,4,Table1[[#This Row],[Coding3numerical2]]=16,4,Table1[[#This Row],[Coding3numerical2]]=9,5,Table1[[#This Row],[Coding3numerical2]]=7,5,Table1[[#This Row],[Coding3numerical2]]=8,5,Table1[[#This Row],[Coding3numerical2]]="","")</f>
        <v/>
      </c>
      <c r="AC802" t="str" cm="1">
        <f t="array" ref="AC802">_xlfn.IFS(Table1[[#This Row],[Merged_Coding3numerical3]]=1,"For profit",Table1[[#This Row],[Merged_Coding3numerical3]]=2,"Other instrumental reasons from outside", Table1[[#This Row],[Merged_Coding3numerical3]]=3, "Other instrumental reasons from within", Table1[[#This Row],[Merged_Coding3numerical3]]=4, "Genuine reasons", Table1[[#This Row],[Merged_Coding3numerical3]]=5, "Nonsense/no answer/confusion", Table1[[#This Row],[Merged_Coding3numerical3]]="","")</f>
        <v/>
      </c>
      <c r="AD802" t="str" cm="1">
        <f t="array" ref="AD802">_xlfn.IFS(Table1[[#This Row],[Coding3numerical3]]=2,1,Table1[[#This Row],[Coding3numerical3]]=14,1,Table1[[#This Row],[Coding3numerical3]]=15,1,Table1[[#This Row],[Coding3numerical3]]=3,2,Table1[[#This Row],[Coding3numerical3]]=5,2,Table1[[#This Row],[Coding3numerical3]]=12,2,Table1[[#This Row],[Coding3numerical3]]=11,2,Table1[[#This Row],[Coding3numerical3]]=4,3,Table1[[#This Row],[Coding3numerical3]]=10,3,Table1[[#This Row],[Coding3numerical3]]=1,4,Table1[[#This Row],[Coding3numerical3]]=6,4,Table1[[#This Row],[Coding3numerical3]]=13,4,Table1[[#This Row],[Coding3numerical3]]=16,4,Table1[[#This Row],[Coding3numerical3]]=9,5,Table1[[#This Row],[Coding3numerical3]]=7,5,Table1[[#This Row],[Coding3numerical3]]=8,5,Table1[[#This Row],[Coding3numerical3]]="","")</f>
        <v/>
      </c>
      <c r="AE802">
        <f>IF(OR(Table1[[#This Row],[Merged_Coding3numerical1]]=1,Table1[[#This Row],[Merged_Coding3numerical2]]=1,Table1[[#This Row],[Merged_Coding3numerical3]]=1),1,0)</f>
        <v>0</v>
      </c>
      <c r="AF802">
        <f>IF(OR(Table1[[#This Row],[Merged_Coding3numerical1]]=2,Table1[[#This Row],[Merged_Coding3numerical2]]=2,Table1[[#This Row],[Merged_Coding3numerical3]]=2),1,0)</f>
        <v>0</v>
      </c>
      <c r="AG802">
        <f>IF(OR(Table1[[#This Row],[Merged_Coding3numerical1]]=3,Table1[[#This Row],[Merged_Coding3numerical2]]=3,Table1[[#This Row],[Merged_Coding3numerical3]]=3),1,0)</f>
        <v>0</v>
      </c>
      <c r="AH802">
        <f>IF(OR(Table1[[#This Row],[Merged_Coding3numerical1]]=4,Table1[[#This Row],[Merged_Coding3numerical2]]=4,Table1[[#This Row],[Merged_Coding3numerical3]]=4),1,0)</f>
        <v>1</v>
      </c>
      <c r="AI802">
        <f>IF(OR(Table1[[#This Row],[Merged_Coding3numerical1]]=5,Table1[[#This Row],[Merged_Coding3numerical2]]=5,Table1[[#This Row],[Merged_Coding3numerical3]]=5),1,0)</f>
        <v>0</v>
      </c>
      <c r="AJ802">
        <f>LEN(Table1[[#This Row],[narratives_open]])</f>
        <v>342</v>
      </c>
      <c r="AK802" s="1" t="s">
        <v>114</v>
      </c>
      <c r="AL802" s="1">
        <v>6</v>
      </c>
      <c r="AR802">
        <f t="shared" si="12"/>
        <v>1</v>
      </c>
      <c r="AS802">
        <v>2</v>
      </c>
      <c r="AT802">
        <v>1</v>
      </c>
      <c r="AU802">
        <v>3</v>
      </c>
      <c r="AV802">
        <f>IF(Table1[[#This Row],[narratives_rank_1]]=1,IF(Table1[[#This Row],[narratives_rank_2]]=2,123,132),IF(Table1[[#This Row],[narratives_rank_1]]=2,IF(Table1[[#This Row],[narratives_rank_2]]=1,213,231),IF(Table1[[#This Row],[narratives_rank_2]]=1,312,321)))</f>
        <v>213</v>
      </c>
      <c r="AW802" t="str">
        <f>IF(AV802=[1]Q4_narr_rank!$B$2,[1]Q4_narr_rank!$A$2,IF(AV802=[1]Q4_narr_rank!$B$3,[1]Q4_narr_rank!$A$3,IF(AV802=[1]Q4_narr_rank!$B$4,[1]Q4_narr_rank!$A$4,IF(AV802=[1]Q4_narr_rank!$B$5,[1]Q4_narr_rank!$A$5,IF(AV802=[1]Q4_narr_rank!$B$6,[1]Q4_narr_rank!$A$6,IF(AV802=[1]Q4_narr_rank!$B$7,[1]Q4_narr_rank!$A$7))))))</f>
        <v>Balanced Cynics</v>
      </c>
      <c r="AX802" t="s">
        <v>4224</v>
      </c>
      <c r="AY802">
        <v>1</v>
      </c>
      <c r="AZ802">
        <f>LEN(Table1[[#This Row],[narratives_probing]])</f>
        <v>318</v>
      </c>
      <c r="BA802" s="6" t="str">
        <f>IF(Table1[[#This Row],[narratives_rank_1]]=1,"Money",IF(Table1[[#This Row],[narratives_rank_2]]=1,"Mixture",IF(Table1[[#This Row],[narratives_rank_3]]=1,"Sincere")))</f>
        <v>Mixture</v>
      </c>
      <c r="BB802" s="9" t="s">
        <v>132</v>
      </c>
      <c r="BC802" s="1">
        <v>20</v>
      </c>
      <c r="BF802" t="s">
        <v>133</v>
      </c>
      <c r="BG802" t="s">
        <v>94</v>
      </c>
      <c r="BH802" t="s">
        <v>96</v>
      </c>
      <c r="BI802" t="s">
        <v>146</v>
      </c>
      <c r="BJ802" t="s">
        <v>119</v>
      </c>
      <c r="BK802" t="s">
        <v>120</v>
      </c>
      <c r="BL802" t="s">
        <v>135</v>
      </c>
      <c r="BN802">
        <v>34</v>
      </c>
      <c r="BO802" t="s">
        <v>122</v>
      </c>
      <c r="BP802" t="s">
        <v>164</v>
      </c>
      <c r="BQ802" t="s">
        <v>138</v>
      </c>
    </row>
    <row r="803" spans="1:69" x14ac:dyDescent="0.2">
      <c r="BB803"/>
      <c r="BC803"/>
    </row>
    <row r="804" spans="1:69" x14ac:dyDescent="0.2">
      <c r="BB804"/>
      <c r="BC804"/>
    </row>
    <row r="805" spans="1:69" x14ac:dyDescent="0.2">
      <c r="BB805"/>
      <c r="BC805"/>
    </row>
    <row r="806" spans="1:69" x14ac:dyDescent="0.2">
      <c r="BB806"/>
      <c r="BC806"/>
    </row>
    <row r="807" spans="1:69" x14ac:dyDescent="0.2">
      <c r="BB807"/>
      <c r="BC807"/>
    </row>
    <row r="808" spans="1:69" x14ac:dyDescent="0.2">
      <c r="BB808"/>
      <c r="BC808"/>
    </row>
    <row r="809" spans="1:69" x14ac:dyDescent="0.2">
      <c r="BB809"/>
      <c r="BC809"/>
    </row>
    <row r="810" spans="1:69" x14ac:dyDescent="0.2">
      <c r="BB810"/>
      <c r="BC810"/>
    </row>
    <row r="811" spans="1:69" x14ac:dyDescent="0.2">
      <c r="BB811"/>
      <c r="BC811"/>
    </row>
    <row r="812" spans="1:69" x14ac:dyDescent="0.2">
      <c r="BB812"/>
      <c r="BC812"/>
    </row>
    <row r="813" spans="1:69" x14ac:dyDescent="0.2">
      <c r="BB813"/>
      <c r="BC813"/>
    </row>
    <row r="814" spans="1:69" x14ac:dyDescent="0.2">
      <c r="BB814"/>
      <c r="BC814"/>
    </row>
    <row r="815" spans="1:69" x14ac:dyDescent="0.2">
      <c r="BB815"/>
      <c r="BC815"/>
    </row>
    <row r="816" spans="1:69" x14ac:dyDescent="0.2">
      <c r="BB816"/>
      <c r="BC816"/>
    </row>
    <row r="817" spans="54:55" x14ac:dyDescent="0.2">
      <c r="BB817"/>
      <c r="BC817"/>
    </row>
    <row r="818" spans="54:55" x14ac:dyDescent="0.2">
      <c r="BB818"/>
      <c r="BC818"/>
    </row>
    <row r="819" spans="54:55" x14ac:dyDescent="0.2">
      <c r="BB819"/>
      <c r="BC819"/>
    </row>
    <row r="820" spans="54:55" x14ac:dyDescent="0.2">
      <c r="BB820"/>
      <c r="BC820"/>
    </row>
    <row r="821" spans="54:55" x14ac:dyDescent="0.2">
      <c r="BB821"/>
      <c r="BC821"/>
    </row>
    <row r="822" spans="54:55" x14ac:dyDescent="0.2">
      <c r="BB822"/>
      <c r="BC822"/>
    </row>
    <row r="823" spans="54:55" x14ac:dyDescent="0.2">
      <c r="BB823"/>
      <c r="BC823"/>
    </row>
    <row r="824" spans="54:55" x14ac:dyDescent="0.2">
      <c r="BB824"/>
      <c r="BC824"/>
    </row>
    <row r="825" spans="54:55" x14ac:dyDescent="0.2">
      <c r="BB825"/>
      <c r="BC825"/>
    </row>
    <row r="826" spans="54:55" x14ac:dyDescent="0.2">
      <c r="BB826"/>
      <c r="BC826"/>
    </row>
    <row r="827" spans="54:55" x14ac:dyDescent="0.2">
      <c r="BB827"/>
      <c r="BC827"/>
    </row>
    <row r="828" spans="54:55" x14ac:dyDescent="0.2">
      <c r="BB828"/>
      <c r="BC828"/>
    </row>
    <row r="829" spans="54:55" x14ac:dyDescent="0.2">
      <c r="BB829"/>
      <c r="BC829"/>
    </row>
    <row r="830" spans="54:55" x14ac:dyDescent="0.2">
      <c r="BB830"/>
      <c r="BC830"/>
    </row>
    <row r="831" spans="54:55" x14ac:dyDescent="0.2">
      <c r="BB831"/>
      <c r="BC831"/>
    </row>
    <row r="832" spans="54:55" x14ac:dyDescent="0.2">
      <c r="BB832"/>
      <c r="BC832"/>
    </row>
    <row r="833" spans="54:55" x14ac:dyDescent="0.2">
      <c r="BB833"/>
      <c r="BC833"/>
    </row>
    <row r="834" spans="54:55" x14ac:dyDescent="0.2">
      <c r="BB834"/>
      <c r="BC834"/>
    </row>
    <row r="835" spans="54:55" x14ac:dyDescent="0.2">
      <c r="BB835"/>
      <c r="BC835"/>
    </row>
    <row r="836" spans="54:55" x14ac:dyDescent="0.2">
      <c r="BB836"/>
      <c r="BC836"/>
    </row>
    <row r="837" spans="54:55" x14ac:dyDescent="0.2">
      <c r="BB837"/>
      <c r="BC837"/>
    </row>
    <row r="838" spans="54:55" x14ac:dyDescent="0.2">
      <c r="BB838"/>
      <c r="BC838"/>
    </row>
    <row r="839" spans="54:55" x14ac:dyDescent="0.2">
      <c r="BB839"/>
      <c r="BC839"/>
    </row>
    <row r="840" spans="54:55" x14ac:dyDescent="0.2">
      <c r="BB840"/>
      <c r="BC840"/>
    </row>
    <row r="841" spans="54:55" x14ac:dyDescent="0.2">
      <c r="BB841"/>
      <c r="BC841"/>
    </row>
    <row r="842" spans="54:55" x14ac:dyDescent="0.2">
      <c r="BB842"/>
      <c r="BC842"/>
    </row>
    <row r="843" spans="54:55" x14ac:dyDescent="0.2">
      <c r="BB843"/>
      <c r="BC843"/>
    </row>
    <row r="844" spans="54:55" x14ac:dyDescent="0.2">
      <c r="BB844"/>
      <c r="BC844"/>
    </row>
    <row r="845" spans="54:55" x14ac:dyDescent="0.2">
      <c r="BB845"/>
      <c r="BC845"/>
    </row>
    <row r="846" spans="54:55" x14ac:dyDescent="0.2">
      <c r="BB846"/>
      <c r="BC846"/>
    </row>
    <row r="847" spans="54:55" x14ac:dyDescent="0.2">
      <c r="BB847"/>
      <c r="BC847"/>
    </row>
    <row r="848" spans="54:55" x14ac:dyDescent="0.2">
      <c r="BB848"/>
      <c r="BC848"/>
    </row>
    <row r="849" spans="54:55" x14ac:dyDescent="0.2">
      <c r="BB849"/>
      <c r="BC849"/>
    </row>
    <row r="850" spans="54:55" x14ac:dyDescent="0.2">
      <c r="BB850"/>
      <c r="BC850"/>
    </row>
    <row r="851" spans="54:55" x14ac:dyDescent="0.2">
      <c r="BB851"/>
      <c r="BC851"/>
    </row>
    <row r="852" spans="54:55" x14ac:dyDescent="0.2">
      <c r="BB852"/>
      <c r="BC852"/>
    </row>
    <row r="853" spans="54:55" x14ac:dyDescent="0.2">
      <c r="BB853"/>
      <c r="BC853"/>
    </row>
    <row r="854" spans="54:55" x14ac:dyDescent="0.2">
      <c r="BB854"/>
      <c r="BC854"/>
    </row>
    <row r="855" spans="54:55" x14ac:dyDescent="0.2">
      <c r="BB855"/>
      <c r="BC855"/>
    </row>
    <row r="856" spans="54:55" x14ac:dyDescent="0.2">
      <c r="BB856"/>
      <c r="BC856"/>
    </row>
    <row r="857" spans="54:55" x14ac:dyDescent="0.2">
      <c r="BB857"/>
      <c r="BC857"/>
    </row>
    <row r="858" spans="54:55" x14ac:dyDescent="0.2">
      <c r="BB858"/>
      <c r="BC858"/>
    </row>
    <row r="859" spans="54:55" x14ac:dyDescent="0.2">
      <c r="BB859"/>
      <c r="BC859"/>
    </row>
    <row r="860" spans="54:55" x14ac:dyDescent="0.2">
      <c r="BB860"/>
      <c r="BC860"/>
    </row>
    <row r="861" spans="54:55" x14ac:dyDescent="0.2">
      <c r="BB861"/>
      <c r="BC861"/>
    </row>
    <row r="862" spans="54:55" x14ac:dyDescent="0.2">
      <c r="BB862"/>
      <c r="BC862"/>
    </row>
    <row r="863" spans="54:55" x14ac:dyDescent="0.2">
      <c r="BB863"/>
      <c r="BC863"/>
    </row>
    <row r="864" spans="54:55" x14ac:dyDescent="0.2">
      <c r="BB864"/>
      <c r="BC864"/>
    </row>
    <row r="865" spans="54:55" x14ac:dyDescent="0.2">
      <c r="BB865"/>
      <c r="BC865"/>
    </row>
    <row r="866" spans="54:55" x14ac:dyDescent="0.2">
      <c r="BB866"/>
      <c r="BC866"/>
    </row>
    <row r="867" spans="54:55" x14ac:dyDescent="0.2">
      <c r="BB867"/>
      <c r="BC867"/>
    </row>
    <row r="868" spans="54:55" x14ac:dyDescent="0.2">
      <c r="BB868"/>
      <c r="BC868"/>
    </row>
    <row r="869" spans="54:55" x14ac:dyDescent="0.2">
      <c r="BB869"/>
      <c r="BC869"/>
    </row>
    <row r="870" spans="54:55" x14ac:dyDescent="0.2">
      <c r="BB870"/>
      <c r="BC870"/>
    </row>
    <row r="871" spans="54:55" x14ac:dyDescent="0.2">
      <c r="BB871"/>
      <c r="BC871"/>
    </row>
    <row r="872" spans="54:55" x14ac:dyDescent="0.2">
      <c r="BB872"/>
      <c r="BC872"/>
    </row>
    <row r="873" spans="54:55" x14ac:dyDescent="0.2">
      <c r="BB873"/>
      <c r="BC873"/>
    </row>
    <row r="874" spans="54:55" x14ac:dyDescent="0.2">
      <c r="BB874"/>
      <c r="BC874"/>
    </row>
    <row r="875" spans="54:55" x14ac:dyDescent="0.2">
      <c r="BB875"/>
      <c r="BC875"/>
    </row>
    <row r="876" spans="54:55" x14ac:dyDescent="0.2">
      <c r="BB876"/>
      <c r="BC876"/>
    </row>
    <row r="877" spans="54:55" x14ac:dyDescent="0.2">
      <c r="BB877"/>
      <c r="BC877"/>
    </row>
    <row r="878" spans="54:55" x14ac:dyDescent="0.2">
      <c r="BB878"/>
      <c r="BC878"/>
    </row>
    <row r="879" spans="54:55" x14ac:dyDescent="0.2">
      <c r="BB879"/>
      <c r="BC879"/>
    </row>
    <row r="880" spans="54:55" x14ac:dyDescent="0.2">
      <c r="BB880"/>
      <c r="BC880"/>
    </row>
    <row r="881" spans="54:55" x14ac:dyDescent="0.2">
      <c r="BB881"/>
      <c r="BC881"/>
    </row>
    <row r="882" spans="54:55" x14ac:dyDescent="0.2">
      <c r="BB882"/>
      <c r="BC882"/>
    </row>
    <row r="883" spans="54:55" x14ac:dyDescent="0.2">
      <c r="BB883"/>
      <c r="BC883"/>
    </row>
    <row r="884" spans="54:55" x14ac:dyDescent="0.2">
      <c r="BB884"/>
      <c r="BC884"/>
    </row>
    <row r="885" spans="54:55" x14ac:dyDescent="0.2">
      <c r="BB885"/>
      <c r="BC885"/>
    </row>
    <row r="886" spans="54:55" x14ac:dyDescent="0.2">
      <c r="BB886"/>
      <c r="BC886"/>
    </row>
    <row r="887" spans="54:55" x14ac:dyDescent="0.2">
      <c r="BB887"/>
      <c r="BC887"/>
    </row>
    <row r="888" spans="54:55" x14ac:dyDescent="0.2">
      <c r="BB888"/>
      <c r="BC888"/>
    </row>
    <row r="889" spans="54:55" x14ac:dyDescent="0.2">
      <c r="BB889"/>
      <c r="BC889"/>
    </row>
    <row r="890" spans="54:55" x14ac:dyDescent="0.2">
      <c r="BB890"/>
      <c r="BC890"/>
    </row>
    <row r="891" spans="54:55" x14ac:dyDescent="0.2">
      <c r="BB891"/>
      <c r="BC891"/>
    </row>
    <row r="892" spans="54:55" x14ac:dyDescent="0.2">
      <c r="BB892"/>
      <c r="BC892"/>
    </row>
    <row r="893" spans="54:55" x14ac:dyDescent="0.2">
      <c r="BB893"/>
      <c r="BC893"/>
    </row>
    <row r="894" spans="54:55" x14ac:dyDescent="0.2">
      <c r="BB894"/>
      <c r="BC894"/>
    </row>
    <row r="895" spans="54:55" x14ac:dyDescent="0.2">
      <c r="BB895"/>
      <c r="BC895"/>
    </row>
    <row r="896" spans="54:55" x14ac:dyDescent="0.2">
      <c r="BB896"/>
      <c r="BC896"/>
    </row>
    <row r="897" spans="54:55" x14ac:dyDescent="0.2">
      <c r="BB897"/>
      <c r="BC897"/>
    </row>
    <row r="898" spans="54:55" x14ac:dyDescent="0.2">
      <c r="BB898"/>
      <c r="BC898"/>
    </row>
    <row r="899" spans="54:55" x14ac:dyDescent="0.2">
      <c r="BB899"/>
      <c r="BC899"/>
    </row>
    <row r="900" spans="54:55" x14ac:dyDescent="0.2">
      <c r="BB900"/>
      <c r="BC900"/>
    </row>
    <row r="901" spans="54:55" x14ac:dyDescent="0.2">
      <c r="BB901"/>
      <c r="BC901"/>
    </row>
    <row r="902" spans="54:55" x14ac:dyDescent="0.2">
      <c r="BB902"/>
      <c r="BC902"/>
    </row>
    <row r="903" spans="54:55" x14ac:dyDescent="0.2">
      <c r="BB903"/>
      <c r="BC903"/>
    </row>
    <row r="904" spans="54:55" x14ac:dyDescent="0.2">
      <c r="BB904"/>
      <c r="BC904"/>
    </row>
    <row r="905" spans="54:55" x14ac:dyDescent="0.2">
      <c r="BB905"/>
      <c r="BC905"/>
    </row>
    <row r="906" spans="54:55" x14ac:dyDescent="0.2">
      <c r="BB906"/>
      <c r="BC906"/>
    </row>
    <row r="907" spans="54:55" x14ac:dyDescent="0.2">
      <c r="BB907"/>
      <c r="BC907"/>
    </row>
    <row r="908" spans="54:55" x14ac:dyDescent="0.2">
      <c r="BB908"/>
      <c r="BC908"/>
    </row>
    <row r="909" spans="54:55" x14ac:dyDescent="0.2">
      <c r="BB909"/>
      <c r="BC909"/>
    </row>
    <row r="910" spans="54:55" x14ac:dyDescent="0.2">
      <c r="BB910"/>
      <c r="BC910"/>
    </row>
    <row r="911" spans="54:55" x14ac:dyDescent="0.2">
      <c r="BB911"/>
      <c r="BC911"/>
    </row>
    <row r="912" spans="54:55" x14ac:dyDescent="0.2">
      <c r="BB912"/>
      <c r="BC912"/>
    </row>
    <row r="913" spans="54:55" x14ac:dyDescent="0.2">
      <c r="BB913"/>
      <c r="BC913"/>
    </row>
    <row r="914" spans="54:55" x14ac:dyDescent="0.2">
      <c r="BB914"/>
      <c r="BC914"/>
    </row>
    <row r="915" spans="54:55" x14ac:dyDescent="0.2">
      <c r="BB915"/>
      <c r="BC915"/>
    </row>
    <row r="916" spans="54:55" x14ac:dyDescent="0.2">
      <c r="BB916"/>
      <c r="BC916"/>
    </row>
    <row r="917" spans="54:55" x14ac:dyDescent="0.2">
      <c r="BB917"/>
      <c r="BC917"/>
    </row>
    <row r="918" spans="54:55" x14ac:dyDescent="0.2">
      <c r="BB918"/>
      <c r="BC918"/>
    </row>
    <row r="919" spans="54:55" x14ac:dyDescent="0.2">
      <c r="BB919"/>
      <c r="BC919"/>
    </row>
    <row r="920" spans="54:55" x14ac:dyDescent="0.2">
      <c r="BB920"/>
      <c r="BC920"/>
    </row>
    <row r="921" spans="54:55" x14ac:dyDescent="0.2">
      <c r="BB921"/>
      <c r="BC921"/>
    </row>
    <row r="922" spans="54:55" x14ac:dyDescent="0.2">
      <c r="BB922"/>
      <c r="BC922"/>
    </row>
    <row r="923" spans="54:55" x14ac:dyDescent="0.2">
      <c r="BB923"/>
      <c r="BC923"/>
    </row>
    <row r="924" spans="54:55" x14ac:dyDescent="0.2">
      <c r="BB924"/>
      <c r="BC924"/>
    </row>
    <row r="925" spans="54:55" x14ac:dyDescent="0.2">
      <c r="BB925"/>
      <c r="BC925"/>
    </row>
    <row r="926" spans="54:55" x14ac:dyDescent="0.2">
      <c r="BB926"/>
      <c r="BC926"/>
    </row>
    <row r="927" spans="54:55" x14ac:dyDescent="0.2">
      <c r="BB927"/>
      <c r="BC927"/>
    </row>
    <row r="928" spans="54:55" x14ac:dyDescent="0.2">
      <c r="BB928"/>
      <c r="BC928"/>
    </row>
    <row r="929" spans="54:55" x14ac:dyDescent="0.2">
      <c r="BB929"/>
      <c r="BC929"/>
    </row>
    <row r="930" spans="54:55" x14ac:dyDescent="0.2">
      <c r="BB930"/>
      <c r="BC930"/>
    </row>
    <row r="931" spans="54:55" x14ac:dyDescent="0.2">
      <c r="BB931"/>
      <c r="BC931"/>
    </row>
    <row r="932" spans="54:55" x14ac:dyDescent="0.2">
      <c r="BB932"/>
      <c r="BC932"/>
    </row>
    <row r="933" spans="54:55" x14ac:dyDescent="0.2">
      <c r="BB933"/>
      <c r="BC933"/>
    </row>
    <row r="934" spans="54:55" x14ac:dyDescent="0.2">
      <c r="BB934"/>
      <c r="BC934"/>
    </row>
    <row r="935" spans="54:55" x14ac:dyDescent="0.2">
      <c r="BB935"/>
      <c r="BC935"/>
    </row>
    <row r="936" spans="54:55" x14ac:dyDescent="0.2">
      <c r="BB936"/>
      <c r="BC936"/>
    </row>
    <row r="937" spans="54:55" x14ac:dyDescent="0.2">
      <c r="BB937"/>
      <c r="BC937"/>
    </row>
    <row r="938" spans="54:55" x14ac:dyDescent="0.2">
      <c r="BB938"/>
      <c r="BC938"/>
    </row>
    <row r="939" spans="54:55" x14ac:dyDescent="0.2">
      <c r="BB939"/>
      <c r="BC939"/>
    </row>
    <row r="940" spans="54:55" x14ac:dyDescent="0.2">
      <c r="BB940"/>
      <c r="BC940"/>
    </row>
    <row r="941" spans="54:55" x14ac:dyDescent="0.2">
      <c r="BB941"/>
      <c r="BC941"/>
    </row>
    <row r="942" spans="54:55" x14ac:dyDescent="0.2">
      <c r="BB942"/>
      <c r="BC942"/>
    </row>
    <row r="943" spans="54:55" x14ac:dyDescent="0.2">
      <c r="BB943"/>
      <c r="BC943"/>
    </row>
    <row r="944" spans="54:55" x14ac:dyDescent="0.2">
      <c r="BB944"/>
      <c r="BC944"/>
    </row>
    <row r="945" spans="54:55" x14ac:dyDescent="0.2">
      <c r="BB945"/>
      <c r="BC945"/>
    </row>
    <row r="946" spans="54:55" x14ac:dyDescent="0.2">
      <c r="BB946"/>
      <c r="BC946"/>
    </row>
    <row r="947" spans="54:55" x14ac:dyDescent="0.2">
      <c r="BB947"/>
      <c r="BC947"/>
    </row>
    <row r="948" spans="54:55" x14ac:dyDescent="0.2">
      <c r="BB948"/>
      <c r="BC948"/>
    </row>
    <row r="949" spans="54:55" x14ac:dyDescent="0.2">
      <c r="BB949"/>
      <c r="BC949"/>
    </row>
    <row r="950" spans="54:55" x14ac:dyDescent="0.2">
      <c r="BB950"/>
      <c r="BC950"/>
    </row>
    <row r="951" spans="54:55" x14ac:dyDescent="0.2">
      <c r="BB951"/>
      <c r="BC951"/>
    </row>
    <row r="952" spans="54:55" x14ac:dyDescent="0.2">
      <c r="BB952"/>
      <c r="BC952"/>
    </row>
    <row r="953" spans="54:55" x14ac:dyDescent="0.2">
      <c r="BB953"/>
      <c r="BC953"/>
    </row>
    <row r="954" spans="54:55" x14ac:dyDescent="0.2">
      <c r="BB954"/>
      <c r="BC954"/>
    </row>
    <row r="955" spans="54:55" x14ac:dyDescent="0.2">
      <c r="BB955"/>
      <c r="BC955"/>
    </row>
    <row r="956" spans="54:55" x14ac:dyDescent="0.2">
      <c r="BB956"/>
      <c r="BC956"/>
    </row>
    <row r="957" spans="54:55" x14ac:dyDescent="0.2">
      <c r="BB957"/>
      <c r="BC957"/>
    </row>
    <row r="958" spans="54:55" x14ac:dyDescent="0.2">
      <c r="BB958"/>
      <c r="BC958"/>
    </row>
    <row r="959" spans="54:55" x14ac:dyDescent="0.2">
      <c r="BB959"/>
      <c r="BC959"/>
    </row>
    <row r="960" spans="54:55" x14ac:dyDescent="0.2">
      <c r="BB960"/>
      <c r="BC960"/>
    </row>
    <row r="961" spans="54:55" x14ac:dyDescent="0.2">
      <c r="BB961"/>
      <c r="BC961"/>
    </row>
    <row r="962" spans="54:55" x14ac:dyDescent="0.2">
      <c r="BB962"/>
      <c r="BC962"/>
    </row>
    <row r="963" spans="54:55" x14ac:dyDescent="0.2">
      <c r="BB963"/>
      <c r="BC963"/>
    </row>
    <row r="964" spans="54:55" x14ac:dyDescent="0.2">
      <c r="BB964"/>
      <c r="BC964"/>
    </row>
    <row r="965" spans="54:55" x14ac:dyDescent="0.2">
      <c r="BB965"/>
      <c r="BC965"/>
    </row>
    <row r="966" spans="54:55" x14ac:dyDescent="0.2">
      <c r="BB966"/>
      <c r="BC966"/>
    </row>
    <row r="967" spans="54:55" x14ac:dyDescent="0.2">
      <c r="BB967"/>
      <c r="BC967"/>
    </row>
    <row r="968" spans="54:55" x14ac:dyDescent="0.2">
      <c r="BB968"/>
      <c r="BC968"/>
    </row>
    <row r="969" spans="54:55" x14ac:dyDescent="0.2">
      <c r="BB969"/>
      <c r="BC969"/>
    </row>
    <row r="970" spans="54:55" x14ac:dyDescent="0.2">
      <c r="BB970"/>
      <c r="BC970"/>
    </row>
    <row r="971" spans="54:55" x14ac:dyDescent="0.2">
      <c r="BB971"/>
      <c r="BC971"/>
    </row>
    <row r="972" spans="54:55" x14ac:dyDescent="0.2">
      <c r="BB972"/>
      <c r="BC972"/>
    </row>
    <row r="973" spans="54:55" x14ac:dyDescent="0.2">
      <c r="BB973"/>
      <c r="BC973"/>
    </row>
    <row r="974" spans="54:55" x14ac:dyDescent="0.2">
      <c r="BB974"/>
      <c r="BC974"/>
    </row>
    <row r="975" spans="54:55" x14ac:dyDescent="0.2">
      <c r="BB975"/>
      <c r="BC975"/>
    </row>
    <row r="976" spans="54:55" x14ac:dyDescent="0.2">
      <c r="BB976"/>
      <c r="BC976"/>
    </row>
    <row r="977" spans="54:55" x14ac:dyDescent="0.2">
      <c r="BB977"/>
      <c r="BC977"/>
    </row>
    <row r="978" spans="54:55" x14ac:dyDescent="0.2">
      <c r="BB978"/>
      <c r="BC978"/>
    </row>
    <row r="979" spans="54:55" x14ac:dyDescent="0.2">
      <c r="BB979"/>
      <c r="BC979"/>
    </row>
    <row r="980" spans="54:55" x14ac:dyDescent="0.2">
      <c r="BB980"/>
      <c r="BC980"/>
    </row>
    <row r="981" spans="54:55" x14ac:dyDescent="0.2">
      <c r="BB981"/>
      <c r="BC981"/>
    </row>
    <row r="982" spans="54:55" x14ac:dyDescent="0.2">
      <c r="BB982"/>
      <c r="BC982"/>
    </row>
  </sheetData>
  <conditionalFormatting sqref="BC29">
    <cfRule type="duplicateValues" dxfId="59" priority="7"/>
  </conditionalFormatting>
  <conditionalFormatting sqref="BC114">
    <cfRule type="duplicateValues" dxfId="58" priority="6"/>
  </conditionalFormatting>
  <conditionalFormatting sqref="BC222">
    <cfRule type="duplicateValues" dxfId="57" priority="5"/>
  </conditionalFormatting>
  <conditionalFormatting sqref="BC296">
    <cfRule type="duplicateValues" dxfId="56" priority="4"/>
  </conditionalFormatting>
  <conditionalFormatting sqref="BC321">
    <cfRule type="duplicateValues" dxfId="55" priority="3"/>
  </conditionalFormatting>
  <conditionalFormatting sqref="BC745">
    <cfRule type="duplicateValues" dxfId="54" priority="2"/>
  </conditionalFormatting>
  <conditionalFormatting sqref="BC799">
    <cfRule type="duplicateValues" dxfId="53" priority="1"/>
  </conditionalFormatting>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general_labeled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Naglis Karoblis</dc:creator>
  <cp:lastModifiedBy>Naglis Karoblis</cp:lastModifiedBy>
  <dcterms:created xsi:type="dcterms:W3CDTF">2025-05-28T16:26:48Z</dcterms:created>
  <dcterms:modified xsi:type="dcterms:W3CDTF">2025-05-28T16:27:51Z</dcterms:modified>
</cp:coreProperties>
</file>