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snarayan\Downloads\"/>
    </mc:Choice>
  </mc:AlternateContent>
  <xr:revisionPtr revIDLastSave="0" documentId="8_{6A68201A-6A01-4AB3-95FE-D2D120DECD4F}" xr6:coauthVersionLast="47" xr6:coauthVersionMax="47" xr10:uidLastSave="{00000000-0000-0000-0000-000000000000}"/>
  <bookViews>
    <workbookView xWindow="25490" yWindow="3470" windowWidth="19420" windowHeight="11020" xr2:uid="{63DAF364-F857-4F0A-938E-B54295742752}"/>
  </bookViews>
  <sheets>
    <sheet name="raw data"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 i="1" l="1"/>
  <c r="L4" i="1"/>
  <c r="R4" i="1" s="1"/>
  <c r="I4" i="1"/>
  <c r="N4" i="1" s="1"/>
  <c r="T4" i="1" s="1"/>
  <c r="R3" i="1"/>
  <c r="O3" i="1"/>
  <c r="I3" i="1"/>
  <c r="N3" i="1" s="1"/>
  <c r="T3" i="1" s="1"/>
  <c r="O2" i="1"/>
  <c r="L2" i="1"/>
  <c r="R2" i="1" s="1"/>
  <c r="I2" i="1"/>
  <c r="N2" i="1" s="1"/>
  <c r="T2" i="1" s="1"/>
  <c r="P2" i="1" l="1"/>
  <c r="P3" i="1"/>
  <c r="P4" i="1"/>
</calcChain>
</file>

<file path=xl/sharedStrings.xml><?xml version="1.0" encoding="utf-8"?>
<sst xmlns="http://schemas.openxmlformats.org/spreadsheetml/2006/main" count="38" uniqueCount="38">
  <si>
    <t>GPU Model Name</t>
  </si>
  <si>
    <t>AI Model Name</t>
  </si>
  <si>
    <t>NVIDIA - H100</t>
  </si>
  <si>
    <t>GPU power consumption (watts)</t>
  </si>
  <si>
    <t>NVIDIA - A100</t>
  </si>
  <si>
    <t>Related info</t>
  </si>
  <si>
    <t>OpenAI - GPT 4</t>
  </si>
  <si>
    <t>NVIDIA - H800</t>
  </si>
  <si>
    <t>Estimated total time for training (days)</t>
  </si>
  <si>
    <t>DeepSeekAI - DeepSeek V3</t>
  </si>
  <si>
    <t>Total Parameters/Model Size (Billion)</t>
  </si>
  <si>
    <t>Estimated Total Training related Power Cost (USD $ mil)</t>
  </si>
  <si>
    <t>GPU Server Model Name</t>
  </si>
  <si>
    <t>Nvidia DGX A100</t>
  </si>
  <si>
    <t>Number of GPU per Server (count)</t>
  </si>
  <si>
    <t>Estimated GPU power consumption per server (kwatts)</t>
  </si>
  <si>
    <t>Estimated Number of Servers (count)</t>
  </si>
  <si>
    <t>Nvidia DGX H100</t>
  </si>
  <si>
    <t>Nvidia DGX H800</t>
  </si>
  <si>
    <t>Estimated Average Power Cost in training location (USD $/GWh)</t>
  </si>
  <si>
    <t>Training year/Model Release year</t>
  </si>
  <si>
    <t>Comments</t>
  </si>
  <si>
    <t>Estimated Power Usage Effectiveness (PUE) of the training data center (factor)</t>
  </si>
  <si>
    <t>GPT 4 technical paper: https://cdn.openai.com/papers/gpt-4.pdf,
GPT 4 training info leaks: https://klu.ai/blog/gpt-4-llm,
GPT 4 training info leaks 2: https://mpost.io/gpt-4s-leaked-details-shed-light-on-its-massive-scale-and-impressive-architecture/,
NVIDIA A100 Datasheet: https://www.nvidia.com/content/dam/en-zz/Solutions/Data-Center/a100/pdf/nvidia-a100-datasheet-us-nvidia-1758950-r4-web.pdf,
NVIDIA DGX A100 Server Datasheet: https://images.nvidia.com/aem-dam/Solutions/Data-Center/nvidia-dgx-a100-datasheet.pdf,
Calculation method reference: https://towardsdatascience.com/the-carbon-footprint-of-gpt-4-d6c676eb21ae,
California Electricity Pool Price: https://www.caiso.com/documents/2023-annual-report-on-market-issues-and-performance.pdf,
Carbon Footprint data: https://github.com/mlco2/impact/blob/master/data/impact.csv,
Data center PUE: https://azure.microsoft.com/en-us/blog/how-microsoft-measures-datacenter-water-and-energy-use-to-improve-azure-cloud-sustainability/</t>
  </si>
  <si>
    <t>Estimated GPU Compute/Rental Cost (USD $/GPU hour)</t>
  </si>
  <si>
    <t>NVIDIA H100 is comparable to H800 in its power consumption, hence using H100 for assessing power consumption. (I could not get official NVIDIA H800 datasheet). Since official data center PUE can not be sourced, it is set to be 1.5 approx.</t>
  </si>
  <si>
    <t>DeepSeek V3 technical paper: https://arxiv.org/pdf/2412.19437,
NVIDIA H800 Datasheet leaks: https://chaoqing-i.com/upload/20231128/NVIDIA%20H800%20GPU%20Datasheet.pdf,
NVIDIA DGX H100 Server Datasheet: https://resources.nvidia.com/en-us-dgx-systems/ai-enterprise-dgx?xs=489753,
Calculation method reference: https://towardsdatascience.com/the-carbon-footprint-of-gpt-4-d6c676eb21ae,
China Electricity Pool Price: https://energy.ec.europa.eu/system/files/2020-09/electricity_markets_report_en_0.pdf,
China Electricity Pool Price 2: http://www.360doc.com/content/20/0227/18/30787192_895254329.shtml,
China Electricity Pool Price 3: https://iea.blob.core.windows.net/assets/ddd078a8-422b-44a9-a668-52355f24133b/Electricity2024-Analysisandforecastto2026.pdf,
China Data Center PUE: https://www.sciencedirect.com/science/article/abs/pii/S0921344923005177#:~:text=Global%20data%20centers%20contribute%20approximately,2018%20(Zaugg%2C%202019).,
China Grid Carbon Footprint: https://www.statista.com/statistics/1300419/power-generation-emission-intensity-china/#:~:text=The%20carbon%20intensity%20of%20electricity,has%20the%20fourth%20highest%20globally.</t>
  </si>
  <si>
    <t>Total training tokens/corpus size (Trillion)</t>
  </si>
  <si>
    <t>Llama 3.1 technical paper: https://arxiv.org/pdf/2407.21783,
NVIDIA H100 Datasheet: https://resources.nvidia.com/en-us-tensor-core/nvidia-tensor-core-gpu-datasheet,
Carbon Foortprint: https://github.com/meta-llama/llama-models/blob/main/models/llama3_1/MODEL_CARD.md,
Method used to calculate training energy usage: https://arxiv.org/pdf/2204.05149</t>
  </si>
  <si>
    <t>GPT 4 training data is based on leaks and not officially from OpenAI. The model is trained using Azure services.</t>
  </si>
  <si>
    <t>The model is trained using Meta’s Grand Teton AI server platform. Eestimated data center PUE to be 1.18, similar to Azure services.</t>
  </si>
  <si>
    <t>Meta - Llama 3.1</t>
  </si>
  <si>
    <t>GPUs Used for Model Training (Count)</t>
  </si>
  <si>
    <t>Estimated Total Training/GPU usage (Hours)</t>
  </si>
  <si>
    <t>Estimated Total Training related Power Consumption (GWh)</t>
  </si>
  <si>
    <t>Estimated Total Training related Compute Cost (USD $ mil)</t>
  </si>
  <si>
    <t>Estimated Carbon Footprint in training location (gCO2e/KWh)</t>
  </si>
  <si>
    <t>Estimated Total Carbon Footprint for training (tonnes CO2e)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</si>
</sst>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0.0"/>
    <numFmt numFmtId="165" formatCode="_-&quot;$&quot;* #,##0_-;\-&quot;$&quot;* #,##0_-;_-&quot;$&quot;* &quot;-&quot;??_-;_-@_-"/>
  </numFmts>
  <fonts count="5" x14ac:knownFonts="1">
    <font>
      <sz val="11"/>
      <color theme="1"/>
      <name val="Aptos Narrow"/>
      <family val="2"/>
      <scheme val="minor"/>
    </font>
    <font>
      <sz val="11"/>
      <color theme="1"/>
      <name val="Aptos Narrow"/>
      <family val="2"/>
      <scheme val="minor"/>
    </font>
    <font>
      <b/>
      <sz val="11"/>
      <color theme="1"/>
      <name val="Aptos Narrow"/>
      <family val="2"/>
      <scheme val="minor"/>
    </font>
    <font>
      <u/>
      <sz val="11"/>
      <color theme="10"/>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3">
    <xf numFmtId="0" fontId="0" fillId="0" borderId="0"/>
    <xf numFmtId="44" fontId="1" fillId="0" borderId="0" applyFont="0" applyFill="0" applyBorder="0" applyAlignment="0" applyProtection="0"/>
    <xf numFmtId="0" fontId="3" fillId="0" borderId="0" applyNumberFormat="0" applyFill="0" applyBorder="0" applyAlignment="0" applyProtection="0"/>
  </cellStyleXfs>
  <cellXfs count="15">
    <xf numFmtId="0" fontId="0" fillId="0" borderId="0" xfId="0"/>
    <xf numFmtId="0" fontId="2" fillId="0" borderId="0" xfId="0" applyFont="1"/>
    <xf numFmtId="2" fontId="2" fillId="0" borderId="0" xfId="0" applyNumberFormat="1" applyFont="1"/>
    <xf numFmtId="2" fontId="0" fillId="0" borderId="0" xfId="0" applyNumberFormat="1"/>
    <xf numFmtId="164" fontId="2" fillId="0" borderId="0" xfId="0" applyNumberFormat="1" applyFont="1"/>
    <xf numFmtId="164" fontId="0" fillId="0" borderId="0" xfId="0" applyNumberFormat="1"/>
    <xf numFmtId="1" fontId="2" fillId="0" borderId="0" xfId="0" applyNumberFormat="1" applyFont="1"/>
    <xf numFmtId="1" fontId="0" fillId="0" borderId="0" xfId="0" applyNumberFormat="1"/>
    <xf numFmtId="0" fontId="3" fillId="0" borderId="0" xfId="2" applyAlignment="1">
      <alignment wrapText="1"/>
    </xf>
    <xf numFmtId="44" fontId="0" fillId="0" borderId="0" xfId="1" applyFont="1"/>
    <xf numFmtId="165" fontId="2" fillId="0" borderId="0" xfId="1" applyNumberFormat="1" applyFont="1"/>
    <xf numFmtId="165" fontId="0" fillId="0" borderId="0" xfId="1" applyNumberFormat="1" applyFont="1"/>
    <xf numFmtId="2" fontId="0" fillId="0" borderId="0" xfId="1" applyNumberFormat="1" applyFont="1"/>
    <xf numFmtId="1" fontId="0" fillId="0" borderId="0" xfId="1" applyNumberFormat="1" applyFont="1"/>
    <xf numFmtId="44" fontId="2" fillId="0" borderId="0" xfId="1" applyFont="1"/>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arxiv.org/pdf/2407.21783" TargetMode="External"/><Relationship Id="rId2" Type="http://schemas.openxmlformats.org/officeDocument/2006/relationships/hyperlink" Target="https://arxiv.org/pdf/2412.19437" TargetMode="External"/><Relationship Id="rId1" Type="http://schemas.openxmlformats.org/officeDocument/2006/relationships/hyperlink" Target="https://klu.ai/blog/gpt-4-ll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6BABF-5672-41FA-8635-C262FC3FAC3D}">
  <dimension ref="A1:W5"/>
  <sheetViews>
    <sheetView tabSelected="1" zoomScale="55" zoomScaleNormal="55" workbookViewId="0"/>
  </sheetViews>
  <sheetFormatPr defaultRowHeight="14.5" x14ac:dyDescent="0.35"/>
  <cols>
    <col min="1" max="1" width="23.54296875" style="1" bestFit="1" customWidth="1"/>
    <col min="2" max="2" width="35.81640625" bestFit="1" customWidth="1"/>
    <col min="3" max="3" width="32" bestFit="1" customWidth="1"/>
    <col min="4" max="4" width="15.453125" bestFit="1" customWidth="1"/>
    <col min="5" max="5" width="28" style="7" bestFit="1" customWidth="1"/>
    <col min="6" max="6" width="32.36328125" style="7" bestFit="1" customWidth="1"/>
    <col min="7" max="7" width="21.08984375" style="7" bestFit="1" customWidth="1"/>
    <col min="8" max="8" width="29.08984375" style="7" bestFit="1" customWidth="1"/>
    <col min="9" max="9" width="32" style="7" bestFit="1" customWidth="1"/>
    <col min="10" max="10" width="47" style="5" bestFit="1" customWidth="1"/>
    <col min="11" max="11" width="33.26953125" style="7" bestFit="1" customWidth="1"/>
    <col min="12" max="12" width="37.90625" style="7" bestFit="1" customWidth="1"/>
    <col min="13" max="13" width="67" style="3" bestFit="1" customWidth="1"/>
    <col min="14" max="14" width="50.81640625" style="3" bestFit="1" customWidth="1"/>
    <col min="15" max="15" width="55.81640625" style="11" bestFit="1" customWidth="1"/>
    <col min="16" max="16" width="47.36328125" bestFit="1" customWidth="1"/>
    <col min="17" max="17" width="49.1796875" bestFit="1" customWidth="1"/>
    <col min="18" max="18" width="51.36328125" bestFit="1" customWidth="1"/>
    <col min="19" max="19" width="52.36328125" style="3" bestFit="1" customWidth="1"/>
    <col min="20" max="20" width="51" bestFit="1" customWidth="1"/>
    <col min="21" max="21" width="28.54296875" style="7" bestFit="1" customWidth="1"/>
    <col min="22" max="22" width="150.6328125" bestFit="1" customWidth="1"/>
    <col min="23" max="23" width="195.81640625" bestFit="1" customWidth="1"/>
  </cols>
  <sheetData>
    <row r="1" spans="1:23" s="1" customFormat="1" x14ac:dyDescent="0.35">
      <c r="A1" s="1" t="s">
        <v>1</v>
      </c>
      <c r="B1" s="1" t="s">
        <v>27</v>
      </c>
      <c r="C1" s="1" t="s">
        <v>10</v>
      </c>
      <c r="D1" s="1" t="s">
        <v>0</v>
      </c>
      <c r="E1" s="6" t="s">
        <v>3</v>
      </c>
      <c r="F1" s="6" t="s">
        <v>32</v>
      </c>
      <c r="G1" s="6" t="s">
        <v>12</v>
      </c>
      <c r="H1" s="6" t="s">
        <v>14</v>
      </c>
      <c r="I1" s="6" t="s">
        <v>16</v>
      </c>
      <c r="J1" s="4" t="s">
        <v>15</v>
      </c>
      <c r="K1" s="6" t="s">
        <v>8</v>
      </c>
      <c r="L1" s="6" t="s">
        <v>33</v>
      </c>
      <c r="M1" s="2" t="s">
        <v>22</v>
      </c>
      <c r="N1" s="2" t="s">
        <v>34</v>
      </c>
      <c r="O1" s="10" t="s">
        <v>19</v>
      </c>
      <c r="P1" s="1" t="s">
        <v>11</v>
      </c>
      <c r="Q1" s="10" t="s">
        <v>24</v>
      </c>
      <c r="R1" s="14" t="s">
        <v>35</v>
      </c>
      <c r="S1" s="2" t="s">
        <v>36</v>
      </c>
      <c r="T1" s="6" t="s">
        <v>37</v>
      </c>
      <c r="U1" s="6" t="s">
        <v>20</v>
      </c>
      <c r="V1" s="1" t="s">
        <v>5</v>
      </c>
      <c r="W1" s="1" t="s">
        <v>21</v>
      </c>
    </row>
    <row r="2" spans="1:23" ht="130.5" x14ac:dyDescent="0.35">
      <c r="A2" s="1" t="s">
        <v>6</v>
      </c>
      <c r="B2">
        <v>13</v>
      </c>
      <c r="C2">
        <v>280</v>
      </c>
      <c r="D2" t="s">
        <v>4</v>
      </c>
      <c r="E2" s="7">
        <v>400</v>
      </c>
      <c r="F2" s="7">
        <v>25000</v>
      </c>
      <c r="G2" s="7" t="s">
        <v>13</v>
      </c>
      <c r="H2" s="7">
        <v>8</v>
      </c>
      <c r="I2" s="7">
        <f>F2/H2</f>
        <v>3125</v>
      </c>
      <c r="J2" s="5">
        <v>6.5</v>
      </c>
      <c r="K2" s="7">
        <v>100</v>
      </c>
      <c r="L2" s="7">
        <f>K2*24*F2</f>
        <v>60000000</v>
      </c>
      <c r="M2" s="3">
        <v>1.18</v>
      </c>
      <c r="N2" s="3">
        <f>I2*J2*K2*24*M2/1000000</f>
        <v>57.524999999999999</v>
      </c>
      <c r="O2" s="11">
        <f>65*1000</f>
        <v>65000</v>
      </c>
      <c r="P2" s="9">
        <f>O2*N2/1000000</f>
        <v>3.739125</v>
      </c>
      <c r="Q2" s="9">
        <v>1</v>
      </c>
      <c r="R2" s="9">
        <f>Q2*L2/1000000</f>
        <v>60</v>
      </c>
      <c r="S2" s="12">
        <v>240.6</v>
      </c>
      <c r="T2" s="13">
        <f t="shared" ref="T2:T3" si="0">S2*N2*1000000/1000000</f>
        <v>13840.514999999999</v>
      </c>
      <c r="U2" s="13">
        <v>2023</v>
      </c>
      <c r="V2" s="8" t="s">
        <v>23</v>
      </c>
      <c r="W2" t="s">
        <v>29</v>
      </c>
    </row>
    <row r="3" spans="1:23" ht="174" x14ac:dyDescent="0.35">
      <c r="A3" s="1" t="s">
        <v>9</v>
      </c>
      <c r="B3">
        <v>14.8</v>
      </c>
      <c r="C3">
        <v>671</v>
      </c>
      <c r="D3" t="s">
        <v>7</v>
      </c>
      <c r="E3" s="7">
        <v>500</v>
      </c>
      <c r="F3" s="7">
        <v>2048</v>
      </c>
      <c r="G3" s="7" t="s">
        <v>18</v>
      </c>
      <c r="H3" s="7">
        <v>8</v>
      </c>
      <c r="I3" s="7">
        <f>F3/H3</f>
        <v>256</v>
      </c>
      <c r="J3" s="5">
        <v>10.199999999999999</v>
      </c>
      <c r="K3" s="7">
        <v>60</v>
      </c>
      <c r="L3" s="7">
        <v>2788000</v>
      </c>
      <c r="M3" s="3">
        <v>1.7</v>
      </c>
      <c r="N3" s="3">
        <f>I3*J3*K3*24*M3/1000000</f>
        <v>6.3922175999999995</v>
      </c>
      <c r="O3" s="11">
        <f>70*1000</f>
        <v>70000</v>
      </c>
      <c r="P3" s="9">
        <f>O3*N3/1000000</f>
        <v>0.44745523199999998</v>
      </c>
      <c r="Q3" s="9">
        <v>2</v>
      </c>
      <c r="R3" s="9">
        <f>Q3*L3/1000000</f>
        <v>5.5759999999999996</v>
      </c>
      <c r="S3" s="12">
        <v>582</v>
      </c>
      <c r="T3" s="13">
        <f t="shared" si="0"/>
        <v>3720.2706431999995</v>
      </c>
      <c r="U3" s="13">
        <v>2024</v>
      </c>
      <c r="V3" s="8" t="s">
        <v>26</v>
      </c>
      <c r="W3" t="s">
        <v>25</v>
      </c>
    </row>
    <row r="4" spans="1:23" ht="58" x14ac:dyDescent="0.35">
      <c r="A4" s="1" t="s">
        <v>31</v>
      </c>
      <c r="B4">
        <v>15.6</v>
      </c>
      <c r="C4">
        <v>405</v>
      </c>
      <c r="D4" t="s">
        <v>2</v>
      </c>
      <c r="E4" s="7">
        <v>700</v>
      </c>
      <c r="F4" s="7">
        <v>16000</v>
      </c>
      <c r="G4" s="7" t="s">
        <v>17</v>
      </c>
      <c r="H4" s="7">
        <v>8</v>
      </c>
      <c r="I4" s="7">
        <f>F4/H4</f>
        <v>2000</v>
      </c>
      <c r="J4" s="5">
        <v>10.199999999999999</v>
      </c>
      <c r="K4" s="7">
        <v>72</v>
      </c>
      <c r="L4" s="7">
        <f>39.3*1000000</f>
        <v>39300000</v>
      </c>
      <c r="M4" s="3">
        <v>1.18</v>
      </c>
      <c r="N4" s="3">
        <f>I4*J4*K4*24*M4/1000000</f>
        <v>41.596415999999998</v>
      </c>
      <c r="O4" s="11">
        <f>65*1000</f>
        <v>65000</v>
      </c>
      <c r="P4" s="9">
        <f>O4*N4/1000000</f>
        <v>2.7037670400000002</v>
      </c>
      <c r="Q4" s="9">
        <v>1</v>
      </c>
      <c r="R4" s="9">
        <f>Q4*L4/1000000</f>
        <v>39.299999999999997</v>
      </c>
      <c r="S4" s="12">
        <v>240.6</v>
      </c>
      <c r="T4" s="13">
        <f>S4*N4*1000000/1000000</f>
        <v>10008.097689599999</v>
      </c>
      <c r="U4" s="13">
        <v>2025</v>
      </c>
      <c r="V4" s="8" t="s">
        <v>28</v>
      </c>
      <c r="W4" t="s">
        <v>30</v>
      </c>
    </row>
    <row r="5" spans="1:23" x14ac:dyDescent="0.35">
      <c r="U5" s="13"/>
    </row>
  </sheetData>
  <phoneticPr fontId="4" type="noConversion"/>
  <hyperlinks>
    <hyperlink ref="V2" r:id="rId1" display="https://klu.ai/blog/gpt-4-llm," xr:uid="{E9A5D52C-027D-4D44-9A07-E9F45CCE438B}"/>
    <hyperlink ref="V3" r:id="rId2" display="https://arxiv.org/pdf/2412.19437" xr:uid="{781C5116-03DA-4C3F-940A-D9BBD500AB72}"/>
    <hyperlink ref="V4" r:id="rId3" display="https://arxiv.org/pdf/2407.21783_x000a__x000a_" xr:uid="{4E45A306-EADB-4928-A1D0-D80C2AA47EB2}"/>
  </hyperlinks>
  <pageMargins left="0.7" right="0.7" top="0.75" bottom="0.75" header="0.3" footer="0.3"/>
  <headerFooter>
    <oddFooter>&amp;L_x000D_&amp;1#&amp;"Calibri"&amp;11&amp;K000000 PUBLIC</oddFooter>
  </headerFooter>
</worksheet>
</file>

<file path=docMetadata/LabelInfo.xml><?xml version="1.0" encoding="utf-8"?>
<clbl:labelList xmlns:clbl="http://schemas.microsoft.com/office/2020/mipLabelMetadata">
  <clbl:label id="{9b11cc00-f760-4531-ada4-f37b929e4f84}" enabled="1" method="Privileged" siteId="{aff3442b-5f55-409c-be77-da97b366435a}"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Subramanian Narayanan</dc:creator>
  <cp:lastModifiedBy>Subramanian Narayanan</cp:lastModifiedBy>
  <dcterms:created xsi:type="dcterms:W3CDTF">2025-01-01T07:03:53Z</dcterms:created>
  <dcterms:modified xsi:type="dcterms:W3CDTF">2025-01-02T01:30:49Z</dcterms:modified>
</cp:coreProperties>
</file>