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model_training_resource_consumption_benchmark\raw_data\"/>
    </mc:Choice>
  </mc:AlternateContent>
  <xr:revisionPtr revIDLastSave="0" documentId="13_ncr:1_{4E80869B-2FEF-499F-B2C3-62B6E0358BFD}" xr6:coauthVersionLast="47" xr6:coauthVersionMax="47" xr10:uidLastSave="{00000000-0000-0000-0000-000000000000}"/>
  <bookViews>
    <workbookView xWindow="25490" yWindow="3470" windowWidth="19420" windowHeight="11020" xr2:uid="{63DAF364-F857-4F0A-938E-B54295742752}"/>
  </bookViews>
  <sheets>
    <sheet name="raw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O5" i="1"/>
  <c r="I5" i="1"/>
  <c r="N5" i="1" s="1"/>
  <c r="T5" i="1" s="1"/>
  <c r="O4" i="1"/>
  <c r="P4" i="1" s="1"/>
  <c r="N4" i="1"/>
  <c r="T4" i="1" s="1"/>
  <c r="L4" i="1"/>
  <c r="R4" i="1" s="1"/>
  <c r="I4" i="1"/>
  <c r="O3" i="1"/>
  <c r="L3" i="1"/>
  <c r="R3" i="1" s="1"/>
  <c r="I3" i="1"/>
  <c r="N3" i="1" s="1"/>
  <c r="T3" i="1" s="1"/>
  <c r="O2" i="1"/>
  <c r="L2" i="1"/>
  <c r="R2" i="1" s="1"/>
  <c r="I2" i="1"/>
  <c r="N2" i="1" s="1"/>
  <c r="T2" i="1" s="1"/>
  <c r="P2" i="1" l="1"/>
  <c r="P3" i="1"/>
  <c r="P5" i="1"/>
</calcChain>
</file>

<file path=xl/sharedStrings.xml><?xml version="1.0" encoding="utf-8"?>
<sst xmlns="http://schemas.openxmlformats.org/spreadsheetml/2006/main" count="43" uniqueCount="41">
  <si>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</si>
  <si>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</si>
  <si>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</si>
  <si>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</si>
  <si>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</si>
  <si>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</si>
  <si>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</si>
  <si>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</si>
  <si>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</si>
  <si>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</si>
  <si>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</si>
  <si>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</si>
  <si>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</si>
  <si>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</si>
  <si>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</si>
  <si>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</si>
  <si>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</si>
  <si>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</si>
  <si>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</si>
  <si>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</si>
  <si>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</si>
  <si>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</si>
  <si>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</si>
  <si>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</si>
  <si>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</si>
  <si>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</si>
  <si>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</si>
  <si>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</si>
  <si>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</si>
  <si>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</si>
  <si>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</si>
  <si>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</si>
  <si>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</si>
  <si>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</si>
  <si>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</si>
  <si>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Total Training related Compute Cost (USD $ mil)</t>
  </si>
  <si>
    <t>Estimated Carbon Footprint in training location (gCO2e/KWh)</t>
  </si>
  <si>
    <t>Estimated Total Carbon Footprint for training (tonnes CO2e)</t>
  </si>
  <si>
    <t>Mistral - NeMo</t>
  </si>
  <si>
    <t>Misral offcial announcement: https://mistral.ai/news/mistral-nemo/,
NVIDIA announcement: https://blogs.nvidia.com/blog/mistral-nvidia-ai-model/#:~:text=Mistral%20NeMo%20was%20trained%20on,to%20the%20latest%20NVIDIA%20architecture.,
nvidia dgx Cloud platform: https://www.nvidia.com/en-us/data-center/dgx-cloud/,
Datacenter PUE report: https://www.fabricatedknowledge.com/p/hyper-scalers-and-energy-costs,</t>
  </si>
  <si>
    <t>No reliable source to get training related data, but I have speculated from the release dates and announcements to provide a crude estimation for the training time to be 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</si>
</sst>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xf numFmtId="2" fontId="0" fillId="0" borderId="0" xfId="0" applyNumberFormat="1"/>
    <xf numFmtId="164" fontId="0" fillId="0" borderId="0" xfId="0" applyNumberFormat="1"/>
    <xf numFmtId="1" fontId="0" fillId="0" borderId="0" xfId="0" applyNumberFormat="1"/>
    <xf numFmtId="0" fontId="3" fillId="0" borderId="0" xfId="2" applyAlignment="1">
      <alignment wrapText="1"/>
    </xf>
    <xf numFmtId="44" fontId="0" fillId="0" borderId="0" xfId="1" applyFont="1"/>
    <xf numFmtId="165" fontId="0" fillId="0" borderId="0" xfId="1" applyNumberFormat="1" applyFont="1"/>
    <xf numFmtId="2" fontId="0" fillId="0" borderId="0" xfId="1" applyNumberFormat="1" applyFont="1"/>
    <xf numFmtId="1" fontId="0" fillId="0" borderId="0" xfId="1" applyNumberFormat="1" applyFont="1"/>
    <xf numFmtId="0" fontId="2" fillId="0" borderId="0" xfId="0" applyFont="1" applyAlignment="1">
      <alignment horizontal="left"/>
    </xf>
    <xf numFmtId="0" fontId="2" fillId="2" borderId="0" xfId="0" applyFont="1" applyFill="1" applyAlignment="1">
      <alignment horizontal="left"/>
    </xf>
    <xf numFmtId="1" fontId="2" fillId="0" borderId="0" xfId="0" applyNumberFormat="1" applyFont="1" applyAlignment="1">
      <alignment horizontal="left"/>
    </xf>
    <xf numFmtId="1" fontId="2" fillId="2" borderId="0" xfId="0" applyNumberFormat="1" applyFont="1" applyFill="1" applyAlignment="1">
      <alignment horizontal="left"/>
    </xf>
    <xf numFmtId="164" fontId="2" fillId="0" borderId="0" xfId="0" applyNumberFormat="1" applyFont="1" applyAlignment="1">
      <alignment horizontal="left"/>
    </xf>
    <xf numFmtId="2" fontId="2" fillId="2" borderId="0" xfId="0" applyNumberFormat="1" applyFont="1" applyFill="1" applyAlignment="1">
      <alignment horizontal="left"/>
    </xf>
    <xf numFmtId="2" fontId="2" fillId="0" borderId="0" xfId="0" applyNumberFormat="1" applyFont="1" applyAlignment="1">
      <alignment horizontal="left"/>
    </xf>
    <xf numFmtId="165" fontId="2" fillId="2" borderId="0" xfId="1" applyNumberFormat="1" applyFont="1" applyFill="1" applyAlignment="1">
      <alignment horizontal="left"/>
    </xf>
    <xf numFmtId="44" fontId="2" fillId="0" borderId="0" xfId="1" applyFont="1" applyAlignment="1">
      <alignment horizontal="left"/>
    </xf>
    <xf numFmtId="2" fontId="0" fillId="3" borderId="0" xfId="1" applyNumberFormat="1" applyFont="1" applyFill="1"/>
    <xf numFmtId="0" fontId="0" fillId="3" borderId="0" xfId="0" applyFill="1"/>
    <xf numFmtId="1" fontId="0" fillId="3" borderId="0" xfId="0" applyNumberFormat="1" applyFill="1"/>
    <xf numFmtId="165" fontId="0" fillId="3" borderId="0" xfId="1" applyNumberFormat="1" applyFont="1"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4" Type="http://schemas.openxmlformats.org/officeDocument/2006/relationships/hyperlink" Target="https://blogs.nvidia.com/blog/mistral-nvidia-ai-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5"/>
  <sheetViews>
    <sheetView tabSelected="1" zoomScale="55" zoomScaleNormal="55" workbookViewId="0">
      <selection activeCell="B2" sqref="B2"/>
    </sheetView>
  </sheetViews>
  <sheetFormatPr defaultRowHeight="14.5" x14ac:dyDescent="0.35"/>
  <cols>
    <col min="1" max="1" width="23.54296875" style="1" bestFit="1" customWidth="1"/>
    <col min="2" max="2" width="35.81640625" bestFit="1" customWidth="1"/>
    <col min="3" max="3" width="32" bestFit="1" customWidth="1"/>
    <col min="4" max="4" width="15.453125" bestFit="1" customWidth="1"/>
    <col min="5" max="5" width="28" style="4" bestFit="1" customWidth="1"/>
    <col min="6" max="6" width="32.36328125" style="4" bestFit="1" customWidth="1"/>
    <col min="7" max="7" width="21.08984375" style="4" bestFit="1" customWidth="1"/>
    <col min="8" max="8" width="29.08984375" style="4" bestFit="1" customWidth="1"/>
    <col min="9" max="9" width="32" style="4" bestFit="1" customWidth="1"/>
    <col min="10" max="10" width="47" style="3" bestFit="1" customWidth="1"/>
    <col min="11" max="11" width="33.26953125" style="4" bestFit="1" customWidth="1"/>
    <col min="12" max="12" width="37.90625" style="4" bestFit="1" customWidth="1"/>
    <col min="13" max="13" width="67" style="2" bestFit="1" customWidth="1"/>
    <col min="14" max="14" width="50.81640625" style="2" bestFit="1" customWidth="1"/>
    <col min="15" max="15" width="55.81640625" style="7" bestFit="1" customWidth="1"/>
    <col min="16" max="16" width="47.36328125" bestFit="1" customWidth="1"/>
    <col min="17" max="17" width="49.1796875" bestFit="1" customWidth="1"/>
    <col min="18" max="18" width="51.36328125" bestFit="1" customWidth="1"/>
    <col min="19" max="19" width="52.36328125" style="2" bestFit="1" customWidth="1"/>
    <col min="20" max="20" width="51" bestFit="1" customWidth="1"/>
    <col min="21" max="21" width="28.54296875" style="4" bestFit="1" customWidth="1"/>
    <col min="22" max="22" width="150.6328125" bestFit="1" customWidth="1"/>
    <col min="23" max="23" width="195.81640625" bestFit="1" customWidth="1"/>
  </cols>
  <sheetData>
    <row r="1" spans="1:23" s="10" customFormat="1" x14ac:dyDescent="0.35">
      <c r="A1" s="10" t="s">
        <v>1</v>
      </c>
      <c r="B1" s="11" t="s">
        <v>27</v>
      </c>
      <c r="C1" s="11" t="s">
        <v>10</v>
      </c>
      <c r="D1" s="11" t="s">
        <v>0</v>
      </c>
      <c r="E1" s="12" t="s">
        <v>3</v>
      </c>
      <c r="F1" s="13" t="s">
        <v>32</v>
      </c>
      <c r="G1" s="12" t="s">
        <v>12</v>
      </c>
      <c r="H1" s="12" t="s">
        <v>14</v>
      </c>
      <c r="I1" s="12" t="s">
        <v>16</v>
      </c>
      <c r="J1" s="14" t="s">
        <v>15</v>
      </c>
      <c r="K1" s="13" t="s">
        <v>8</v>
      </c>
      <c r="L1" s="12" t="s">
        <v>33</v>
      </c>
      <c r="M1" s="15" t="s">
        <v>22</v>
      </c>
      <c r="N1" s="16" t="s">
        <v>34</v>
      </c>
      <c r="O1" s="17" t="s">
        <v>19</v>
      </c>
      <c r="P1" s="10" t="s">
        <v>11</v>
      </c>
      <c r="Q1" s="17" t="s">
        <v>24</v>
      </c>
      <c r="R1" s="18" t="s">
        <v>35</v>
      </c>
      <c r="S1" s="15" t="s">
        <v>36</v>
      </c>
      <c r="T1" s="12" t="s">
        <v>37</v>
      </c>
      <c r="U1" s="12" t="s">
        <v>20</v>
      </c>
      <c r="V1" s="10" t="s">
        <v>5</v>
      </c>
      <c r="W1" s="10" t="s">
        <v>21</v>
      </c>
    </row>
    <row r="2" spans="1:23" ht="130.5" x14ac:dyDescent="0.35">
      <c r="A2" s="1" t="s">
        <v>6</v>
      </c>
      <c r="B2">
        <v>13</v>
      </c>
      <c r="C2">
        <v>280</v>
      </c>
      <c r="D2" t="s">
        <v>4</v>
      </c>
      <c r="E2" s="4">
        <v>400</v>
      </c>
      <c r="F2" s="4">
        <v>25000</v>
      </c>
      <c r="G2" s="4" t="s">
        <v>13</v>
      </c>
      <c r="H2" s="4">
        <v>8</v>
      </c>
      <c r="I2" s="4">
        <f>F2/H2</f>
        <v>3125</v>
      </c>
      <c r="J2" s="3">
        <v>6.5</v>
      </c>
      <c r="K2" s="4">
        <v>100</v>
      </c>
      <c r="L2" s="4">
        <f>K2*24*F2</f>
        <v>60000000</v>
      </c>
      <c r="M2" s="2">
        <v>1.18</v>
      </c>
      <c r="N2" s="2">
        <f>I2*J2*K2*24*M2/1000000</f>
        <v>57.524999999999999</v>
      </c>
      <c r="O2" s="7">
        <f>65*1000</f>
        <v>65000</v>
      </c>
      <c r="P2" s="6">
        <f>O2*N2/1000000</f>
        <v>3.739125</v>
      </c>
      <c r="Q2" s="6">
        <v>1</v>
      </c>
      <c r="R2" s="6">
        <f>Q2*L2/1000000</f>
        <v>60</v>
      </c>
      <c r="S2" s="8">
        <v>240.6</v>
      </c>
      <c r="T2" s="9">
        <f t="shared" ref="T2:T5" si="0">S2*N2*1000000/1000000</f>
        <v>13840.514999999999</v>
      </c>
      <c r="U2" s="9">
        <v>2023</v>
      </c>
      <c r="V2" s="5" t="s">
        <v>23</v>
      </c>
      <c r="W2" t="s">
        <v>29</v>
      </c>
    </row>
    <row r="3" spans="1:23" ht="58" x14ac:dyDescent="0.35">
      <c r="A3" s="1" t="s">
        <v>31</v>
      </c>
      <c r="B3">
        <v>15.6</v>
      </c>
      <c r="C3">
        <v>405</v>
      </c>
      <c r="D3" t="s">
        <v>2</v>
      </c>
      <c r="E3" s="4">
        <v>700</v>
      </c>
      <c r="F3" s="4">
        <v>16000</v>
      </c>
      <c r="G3" s="4" t="s">
        <v>17</v>
      </c>
      <c r="H3" s="4">
        <v>8</v>
      </c>
      <c r="I3" s="4">
        <f>F3/H3</f>
        <v>2000</v>
      </c>
      <c r="J3" s="3">
        <v>10.199999999999999</v>
      </c>
      <c r="K3" s="4">
        <v>72</v>
      </c>
      <c r="L3" s="4">
        <f>39.3*1000000</f>
        <v>39300000</v>
      </c>
      <c r="M3" s="2">
        <v>1.18</v>
      </c>
      <c r="N3" s="2">
        <f>I3*J3*K3*24*M3/1000000</f>
        <v>41.596415999999998</v>
      </c>
      <c r="O3" s="7">
        <f>65*1000</f>
        <v>65000</v>
      </c>
      <c r="P3" s="6">
        <f>O3*N3/1000000</f>
        <v>2.7037670400000002</v>
      </c>
      <c r="Q3" s="6">
        <v>1</v>
      </c>
      <c r="R3" s="6">
        <f>Q3*L3/1000000</f>
        <v>39.299999999999997</v>
      </c>
      <c r="S3" s="19">
        <v>240.6</v>
      </c>
      <c r="T3" s="9">
        <f>S3*N3*1000000/1000000</f>
        <v>10008.097689599999</v>
      </c>
      <c r="U3" s="9">
        <v>2024</v>
      </c>
      <c r="V3" s="5" t="s">
        <v>28</v>
      </c>
      <c r="W3" t="s">
        <v>30</v>
      </c>
    </row>
    <row r="4" spans="1:23" ht="58" x14ac:dyDescent="0.35">
      <c r="A4" s="1" t="s">
        <v>38</v>
      </c>
      <c r="B4" s="20">
        <v>15</v>
      </c>
      <c r="C4">
        <v>12</v>
      </c>
      <c r="D4" t="s">
        <v>2</v>
      </c>
      <c r="E4" s="4">
        <v>700</v>
      </c>
      <c r="F4" s="4">
        <v>3072</v>
      </c>
      <c r="G4" s="4" t="s">
        <v>17</v>
      </c>
      <c r="H4" s="4">
        <v>8</v>
      </c>
      <c r="I4" s="4">
        <f>F4/H4</f>
        <v>384</v>
      </c>
      <c r="J4" s="3">
        <v>10.199999999999999</v>
      </c>
      <c r="K4" s="21">
        <v>60</v>
      </c>
      <c r="L4" s="4">
        <f>K4*24*F4</f>
        <v>4423680</v>
      </c>
      <c r="M4" s="2">
        <v>1.2</v>
      </c>
      <c r="N4" s="2">
        <f>I4*J4*K4*24*M4/1000000</f>
        <v>6.7682303999999984</v>
      </c>
      <c r="O4" s="22">
        <f>70*1000</f>
        <v>70000</v>
      </c>
      <c r="P4" s="6">
        <f>O4*N4/1000000</f>
        <v>0.47377612799999991</v>
      </c>
      <c r="Q4" s="6">
        <v>1</v>
      </c>
      <c r="R4" s="6">
        <f>Q4*L4/1000000</f>
        <v>4.4236800000000001</v>
      </c>
      <c r="S4" s="19">
        <v>240.6</v>
      </c>
      <c r="T4" s="9">
        <f>S4*N4*1000000/1000000</f>
        <v>1628.4362342399995</v>
      </c>
      <c r="U4" s="9">
        <v>2024</v>
      </c>
      <c r="V4" s="5" t="s">
        <v>39</v>
      </c>
      <c r="W4" t="s">
        <v>40</v>
      </c>
    </row>
    <row r="5" spans="1:23" ht="159.5" x14ac:dyDescent="0.35">
      <c r="A5" s="1" t="s">
        <v>9</v>
      </c>
      <c r="B5">
        <v>14.8</v>
      </c>
      <c r="C5">
        <v>671</v>
      </c>
      <c r="D5" t="s">
        <v>7</v>
      </c>
      <c r="E5" s="4">
        <v>500</v>
      </c>
      <c r="F5" s="4">
        <v>2048</v>
      </c>
      <c r="G5" s="4" t="s">
        <v>18</v>
      </c>
      <c r="H5" s="4">
        <v>8</v>
      </c>
      <c r="I5" s="4">
        <f>F5/H5</f>
        <v>256</v>
      </c>
      <c r="J5" s="3">
        <v>10.199999999999999</v>
      </c>
      <c r="K5" s="4">
        <v>60</v>
      </c>
      <c r="L5" s="4">
        <v>2788000</v>
      </c>
      <c r="M5" s="2">
        <v>1.7</v>
      </c>
      <c r="N5" s="2">
        <f>I5*J5*K5*24*M5/1000000</f>
        <v>6.3922175999999995</v>
      </c>
      <c r="O5" s="7">
        <f>70*1000</f>
        <v>70000</v>
      </c>
      <c r="P5" s="6">
        <f>O5*N5/1000000</f>
        <v>0.44745523199999998</v>
      </c>
      <c r="Q5" s="6">
        <v>2</v>
      </c>
      <c r="R5" s="6">
        <f>Q5*L5/1000000</f>
        <v>5.5759999999999996</v>
      </c>
      <c r="S5" s="8">
        <v>582</v>
      </c>
      <c r="T5" s="9">
        <f t="shared" si="0"/>
        <v>3720.2706431999995</v>
      </c>
      <c r="U5" s="9">
        <v>2024</v>
      </c>
      <c r="V5" s="5" t="s">
        <v>26</v>
      </c>
      <c r="W5" t="s">
        <v>25</v>
      </c>
    </row>
  </sheetData>
  <phoneticPr fontId="4" type="noConversion"/>
  <hyperlinks>
    <hyperlink ref="V2" r:id="rId1" display="https://klu.ai/blog/gpt-4-llm," xr:uid="{F6835768-1B64-4515-A12D-F38858FB6995}"/>
    <hyperlink ref="V5" r:id="rId2" display="https://arxiv.org/pdf/2412.19437" xr:uid="{C68D234F-EDC7-49AA-AA20-FDF6FDE73DE8}"/>
    <hyperlink ref="V3" r:id="rId3" display="https://arxiv.org/pdf/2407.21783_x000a__x000a_" xr:uid="{04799FB1-C432-4A98-AF93-35596258EBE9}"/>
    <hyperlink ref="V4" r:id="rId4" location=":~:text=Mistral%20NeMo%20was%20trained%20on,to%20the%20latest%20NVIDIA%20architecture.,_x000a_" display="https://blogs.nvidia.com/blog/mistral-nvidia-ai-model/#:~:text=Mistral%20NeMo%20was%20trained%20on,to%20the%20latest%20NVIDIA%20architecture.,_x000a_" xr:uid="{B59D7718-1226-4B27-9573-50D55AB9AB19}"/>
  </hyperlinks>
  <pageMargins left="0.7" right="0.7" top="0.75" bottom="0.75" header="0.3" footer="0.3"/>
  <headerFooter>
    <oddFooter>&amp;L_x000D_&amp;1#&amp;"Calibri"&amp;11&amp;K000000 PUBLIC</oddFooter>
  </headerFooter>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2025-01-06T05:54:55Z</dcterms:modified>
</cp:coreProperties>
</file>