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405"/>
  </bookViews>
  <sheets>
    <sheet name="FlightLogger" sheetId="1" r:id="rId1"/>
  </sheets>
  <calcPr calcId="144525"/>
</workbook>
</file>

<file path=xl/calcChain.xml><?xml version="1.0" encoding="utf-8"?>
<calcChain xmlns="http://schemas.openxmlformats.org/spreadsheetml/2006/main">
  <c r="H3" i="1" l="1"/>
  <c r="I3" i="1" s="1"/>
  <c r="H24" i="1"/>
  <c r="I24" i="1" s="1"/>
  <c r="H11" i="1"/>
  <c r="I11" i="1" s="1"/>
  <c r="H10" i="1"/>
  <c r="I10" i="1" s="1"/>
  <c r="H9" i="1"/>
  <c r="I9" i="1" s="1"/>
  <c r="H7" i="1"/>
  <c r="H6" i="1"/>
  <c r="I6" i="1" s="1"/>
  <c r="H5" i="1"/>
  <c r="H4" i="1"/>
  <c r="I4" i="1" s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8" i="1"/>
  <c r="I7" i="1"/>
  <c r="I5" i="1"/>
  <c r="H2" i="1"/>
  <c r="I2" i="1" s="1"/>
  <c r="I39" i="1" l="1"/>
</calcChain>
</file>

<file path=xl/sharedStrings.xml><?xml version="1.0" encoding="utf-8"?>
<sst xmlns="http://schemas.openxmlformats.org/spreadsheetml/2006/main" count="279" uniqueCount="170">
  <si>
    <t>Comment</t>
  </si>
  <si>
    <t>Description</t>
  </si>
  <si>
    <t>Designator</t>
  </si>
  <si>
    <t>Footprint</t>
  </si>
  <si>
    <t>LibRef</t>
  </si>
  <si>
    <t>Quantity</t>
  </si>
  <si>
    <t>12p</t>
  </si>
  <si>
    <t>Capacitor</t>
  </si>
  <si>
    <t>C10, C11</t>
  </si>
  <si>
    <t>0402_cap</t>
  </si>
  <si>
    <t>CAP</t>
  </si>
  <si>
    <t>100n</t>
  </si>
  <si>
    <t>C12, C13, C15, C21, C25, C30, C31, C40, C41, C51</t>
  </si>
  <si>
    <t>4u7</t>
  </si>
  <si>
    <t>C14, C32, C42</t>
  </si>
  <si>
    <t>1u</t>
  </si>
  <si>
    <t>C16</t>
  </si>
  <si>
    <t>100p</t>
  </si>
  <si>
    <t>C17</t>
  </si>
  <si>
    <t>N/C</t>
  </si>
  <si>
    <t>C18</t>
  </si>
  <si>
    <t>0.8p</t>
  </si>
  <si>
    <t>C19</t>
  </si>
  <si>
    <t>1.2p</t>
  </si>
  <si>
    <t>C20</t>
  </si>
  <si>
    <t>330p</t>
  </si>
  <si>
    <t>C22</t>
  </si>
  <si>
    <t>10u</t>
  </si>
  <si>
    <t>C23, C24, C50</t>
  </si>
  <si>
    <t>10n</t>
  </si>
  <si>
    <t>C26</t>
  </si>
  <si>
    <t>100u</t>
  </si>
  <si>
    <t>C27, C28</t>
  </si>
  <si>
    <t>1206_cap</t>
  </si>
  <si>
    <t>0603_led_green</t>
  </si>
  <si>
    <t>LED</t>
  </si>
  <si>
    <t>PMEG2002AESF</t>
  </si>
  <si>
    <t>Schottky Barrier Diode</t>
  </si>
  <si>
    <t>D20, D21, D22</t>
  </si>
  <si>
    <t>SOD962_2</t>
  </si>
  <si>
    <t>1PS76SB10</t>
  </si>
  <si>
    <t>D Zener</t>
  </si>
  <si>
    <t>Zener Diode</t>
  </si>
  <si>
    <t>D23</t>
  </si>
  <si>
    <t>VMN2M</t>
  </si>
  <si>
    <t>PAD</t>
  </si>
  <si>
    <t>Pad</t>
  </si>
  <si>
    <t>J1, J2, J3, J4, J10, J11, J12, J13</t>
  </si>
  <si>
    <t>PAD_0.6x1mm</t>
  </si>
  <si>
    <t>3.9nH</t>
  </si>
  <si>
    <t>Inductor</t>
  </si>
  <si>
    <t>L1</t>
  </si>
  <si>
    <t>0402_res</t>
  </si>
  <si>
    <t>L20</t>
  </si>
  <si>
    <t>1008_Inductor</t>
  </si>
  <si>
    <t>Conn3</t>
  </si>
  <si>
    <t>3pin connection</t>
  </si>
  <si>
    <t>P1</t>
  </si>
  <si>
    <t>HDR1X3</t>
  </si>
  <si>
    <t>conn_3pin_1</t>
  </si>
  <si>
    <t>Conn4</t>
  </si>
  <si>
    <t>4pin connection</t>
  </si>
  <si>
    <t>P2</t>
  </si>
  <si>
    <t>conn_4pin_1row_1mm</t>
  </si>
  <si>
    <t>conn_4pin</t>
  </si>
  <si>
    <t>120</t>
  </si>
  <si>
    <t>Resistor</t>
  </si>
  <si>
    <t>R10, R11, R12</t>
  </si>
  <si>
    <t>RES</t>
  </si>
  <si>
    <t>1k</t>
  </si>
  <si>
    <t>R13, R14</t>
  </si>
  <si>
    <t>100k</t>
  </si>
  <si>
    <t>R20, R28</t>
  </si>
  <si>
    <t>33k</t>
  </si>
  <si>
    <t>R21</t>
  </si>
  <si>
    <t>47k</t>
  </si>
  <si>
    <t>R22, R24, R50</t>
  </si>
  <si>
    <t>6k8</t>
  </si>
  <si>
    <t>R23</t>
  </si>
  <si>
    <t>22k</t>
  </si>
  <si>
    <t>R25</t>
  </si>
  <si>
    <t>2R2</t>
  </si>
  <si>
    <t>R26</t>
  </si>
  <si>
    <t>0603_res</t>
  </si>
  <si>
    <t>4k7</t>
  </si>
  <si>
    <t>R27, R30, R31</t>
  </si>
  <si>
    <t>0</t>
  </si>
  <si>
    <t>R32</t>
  </si>
  <si>
    <t>nRF52832</t>
  </si>
  <si>
    <t>ARM Cortex M4  microcontroller with 2.4GHz radio</t>
  </si>
  <si>
    <t>U1</t>
  </si>
  <si>
    <t>QFN48</t>
  </si>
  <si>
    <t>XC9264</t>
  </si>
  <si>
    <t>18V 0.5A step down DC-DC converter</t>
  </si>
  <si>
    <t>U2</t>
  </si>
  <si>
    <t>USP-6C</t>
  </si>
  <si>
    <t>MPL3115A2</t>
  </si>
  <si>
    <t>Precision barometer sensor I2C</t>
  </si>
  <si>
    <t>U3</t>
  </si>
  <si>
    <t>MMA8452Q</t>
  </si>
  <si>
    <t>3 axis accelerometer</t>
  </si>
  <si>
    <t>U4</t>
  </si>
  <si>
    <t>QFN16SP</t>
  </si>
  <si>
    <t>S25FL064L</t>
  </si>
  <si>
    <t>64Mbit NOR flash</t>
  </si>
  <si>
    <t>U5</t>
  </si>
  <si>
    <t>USON8</t>
  </si>
  <si>
    <t>Crystal Oscillator</t>
  </si>
  <si>
    <t>Y1</t>
  </si>
  <si>
    <t>Cristal_2_1.6_4pin</t>
  </si>
  <si>
    <t>XTAL</t>
  </si>
  <si>
    <t>Location</t>
  </si>
  <si>
    <t>IN-S63AT5G</t>
  </si>
  <si>
    <t>D11</t>
  </si>
  <si>
    <t>D10</t>
  </si>
  <si>
    <t>Green LED</t>
  </si>
  <si>
    <t>LL-S192VC-V1-2B</t>
  </si>
  <si>
    <t>Price</t>
  </si>
  <si>
    <t xml:space="preserve"> Total</t>
  </si>
  <si>
    <t>nRF52832-QFAA-R7</t>
  </si>
  <si>
    <t>XC9264B75DER-G</t>
  </si>
  <si>
    <t>S25FL064LABNFV040</t>
  </si>
  <si>
    <t>CDZVT2R3.0B</t>
  </si>
  <si>
    <t>Red LED</t>
  </si>
  <si>
    <t>B1P7S3</t>
  </si>
  <si>
    <t>NX2016SA-32M-EXS00A-CS06465</t>
  </si>
  <si>
    <t>B2P1S1</t>
  </si>
  <si>
    <t>B2P1S15</t>
  </si>
  <si>
    <t>B2P1S21</t>
  </si>
  <si>
    <t>B2P1S18</t>
  </si>
  <si>
    <t>n/a</t>
  </si>
  <si>
    <t>Part name</t>
  </si>
  <si>
    <t>GRM31CR61A107ME05L</t>
  </si>
  <si>
    <t>885012205067</t>
  </si>
  <si>
    <t>GRM155R60G106ME44J</t>
  </si>
  <si>
    <t>L-07W3N9JV4T</t>
  </si>
  <si>
    <t>2.2uH</t>
  </si>
  <si>
    <t>B2P2S12</t>
  </si>
  <si>
    <t>B2P2S17</t>
  </si>
  <si>
    <t>B2P2S34</t>
  </si>
  <si>
    <t>B2P2S27</t>
  </si>
  <si>
    <t>B2P2S28</t>
  </si>
  <si>
    <t>B2P2S22</t>
  </si>
  <si>
    <t>B2P2S24</t>
  </si>
  <si>
    <t>B2P2S5</t>
  </si>
  <si>
    <t>B2P2S21</t>
  </si>
  <si>
    <t>B2P2S1</t>
  </si>
  <si>
    <t>Total</t>
  </si>
  <si>
    <t>MAMK2520H2R2M</t>
  </si>
  <si>
    <t>B1P1S15</t>
  </si>
  <si>
    <t>B1P4S18</t>
  </si>
  <si>
    <t>B1P2S20</t>
  </si>
  <si>
    <t>B1P2S25</t>
  </si>
  <si>
    <t>B1P3S23</t>
  </si>
  <si>
    <t>B1P5S21</t>
  </si>
  <si>
    <t>B1P7S20</t>
  </si>
  <si>
    <t>B1P5S20</t>
  </si>
  <si>
    <t>B1P6S12</t>
  </si>
  <si>
    <t>B2P1S31</t>
  </si>
  <si>
    <t>B2P1S34</t>
  </si>
  <si>
    <t>B2P1S30</t>
  </si>
  <si>
    <t>B2P1S32</t>
  </si>
  <si>
    <t>B2P1S28</t>
  </si>
  <si>
    <t>B2P1S29</t>
  </si>
  <si>
    <t>B2P1S33</t>
  </si>
  <si>
    <t>B2P1S55</t>
  </si>
  <si>
    <t>B2P1S54</t>
  </si>
  <si>
    <t>0603_led_red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</si>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</sst>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115" zoomScaleNormal="115" workbookViewId="0">
      <selection activeCell="K2" sqref="K2"/>
    </sheetView>
  </sheetViews>
  <sheetFormatPr defaultRowHeight="15" x14ac:dyDescent="0.25"/>
  <cols>
    <col min="1" max="1" width="34.140625" customWidth="1"/>
    <col min="2" max="3" width="23.42578125" customWidth="1"/>
    <col min="4" max="4" width="40.85546875" customWidth="1"/>
    <col min="5" max="5" width="18" customWidth="1"/>
    <col min="6" max="6" width="12.7109375" customWidth="1"/>
    <col min="7" max="7" width="7.140625" style="12" customWidth="1"/>
    <col min="8" max="8" width="9.85546875" style="7" customWidth="1"/>
    <col min="9" max="9" width="9.140625" style="7"/>
    <col min="10" max="10" width="16" style="6" customWidth="1"/>
  </cols>
  <sheetData>
    <row r="1" spans="1:11" x14ac:dyDescent="0.25">
      <c r="A1" s="1" t="s">
        <v>2</v>
      </c>
      <c r="B1" s="1" t="s">
        <v>0</v>
      </c>
      <c r="C1" s="1" t="s">
        <v>131</v>
      </c>
      <c r="D1" s="1" t="s">
        <v>1</v>
      </c>
      <c r="E1" s="1" t="s">
        <v>3</v>
      </c>
      <c r="F1" s="1" t="s">
        <v>4</v>
      </c>
      <c r="G1" s="10" t="s">
        <v>5</v>
      </c>
      <c r="H1" s="4" t="s">
        <v>117</v>
      </c>
      <c r="I1" s="4" t="s">
        <v>118</v>
      </c>
      <c r="J1" s="3" t="s">
        <v>111</v>
      </c>
    </row>
    <row r="2" spans="1:11" x14ac:dyDescent="0.25">
      <c r="A2" s="2" t="s">
        <v>90</v>
      </c>
      <c r="B2" s="2" t="s">
        <v>119</v>
      </c>
      <c r="C2" s="2" t="s">
        <v>119</v>
      </c>
      <c r="D2" s="2" t="s">
        <v>89</v>
      </c>
      <c r="E2" s="2" t="s">
        <v>91</v>
      </c>
      <c r="F2" s="2" t="s">
        <v>88</v>
      </c>
      <c r="G2" s="11">
        <v>1</v>
      </c>
      <c r="H2" s="5">
        <f>23.4*1.19</f>
        <v>27.845999999999997</v>
      </c>
      <c r="I2" s="5">
        <f t="shared" ref="I2:I38" si="0">H2*G2</f>
        <v>27.845999999999997</v>
      </c>
      <c r="J2" s="8" t="s">
        <v>149</v>
      </c>
    </row>
    <row r="3" spans="1:11" x14ac:dyDescent="0.25">
      <c r="A3" s="2" t="s">
        <v>94</v>
      </c>
      <c r="B3" s="2" t="s">
        <v>120</v>
      </c>
      <c r="C3" s="2" t="s">
        <v>120</v>
      </c>
      <c r="D3" s="2" t="s">
        <v>93</v>
      </c>
      <c r="E3" s="2" t="s">
        <v>95</v>
      </c>
      <c r="F3" s="2" t="s">
        <v>92</v>
      </c>
      <c r="G3" s="11">
        <v>1</v>
      </c>
      <c r="H3" s="5">
        <f>4.5*1.19</f>
        <v>5.3549999999999995</v>
      </c>
      <c r="I3" s="5">
        <f t="shared" si="0"/>
        <v>5.3549999999999995</v>
      </c>
      <c r="J3" s="8" t="s">
        <v>150</v>
      </c>
      <c r="K3" t="s">
        <v>168</v>
      </c>
    </row>
    <row r="4" spans="1:11" x14ac:dyDescent="0.25">
      <c r="A4" s="2" t="s">
        <v>98</v>
      </c>
      <c r="B4" s="2" t="s">
        <v>96</v>
      </c>
      <c r="C4" s="2" t="s">
        <v>96</v>
      </c>
      <c r="D4" s="2" t="s">
        <v>97</v>
      </c>
      <c r="E4" s="2" t="s">
        <v>96</v>
      </c>
      <c r="F4" s="2" t="s">
        <v>96</v>
      </c>
      <c r="G4" s="11">
        <v>1</v>
      </c>
      <c r="H4" s="5">
        <f>20.9*1.19</f>
        <v>24.870999999999999</v>
      </c>
      <c r="I4" s="5">
        <f t="shared" si="0"/>
        <v>24.870999999999999</v>
      </c>
      <c r="J4" s="8" t="s">
        <v>151</v>
      </c>
      <c r="K4" t="s">
        <v>168</v>
      </c>
    </row>
    <row r="5" spans="1:11" x14ac:dyDescent="0.25">
      <c r="A5" s="2" t="s">
        <v>101</v>
      </c>
      <c r="B5" s="2" t="s">
        <v>99</v>
      </c>
      <c r="C5" s="2" t="s">
        <v>99</v>
      </c>
      <c r="D5" s="2" t="s">
        <v>100</v>
      </c>
      <c r="E5" s="2" t="s">
        <v>102</v>
      </c>
      <c r="F5" s="2" t="s">
        <v>99</v>
      </c>
      <c r="G5" s="11">
        <v>1</v>
      </c>
      <c r="H5" s="5">
        <f>10.3*1.19</f>
        <v>12.257</v>
      </c>
      <c r="I5" s="5">
        <f t="shared" si="0"/>
        <v>12.257</v>
      </c>
      <c r="J5" s="8" t="s">
        <v>152</v>
      </c>
      <c r="K5" t="s">
        <v>168</v>
      </c>
    </row>
    <row r="6" spans="1:11" x14ac:dyDescent="0.25">
      <c r="A6" s="2" t="s">
        <v>105</v>
      </c>
      <c r="B6" s="2" t="s">
        <v>121</v>
      </c>
      <c r="C6" s="2" t="s">
        <v>121</v>
      </c>
      <c r="D6" s="2" t="s">
        <v>104</v>
      </c>
      <c r="E6" s="2" t="s">
        <v>106</v>
      </c>
      <c r="F6" s="2" t="s">
        <v>103</v>
      </c>
      <c r="G6" s="11">
        <v>1</v>
      </c>
      <c r="H6" s="5">
        <f>4.9*1.19</f>
        <v>5.8310000000000004</v>
      </c>
      <c r="I6" s="5">
        <f t="shared" si="0"/>
        <v>5.8310000000000004</v>
      </c>
      <c r="J6" s="8" t="s">
        <v>153</v>
      </c>
      <c r="K6" t="s">
        <v>168</v>
      </c>
    </row>
    <row r="7" spans="1:11" x14ac:dyDescent="0.25">
      <c r="A7" s="2" t="s">
        <v>43</v>
      </c>
      <c r="B7" s="2" t="s">
        <v>122</v>
      </c>
      <c r="C7" s="2" t="s">
        <v>122</v>
      </c>
      <c r="D7" s="2" t="s">
        <v>42</v>
      </c>
      <c r="E7" s="2" t="s">
        <v>44</v>
      </c>
      <c r="F7" s="2" t="s">
        <v>41</v>
      </c>
      <c r="G7" s="11">
        <v>1</v>
      </c>
      <c r="H7" s="5">
        <f>0.66*1.19</f>
        <v>0.78539999999999999</v>
      </c>
      <c r="I7" s="5">
        <f t="shared" si="0"/>
        <v>0.78539999999999999</v>
      </c>
      <c r="J7" s="8" t="s">
        <v>154</v>
      </c>
      <c r="K7" t="s">
        <v>168</v>
      </c>
    </row>
    <row r="8" spans="1:11" x14ac:dyDescent="0.25">
      <c r="A8" s="2" t="s">
        <v>114</v>
      </c>
      <c r="B8" s="2" t="s">
        <v>116</v>
      </c>
      <c r="C8" s="2" t="s">
        <v>116</v>
      </c>
      <c r="D8" s="2" t="s">
        <v>123</v>
      </c>
      <c r="E8" s="2" t="s">
        <v>167</v>
      </c>
      <c r="F8" s="2" t="s">
        <v>35</v>
      </c>
      <c r="G8" s="11">
        <v>1</v>
      </c>
      <c r="H8" s="5">
        <v>0.5</v>
      </c>
      <c r="I8" s="5">
        <f t="shared" si="0"/>
        <v>0.5</v>
      </c>
      <c r="J8" s="8" t="s">
        <v>124</v>
      </c>
    </row>
    <row r="9" spans="1:11" x14ac:dyDescent="0.25">
      <c r="A9" s="2" t="s">
        <v>113</v>
      </c>
      <c r="B9" s="2" t="s">
        <v>112</v>
      </c>
      <c r="C9" s="2" t="s">
        <v>112</v>
      </c>
      <c r="D9" s="2" t="s">
        <v>115</v>
      </c>
      <c r="E9" s="2" t="s">
        <v>34</v>
      </c>
      <c r="F9" s="2" t="s">
        <v>35</v>
      </c>
      <c r="G9" s="11">
        <v>1</v>
      </c>
      <c r="H9" s="5">
        <f>0.4*1.19</f>
        <v>0.47599999999999998</v>
      </c>
      <c r="I9" s="5">
        <f t="shared" si="0"/>
        <v>0.47599999999999998</v>
      </c>
      <c r="J9" s="8" t="s">
        <v>155</v>
      </c>
    </row>
    <row r="10" spans="1:11" x14ac:dyDescent="0.25">
      <c r="A10" s="2" t="s">
        <v>38</v>
      </c>
      <c r="B10" s="2" t="s">
        <v>36</v>
      </c>
      <c r="C10" s="2" t="s">
        <v>36</v>
      </c>
      <c r="D10" s="2" t="s">
        <v>37</v>
      </c>
      <c r="E10" s="2" t="s">
        <v>39</v>
      </c>
      <c r="F10" s="2" t="s">
        <v>40</v>
      </c>
      <c r="G10" s="11">
        <v>3</v>
      </c>
      <c r="H10" s="5">
        <f>1.1*1.19</f>
        <v>1.3089999999999999</v>
      </c>
      <c r="I10" s="5">
        <f t="shared" si="0"/>
        <v>3.9269999999999996</v>
      </c>
      <c r="J10" s="8" t="s">
        <v>156</v>
      </c>
      <c r="K10" t="s">
        <v>168</v>
      </c>
    </row>
    <row r="11" spans="1:11" x14ac:dyDescent="0.25">
      <c r="A11" s="2" t="s">
        <v>108</v>
      </c>
      <c r="B11" s="2" t="s">
        <v>125</v>
      </c>
      <c r="C11" s="2" t="s">
        <v>125</v>
      </c>
      <c r="D11" s="2" t="s">
        <v>107</v>
      </c>
      <c r="E11" s="2" t="s">
        <v>109</v>
      </c>
      <c r="F11" s="2" t="s">
        <v>110</v>
      </c>
      <c r="G11" s="11">
        <v>1</v>
      </c>
      <c r="H11" s="5">
        <f>2.1*1.19</f>
        <v>2.4990000000000001</v>
      </c>
      <c r="I11" s="5">
        <f t="shared" si="0"/>
        <v>2.4990000000000001</v>
      </c>
      <c r="J11" s="8" t="s">
        <v>157</v>
      </c>
      <c r="K11" t="s">
        <v>168</v>
      </c>
    </row>
    <row r="12" spans="1:11" x14ac:dyDescent="0.25">
      <c r="A12" s="2" t="s">
        <v>8</v>
      </c>
      <c r="B12" s="2" t="s">
        <v>6</v>
      </c>
      <c r="C12" s="2"/>
      <c r="D12" s="2" t="s">
        <v>7</v>
      </c>
      <c r="E12" s="2" t="s">
        <v>9</v>
      </c>
      <c r="F12" s="2" t="s">
        <v>10</v>
      </c>
      <c r="G12" s="11">
        <v>2</v>
      </c>
      <c r="H12" s="5">
        <v>0.1</v>
      </c>
      <c r="I12" s="5">
        <f t="shared" si="0"/>
        <v>0.2</v>
      </c>
      <c r="J12" s="8" t="s">
        <v>126</v>
      </c>
      <c r="K12" t="s">
        <v>168</v>
      </c>
    </row>
    <row r="13" spans="1:11" x14ac:dyDescent="0.25">
      <c r="A13" s="2" t="s">
        <v>12</v>
      </c>
      <c r="B13" s="2" t="s">
        <v>11</v>
      </c>
      <c r="C13" s="2"/>
      <c r="D13" s="2" t="s">
        <v>7</v>
      </c>
      <c r="E13" s="2" t="s">
        <v>9</v>
      </c>
      <c r="F13" s="2" t="s">
        <v>10</v>
      </c>
      <c r="G13" s="11">
        <v>10</v>
      </c>
      <c r="H13" s="5">
        <v>0.1</v>
      </c>
      <c r="I13" s="5">
        <f t="shared" si="0"/>
        <v>1</v>
      </c>
      <c r="J13" s="8" t="s">
        <v>127</v>
      </c>
      <c r="K13" t="s">
        <v>168</v>
      </c>
    </row>
    <row r="14" spans="1:11" x14ac:dyDescent="0.25">
      <c r="A14" s="2" t="s">
        <v>14</v>
      </c>
      <c r="B14" s="2" t="s">
        <v>13</v>
      </c>
      <c r="C14" s="2"/>
      <c r="D14" s="2" t="s">
        <v>7</v>
      </c>
      <c r="E14" s="2" t="s">
        <v>9</v>
      </c>
      <c r="F14" s="2" t="s">
        <v>10</v>
      </c>
      <c r="G14" s="11">
        <v>3</v>
      </c>
      <c r="H14" s="5">
        <v>0.2</v>
      </c>
      <c r="I14" s="5">
        <f t="shared" si="0"/>
        <v>0.60000000000000009</v>
      </c>
      <c r="J14" s="8" t="s">
        <v>128</v>
      </c>
      <c r="K14" t="s">
        <v>168</v>
      </c>
    </row>
    <row r="15" spans="1:11" x14ac:dyDescent="0.25">
      <c r="A15" s="2" t="s">
        <v>16</v>
      </c>
      <c r="B15" s="2" t="s">
        <v>15</v>
      </c>
      <c r="C15" s="2"/>
      <c r="D15" s="2" t="s">
        <v>7</v>
      </c>
      <c r="E15" s="2" t="s">
        <v>9</v>
      </c>
      <c r="F15" s="2" t="s">
        <v>10</v>
      </c>
      <c r="G15" s="11">
        <v>1</v>
      </c>
      <c r="H15" s="5">
        <v>0.1</v>
      </c>
      <c r="I15" s="5">
        <f t="shared" si="0"/>
        <v>0.1</v>
      </c>
      <c r="J15" s="8" t="s">
        <v>129</v>
      </c>
      <c r="K15" t="s">
        <v>168</v>
      </c>
    </row>
    <row r="16" spans="1:11" x14ac:dyDescent="0.25">
      <c r="A16" s="2" t="s">
        <v>18</v>
      </c>
      <c r="B16" s="2" t="s">
        <v>17</v>
      </c>
      <c r="C16" s="2"/>
      <c r="D16" s="2" t="s">
        <v>7</v>
      </c>
      <c r="E16" s="2" t="s">
        <v>9</v>
      </c>
      <c r="F16" s="2" t="s">
        <v>10</v>
      </c>
      <c r="G16" s="11">
        <v>1</v>
      </c>
      <c r="H16" s="5">
        <v>0.1</v>
      </c>
      <c r="I16" s="5">
        <f t="shared" si="0"/>
        <v>0.1</v>
      </c>
      <c r="J16" s="8" t="s">
        <v>158</v>
      </c>
      <c r="K16" t="s">
        <v>168</v>
      </c>
    </row>
    <row r="17" spans="1:11" x14ac:dyDescent="0.25">
      <c r="A17" s="2" t="s">
        <v>20</v>
      </c>
      <c r="B17" s="2" t="s">
        <v>19</v>
      </c>
      <c r="C17" s="2"/>
      <c r="D17" s="2" t="s">
        <v>7</v>
      </c>
      <c r="E17" s="2" t="s">
        <v>9</v>
      </c>
      <c r="F17" s="2" t="s">
        <v>10</v>
      </c>
      <c r="G17" s="11">
        <v>1</v>
      </c>
      <c r="H17" s="5">
        <v>0</v>
      </c>
      <c r="I17" s="5">
        <f t="shared" si="0"/>
        <v>0</v>
      </c>
      <c r="J17" s="8" t="s">
        <v>130</v>
      </c>
      <c r="K17" t="s">
        <v>169</v>
      </c>
    </row>
    <row r="18" spans="1:11" x14ac:dyDescent="0.25">
      <c r="A18" s="2" t="s">
        <v>22</v>
      </c>
      <c r="B18" s="2" t="s">
        <v>21</v>
      </c>
      <c r="C18" s="2"/>
      <c r="D18" s="2" t="s">
        <v>7</v>
      </c>
      <c r="E18" s="2" t="s">
        <v>9</v>
      </c>
      <c r="F18" s="2" t="s">
        <v>10</v>
      </c>
      <c r="G18" s="11">
        <v>1</v>
      </c>
      <c r="H18" s="5">
        <v>0.5</v>
      </c>
      <c r="I18" s="5">
        <f t="shared" si="0"/>
        <v>0.5</v>
      </c>
      <c r="J18" s="8" t="s">
        <v>159</v>
      </c>
      <c r="K18" t="s">
        <v>168</v>
      </c>
    </row>
    <row r="19" spans="1:11" x14ac:dyDescent="0.25">
      <c r="A19" s="2" t="s">
        <v>24</v>
      </c>
      <c r="B19" s="2" t="s">
        <v>23</v>
      </c>
      <c r="C19" s="2"/>
      <c r="D19" s="2" t="s">
        <v>7</v>
      </c>
      <c r="E19" s="2" t="s">
        <v>9</v>
      </c>
      <c r="F19" s="2" t="s">
        <v>10</v>
      </c>
      <c r="G19" s="11">
        <v>1</v>
      </c>
      <c r="H19" s="5">
        <v>0.4</v>
      </c>
      <c r="I19" s="5">
        <f t="shared" si="0"/>
        <v>0.4</v>
      </c>
      <c r="J19" s="8" t="s">
        <v>160</v>
      </c>
      <c r="K19" t="s">
        <v>168</v>
      </c>
    </row>
    <row r="20" spans="1:11" x14ac:dyDescent="0.25">
      <c r="A20" s="2" t="s">
        <v>26</v>
      </c>
      <c r="B20" s="2" t="s">
        <v>25</v>
      </c>
      <c r="C20" s="2"/>
      <c r="D20" s="2" t="s">
        <v>7</v>
      </c>
      <c r="E20" s="2" t="s">
        <v>9</v>
      </c>
      <c r="F20" s="2" t="s">
        <v>10</v>
      </c>
      <c r="G20" s="11">
        <v>1</v>
      </c>
      <c r="H20" s="5">
        <v>0.4</v>
      </c>
      <c r="I20" s="5">
        <f t="shared" si="0"/>
        <v>0.4</v>
      </c>
      <c r="J20" s="8" t="s">
        <v>161</v>
      </c>
      <c r="K20" t="s">
        <v>168</v>
      </c>
    </row>
    <row r="21" spans="1:11" x14ac:dyDescent="0.25">
      <c r="A21" s="2" t="s">
        <v>28</v>
      </c>
      <c r="B21" s="2" t="s">
        <v>27</v>
      </c>
      <c r="C21" s="2" t="s">
        <v>134</v>
      </c>
      <c r="D21" s="2" t="s">
        <v>7</v>
      </c>
      <c r="E21" s="2" t="s">
        <v>9</v>
      </c>
      <c r="F21" s="2" t="s">
        <v>10</v>
      </c>
      <c r="G21" s="11">
        <v>3</v>
      </c>
      <c r="H21" s="5">
        <v>0.5</v>
      </c>
      <c r="I21" s="5">
        <f t="shared" si="0"/>
        <v>1.5</v>
      </c>
      <c r="J21" s="8" t="s">
        <v>162</v>
      </c>
      <c r="K21" t="s">
        <v>168</v>
      </c>
    </row>
    <row r="22" spans="1:11" x14ac:dyDescent="0.25">
      <c r="A22" s="2" t="s">
        <v>30</v>
      </c>
      <c r="B22" s="2" t="s">
        <v>29</v>
      </c>
      <c r="C22" s="2" t="s">
        <v>133</v>
      </c>
      <c r="D22" s="2" t="s">
        <v>7</v>
      </c>
      <c r="E22" s="2" t="s">
        <v>9</v>
      </c>
      <c r="F22" s="2" t="s">
        <v>10</v>
      </c>
      <c r="G22" s="11">
        <v>1</v>
      </c>
      <c r="H22" s="5">
        <v>0.1</v>
      </c>
      <c r="I22" s="5">
        <f t="shared" si="0"/>
        <v>0.1</v>
      </c>
      <c r="J22" s="8" t="s">
        <v>163</v>
      </c>
      <c r="K22" t="s">
        <v>168</v>
      </c>
    </row>
    <row r="23" spans="1:11" x14ac:dyDescent="0.25">
      <c r="A23" s="2" t="s">
        <v>32</v>
      </c>
      <c r="B23" s="2" t="s">
        <v>31</v>
      </c>
      <c r="C23" s="2" t="s">
        <v>132</v>
      </c>
      <c r="D23" s="2" t="s">
        <v>7</v>
      </c>
      <c r="E23" s="2" t="s">
        <v>33</v>
      </c>
      <c r="F23" s="2" t="s">
        <v>10</v>
      </c>
      <c r="G23" s="11">
        <v>2</v>
      </c>
      <c r="H23" s="5">
        <v>2.9</v>
      </c>
      <c r="I23" s="5">
        <f t="shared" si="0"/>
        <v>5.8</v>
      </c>
      <c r="J23" s="8" t="s">
        <v>164</v>
      </c>
      <c r="K23" t="s">
        <v>168</v>
      </c>
    </row>
    <row r="24" spans="1:11" x14ac:dyDescent="0.25">
      <c r="A24" s="2" t="s">
        <v>51</v>
      </c>
      <c r="B24" s="2" t="s">
        <v>49</v>
      </c>
      <c r="C24" s="2" t="s">
        <v>135</v>
      </c>
      <c r="D24" s="2" t="s">
        <v>50</v>
      </c>
      <c r="E24" s="2" t="s">
        <v>52</v>
      </c>
      <c r="F24" s="2" t="s">
        <v>50</v>
      </c>
      <c r="G24" s="11">
        <v>1</v>
      </c>
      <c r="H24" s="5">
        <f>0.9*1.19</f>
        <v>1.071</v>
      </c>
      <c r="I24" s="5">
        <f t="shared" si="0"/>
        <v>1.071</v>
      </c>
      <c r="J24" s="8" t="s">
        <v>165</v>
      </c>
      <c r="K24" t="s">
        <v>168</v>
      </c>
    </row>
    <row r="25" spans="1:11" x14ac:dyDescent="0.25">
      <c r="A25" s="2" t="s">
        <v>53</v>
      </c>
      <c r="B25" s="2" t="s">
        <v>136</v>
      </c>
      <c r="C25" s="2" t="s">
        <v>148</v>
      </c>
      <c r="D25" s="2" t="s">
        <v>50</v>
      </c>
      <c r="E25" s="2" t="s">
        <v>54</v>
      </c>
      <c r="F25" s="2" t="s">
        <v>50</v>
      </c>
      <c r="G25" s="11">
        <v>1</v>
      </c>
      <c r="H25" s="5">
        <v>1</v>
      </c>
      <c r="I25" s="5">
        <f t="shared" si="0"/>
        <v>1</v>
      </c>
      <c r="J25" s="8" t="s">
        <v>166</v>
      </c>
      <c r="K25" t="s">
        <v>168</v>
      </c>
    </row>
    <row r="26" spans="1:11" x14ac:dyDescent="0.25">
      <c r="A26" s="2" t="s">
        <v>67</v>
      </c>
      <c r="B26" s="2" t="s">
        <v>65</v>
      </c>
      <c r="C26" s="2"/>
      <c r="D26" s="2" t="s">
        <v>66</v>
      </c>
      <c r="E26" s="2" t="s">
        <v>52</v>
      </c>
      <c r="F26" s="2" t="s">
        <v>68</v>
      </c>
      <c r="G26" s="11">
        <v>3</v>
      </c>
      <c r="H26" s="5">
        <v>0.1</v>
      </c>
      <c r="I26" s="5">
        <f t="shared" si="0"/>
        <v>0.30000000000000004</v>
      </c>
      <c r="J26" s="8" t="s">
        <v>137</v>
      </c>
      <c r="K26" t="s">
        <v>168</v>
      </c>
    </row>
    <row r="27" spans="1:11" x14ac:dyDescent="0.25">
      <c r="A27" s="2" t="s">
        <v>70</v>
      </c>
      <c r="B27" s="2" t="s">
        <v>69</v>
      </c>
      <c r="C27" s="2"/>
      <c r="D27" s="2" t="s">
        <v>66</v>
      </c>
      <c r="E27" s="2" t="s">
        <v>52</v>
      </c>
      <c r="F27" s="2" t="s">
        <v>68</v>
      </c>
      <c r="G27" s="11">
        <v>2</v>
      </c>
      <c r="H27" s="5">
        <v>0.1</v>
      </c>
      <c r="I27" s="5">
        <f t="shared" si="0"/>
        <v>0.2</v>
      </c>
      <c r="J27" s="8" t="s">
        <v>138</v>
      </c>
      <c r="K27" t="s">
        <v>168</v>
      </c>
    </row>
    <row r="28" spans="1:11" x14ac:dyDescent="0.25">
      <c r="A28" s="2" t="s">
        <v>72</v>
      </c>
      <c r="B28" s="2" t="s">
        <v>71</v>
      </c>
      <c r="C28" s="2"/>
      <c r="D28" s="2" t="s">
        <v>66</v>
      </c>
      <c r="E28" s="2" t="s">
        <v>52</v>
      </c>
      <c r="F28" s="2" t="s">
        <v>68</v>
      </c>
      <c r="G28" s="11">
        <v>2</v>
      </c>
      <c r="H28" s="5">
        <v>0.1</v>
      </c>
      <c r="I28" s="5">
        <f t="shared" si="0"/>
        <v>0.2</v>
      </c>
      <c r="J28" s="8" t="s">
        <v>139</v>
      </c>
      <c r="K28" t="s">
        <v>168</v>
      </c>
    </row>
    <row r="29" spans="1:11" x14ac:dyDescent="0.25">
      <c r="A29" s="2" t="s">
        <v>74</v>
      </c>
      <c r="B29" s="2" t="s">
        <v>73</v>
      </c>
      <c r="C29" s="2"/>
      <c r="D29" s="2" t="s">
        <v>66</v>
      </c>
      <c r="E29" s="2" t="s">
        <v>52</v>
      </c>
      <c r="F29" s="2" t="s">
        <v>68</v>
      </c>
      <c r="G29" s="11">
        <v>1</v>
      </c>
      <c r="H29" s="5">
        <v>0.1</v>
      </c>
      <c r="I29" s="5">
        <f t="shared" si="0"/>
        <v>0.1</v>
      </c>
      <c r="J29" s="8" t="s">
        <v>140</v>
      </c>
      <c r="K29" t="s">
        <v>168</v>
      </c>
    </row>
    <row r="30" spans="1:11" x14ac:dyDescent="0.25">
      <c r="A30" s="2" t="s">
        <v>76</v>
      </c>
      <c r="B30" s="2" t="s">
        <v>75</v>
      </c>
      <c r="C30" s="2"/>
      <c r="D30" s="2" t="s">
        <v>66</v>
      </c>
      <c r="E30" s="2" t="s">
        <v>52</v>
      </c>
      <c r="F30" s="2" t="s">
        <v>68</v>
      </c>
      <c r="G30" s="11">
        <v>3</v>
      </c>
      <c r="H30" s="5">
        <v>0.1</v>
      </c>
      <c r="I30" s="5">
        <f t="shared" si="0"/>
        <v>0.30000000000000004</v>
      </c>
      <c r="J30" s="8" t="s">
        <v>141</v>
      </c>
      <c r="K30" t="s">
        <v>168</v>
      </c>
    </row>
    <row r="31" spans="1:11" x14ac:dyDescent="0.25">
      <c r="A31" s="2" t="s">
        <v>78</v>
      </c>
      <c r="B31" s="2" t="s">
        <v>77</v>
      </c>
      <c r="C31" s="2"/>
      <c r="D31" s="2" t="s">
        <v>66</v>
      </c>
      <c r="E31" s="2" t="s">
        <v>52</v>
      </c>
      <c r="F31" s="2" t="s">
        <v>68</v>
      </c>
      <c r="G31" s="11">
        <v>1</v>
      </c>
      <c r="H31" s="5">
        <v>0.1</v>
      </c>
      <c r="I31" s="5">
        <f t="shared" si="0"/>
        <v>0.1</v>
      </c>
      <c r="J31" s="8" t="s">
        <v>142</v>
      </c>
      <c r="K31" t="s">
        <v>168</v>
      </c>
    </row>
    <row r="32" spans="1:11" x14ac:dyDescent="0.25">
      <c r="A32" s="2" t="s">
        <v>80</v>
      </c>
      <c r="B32" s="2" t="s">
        <v>79</v>
      </c>
      <c r="C32" s="2"/>
      <c r="D32" s="2" t="s">
        <v>66</v>
      </c>
      <c r="E32" s="2" t="s">
        <v>52</v>
      </c>
      <c r="F32" s="2" t="s">
        <v>68</v>
      </c>
      <c r="G32" s="11">
        <v>1</v>
      </c>
      <c r="H32" s="5">
        <v>0.1</v>
      </c>
      <c r="I32" s="5">
        <f t="shared" si="0"/>
        <v>0.1</v>
      </c>
      <c r="J32" s="8" t="s">
        <v>143</v>
      </c>
      <c r="K32" t="s">
        <v>168</v>
      </c>
    </row>
    <row r="33" spans="1:11" x14ac:dyDescent="0.25">
      <c r="A33" s="2" t="s">
        <v>82</v>
      </c>
      <c r="B33" s="2" t="s">
        <v>81</v>
      </c>
      <c r="C33" s="2"/>
      <c r="D33" s="2" t="s">
        <v>66</v>
      </c>
      <c r="E33" s="2" t="s">
        <v>83</v>
      </c>
      <c r="F33" s="2" t="s">
        <v>68</v>
      </c>
      <c r="G33" s="11">
        <v>1</v>
      </c>
      <c r="H33" s="5">
        <v>0.1</v>
      </c>
      <c r="I33" s="5">
        <f t="shared" si="0"/>
        <v>0.1</v>
      </c>
      <c r="J33" s="8" t="s">
        <v>144</v>
      </c>
      <c r="K33" t="s">
        <v>168</v>
      </c>
    </row>
    <row r="34" spans="1:11" x14ac:dyDescent="0.25">
      <c r="A34" s="2" t="s">
        <v>85</v>
      </c>
      <c r="B34" s="2" t="s">
        <v>84</v>
      </c>
      <c r="C34" s="2"/>
      <c r="D34" s="2" t="s">
        <v>66</v>
      </c>
      <c r="E34" s="2" t="s">
        <v>52</v>
      </c>
      <c r="F34" s="2" t="s">
        <v>68</v>
      </c>
      <c r="G34" s="11">
        <v>3</v>
      </c>
      <c r="H34" s="5">
        <v>0.1</v>
      </c>
      <c r="I34" s="5">
        <f t="shared" si="0"/>
        <v>0.30000000000000004</v>
      </c>
      <c r="J34" s="8" t="s">
        <v>145</v>
      </c>
      <c r="K34" t="s">
        <v>168</v>
      </c>
    </row>
    <row r="35" spans="1:11" x14ac:dyDescent="0.25">
      <c r="A35" s="2" t="s">
        <v>87</v>
      </c>
      <c r="B35" s="2" t="s">
        <v>86</v>
      </c>
      <c r="C35" s="2"/>
      <c r="D35" s="2" t="s">
        <v>66</v>
      </c>
      <c r="E35" s="2" t="s">
        <v>52</v>
      </c>
      <c r="F35" s="2" t="s">
        <v>68</v>
      </c>
      <c r="G35" s="11">
        <v>1</v>
      </c>
      <c r="H35" s="5">
        <v>0.1</v>
      </c>
      <c r="I35" s="5">
        <f t="shared" si="0"/>
        <v>0.1</v>
      </c>
      <c r="J35" s="8" t="s">
        <v>146</v>
      </c>
      <c r="K35" t="s">
        <v>168</v>
      </c>
    </row>
    <row r="36" spans="1:11" x14ac:dyDescent="0.25">
      <c r="A36" s="2" t="s">
        <v>47</v>
      </c>
      <c r="B36" s="2" t="s">
        <v>45</v>
      </c>
      <c r="C36" s="2"/>
      <c r="D36" s="2" t="s">
        <v>46</v>
      </c>
      <c r="E36" s="2" t="s">
        <v>48</v>
      </c>
      <c r="F36" s="2" t="s">
        <v>45</v>
      </c>
      <c r="G36" s="11">
        <v>8</v>
      </c>
      <c r="H36" s="5">
        <v>0</v>
      </c>
      <c r="I36" s="5">
        <f t="shared" si="0"/>
        <v>0</v>
      </c>
      <c r="J36" s="8" t="s">
        <v>130</v>
      </c>
    </row>
    <row r="37" spans="1:11" x14ac:dyDescent="0.25">
      <c r="A37" s="2" t="s">
        <v>57</v>
      </c>
      <c r="B37" s="2" t="s">
        <v>55</v>
      </c>
      <c r="C37" s="2"/>
      <c r="D37" s="2" t="s">
        <v>56</v>
      </c>
      <c r="E37" s="2" t="s">
        <v>58</v>
      </c>
      <c r="F37" s="2" t="s">
        <v>59</v>
      </c>
      <c r="G37" s="11">
        <v>1</v>
      </c>
      <c r="H37" s="5">
        <v>0</v>
      </c>
      <c r="I37" s="5">
        <f t="shared" si="0"/>
        <v>0</v>
      </c>
      <c r="J37" s="8" t="s">
        <v>130</v>
      </c>
    </row>
    <row r="38" spans="1:11" x14ac:dyDescent="0.25">
      <c r="A38" s="2" t="s">
        <v>62</v>
      </c>
      <c r="B38" s="2" t="s">
        <v>60</v>
      </c>
      <c r="C38" s="2"/>
      <c r="D38" s="2" t="s">
        <v>61</v>
      </c>
      <c r="E38" s="2" t="s">
        <v>63</v>
      </c>
      <c r="F38" s="2" t="s">
        <v>64</v>
      </c>
      <c r="G38" s="11">
        <v>1</v>
      </c>
      <c r="H38" s="5">
        <v>0</v>
      </c>
      <c r="I38" s="5">
        <f t="shared" si="0"/>
        <v>0</v>
      </c>
      <c r="J38" s="8" t="s">
        <v>130</v>
      </c>
    </row>
    <row r="39" spans="1:11" x14ac:dyDescent="0.25">
      <c r="H39" s="9" t="s">
        <v>147</v>
      </c>
      <c r="I39" s="7">
        <f>SUM(I2:I38)</f>
        <v>98.918399999999949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nagyizee</dc:creator>
  <cp:lastModifiedBy>nagyizee</cp:lastModifiedBy>
  <dcterms:created xsi:type="dcterms:W3CDTF">2020-01-12T16:09:35Z</dcterms:created>
  <dcterms:modified xsi:type="dcterms:W3CDTF">2020-02-29T13:45:31Z</dcterms:modified>
</cp:coreProperties>
</file>