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01_Generic_stuff" sheetId="1" r:id="rId1"/>
    <sheet name="02_HW_Components" sheetId="2" r:id="rId2"/>
    <sheet name="Work_hours" sheetId="5" r:id="rId3"/>
    <sheet name="Power source" sheetId="3" r:id="rId4"/>
    <sheet name="ExtFlash" sheetId="4" r:id="rId5"/>
  </sheets>
  <calcPr calcId="144525"/>
</workbook>
</file>

<file path=xl/calcChain.xml><?xml version="1.0" encoding="utf-8"?>
<calcChain xmlns="http://schemas.openxmlformats.org/spreadsheetml/2006/main">
  <c r="F41" i="3" l="1"/>
  <c r="F40" i="3"/>
  <c r="E16" i="3" l="1"/>
  <c r="F6" i="3"/>
  <c r="F5" i="3"/>
  <c r="D16" i="3" l="1"/>
  <c r="C16" i="3"/>
</calcChain>
</file>

<file path=xl/sharedStrings.xml><?xml version="1.0" encoding="utf-8"?>
<sst xmlns="http://schemas.openxmlformats.org/spreadsheetml/2006/main" count="188" uniqueCount="175">
  <si>
    <t>microcontroller:</t>
  </si>
  <si>
    <t>nfr52832</t>
  </si>
  <si>
    <t>Vmin</t>
  </si>
  <si>
    <t>Vmin ADC</t>
  </si>
  <si>
    <t>V optim</t>
  </si>
  <si>
    <t>V max</t>
  </si>
  <si>
    <t>pwr. sleep</t>
  </si>
  <si>
    <t>pwr. stop</t>
  </si>
  <si>
    <t>pwr. nom</t>
  </si>
  <si>
    <t>pwr. max</t>
  </si>
  <si>
    <t>pressure/temperature:</t>
  </si>
  <si>
    <t>mpl3115A2</t>
  </si>
  <si>
    <t>accelerometer:</t>
  </si>
  <si>
    <t>MMA8452QR1</t>
  </si>
  <si>
    <t>external flash:</t>
  </si>
  <si>
    <t>S25FL064LABNFA040</t>
  </si>
  <si>
    <t>9.2mA</t>
  </si>
  <si>
    <t>1.5uA</t>
  </si>
  <si>
    <t>0.7uA</t>
  </si>
  <si>
    <t>2mA</t>
  </si>
  <si>
    <t>260uA</t>
  </si>
  <si>
    <t>2uA</t>
  </si>
  <si>
    <t xml:space="preserve"> - </t>
  </si>
  <si>
    <t>6uA</t>
  </si>
  <si>
    <t>20uA</t>
  </si>
  <si>
    <t>165uA</t>
  </si>
  <si>
    <t>25uA</t>
  </si>
  <si>
    <t>20mA</t>
  </si>
  <si>
    <t>25mA</t>
  </si>
  <si>
    <t>Two hardware variants needed:</t>
  </si>
  <si>
    <t>3.3V for 5-6V power source (competition class) -  using TPS76333DBVR with [300mV dropout on 150mA] or  [100mV on 40mA]  -- Vmax at input: 10V</t>
  </si>
  <si>
    <t>Hardware requirements:</t>
  </si>
  <si>
    <t>H001</t>
  </si>
  <si>
    <t>H002</t>
  </si>
  <si>
    <t>H003</t>
  </si>
  <si>
    <t>Power requirements:  Flash operations request max. 25mA,  uC max load is 9.6mA,  pressure sensor has 2mA peaks, accelero needs 0.2mA, leds ~3mA  ------&gt; total 40mA</t>
  </si>
  <si>
    <t>H004</t>
  </si>
  <si>
    <t>Hardware variant to be selected by 0 Ohm resistor</t>
  </si>
  <si>
    <t>Battery input voltage measurement on separated tap -&gt; resistive divider (TBD) for reducing from 25V  (supports max 6 cells)</t>
  </si>
  <si>
    <t>3.0V for 1 cell LiPo application (DLGs)                -  using NCP700BSN30T1G  with 115mV dropout on 200mA                                  -- Vmax at input: 5.5V</t>
  </si>
  <si>
    <t>H005</t>
  </si>
  <si>
    <t>Input connector pinout:</t>
  </si>
  <si>
    <t xml:space="preserve">1 - </t>
  </si>
  <si>
    <t>GND</t>
  </si>
  <si>
    <t xml:space="preserve">2 - </t>
  </si>
  <si>
    <t>Vcc</t>
  </si>
  <si>
    <t xml:space="preserve">3 - </t>
  </si>
  <si>
    <t>Signal</t>
  </si>
  <si>
    <t>(5V from radio, or Vcell on 1 cell lipo)</t>
  </si>
  <si>
    <t>CH3 PPM</t>
  </si>
  <si>
    <t>4 -</t>
  </si>
  <si>
    <t>Vbatt</t>
  </si>
  <si>
    <t>H006</t>
  </si>
  <si>
    <t>0Ohm resistor strap to link Vbatt to Vcc (if direct connection to battery)</t>
  </si>
  <si>
    <t>to buy</t>
  </si>
  <si>
    <t>small smd shotky diodes  (100mA)</t>
  </si>
  <si>
    <t>supercap</t>
  </si>
  <si>
    <t>Calculations for XC9264B75DER-G:</t>
  </si>
  <si>
    <t>V.in</t>
  </si>
  <si>
    <t>V</t>
  </si>
  <si>
    <t>Cfb</t>
  </si>
  <si>
    <t>nF</t>
  </si>
  <si>
    <t>V.out</t>
  </si>
  <si>
    <t>Rfb2</t>
  </si>
  <si>
    <t>kOhm</t>
  </si>
  <si>
    <t>L</t>
  </si>
  <si>
    <t>uH</t>
  </si>
  <si>
    <t>fzfb</t>
  </si>
  <si>
    <t>Hz</t>
  </si>
  <si>
    <t>Rfb1</t>
  </si>
  <si>
    <t>Vfb</t>
  </si>
  <si>
    <t>Vout</t>
  </si>
  <si>
    <t xml:space="preserve">write power req. </t>
  </si>
  <si>
    <t>50mA</t>
  </si>
  <si>
    <t>Von min</t>
  </si>
  <si>
    <t>2.7V</t>
  </si>
  <si>
    <t>Vcut</t>
  </si>
  <si>
    <t>2.4V</t>
  </si>
  <si>
    <t>read power req.</t>
  </si>
  <si>
    <t>15mA</t>
  </si>
  <si>
    <t>with 20MHz clock</t>
  </si>
  <si>
    <t>stdby</t>
  </si>
  <si>
    <t>30uA</t>
  </si>
  <si>
    <t>T reset pulse</t>
  </si>
  <si>
    <t>200ns</t>
  </si>
  <si>
    <t>min</t>
  </si>
  <si>
    <t>T reset procedure</t>
  </si>
  <si>
    <t>100us</t>
  </si>
  <si>
    <t>T page prog 256</t>
  </si>
  <si>
    <t xml:space="preserve">450us </t>
  </si>
  <si>
    <t>1350us</t>
  </si>
  <si>
    <t>max:</t>
  </si>
  <si>
    <t>typ:</t>
  </si>
  <si>
    <t>T byte prog 1st</t>
  </si>
  <si>
    <t>75us</t>
  </si>
  <si>
    <t>90us</t>
  </si>
  <si>
    <t>T byte prog next</t>
  </si>
  <si>
    <t>10us</t>
  </si>
  <si>
    <t>30us</t>
  </si>
  <si>
    <t>T err sector 4k</t>
  </si>
  <si>
    <t>65ms</t>
  </si>
  <si>
    <t>320ms</t>
  </si>
  <si>
    <t>T err 1/2bk 32kB</t>
  </si>
  <si>
    <t>300ms</t>
  </si>
  <si>
    <t>600ms</t>
  </si>
  <si>
    <t>T err bk 64kB</t>
  </si>
  <si>
    <t>450ms</t>
  </si>
  <si>
    <t>1150ms</t>
  </si>
  <si>
    <t>T err all</t>
  </si>
  <si>
    <t>55s</t>
  </si>
  <si>
    <t>150s</t>
  </si>
  <si>
    <t>No NRF / No Accelero</t>
  </si>
  <si>
    <t>Vin</t>
  </si>
  <si>
    <t>Vdio</t>
  </si>
  <si>
    <t>mAIn</t>
  </si>
  <si>
    <t>v</t>
  </si>
  <si>
    <t>on divider</t>
  </si>
  <si>
    <t>R=</t>
  </si>
  <si>
    <t>V peak</t>
  </si>
  <si>
    <t>on the 2R2 resistor</t>
  </si>
  <si>
    <t xml:space="preserve">decay on </t>
  </si>
  <si>
    <t>500us</t>
  </si>
  <si>
    <t>-&gt;</t>
  </si>
  <si>
    <t>mA</t>
  </si>
  <si>
    <t>mA / diode</t>
  </si>
  <si>
    <t>- per diode endurance</t>
  </si>
  <si>
    <t>non repetitive</t>
  </si>
  <si>
    <t>repetitive</t>
  </si>
  <si>
    <t>4.5A / 8ms</t>
  </si>
  <si>
    <t>2A / 4ms</t>
  </si>
  <si>
    <t>Hw. design:</t>
  </si>
  <si>
    <t>hours</t>
  </si>
  <si>
    <t>Documentation:</t>
  </si>
  <si>
    <t>assembly</t>
  </si>
  <si>
    <t>testing</t>
  </si>
  <si>
    <t>Software:</t>
  </si>
  <si>
    <t>test rig and misc</t>
  </si>
  <si>
    <t>schematics</t>
  </si>
  <si>
    <t>layour + routing</t>
  </si>
  <si>
    <t>checks, outputs, order</t>
  </si>
  <si>
    <t>assembly template</t>
  </si>
  <si>
    <t>stencil prep.</t>
  </si>
  <si>
    <t>dbg. headers</t>
  </si>
  <si>
    <t>component selection</t>
  </si>
  <si>
    <t>1 piece - pastemask</t>
  </si>
  <si>
    <t>1 piece - component assy.</t>
  </si>
  <si>
    <t xml:space="preserve">1 piece - tests </t>
  </si>
  <si>
    <t>environment setup</t>
  </si>
  <si>
    <t>Project setup</t>
  </si>
  <si>
    <t>Os</t>
  </si>
  <si>
    <t>code + acrh.</t>
  </si>
  <si>
    <t>HAL</t>
  </si>
  <si>
    <t>basic IO / sys timers</t>
  </si>
  <si>
    <t>NRF startup / Os porting</t>
  </si>
  <si>
    <t>1 piece - flow</t>
  </si>
  <si>
    <t xml:space="preserve">2nd. debugger </t>
  </si>
  <si>
    <t>dbg.dongle</t>
  </si>
  <si>
    <t>gpio</t>
  </si>
  <si>
    <t>interface creation for i2c and Barometer</t>
  </si>
  <si>
    <t xml:space="preserve">i2c </t>
  </si>
  <si>
    <t>driver first exp.</t>
  </si>
  <si>
    <t>write operation</t>
  </si>
  <si>
    <t>finalizing driver and losing everything</t>
  </si>
  <si>
    <t>remaking the lost stuff from head + testing</t>
  </si>
  <si>
    <t>spi</t>
  </si>
  <si>
    <t xml:space="preserve">implementing the driver </t>
  </si>
  <si>
    <t xml:space="preserve">further impl. + tests, fixes </t>
  </si>
  <si>
    <t>Baro Sensor</t>
  </si>
  <si>
    <t>implementation</t>
  </si>
  <si>
    <t>implementation finalize - testing - error</t>
  </si>
  <si>
    <t xml:space="preserve">debugging </t>
  </si>
  <si>
    <t>Accelerometer</t>
  </si>
  <si>
    <t>documenting + impl. initialization+read</t>
  </si>
  <si>
    <t>selftest + various state machine stuff</t>
  </si>
  <si>
    <t>implementing API routines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</si>
</sst>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49" fontId="1" fillId="0" borderId="0" xfId="0" applyNumberFormat="1" applyFont="1" applyAlignment="1">
      <alignment vertical="center"/>
    </xf>
    <xf numFmtId="49" fontId="2" fillId="2" borderId="0" xfId="0" applyNumberFormat="1" applyFont="1" applyFill="1" applyAlignment="1">
      <alignment vertical="center"/>
    </xf>
    <xf numFmtId="49" fontId="1" fillId="3" borderId="0" xfId="0" applyNumberFormat="1" applyFont="1" applyFill="1" applyAlignment="1">
      <alignment vertical="center"/>
    </xf>
    <xf numFmtId="0" fontId="4" fillId="0" borderId="0" xfId="0" applyFont="1"/>
    <xf numFmtId="0" fontId="3" fillId="0" borderId="0" xfId="0" applyFont="1"/>
    <xf numFmtId="0" fontId="0" fillId="0" borderId="0" xfId="0" applyAlignment="1">
      <alignment horizontal="left"/>
    </xf>
    <xf numFmtId="0" fontId="0" fillId="0" borderId="0" xfId="0" quotePrefix="1" applyAlignment="1">
      <alignment horizontal="center"/>
    </xf>
    <xf numFmtId="0" fontId="0" fillId="0" borderId="0" xfId="0" quotePrefix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15"/>
  <sheetViews>
    <sheetView workbookViewId="0">
      <selection activeCell="E16" sqref="E16"/>
    </sheetView>
  </sheetViews>
  <sheetFormatPr defaultRowHeight="21.75" customHeight="1" x14ac:dyDescent="0.25"/>
  <cols>
    <col min="1" max="16384" width="9.140625" style="2"/>
  </cols>
  <sheetData>
    <row r="4" spans="1:8" s="3" customFormat="1" ht="21.75" customHeight="1" x14ac:dyDescent="0.25">
      <c r="A4" s="3" t="s">
        <v>31</v>
      </c>
    </row>
    <row r="5" spans="1:8" ht="21.75" customHeight="1" x14ac:dyDescent="0.25">
      <c r="B5" s="4" t="s">
        <v>32</v>
      </c>
      <c r="C5" s="2" t="s">
        <v>35</v>
      </c>
    </row>
    <row r="6" spans="1:8" ht="21.75" customHeight="1" x14ac:dyDescent="0.25">
      <c r="B6" s="4" t="s">
        <v>33</v>
      </c>
      <c r="C6" s="2" t="s">
        <v>29</v>
      </c>
    </row>
    <row r="7" spans="1:8" ht="21.75" customHeight="1" x14ac:dyDescent="0.25">
      <c r="D7" s="2" t="s">
        <v>30</v>
      </c>
    </row>
    <row r="8" spans="1:8" ht="21.75" customHeight="1" x14ac:dyDescent="0.25">
      <c r="D8" s="2" t="s">
        <v>39</v>
      </c>
    </row>
    <row r="9" spans="1:8" ht="21.75" customHeight="1" x14ac:dyDescent="0.25">
      <c r="B9" s="4" t="s">
        <v>34</v>
      </c>
      <c r="C9" s="2" t="s">
        <v>37</v>
      </c>
    </row>
    <row r="10" spans="1:8" ht="21.75" customHeight="1" x14ac:dyDescent="0.25">
      <c r="B10" s="4" t="s">
        <v>36</v>
      </c>
      <c r="C10" s="2" t="s">
        <v>38</v>
      </c>
    </row>
    <row r="11" spans="1:8" ht="21.75" customHeight="1" x14ac:dyDescent="0.25">
      <c r="B11" s="4" t="s">
        <v>40</v>
      </c>
      <c r="C11" s="2" t="s">
        <v>53</v>
      </c>
    </row>
    <row r="12" spans="1:8" ht="21.75" customHeight="1" x14ac:dyDescent="0.25">
      <c r="B12" s="4" t="s">
        <v>52</v>
      </c>
      <c r="C12" s="2" t="s">
        <v>41</v>
      </c>
      <c r="F12" s="2" t="s">
        <v>42</v>
      </c>
      <c r="G12" s="2" t="s">
        <v>43</v>
      </c>
    </row>
    <row r="13" spans="1:8" ht="21.75" customHeight="1" x14ac:dyDescent="0.25">
      <c r="F13" s="2" t="s">
        <v>44</v>
      </c>
      <c r="G13" s="2" t="s">
        <v>45</v>
      </c>
      <c r="H13" s="2" t="s">
        <v>48</v>
      </c>
    </row>
    <row r="14" spans="1:8" ht="21.75" customHeight="1" x14ac:dyDescent="0.25">
      <c r="F14" s="2" t="s">
        <v>46</v>
      </c>
      <c r="G14" s="2" t="s">
        <v>47</v>
      </c>
      <c r="H14" s="2" t="s">
        <v>49</v>
      </c>
    </row>
    <row r="15" spans="1:8" ht="21.75" customHeight="1" x14ac:dyDescent="0.25">
      <c r="F15" s="2" t="s">
        <v>50</v>
      </c>
      <c r="G15" s="2" t="s">
        <v>51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workbookViewId="0">
      <selection activeCell="B8" sqref="B8"/>
    </sheetView>
  </sheetViews>
  <sheetFormatPr defaultRowHeight="15" x14ac:dyDescent="0.25"/>
  <cols>
    <col min="1" max="1" width="36.85546875" customWidth="1"/>
    <col min="2" max="2" width="19" customWidth="1"/>
    <col min="3" max="10" width="9.85546875" style="1" customWidth="1"/>
  </cols>
  <sheetData>
    <row r="2" spans="1:10" x14ac:dyDescent="0.25"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</row>
    <row r="3" spans="1:10" x14ac:dyDescent="0.25">
      <c r="A3" t="s">
        <v>0</v>
      </c>
      <c r="B3" t="s">
        <v>1</v>
      </c>
      <c r="C3" s="1">
        <v>1.7</v>
      </c>
      <c r="D3" s="1">
        <v>1.7</v>
      </c>
      <c r="E3" s="1">
        <v>3</v>
      </c>
      <c r="F3" s="1">
        <v>3.6</v>
      </c>
      <c r="G3" s="1" t="s">
        <v>18</v>
      </c>
      <c r="H3" s="1" t="s">
        <v>17</v>
      </c>
      <c r="I3" s="1" t="s">
        <v>16</v>
      </c>
    </row>
    <row r="4" spans="1:10" x14ac:dyDescent="0.25">
      <c r="A4" t="s">
        <v>10</v>
      </c>
      <c r="B4" t="s">
        <v>11</v>
      </c>
      <c r="C4" s="1">
        <v>1.9</v>
      </c>
      <c r="D4" s="1" t="s">
        <v>22</v>
      </c>
      <c r="E4" s="1">
        <v>2.5</v>
      </c>
      <c r="F4" s="1">
        <v>3.6</v>
      </c>
      <c r="G4" s="1" t="s">
        <v>21</v>
      </c>
      <c r="H4" s="1" t="s">
        <v>22</v>
      </c>
      <c r="I4" s="1" t="s">
        <v>20</v>
      </c>
      <c r="J4" s="1" t="s">
        <v>19</v>
      </c>
    </row>
    <row r="5" spans="1:10" x14ac:dyDescent="0.25">
      <c r="A5" t="s">
        <v>12</v>
      </c>
      <c r="B5" t="s">
        <v>13</v>
      </c>
      <c r="C5" s="1">
        <v>1.9</v>
      </c>
      <c r="D5" s="1" t="s">
        <v>22</v>
      </c>
      <c r="E5" s="1">
        <v>2.5</v>
      </c>
      <c r="F5" s="1">
        <v>3.6</v>
      </c>
      <c r="G5" s="1" t="s">
        <v>23</v>
      </c>
      <c r="H5" s="1" t="s">
        <v>22</v>
      </c>
      <c r="I5" s="1" t="s">
        <v>24</v>
      </c>
      <c r="J5" s="1" t="s">
        <v>25</v>
      </c>
    </row>
    <row r="6" spans="1:10" x14ac:dyDescent="0.25">
      <c r="A6" t="s">
        <v>14</v>
      </c>
      <c r="B6" t="s">
        <v>15</v>
      </c>
      <c r="C6" s="1">
        <v>2.7</v>
      </c>
      <c r="D6" s="1" t="s">
        <v>22</v>
      </c>
      <c r="E6" s="1">
        <v>3</v>
      </c>
      <c r="F6" s="1">
        <v>3.6</v>
      </c>
      <c r="G6" s="1" t="s">
        <v>21</v>
      </c>
      <c r="H6" s="1" t="s">
        <v>26</v>
      </c>
      <c r="I6" s="1" t="s">
        <v>27</v>
      </c>
      <c r="J6" s="1" t="s">
        <v>28</v>
      </c>
    </row>
    <row r="16" spans="1:10" x14ac:dyDescent="0.25">
      <c r="A16" t="s">
        <v>54</v>
      </c>
      <c r="B16" t="s">
        <v>55</v>
      </c>
    </row>
    <row r="17" spans="2:2" x14ac:dyDescent="0.25">
      <c r="B17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4"/>
  <sheetViews>
    <sheetView tabSelected="1" workbookViewId="0">
      <selection activeCell="I29" sqref="I29"/>
    </sheetView>
  </sheetViews>
  <sheetFormatPr defaultRowHeight="15" x14ac:dyDescent="0.25"/>
  <cols>
    <col min="2" max="2" width="16.7109375" customWidth="1"/>
    <col min="3" max="3" width="24.28515625" customWidth="1"/>
    <col min="4" max="4" width="9.140625" style="1"/>
    <col min="7" max="7" width="17.140625" customWidth="1"/>
    <col min="8" max="8" width="15.85546875" customWidth="1"/>
    <col min="9" max="9" width="40.28515625" style="7" customWidth="1"/>
    <col min="10" max="10" width="9.140625" style="1"/>
  </cols>
  <sheetData>
    <row r="2" spans="2:10" x14ac:dyDescent="0.25">
      <c r="D2" s="1" t="s">
        <v>131</v>
      </c>
      <c r="J2" s="1" t="s">
        <v>131</v>
      </c>
    </row>
    <row r="3" spans="2:10" x14ac:dyDescent="0.25">
      <c r="B3" t="s">
        <v>132</v>
      </c>
      <c r="D3" s="1">
        <v>10</v>
      </c>
      <c r="G3" t="s">
        <v>135</v>
      </c>
    </row>
    <row r="4" spans="2:10" x14ac:dyDescent="0.25">
      <c r="B4" t="s">
        <v>130</v>
      </c>
      <c r="C4" t="s">
        <v>137</v>
      </c>
      <c r="D4" s="1">
        <v>16</v>
      </c>
      <c r="H4" t="s">
        <v>148</v>
      </c>
      <c r="J4" s="1">
        <v>3</v>
      </c>
    </row>
    <row r="5" spans="2:10" x14ac:dyDescent="0.25">
      <c r="C5" t="s">
        <v>138</v>
      </c>
      <c r="D5" s="1">
        <v>20</v>
      </c>
      <c r="H5" t="s">
        <v>149</v>
      </c>
      <c r="I5" s="7" t="s">
        <v>150</v>
      </c>
      <c r="J5" s="1">
        <v>20</v>
      </c>
    </row>
    <row r="6" spans="2:10" x14ac:dyDescent="0.25">
      <c r="C6" t="s">
        <v>139</v>
      </c>
      <c r="D6" s="1">
        <v>8</v>
      </c>
      <c r="I6" s="7" t="s">
        <v>134</v>
      </c>
      <c r="J6" s="1">
        <v>8</v>
      </c>
    </row>
    <row r="7" spans="2:10" x14ac:dyDescent="0.25">
      <c r="H7" t="s">
        <v>151</v>
      </c>
      <c r="I7" s="7" t="s">
        <v>152</v>
      </c>
      <c r="J7" s="1">
        <v>10</v>
      </c>
    </row>
    <row r="8" spans="2:10" x14ac:dyDescent="0.25">
      <c r="I8" s="7" t="s">
        <v>157</v>
      </c>
      <c r="J8" s="1">
        <v>4</v>
      </c>
    </row>
    <row r="10" spans="2:10" x14ac:dyDescent="0.25">
      <c r="H10" t="s">
        <v>153</v>
      </c>
      <c r="J10" s="1">
        <v>6</v>
      </c>
    </row>
    <row r="11" spans="2:10" x14ac:dyDescent="0.25">
      <c r="B11" t="s">
        <v>136</v>
      </c>
      <c r="C11" t="s">
        <v>140</v>
      </c>
      <c r="D11" s="1">
        <v>4</v>
      </c>
    </row>
    <row r="12" spans="2:10" x14ac:dyDescent="0.25">
      <c r="C12" t="s">
        <v>141</v>
      </c>
      <c r="D12" s="1">
        <v>1</v>
      </c>
      <c r="H12" t="s">
        <v>158</v>
      </c>
      <c r="J12" s="1">
        <v>2</v>
      </c>
    </row>
    <row r="13" spans="2:10" x14ac:dyDescent="0.25">
      <c r="C13" t="s">
        <v>142</v>
      </c>
      <c r="D13" s="1">
        <v>1</v>
      </c>
      <c r="H13" t="s">
        <v>159</v>
      </c>
      <c r="I13" s="7" t="s">
        <v>160</v>
      </c>
      <c r="J13" s="1">
        <v>2</v>
      </c>
    </row>
    <row r="14" spans="2:10" x14ac:dyDescent="0.25">
      <c r="C14" t="s">
        <v>155</v>
      </c>
      <c r="D14" s="1">
        <v>2</v>
      </c>
      <c r="I14" s="7" t="s">
        <v>161</v>
      </c>
      <c r="J14" s="1">
        <v>2</v>
      </c>
    </row>
    <row r="15" spans="2:10" x14ac:dyDescent="0.25">
      <c r="C15" t="s">
        <v>156</v>
      </c>
      <c r="D15" s="1">
        <v>4</v>
      </c>
      <c r="I15" s="7" t="s">
        <v>162</v>
      </c>
      <c r="J15" s="1">
        <v>3</v>
      </c>
    </row>
    <row r="16" spans="2:10" x14ac:dyDescent="0.25">
      <c r="I16" s="7" t="s">
        <v>163</v>
      </c>
      <c r="J16" s="1">
        <v>0.5</v>
      </c>
    </row>
    <row r="17" spans="2:10" x14ac:dyDescent="0.25">
      <c r="B17" t="s">
        <v>133</v>
      </c>
      <c r="H17" t="s">
        <v>164</v>
      </c>
      <c r="I17" s="7" t="s">
        <v>165</v>
      </c>
      <c r="J17" s="1">
        <v>4</v>
      </c>
    </row>
    <row r="18" spans="2:10" x14ac:dyDescent="0.25">
      <c r="C18" t="s">
        <v>143</v>
      </c>
      <c r="D18" s="1">
        <v>1</v>
      </c>
      <c r="I18" s="7" t="s">
        <v>166</v>
      </c>
      <c r="J18" s="1">
        <v>7</v>
      </c>
    </row>
    <row r="19" spans="2:10" x14ac:dyDescent="0.25">
      <c r="C19" t="s">
        <v>147</v>
      </c>
      <c r="D19" s="1">
        <v>0.5</v>
      </c>
      <c r="H19" t="s">
        <v>167</v>
      </c>
      <c r="I19" s="7" t="s">
        <v>168</v>
      </c>
      <c r="J19" s="1">
        <v>4</v>
      </c>
    </row>
    <row r="20" spans="2:10" x14ac:dyDescent="0.25">
      <c r="C20" s="11" t="s">
        <v>144</v>
      </c>
      <c r="D20" s="12">
        <v>0.5</v>
      </c>
      <c r="I20" s="7" t="s">
        <v>169</v>
      </c>
      <c r="J20" s="1">
        <v>8</v>
      </c>
    </row>
    <row r="21" spans="2:10" x14ac:dyDescent="0.25">
      <c r="C21" s="11" t="s">
        <v>145</v>
      </c>
      <c r="D21" s="12">
        <v>0.75</v>
      </c>
      <c r="I21" s="7" t="s">
        <v>170</v>
      </c>
      <c r="J21" s="1">
        <v>3</v>
      </c>
    </row>
    <row r="22" spans="2:10" x14ac:dyDescent="0.25">
      <c r="C22" s="11" t="s">
        <v>154</v>
      </c>
      <c r="D22" s="12">
        <v>0.25</v>
      </c>
      <c r="H22" t="s">
        <v>171</v>
      </c>
      <c r="I22" s="7" t="s">
        <v>172</v>
      </c>
      <c r="J22" s="1">
        <v>8</v>
      </c>
    </row>
    <row r="23" spans="2:10" x14ac:dyDescent="0.25">
      <c r="C23" s="11" t="s">
        <v>146</v>
      </c>
      <c r="D23" s="12">
        <v>1</v>
      </c>
      <c r="I23" s="7" t="s">
        <v>173</v>
      </c>
      <c r="J23" s="1">
        <v>4</v>
      </c>
    </row>
    <row r="24" spans="2:10" x14ac:dyDescent="0.25">
      <c r="I24" s="7" t="s">
        <v>174</v>
      </c>
      <c r="J24" s="1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52"/>
  <sheetViews>
    <sheetView workbookViewId="0">
      <selection activeCell="A36" sqref="A36"/>
    </sheetView>
  </sheetViews>
  <sheetFormatPr defaultRowHeight="15" x14ac:dyDescent="0.25"/>
  <sheetData>
    <row r="3" spans="1:7" x14ac:dyDescent="0.25">
      <c r="A3" t="s">
        <v>57</v>
      </c>
    </row>
    <row r="5" spans="1:7" x14ac:dyDescent="0.25">
      <c r="B5" t="s">
        <v>58</v>
      </c>
      <c r="C5">
        <v>6</v>
      </c>
      <c r="D5" t="s">
        <v>59</v>
      </c>
      <c r="E5" t="s">
        <v>60</v>
      </c>
      <c r="F5" s="5">
        <f>1/(2*PI() * C8 * C9* 1000) * 1000000000</f>
        <v>0.31830988618379069</v>
      </c>
      <c r="G5" t="s">
        <v>61</v>
      </c>
    </row>
    <row r="6" spans="1:7" x14ac:dyDescent="0.25">
      <c r="B6" t="s">
        <v>62</v>
      </c>
      <c r="C6">
        <v>3.3</v>
      </c>
      <c r="D6" t="s">
        <v>59</v>
      </c>
      <c r="E6" t="s">
        <v>63</v>
      </c>
      <c r="F6" s="5">
        <f>(0.75*C9)/(C6-0.75)</f>
        <v>29.411764705882355</v>
      </c>
      <c r="G6" t="s">
        <v>64</v>
      </c>
    </row>
    <row r="7" spans="1:7" x14ac:dyDescent="0.25">
      <c r="B7" t="s">
        <v>65</v>
      </c>
      <c r="C7">
        <v>2.2000000000000002</v>
      </c>
      <c r="D7" t="s">
        <v>66</v>
      </c>
    </row>
    <row r="8" spans="1:7" x14ac:dyDescent="0.25">
      <c r="B8" t="s">
        <v>67</v>
      </c>
      <c r="C8">
        <v>5000</v>
      </c>
      <c r="D8" t="s">
        <v>68</v>
      </c>
    </row>
    <row r="9" spans="1:7" x14ac:dyDescent="0.25">
      <c r="B9" t="s">
        <v>69</v>
      </c>
      <c r="C9">
        <v>100</v>
      </c>
      <c r="D9" t="s">
        <v>64</v>
      </c>
    </row>
    <row r="13" spans="1:7" x14ac:dyDescent="0.25">
      <c r="B13" t="s">
        <v>70</v>
      </c>
      <c r="C13">
        <v>0.75</v>
      </c>
      <c r="D13">
        <v>0.73899999999999999</v>
      </c>
      <c r="E13">
        <v>0.76100000000000001</v>
      </c>
    </row>
    <row r="14" spans="1:7" x14ac:dyDescent="0.25">
      <c r="B14" t="s">
        <v>69</v>
      </c>
      <c r="C14">
        <v>100</v>
      </c>
    </row>
    <row r="15" spans="1:7" x14ac:dyDescent="0.25">
      <c r="B15" t="s">
        <v>63</v>
      </c>
      <c r="C15">
        <v>33</v>
      </c>
    </row>
    <row r="16" spans="1:7" x14ac:dyDescent="0.25">
      <c r="B16" t="s">
        <v>71</v>
      </c>
      <c r="C16" s="6">
        <f>C13*($C$14+$C$15)/$C$15</f>
        <v>3.0227272727272729</v>
      </c>
      <c r="D16" s="6">
        <f>D13*($C$14+$C$15)/$C$15</f>
        <v>2.9783939393939391</v>
      </c>
      <c r="E16" s="6">
        <f>E13*($C$14+$C$15)/$C$15</f>
        <v>3.0670606060606063</v>
      </c>
    </row>
    <row r="19" spans="1:8" x14ac:dyDescent="0.25">
      <c r="A19" t="s">
        <v>111</v>
      </c>
    </row>
    <row r="20" spans="1:8" x14ac:dyDescent="0.25">
      <c r="A20" s="1" t="s">
        <v>115</v>
      </c>
      <c r="B20" s="1" t="s">
        <v>112</v>
      </c>
      <c r="C20" s="1" t="s">
        <v>113</v>
      </c>
      <c r="D20" s="1" t="s">
        <v>45</v>
      </c>
      <c r="E20" s="1" t="s">
        <v>114</v>
      </c>
    </row>
    <row r="21" spans="1:8" x14ac:dyDescent="0.25">
      <c r="A21" s="1">
        <v>2.8</v>
      </c>
      <c r="B21" s="1">
        <v>2.7959999999999998</v>
      </c>
      <c r="C21" s="1">
        <v>2.7130000000000001</v>
      </c>
      <c r="D21" s="1">
        <v>0</v>
      </c>
      <c r="E21" s="1">
        <v>9.8000000000000004E-2</v>
      </c>
    </row>
    <row r="22" spans="1:8" x14ac:dyDescent="0.25">
      <c r="A22" s="1">
        <v>2.9</v>
      </c>
      <c r="B22" s="1">
        <v>2.8969999999999998</v>
      </c>
      <c r="C22" s="1">
        <v>2.786</v>
      </c>
      <c r="D22" s="1">
        <v>2.2999999999999998</v>
      </c>
      <c r="E22" s="1">
        <v>0.27800000000000002</v>
      </c>
    </row>
    <row r="23" spans="1:8" x14ac:dyDescent="0.25">
      <c r="A23" s="1">
        <v>3</v>
      </c>
      <c r="B23" s="1">
        <v>2.9950000000000001</v>
      </c>
      <c r="C23" s="1">
        <v>2.8690000000000002</v>
      </c>
      <c r="D23" s="1">
        <v>2.8690000000000002</v>
      </c>
      <c r="E23" s="1">
        <v>0.47899999999999998</v>
      </c>
    </row>
    <row r="24" spans="1:8" x14ac:dyDescent="0.25">
      <c r="A24" s="1">
        <v>3.1</v>
      </c>
      <c r="B24" s="1">
        <v>3.0939999999999999</v>
      </c>
      <c r="C24" s="1">
        <v>2.9670000000000001</v>
      </c>
      <c r="D24" s="1">
        <v>2.9660000000000002</v>
      </c>
      <c r="E24" s="1">
        <v>0.50900000000000001</v>
      </c>
    </row>
    <row r="25" spans="1:8" x14ac:dyDescent="0.25">
      <c r="A25" s="1">
        <v>3.2</v>
      </c>
      <c r="B25" s="1">
        <v>3.194</v>
      </c>
      <c r="C25" s="1">
        <v>3.1179999999999999</v>
      </c>
      <c r="D25" s="1">
        <v>3.036</v>
      </c>
      <c r="E25" s="1">
        <v>0.10299999999999999</v>
      </c>
    </row>
    <row r="26" spans="1:8" x14ac:dyDescent="0.25">
      <c r="A26" s="1">
        <v>3.3</v>
      </c>
      <c r="B26" s="1">
        <v>3.2949999999999999</v>
      </c>
      <c r="C26" s="1">
        <v>3.222</v>
      </c>
      <c r="D26" s="1">
        <v>3.036</v>
      </c>
      <c r="E26" s="1">
        <v>9.4E-2</v>
      </c>
    </row>
    <row r="27" spans="1:8" x14ac:dyDescent="0.25">
      <c r="A27" s="1">
        <v>3.4</v>
      </c>
      <c r="B27" s="1">
        <v>3.3959999999999999</v>
      </c>
      <c r="C27" s="1">
        <v>3.323</v>
      </c>
      <c r="D27" s="1">
        <v>3.036</v>
      </c>
      <c r="E27" s="1">
        <v>9.0999999999999998E-2</v>
      </c>
    </row>
    <row r="28" spans="1:8" x14ac:dyDescent="0.25">
      <c r="A28" s="1">
        <v>3.6</v>
      </c>
      <c r="B28" s="1">
        <v>3.597</v>
      </c>
      <c r="C28" s="1">
        <v>3.5249999999999999</v>
      </c>
      <c r="D28" s="1">
        <v>3.0350000000000001</v>
      </c>
      <c r="E28" s="1">
        <v>9.7000000000000003E-2</v>
      </c>
    </row>
    <row r="29" spans="1:8" x14ac:dyDescent="0.25">
      <c r="A29" s="1">
        <v>3.8</v>
      </c>
      <c r="B29" s="1">
        <v>3.7919999999999998</v>
      </c>
      <c r="C29" s="1">
        <v>3.7189999999999999</v>
      </c>
      <c r="D29" s="1">
        <v>3.0350000000000001</v>
      </c>
      <c r="E29" s="1">
        <v>0.10199999999999999</v>
      </c>
    </row>
    <row r="30" spans="1:8" x14ac:dyDescent="0.25">
      <c r="A30" s="1">
        <v>4</v>
      </c>
      <c r="B30" s="1">
        <v>3.992</v>
      </c>
      <c r="C30" s="1">
        <v>3.9319999999999999</v>
      </c>
      <c r="D30" s="1">
        <v>3.0350000000000001</v>
      </c>
      <c r="E30" s="1">
        <v>9.5000000000000001E-2</v>
      </c>
    </row>
    <row r="31" spans="1:8" x14ac:dyDescent="0.25">
      <c r="A31" s="1">
        <v>4.5</v>
      </c>
      <c r="B31" s="1">
        <v>4.4960000000000004</v>
      </c>
      <c r="C31" s="1">
        <v>4.431</v>
      </c>
      <c r="D31" s="1">
        <v>3.036</v>
      </c>
      <c r="E31" s="1">
        <v>0.09</v>
      </c>
    </row>
    <row r="32" spans="1:8" x14ac:dyDescent="0.25">
      <c r="A32" s="1">
        <v>5</v>
      </c>
      <c r="B32" s="1">
        <v>4.992</v>
      </c>
      <c r="C32" s="1">
        <v>4.9279999999999999</v>
      </c>
      <c r="D32" s="1">
        <v>3.0369999999999999</v>
      </c>
      <c r="E32" s="1">
        <v>9.1999999999999998E-2</v>
      </c>
      <c r="G32" s="1">
        <v>1.5960000000000001</v>
      </c>
      <c r="H32" t="s">
        <v>116</v>
      </c>
    </row>
    <row r="33" spans="1:11" x14ac:dyDescent="0.25">
      <c r="A33" s="1">
        <v>6</v>
      </c>
      <c r="B33" s="1">
        <v>5.9859999999999998</v>
      </c>
      <c r="C33" s="1">
        <v>5.9240000000000004</v>
      </c>
      <c r="D33" s="1">
        <v>3.0379999999999998</v>
      </c>
      <c r="E33" s="1">
        <v>0.10199999999999999</v>
      </c>
    </row>
    <row r="34" spans="1:11" x14ac:dyDescent="0.25">
      <c r="A34" s="1">
        <v>7</v>
      </c>
      <c r="B34" s="1">
        <v>6.9870000000000001</v>
      </c>
      <c r="C34" s="1">
        <v>6.9240000000000004</v>
      </c>
      <c r="D34" s="1">
        <v>3.0379999999999998</v>
      </c>
      <c r="E34" s="1">
        <v>0.11799999999999999</v>
      </c>
    </row>
    <row r="35" spans="1:11" x14ac:dyDescent="0.25">
      <c r="A35" s="1">
        <v>8</v>
      </c>
      <c r="B35" s="1">
        <v>7.9870000000000001</v>
      </c>
      <c r="C35" s="1">
        <v>7.9279999999999999</v>
      </c>
      <c r="D35" s="1">
        <v>3.0379999999999998</v>
      </c>
      <c r="E35" s="1">
        <v>0.128</v>
      </c>
    </row>
    <row r="36" spans="1:11" x14ac:dyDescent="0.25">
      <c r="A36" s="1">
        <v>9</v>
      </c>
      <c r="B36" s="1">
        <v>8.9969999999999999</v>
      </c>
      <c r="C36" s="1">
        <v>8.9410000000000007</v>
      </c>
      <c r="D36" s="1">
        <v>3.0379999999999998</v>
      </c>
      <c r="E36" s="1">
        <v>0.14299999999999999</v>
      </c>
      <c r="G36" s="1">
        <v>2.8769999999999998</v>
      </c>
      <c r="H36" t="s">
        <v>116</v>
      </c>
    </row>
    <row r="37" spans="1:11" x14ac:dyDescent="0.25">
      <c r="A37" s="1"/>
      <c r="B37" s="1"/>
      <c r="C37" s="1"/>
      <c r="D37" s="1"/>
      <c r="E37" s="1"/>
    </row>
    <row r="38" spans="1:11" x14ac:dyDescent="0.25">
      <c r="A38" s="1"/>
      <c r="B38" s="1"/>
      <c r="C38" s="1"/>
      <c r="D38" s="1"/>
      <c r="E38" s="1"/>
    </row>
    <row r="39" spans="1:11" x14ac:dyDescent="0.25">
      <c r="A39" s="1" t="s">
        <v>117</v>
      </c>
      <c r="B39" s="1">
        <v>2.1070000000000002</v>
      </c>
      <c r="C39" s="1"/>
      <c r="D39" s="1"/>
      <c r="E39" s="1"/>
    </row>
    <row r="40" spans="1:11" x14ac:dyDescent="0.25">
      <c r="A40" s="1" t="s">
        <v>118</v>
      </c>
      <c r="B40" s="1">
        <v>6.48</v>
      </c>
      <c r="C40" s="7" t="s">
        <v>119</v>
      </c>
      <c r="D40" s="1"/>
      <c r="E40" s="8" t="s">
        <v>122</v>
      </c>
      <c r="F40">
        <f>B40*1000/B39</f>
        <v>3075.4627432368293</v>
      </c>
      <c r="G40" t="s">
        <v>123</v>
      </c>
    </row>
    <row r="41" spans="1:11" x14ac:dyDescent="0.25">
      <c r="A41" s="1" t="s">
        <v>120</v>
      </c>
      <c r="B41" s="1" t="s">
        <v>121</v>
      </c>
      <c r="C41" s="1"/>
      <c r="D41" s="1"/>
      <c r="E41" s="1"/>
      <c r="F41" s="10">
        <f>F40/3</f>
        <v>1025.1542477456098</v>
      </c>
      <c r="G41" t="s">
        <v>124</v>
      </c>
      <c r="I41" s="9" t="s">
        <v>125</v>
      </c>
    </row>
    <row r="42" spans="1:11" x14ac:dyDescent="0.25">
      <c r="A42" s="1"/>
      <c r="B42" s="1"/>
      <c r="C42" s="1"/>
      <c r="D42" s="1"/>
      <c r="E42" s="1"/>
      <c r="I42" t="s">
        <v>126</v>
      </c>
      <c r="K42" t="s">
        <v>128</v>
      </c>
    </row>
    <row r="43" spans="1:11" x14ac:dyDescent="0.25">
      <c r="A43" s="1"/>
      <c r="B43" s="1"/>
      <c r="C43" s="1"/>
      <c r="D43" s="1"/>
      <c r="E43" s="1"/>
      <c r="I43" t="s">
        <v>127</v>
      </c>
      <c r="K43" t="s">
        <v>129</v>
      </c>
    </row>
    <row r="44" spans="1:11" x14ac:dyDescent="0.25">
      <c r="A44" s="1"/>
      <c r="B44" s="1"/>
      <c r="C44" s="1"/>
      <c r="D44" s="1"/>
      <c r="E44" s="1"/>
    </row>
    <row r="45" spans="1:11" x14ac:dyDescent="0.25">
      <c r="A45" s="1"/>
      <c r="B45" s="1"/>
      <c r="C45" s="1"/>
      <c r="D45" s="1"/>
      <c r="E45" s="1"/>
    </row>
    <row r="46" spans="1:11" x14ac:dyDescent="0.25">
      <c r="A46" s="1"/>
      <c r="B46" s="1"/>
      <c r="C46" s="1"/>
      <c r="D46" s="1"/>
      <c r="E46" s="1"/>
    </row>
    <row r="47" spans="1:11" x14ac:dyDescent="0.25">
      <c r="A47" s="1"/>
      <c r="B47" s="1"/>
      <c r="C47" s="1"/>
      <c r="D47" s="1"/>
      <c r="E47" s="1"/>
    </row>
    <row r="48" spans="1:11" x14ac:dyDescent="0.25">
      <c r="A48" s="1"/>
      <c r="B48" s="1"/>
      <c r="C48" s="1"/>
      <c r="D48" s="1"/>
      <c r="E48" s="1"/>
    </row>
    <row r="49" spans="1:5" x14ac:dyDescent="0.25">
      <c r="A49" s="1"/>
      <c r="B49" s="1"/>
      <c r="C49" s="1"/>
      <c r="D49" s="1"/>
      <c r="E49" s="1"/>
    </row>
    <row r="50" spans="1:5" x14ac:dyDescent="0.25">
      <c r="A50" s="1"/>
      <c r="B50" s="1"/>
      <c r="C50" s="1"/>
      <c r="D50" s="1"/>
      <c r="E50" s="1"/>
    </row>
    <row r="51" spans="1:5" x14ac:dyDescent="0.25">
      <c r="A51" s="1"/>
      <c r="B51" s="1"/>
      <c r="C51" s="1"/>
      <c r="D51" s="1"/>
      <c r="E51" s="1"/>
    </row>
    <row r="52" spans="1:5" x14ac:dyDescent="0.25">
      <c r="A52" s="1"/>
      <c r="B52" s="1"/>
      <c r="C52" s="1"/>
      <c r="D52" s="1"/>
      <c r="E52" s="1"/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8"/>
  <sheetViews>
    <sheetView topLeftCell="A5" workbookViewId="0">
      <selection activeCell="D7" sqref="D7"/>
    </sheetView>
  </sheetViews>
  <sheetFormatPr defaultRowHeight="15" x14ac:dyDescent="0.25"/>
  <sheetData>
    <row r="2" spans="2:5" x14ac:dyDescent="0.25">
      <c r="B2" t="s">
        <v>74</v>
      </c>
      <c r="D2" t="s">
        <v>75</v>
      </c>
    </row>
    <row r="3" spans="2:5" x14ac:dyDescent="0.25">
      <c r="B3" t="s">
        <v>76</v>
      </c>
      <c r="D3" t="s">
        <v>77</v>
      </c>
    </row>
    <row r="5" spans="2:5" x14ac:dyDescent="0.25">
      <c r="B5" t="s">
        <v>72</v>
      </c>
      <c r="D5" t="s">
        <v>73</v>
      </c>
    </row>
    <row r="6" spans="2:5" x14ac:dyDescent="0.25">
      <c r="B6" t="s">
        <v>78</v>
      </c>
      <c r="D6" t="s">
        <v>79</v>
      </c>
      <c r="E6" t="s">
        <v>80</v>
      </c>
    </row>
    <row r="7" spans="2:5" x14ac:dyDescent="0.25">
      <c r="B7" t="s">
        <v>81</v>
      </c>
      <c r="D7" t="s">
        <v>82</v>
      </c>
    </row>
    <row r="9" spans="2:5" x14ac:dyDescent="0.25">
      <c r="B9" t="s">
        <v>83</v>
      </c>
      <c r="D9" t="s">
        <v>84</v>
      </c>
      <c r="E9" t="s">
        <v>85</v>
      </c>
    </row>
    <row r="10" spans="2:5" x14ac:dyDescent="0.25">
      <c r="B10" t="s">
        <v>86</v>
      </c>
      <c r="D10" t="s">
        <v>87</v>
      </c>
      <c r="E10" t="s">
        <v>85</v>
      </c>
    </row>
    <row r="11" spans="2:5" x14ac:dyDescent="0.25">
      <c r="D11" t="s">
        <v>92</v>
      </c>
      <c r="E11" t="s">
        <v>91</v>
      </c>
    </row>
    <row r="12" spans="2:5" x14ac:dyDescent="0.25">
      <c r="B12" t="s">
        <v>88</v>
      </c>
      <c r="D12" t="s">
        <v>89</v>
      </c>
      <c r="E12" t="s">
        <v>90</v>
      </c>
    </row>
    <row r="13" spans="2:5" x14ac:dyDescent="0.25">
      <c r="B13" t="s">
        <v>93</v>
      </c>
      <c r="D13" t="s">
        <v>94</v>
      </c>
      <c r="E13" t="s">
        <v>95</v>
      </c>
    </row>
    <row r="14" spans="2:5" x14ac:dyDescent="0.25">
      <c r="B14" t="s">
        <v>96</v>
      </c>
      <c r="D14" t="s">
        <v>97</v>
      </c>
      <c r="E14" t="s">
        <v>98</v>
      </c>
    </row>
    <row r="15" spans="2:5" x14ac:dyDescent="0.25">
      <c r="B15" t="s">
        <v>99</v>
      </c>
      <c r="D15" t="s">
        <v>100</v>
      </c>
      <c r="E15" t="s">
        <v>101</v>
      </c>
    </row>
    <row r="16" spans="2:5" x14ac:dyDescent="0.25">
      <c r="B16" t="s">
        <v>102</v>
      </c>
      <c r="D16" t="s">
        <v>103</v>
      </c>
      <c r="E16" t="s">
        <v>104</v>
      </c>
    </row>
    <row r="17" spans="2:5" x14ac:dyDescent="0.25">
      <c r="B17" t="s">
        <v>105</v>
      </c>
      <c r="D17" t="s">
        <v>106</v>
      </c>
      <c r="E17" t="s">
        <v>107</v>
      </c>
    </row>
    <row r="18" spans="2:5" x14ac:dyDescent="0.25">
      <c r="B18" t="s">
        <v>108</v>
      </c>
      <c r="D18" t="s">
        <v>109</v>
      </c>
      <c r="E18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01_Generic_stuff</vt:lpstr>
      <vt:lpstr>02_HW_Components</vt:lpstr>
      <vt:lpstr>Work_hours</vt:lpstr>
      <vt:lpstr>Power source</vt:lpstr>
      <vt:lpstr>ExtFlash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2020-04-22T17:44:21Z</dcterms:modified>
</cp:coreProperties>
</file>