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nahal\Downloads\DA portfolio\excel_proj\"/>
    </mc:Choice>
  </mc:AlternateContent>
  <xr:revisionPtr revIDLastSave="0" documentId="13_ncr:1_{4103736D-7BC3-4C72-9689-7CF5A9E501F9}" xr6:coauthVersionLast="47" xr6:coauthVersionMax="47" xr10:uidLastSave="{00000000-0000-0000-0000-000000000000}"/>
  <bookViews>
    <workbookView xWindow="-108" yWindow="-108" windowWidth="23256" windowHeight="12576" tabRatio="881" activeTab="6" xr2:uid="{00000000-000D-0000-FFFF-FFFF00000000}"/>
  </bookViews>
  <sheets>
    <sheet name="Total sales" sheetId="19" r:id="rId1"/>
    <sheet name="Sales by country" sheetId="21" r:id="rId2"/>
    <sheet name="Top 5 customers" sheetId="23" r:id="rId3"/>
    <sheet name="orders" sheetId="18" r:id="rId4"/>
    <sheet name="customers" sheetId="13" r:id="rId5"/>
    <sheet name="products" sheetId="2" r:id="rId6"/>
    <sheet name="Dashboard" sheetId="22" r:id="rId7"/>
  </sheets>
  <definedNames>
    <definedName name="_xlnm._FilterDatabase" localSheetId="5" hidden="1">products!$A$1:$G$49</definedName>
    <definedName name="NativeTimeline_Order_Date">#N/A</definedName>
    <definedName name="Slicer_Coffee_Type_Fullname">#N/A</definedName>
    <definedName name="Slicer_Loyalty_Card">#N/A</definedName>
    <definedName name="Slicer_Roast_Typ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8" l="1"/>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M196" i="18"/>
  <c r="M260" i="18"/>
  <c r="M464" i="18"/>
  <c r="M592" i="18"/>
  <c r="M720" i="18"/>
  <c r="M833" i="18"/>
  <c r="M885" i="18"/>
  <c r="M917" i="18"/>
  <c r="M949" i="18"/>
  <c r="M981" i="18"/>
  <c r="I3" i="18"/>
  <c r="N3" i="18" s="1"/>
  <c r="J3" i="18"/>
  <c r="K3" i="18"/>
  <c r="L3" i="18"/>
  <c r="M3" i="18" s="1"/>
  <c r="I4" i="18"/>
  <c r="N4" i="18" s="1"/>
  <c r="J4" i="18"/>
  <c r="K4" i="18"/>
  <c r="L4" i="18"/>
  <c r="M4" i="18" s="1"/>
  <c r="I5" i="18"/>
  <c r="N5" i="18" s="1"/>
  <c r="J5" i="18"/>
  <c r="K5" i="18"/>
  <c r="L5" i="18"/>
  <c r="M5" i="18" s="1"/>
  <c r="I6" i="18"/>
  <c r="N6" i="18" s="1"/>
  <c r="J6" i="18"/>
  <c r="K6" i="18"/>
  <c r="L6" i="18"/>
  <c r="M6" i="18" s="1"/>
  <c r="I7" i="18"/>
  <c r="N7" i="18" s="1"/>
  <c r="J7" i="18"/>
  <c r="K7" i="18"/>
  <c r="L7" i="18"/>
  <c r="M7" i="18" s="1"/>
  <c r="I8" i="18"/>
  <c r="N8" i="18" s="1"/>
  <c r="J8" i="18"/>
  <c r="K8" i="18"/>
  <c r="L8" i="18"/>
  <c r="M8" i="18" s="1"/>
  <c r="I9" i="18"/>
  <c r="N9" i="18" s="1"/>
  <c r="J9" i="18"/>
  <c r="K9" i="18"/>
  <c r="L9" i="18"/>
  <c r="M9" i="18" s="1"/>
  <c r="I10" i="18"/>
  <c r="N10" i="18" s="1"/>
  <c r="J10" i="18"/>
  <c r="K10" i="18"/>
  <c r="L10" i="18"/>
  <c r="M10" i="18" s="1"/>
  <c r="I11" i="18"/>
  <c r="N11" i="18" s="1"/>
  <c r="J11" i="18"/>
  <c r="K11" i="18"/>
  <c r="L11" i="18"/>
  <c r="M11" i="18" s="1"/>
  <c r="I12" i="18"/>
  <c r="N12" i="18" s="1"/>
  <c r="J12" i="18"/>
  <c r="K12" i="18"/>
  <c r="L12" i="18"/>
  <c r="M12" i="18" s="1"/>
  <c r="I13" i="18"/>
  <c r="N13" i="18" s="1"/>
  <c r="J13" i="18"/>
  <c r="K13" i="18"/>
  <c r="L13" i="18"/>
  <c r="M13" i="18" s="1"/>
  <c r="I14" i="18"/>
  <c r="N14" i="18" s="1"/>
  <c r="J14" i="18"/>
  <c r="K14" i="18"/>
  <c r="L14" i="18"/>
  <c r="M14" i="18" s="1"/>
  <c r="I15" i="18"/>
  <c r="N15" i="18" s="1"/>
  <c r="J15" i="18"/>
  <c r="K15" i="18"/>
  <c r="L15" i="18"/>
  <c r="M15" i="18" s="1"/>
  <c r="I16" i="18"/>
  <c r="N16" i="18" s="1"/>
  <c r="J16" i="18"/>
  <c r="K16" i="18"/>
  <c r="L16" i="18"/>
  <c r="M16" i="18" s="1"/>
  <c r="I17" i="18"/>
  <c r="N17" i="18" s="1"/>
  <c r="J17" i="18"/>
  <c r="K17" i="18"/>
  <c r="L17" i="18"/>
  <c r="M17" i="18" s="1"/>
  <c r="I18" i="18"/>
  <c r="N18" i="18" s="1"/>
  <c r="J18" i="18"/>
  <c r="K18" i="18"/>
  <c r="L18" i="18"/>
  <c r="M18" i="18" s="1"/>
  <c r="I19" i="18"/>
  <c r="N19" i="18" s="1"/>
  <c r="J19" i="18"/>
  <c r="K19" i="18"/>
  <c r="L19" i="18"/>
  <c r="M19" i="18" s="1"/>
  <c r="I20" i="18"/>
  <c r="N20" i="18" s="1"/>
  <c r="J20" i="18"/>
  <c r="K20" i="18"/>
  <c r="L20" i="18"/>
  <c r="M20" i="18" s="1"/>
  <c r="I21" i="18"/>
  <c r="N21" i="18" s="1"/>
  <c r="J21" i="18"/>
  <c r="K21" i="18"/>
  <c r="L21" i="18"/>
  <c r="M21" i="18" s="1"/>
  <c r="I22" i="18"/>
  <c r="N22" i="18" s="1"/>
  <c r="J22" i="18"/>
  <c r="K22" i="18"/>
  <c r="L22" i="18"/>
  <c r="M22" i="18" s="1"/>
  <c r="I23" i="18"/>
  <c r="N23" i="18" s="1"/>
  <c r="J23" i="18"/>
  <c r="K23" i="18"/>
  <c r="L23" i="18"/>
  <c r="M23" i="18" s="1"/>
  <c r="I24" i="18"/>
  <c r="N24" i="18" s="1"/>
  <c r="J24" i="18"/>
  <c r="K24" i="18"/>
  <c r="L24" i="18"/>
  <c r="M24" i="18" s="1"/>
  <c r="I25" i="18"/>
  <c r="N25" i="18" s="1"/>
  <c r="J25" i="18"/>
  <c r="K25" i="18"/>
  <c r="L25" i="18"/>
  <c r="M25" i="18" s="1"/>
  <c r="I26" i="18"/>
  <c r="N26" i="18" s="1"/>
  <c r="J26" i="18"/>
  <c r="K26" i="18"/>
  <c r="L26" i="18"/>
  <c r="M26" i="18" s="1"/>
  <c r="I27" i="18"/>
  <c r="N27" i="18" s="1"/>
  <c r="J27" i="18"/>
  <c r="K27" i="18"/>
  <c r="L27" i="18"/>
  <c r="M27" i="18" s="1"/>
  <c r="I28" i="18"/>
  <c r="N28" i="18" s="1"/>
  <c r="J28" i="18"/>
  <c r="K28" i="18"/>
  <c r="L28" i="18"/>
  <c r="M28" i="18" s="1"/>
  <c r="I29" i="18"/>
  <c r="N29" i="18" s="1"/>
  <c r="J29" i="18"/>
  <c r="K29" i="18"/>
  <c r="L29" i="18"/>
  <c r="M29" i="18" s="1"/>
  <c r="I30" i="18"/>
  <c r="N30" i="18" s="1"/>
  <c r="J30" i="18"/>
  <c r="K30" i="18"/>
  <c r="L30" i="18"/>
  <c r="M30" i="18" s="1"/>
  <c r="I31" i="18"/>
  <c r="N31" i="18" s="1"/>
  <c r="J31" i="18"/>
  <c r="K31" i="18"/>
  <c r="L31" i="18"/>
  <c r="M31" i="18" s="1"/>
  <c r="I32" i="18"/>
  <c r="N32" i="18" s="1"/>
  <c r="J32" i="18"/>
  <c r="K32" i="18"/>
  <c r="L32" i="18"/>
  <c r="M32" i="18" s="1"/>
  <c r="I33" i="18"/>
  <c r="N33" i="18" s="1"/>
  <c r="J33" i="18"/>
  <c r="K33" i="18"/>
  <c r="L33" i="18"/>
  <c r="M33" i="18" s="1"/>
  <c r="I34" i="18"/>
  <c r="N34" i="18" s="1"/>
  <c r="J34" i="18"/>
  <c r="K34" i="18"/>
  <c r="L34" i="18"/>
  <c r="M34" i="18" s="1"/>
  <c r="I35" i="18"/>
  <c r="N35" i="18" s="1"/>
  <c r="J35" i="18"/>
  <c r="K35" i="18"/>
  <c r="L35" i="18"/>
  <c r="M35" i="18" s="1"/>
  <c r="I36" i="18"/>
  <c r="N36" i="18" s="1"/>
  <c r="J36" i="18"/>
  <c r="K36" i="18"/>
  <c r="L36" i="18"/>
  <c r="M36" i="18" s="1"/>
  <c r="I37" i="18"/>
  <c r="N37" i="18" s="1"/>
  <c r="J37" i="18"/>
  <c r="K37" i="18"/>
  <c r="L37" i="18"/>
  <c r="M37" i="18" s="1"/>
  <c r="I38" i="18"/>
  <c r="N38" i="18" s="1"/>
  <c r="J38" i="18"/>
  <c r="K38" i="18"/>
  <c r="L38" i="18"/>
  <c r="M38" i="18" s="1"/>
  <c r="I39" i="18"/>
  <c r="N39" i="18" s="1"/>
  <c r="J39" i="18"/>
  <c r="K39" i="18"/>
  <c r="L39" i="18"/>
  <c r="M39" i="18" s="1"/>
  <c r="I40" i="18"/>
  <c r="N40" i="18" s="1"/>
  <c r="J40" i="18"/>
  <c r="K40" i="18"/>
  <c r="L40" i="18"/>
  <c r="M40" i="18" s="1"/>
  <c r="I41" i="18"/>
  <c r="N41" i="18" s="1"/>
  <c r="J41" i="18"/>
  <c r="K41" i="18"/>
  <c r="L41" i="18"/>
  <c r="M41" i="18" s="1"/>
  <c r="I42" i="18"/>
  <c r="N42" i="18" s="1"/>
  <c r="J42" i="18"/>
  <c r="K42" i="18"/>
  <c r="L42" i="18"/>
  <c r="M42" i="18" s="1"/>
  <c r="I43" i="18"/>
  <c r="N43" i="18" s="1"/>
  <c r="J43" i="18"/>
  <c r="K43" i="18"/>
  <c r="L43" i="18"/>
  <c r="M43" i="18" s="1"/>
  <c r="I44" i="18"/>
  <c r="N44" i="18" s="1"/>
  <c r="J44" i="18"/>
  <c r="K44" i="18"/>
  <c r="L44" i="18"/>
  <c r="M44" i="18" s="1"/>
  <c r="I45" i="18"/>
  <c r="N45" i="18" s="1"/>
  <c r="J45" i="18"/>
  <c r="K45" i="18"/>
  <c r="L45" i="18"/>
  <c r="M45" i="18" s="1"/>
  <c r="I46" i="18"/>
  <c r="N46" i="18" s="1"/>
  <c r="J46" i="18"/>
  <c r="K46" i="18"/>
  <c r="L46" i="18"/>
  <c r="M46" i="18" s="1"/>
  <c r="I47" i="18"/>
  <c r="N47" i="18" s="1"/>
  <c r="J47" i="18"/>
  <c r="K47" i="18"/>
  <c r="L47" i="18"/>
  <c r="M47" i="18" s="1"/>
  <c r="I48" i="18"/>
  <c r="N48" i="18" s="1"/>
  <c r="J48" i="18"/>
  <c r="K48" i="18"/>
  <c r="L48" i="18"/>
  <c r="M48" i="18" s="1"/>
  <c r="I49" i="18"/>
  <c r="N49" i="18" s="1"/>
  <c r="J49" i="18"/>
  <c r="K49" i="18"/>
  <c r="L49" i="18"/>
  <c r="M49" i="18" s="1"/>
  <c r="I50" i="18"/>
  <c r="N50" i="18" s="1"/>
  <c r="J50" i="18"/>
  <c r="K50" i="18"/>
  <c r="L50" i="18"/>
  <c r="M50" i="18" s="1"/>
  <c r="I51" i="18"/>
  <c r="N51" i="18" s="1"/>
  <c r="J51" i="18"/>
  <c r="K51" i="18"/>
  <c r="L51" i="18"/>
  <c r="M51" i="18" s="1"/>
  <c r="I52" i="18"/>
  <c r="N52" i="18" s="1"/>
  <c r="J52" i="18"/>
  <c r="K52" i="18"/>
  <c r="L52" i="18"/>
  <c r="M52" i="18" s="1"/>
  <c r="I53" i="18"/>
  <c r="N53" i="18" s="1"/>
  <c r="J53" i="18"/>
  <c r="K53" i="18"/>
  <c r="L53" i="18"/>
  <c r="M53" i="18" s="1"/>
  <c r="I54" i="18"/>
  <c r="N54" i="18" s="1"/>
  <c r="J54" i="18"/>
  <c r="K54" i="18"/>
  <c r="L54" i="18"/>
  <c r="M54" i="18" s="1"/>
  <c r="I55" i="18"/>
  <c r="N55" i="18" s="1"/>
  <c r="J55" i="18"/>
  <c r="K55" i="18"/>
  <c r="L55" i="18"/>
  <c r="M55" i="18" s="1"/>
  <c r="I56" i="18"/>
  <c r="N56" i="18" s="1"/>
  <c r="J56" i="18"/>
  <c r="K56" i="18"/>
  <c r="L56" i="18"/>
  <c r="M56" i="18" s="1"/>
  <c r="I57" i="18"/>
  <c r="N57" i="18" s="1"/>
  <c r="J57" i="18"/>
  <c r="K57" i="18"/>
  <c r="L57" i="18"/>
  <c r="M57" i="18" s="1"/>
  <c r="I58" i="18"/>
  <c r="N58" i="18" s="1"/>
  <c r="J58" i="18"/>
  <c r="K58" i="18"/>
  <c r="L58" i="18"/>
  <c r="M58" i="18" s="1"/>
  <c r="I59" i="18"/>
  <c r="N59" i="18" s="1"/>
  <c r="J59" i="18"/>
  <c r="K59" i="18"/>
  <c r="L59" i="18"/>
  <c r="M59" i="18" s="1"/>
  <c r="I60" i="18"/>
  <c r="N60" i="18" s="1"/>
  <c r="J60" i="18"/>
  <c r="K60" i="18"/>
  <c r="L60" i="18"/>
  <c r="M60" i="18" s="1"/>
  <c r="I61" i="18"/>
  <c r="N61" i="18" s="1"/>
  <c r="J61" i="18"/>
  <c r="K61" i="18"/>
  <c r="L61" i="18"/>
  <c r="M61" i="18" s="1"/>
  <c r="I62" i="18"/>
  <c r="N62" i="18" s="1"/>
  <c r="J62" i="18"/>
  <c r="K62" i="18"/>
  <c r="L62" i="18"/>
  <c r="M62" i="18" s="1"/>
  <c r="I63" i="18"/>
  <c r="N63" i="18" s="1"/>
  <c r="J63" i="18"/>
  <c r="K63" i="18"/>
  <c r="L63" i="18"/>
  <c r="M63" i="18" s="1"/>
  <c r="I64" i="18"/>
  <c r="N64" i="18" s="1"/>
  <c r="J64" i="18"/>
  <c r="K64" i="18"/>
  <c r="L64" i="18"/>
  <c r="M64" i="18" s="1"/>
  <c r="I65" i="18"/>
  <c r="N65" i="18" s="1"/>
  <c r="J65" i="18"/>
  <c r="K65" i="18"/>
  <c r="L65" i="18"/>
  <c r="M65" i="18" s="1"/>
  <c r="I66" i="18"/>
  <c r="N66" i="18" s="1"/>
  <c r="J66" i="18"/>
  <c r="K66" i="18"/>
  <c r="L66" i="18"/>
  <c r="M66" i="18" s="1"/>
  <c r="I67" i="18"/>
  <c r="N67" i="18" s="1"/>
  <c r="J67" i="18"/>
  <c r="K67" i="18"/>
  <c r="L67" i="18"/>
  <c r="M67" i="18" s="1"/>
  <c r="I68" i="18"/>
  <c r="N68" i="18" s="1"/>
  <c r="J68" i="18"/>
  <c r="K68" i="18"/>
  <c r="L68" i="18"/>
  <c r="M68" i="18" s="1"/>
  <c r="I69" i="18"/>
  <c r="N69" i="18" s="1"/>
  <c r="J69" i="18"/>
  <c r="K69" i="18"/>
  <c r="L69" i="18"/>
  <c r="M69" i="18" s="1"/>
  <c r="I70" i="18"/>
  <c r="N70" i="18" s="1"/>
  <c r="J70" i="18"/>
  <c r="K70" i="18"/>
  <c r="L70" i="18"/>
  <c r="M70" i="18" s="1"/>
  <c r="I71" i="18"/>
  <c r="N71" i="18" s="1"/>
  <c r="J71" i="18"/>
  <c r="K71" i="18"/>
  <c r="L71" i="18"/>
  <c r="M71" i="18" s="1"/>
  <c r="I72" i="18"/>
  <c r="N72" i="18" s="1"/>
  <c r="J72" i="18"/>
  <c r="K72" i="18"/>
  <c r="L72" i="18"/>
  <c r="M72" i="18" s="1"/>
  <c r="I73" i="18"/>
  <c r="N73" i="18" s="1"/>
  <c r="J73" i="18"/>
  <c r="K73" i="18"/>
  <c r="L73" i="18"/>
  <c r="M73" i="18" s="1"/>
  <c r="I74" i="18"/>
  <c r="N74" i="18" s="1"/>
  <c r="J74" i="18"/>
  <c r="K74" i="18"/>
  <c r="L74" i="18"/>
  <c r="M74" i="18" s="1"/>
  <c r="I75" i="18"/>
  <c r="N75" i="18" s="1"/>
  <c r="J75" i="18"/>
  <c r="K75" i="18"/>
  <c r="L75" i="18"/>
  <c r="M75" i="18" s="1"/>
  <c r="I76" i="18"/>
  <c r="N76" i="18" s="1"/>
  <c r="J76" i="18"/>
  <c r="K76" i="18"/>
  <c r="L76" i="18"/>
  <c r="M76" i="18" s="1"/>
  <c r="I77" i="18"/>
  <c r="N77" i="18" s="1"/>
  <c r="J77" i="18"/>
  <c r="K77" i="18"/>
  <c r="L77" i="18"/>
  <c r="M77" i="18" s="1"/>
  <c r="I78" i="18"/>
  <c r="N78" i="18" s="1"/>
  <c r="J78" i="18"/>
  <c r="K78" i="18"/>
  <c r="L78" i="18"/>
  <c r="M78" i="18" s="1"/>
  <c r="I79" i="18"/>
  <c r="N79" i="18" s="1"/>
  <c r="J79" i="18"/>
  <c r="K79" i="18"/>
  <c r="L79" i="18"/>
  <c r="M79" i="18" s="1"/>
  <c r="I80" i="18"/>
  <c r="N80" i="18" s="1"/>
  <c r="J80" i="18"/>
  <c r="K80" i="18"/>
  <c r="L80" i="18"/>
  <c r="M80" i="18" s="1"/>
  <c r="I81" i="18"/>
  <c r="N81" i="18" s="1"/>
  <c r="J81" i="18"/>
  <c r="K81" i="18"/>
  <c r="L81" i="18"/>
  <c r="M81" i="18" s="1"/>
  <c r="I82" i="18"/>
  <c r="N82" i="18" s="1"/>
  <c r="J82" i="18"/>
  <c r="K82" i="18"/>
  <c r="L82" i="18"/>
  <c r="M82" i="18" s="1"/>
  <c r="I83" i="18"/>
  <c r="N83" i="18" s="1"/>
  <c r="J83" i="18"/>
  <c r="K83" i="18"/>
  <c r="L83" i="18"/>
  <c r="M83" i="18" s="1"/>
  <c r="I84" i="18"/>
  <c r="N84" i="18" s="1"/>
  <c r="J84" i="18"/>
  <c r="K84" i="18"/>
  <c r="L84" i="18"/>
  <c r="M84" i="18" s="1"/>
  <c r="I85" i="18"/>
  <c r="N85" i="18" s="1"/>
  <c r="J85" i="18"/>
  <c r="K85" i="18"/>
  <c r="L85" i="18"/>
  <c r="M85" i="18" s="1"/>
  <c r="I86" i="18"/>
  <c r="N86" i="18" s="1"/>
  <c r="J86" i="18"/>
  <c r="K86" i="18"/>
  <c r="L86" i="18"/>
  <c r="M86" i="18" s="1"/>
  <c r="I87" i="18"/>
  <c r="N87" i="18" s="1"/>
  <c r="J87" i="18"/>
  <c r="K87" i="18"/>
  <c r="L87" i="18"/>
  <c r="M87" i="18" s="1"/>
  <c r="I88" i="18"/>
  <c r="N88" i="18" s="1"/>
  <c r="J88" i="18"/>
  <c r="K88" i="18"/>
  <c r="L88" i="18"/>
  <c r="M88" i="18" s="1"/>
  <c r="I89" i="18"/>
  <c r="N89" i="18" s="1"/>
  <c r="J89" i="18"/>
  <c r="K89" i="18"/>
  <c r="L89" i="18"/>
  <c r="M89" i="18" s="1"/>
  <c r="I90" i="18"/>
  <c r="N90" i="18" s="1"/>
  <c r="J90" i="18"/>
  <c r="K90" i="18"/>
  <c r="L90" i="18"/>
  <c r="M90" i="18" s="1"/>
  <c r="I91" i="18"/>
  <c r="N91" i="18" s="1"/>
  <c r="J91" i="18"/>
  <c r="K91" i="18"/>
  <c r="L91" i="18"/>
  <c r="M91" i="18" s="1"/>
  <c r="I92" i="18"/>
  <c r="N92" i="18" s="1"/>
  <c r="J92" i="18"/>
  <c r="K92" i="18"/>
  <c r="L92" i="18"/>
  <c r="M92" i="18" s="1"/>
  <c r="I93" i="18"/>
  <c r="N93" i="18" s="1"/>
  <c r="J93" i="18"/>
  <c r="K93" i="18"/>
  <c r="L93" i="18"/>
  <c r="M93" i="18" s="1"/>
  <c r="I94" i="18"/>
  <c r="N94" i="18" s="1"/>
  <c r="J94" i="18"/>
  <c r="K94" i="18"/>
  <c r="L94" i="18"/>
  <c r="M94" i="18" s="1"/>
  <c r="I95" i="18"/>
  <c r="N95" i="18" s="1"/>
  <c r="J95" i="18"/>
  <c r="K95" i="18"/>
  <c r="L95" i="18"/>
  <c r="M95" i="18" s="1"/>
  <c r="I96" i="18"/>
  <c r="N96" i="18" s="1"/>
  <c r="J96" i="18"/>
  <c r="K96" i="18"/>
  <c r="L96" i="18"/>
  <c r="M96" i="18" s="1"/>
  <c r="I97" i="18"/>
  <c r="N97" i="18" s="1"/>
  <c r="J97" i="18"/>
  <c r="K97" i="18"/>
  <c r="L97" i="18"/>
  <c r="M97" i="18" s="1"/>
  <c r="I98" i="18"/>
  <c r="N98" i="18" s="1"/>
  <c r="J98" i="18"/>
  <c r="K98" i="18"/>
  <c r="L98" i="18"/>
  <c r="M98" i="18" s="1"/>
  <c r="I99" i="18"/>
  <c r="N99" i="18" s="1"/>
  <c r="J99" i="18"/>
  <c r="K99" i="18"/>
  <c r="L99" i="18"/>
  <c r="M99" i="18" s="1"/>
  <c r="I100" i="18"/>
  <c r="N100" i="18" s="1"/>
  <c r="J100" i="18"/>
  <c r="K100" i="18"/>
  <c r="L100" i="18"/>
  <c r="M100" i="18" s="1"/>
  <c r="I101" i="18"/>
  <c r="N101" i="18" s="1"/>
  <c r="J101" i="18"/>
  <c r="K101" i="18"/>
  <c r="L101" i="18"/>
  <c r="M101" i="18" s="1"/>
  <c r="I102" i="18"/>
  <c r="N102" i="18" s="1"/>
  <c r="J102" i="18"/>
  <c r="K102" i="18"/>
  <c r="L102" i="18"/>
  <c r="M102" i="18" s="1"/>
  <c r="I103" i="18"/>
  <c r="N103" i="18" s="1"/>
  <c r="J103" i="18"/>
  <c r="K103" i="18"/>
  <c r="L103" i="18"/>
  <c r="M103" i="18" s="1"/>
  <c r="I104" i="18"/>
  <c r="N104" i="18" s="1"/>
  <c r="J104" i="18"/>
  <c r="K104" i="18"/>
  <c r="L104" i="18"/>
  <c r="M104" i="18" s="1"/>
  <c r="I105" i="18"/>
  <c r="N105" i="18" s="1"/>
  <c r="J105" i="18"/>
  <c r="K105" i="18"/>
  <c r="L105" i="18"/>
  <c r="M105" i="18" s="1"/>
  <c r="I106" i="18"/>
  <c r="N106" i="18" s="1"/>
  <c r="J106" i="18"/>
  <c r="K106" i="18"/>
  <c r="L106" i="18"/>
  <c r="M106" i="18" s="1"/>
  <c r="I107" i="18"/>
  <c r="N107" i="18" s="1"/>
  <c r="J107" i="18"/>
  <c r="K107" i="18"/>
  <c r="L107" i="18"/>
  <c r="M107" i="18" s="1"/>
  <c r="I108" i="18"/>
  <c r="N108" i="18" s="1"/>
  <c r="J108" i="18"/>
  <c r="K108" i="18"/>
  <c r="L108" i="18"/>
  <c r="M108" i="18" s="1"/>
  <c r="I109" i="18"/>
  <c r="N109" i="18" s="1"/>
  <c r="J109" i="18"/>
  <c r="K109" i="18"/>
  <c r="L109" i="18"/>
  <c r="M109" i="18" s="1"/>
  <c r="I110" i="18"/>
  <c r="N110" i="18" s="1"/>
  <c r="J110" i="18"/>
  <c r="K110" i="18"/>
  <c r="L110" i="18"/>
  <c r="M110" i="18" s="1"/>
  <c r="I111" i="18"/>
  <c r="N111" i="18" s="1"/>
  <c r="J111" i="18"/>
  <c r="K111" i="18"/>
  <c r="L111" i="18"/>
  <c r="M111" i="18" s="1"/>
  <c r="I112" i="18"/>
  <c r="N112" i="18" s="1"/>
  <c r="J112" i="18"/>
  <c r="K112" i="18"/>
  <c r="L112" i="18"/>
  <c r="M112" i="18" s="1"/>
  <c r="I113" i="18"/>
  <c r="N113" i="18" s="1"/>
  <c r="J113" i="18"/>
  <c r="K113" i="18"/>
  <c r="L113" i="18"/>
  <c r="M113" i="18" s="1"/>
  <c r="I114" i="18"/>
  <c r="N114" i="18" s="1"/>
  <c r="J114" i="18"/>
  <c r="K114" i="18"/>
  <c r="L114" i="18"/>
  <c r="M114" i="18" s="1"/>
  <c r="I115" i="18"/>
  <c r="N115" i="18" s="1"/>
  <c r="J115" i="18"/>
  <c r="K115" i="18"/>
  <c r="L115" i="18"/>
  <c r="M115" i="18" s="1"/>
  <c r="I116" i="18"/>
  <c r="N116" i="18" s="1"/>
  <c r="J116" i="18"/>
  <c r="K116" i="18"/>
  <c r="L116" i="18"/>
  <c r="M116" i="18" s="1"/>
  <c r="I117" i="18"/>
  <c r="N117" i="18" s="1"/>
  <c r="J117" i="18"/>
  <c r="K117" i="18"/>
  <c r="L117" i="18"/>
  <c r="M117" i="18" s="1"/>
  <c r="I118" i="18"/>
  <c r="N118" i="18" s="1"/>
  <c r="J118" i="18"/>
  <c r="K118" i="18"/>
  <c r="L118" i="18"/>
  <c r="M118" i="18" s="1"/>
  <c r="I119" i="18"/>
  <c r="N119" i="18" s="1"/>
  <c r="J119" i="18"/>
  <c r="K119" i="18"/>
  <c r="L119" i="18"/>
  <c r="M119" i="18" s="1"/>
  <c r="I120" i="18"/>
  <c r="N120" i="18" s="1"/>
  <c r="J120" i="18"/>
  <c r="K120" i="18"/>
  <c r="L120" i="18"/>
  <c r="M120" i="18" s="1"/>
  <c r="I121" i="18"/>
  <c r="N121" i="18" s="1"/>
  <c r="J121" i="18"/>
  <c r="K121" i="18"/>
  <c r="L121" i="18"/>
  <c r="M121" i="18" s="1"/>
  <c r="I122" i="18"/>
  <c r="N122" i="18" s="1"/>
  <c r="J122" i="18"/>
  <c r="K122" i="18"/>
  <c r="L122" i="18"/>
  <c r="M122" i="18" s="1"/>
  <c r="I123" i="18"/>
  <c r="N123" i="18" s="1"/>
  <c r="J123" i="18"/>
  <c r="K123" i="18"/>
  <c r="L123" i="18"/>
  <c r="M123" i="18" s="1"/>
  <c r="I124" i="18"/>
  <c r="N124" i="18" s="1"/>
  <c r="J124" i="18"/>
  <c r="K124" i="18"/>
  <c r="L124" i="18"/>
  <c r="M124" i="18" s="1"/>
  <c r="I125" i="18"/>
  <c r="N125" i="18" s="1"/>
  <c r="J125" i="18"/>
  <c r="K125" i="18"/>
  <c r="L125" i="18"/>
  <c r="M125" i="18" s="1"/>
  <c r="I126" i="18"/>
  <c r="N126" i="18" s="1"/>
  <c r="J126" i="18"/>
  <c r="K126" i="18"/>
  <c r="L126" i="18"/>
  <c r="M126" i="18" s="1"/>
  <c r="I127" i="18"/>
  <c r="N127" i="18" s="1"/>
  <c r="J127" i="18"/>
  <c r="K127" i="18"/>
  <c r="L127" i="18"/>
  <c r="M127" i="18" s="1"/>
  <c r="I128" i="18"/>
  <c r="N128" i="18" s="1"/>
  <c r="J128" i="18"/>
  <c r="K128" i="18"/>
  <c r="L128" i="18"/>
  <c r="M128" i="18" s="1"/>
  <c r="I129" i="18"/>
  <c r="N129" i="18" s="1"/>
  <c r="J129" i="18"/>
  <c r="K129" i="18"/>
  <c r="L129" i="18"/>
  <c r="M129" i="18" s="1"/>
  <c r="I130" i="18"/>
  <c r="N130" i="18" s="1"/>
  <c r="J130" i="18"/>
  <c r="K130" i="18"/>
  <c r="L130" i="18"/>
  <c r="M130" i="18" s="1"/>
  <c r="I131" i="18"/>
  <c r="N131" i="18" s="1"/>
  <c r="J131" i="18"/>
  <c r="K131" i="18"/>
  <c r="L131" i="18"/>
  <c r="M131" i="18" s="1"/>
  <c r="I132" i="18"/>
  <c r="N132" i="18" s="1"/>
  <c r="J132" i="18"/>
  <c r="K132" i="18"/>
  <c r="L132" i="18"/>
  <c r="M132" i="18" s="1"/>
  <c r="I133" i="18"/>
  <c r="N133" i="18" s="1"/>
  <c r="J133" i="18"/>
  <c r="K133" i="18"/>
  <c r="L133" i="18"/>
  <c r="M133" i="18" s="1"/>
  <c r="I134" i="18"/>
  <c r="N134" i="18" s="1"/>
  <c r="J134" i="18"/>
  <c r="K134" i="18"/>
  <c r="L134" i="18"/>
  <c r="M134" i="18" s="1"/>
  <c r="I135" i="18"/>
  <c r="N135" i="18" s="1"/>
  <c r="J135" i="18"/>
  <c r="K135" i="18"/>
  <c r="L135" i="18"/>
  <c r="M135" i="18" s="1"/>
  <c r="I136" i="18"/>
  <c r="N136" i="18" s="1"/>
  <c r="J136" i="18"/>
  <c r="K136" i="18"/>
  <c r="L136" i="18"/>
  <c r="M136" i="18" s="1"/>
  <c r="I137" i="18"/>
  <c r="N137" i="18" s="1"/>
  <c r="J137" i="18"/>
  <c r="K137" i="18"/>
  <c r="L137" i="18"/>
  <c r="M137" i="18" s="1"/>
  <c r="I138" i="18"/>
  <c r="N138" i="18" s="1"/>
  <c r="J138" i="18"/>
  <c r="K138" i="18"/>
  <c r="L138" i="18"/>
  <c r="M138" i="18" s="1"/>
  <c r="I139" i="18"/>
  <c r="N139" i="18" s="1"/>
  <c r="J139" i="18"/>
  <c r="K139" i="18"/>
  <c r="L139" i="18"/>
  <c r="M139" i="18" s="1"/>
  <c r="I140" i="18"/>
  <c r="N140" i="18" s="1"/>
  <c r="J140" i="18"/>
  <c r="K140" i="18"/>
  <c r="L140" i="18"/>
  <c r="M140" i="18" s="1"/>
  <c r="I141" i="18"/>
  <c r="N141" i="18" s="1"/>
  <c r="J141" i="18"/>
  <c r="K141" i="18"/>
  <c r="L141" i="18"/>
  <c r="M141" i="18" s="1"/>
  <c r="I142" i="18"/>
  <c r="N142" i="18" s="1"/>
  <c r="J142" i="18"/>
  <c r="K142" i="18"/>
  <c r="L142" i="18"/>
  <c r="M142" i="18" s="1"/>
  <c r="I143" i="18"/>
  <c r="N143" i="18" s="1"/>
  <c r="J143" i="18"/>
  <c r="K143" i="18"/>
  <c r="L143" i="18"/>
  <c r="M143" i="18" s="1"/>
  <c r="I144" i="18"/>
  <c r="N144" i="18" s="1"/>
  <c r="J144" i="18"/>
  <c r="K144" i="18"/>
  <c r="L144" i="18"/>
  <c r="M144" i="18" s="1"/>
  <c r="I145" i="18"/>
  <c r="N145" i="18" s="1"/>
  <c r="J145" i="18"/>
  <c r="K145" i="18"/>
  <c r="L145" i="18"/>
  <c r="M145" i="18" s="1"/>
  <c r="I146" i="18"/>
  <c r="N146" i="18" s="1"/>
  <c r="J146" i="18"/>
  <c r="K146" i="18"/>
  <c r="L146" i="18"/>
  <c r="M146" i="18" s="1"/>
  <c r="I147" i="18"/>
  <c r="N147" i="18" s="1"/>
  <c r="J147" i="18"/>
  <c r="K147" i="18"/>
  <c r="L147" i="18"/>
  <c r="M147" i="18" s="1"/>
  <c r="I148" i="18"/>
  <c r="N148" i="18" s="1"/>
  <c r="J148" i="18"/>
  <c r="K148" i="18"/>
  <c r="L148" i="18"/>
  <c r="M148" i="18" s="1"/>
  <c r="I149" i="18"/>
  <c r="N149" i="18" s="1"/>
  <c r="J149" i="18"/>
  <c r="K149" i="18"/>
  <c r="L149" i="18"/>
  <c r="M149" i="18" s="1"/>
  <c r="I150" i="18"/>
  <c r="N150" i="18" s="1"/>
  <c r="J150" i="18"/>
  <c r="K150" i="18"/>
  <c r="L150" i="18"/>
  <c r="M150" i="18" s="1"/>
  <c r="I151" i="18"/>
  <c r="N151" i="18" s="1"/>
  <c r="J151" i="18"/>
  <c r="K151" i="18"/>
  <c r="L151" i="18"/>
  <c r="M151" i="18" s="1"/>
  <c r="I152" i="18"/>
  <c r="N152" i="18" s="1"/>
  <c r="J152" i="18"/>
  <c r="K152" i="18"/>
  <c r="L152" i="18"/>
  <c r="M152" i="18" s="1"/>
  <c r="I153" i="18"/>
  <c r="N153" i="18" s="1"/>
  <c r="J153" i="18"/>
  <c r="K153" i="18"/>
  <c r="L153" i="18"/>
  <c r="M153" i="18" s="1"/>
  <c r="I154" i="18"/>
  <c r="N154" i="18" s="1"/>
  <c r="J154" i="18"/>
  <c r="K154" i="18"/>
  <c r="L154" i="18"/>
  <c r="M154" i="18" s="1"/>
  <c r="I155" i="18"/>
  <c r="N155" i="18" s="1"/>
  <c r="J155" i="18"/>
  <c r="K155" i="18"/>
  <c r="L155" i="18"/>
  <c r="M155" i="18" s="1"/>
  <c r="I156" i="18"/>
  <c r="N156" i="18" s="1"/>
  <c r="J156" i="18"/>
  <c r="K156" i="18"/>
  <c r="L156" i="18"/>
  <c r="M156" i="18" s="1"/>
  <c r="I157" i="18"/>
  <c r="N157" i="18" s="1"/>
  <c r="J157" i="18"/>
  <c r="K157" i="18"/>
  <c r="L157" i="18"/>
  <c r="M157" i="18" s="1"/>
  <c r="I158" i="18"/>
  <c r="N158" i="18" s="1"/>
  <c r="J158" i="18"/>
  <c r="K158" i="18"/>
  <c r="L158" i="18"/>
  <c r="M158" i="18" s="1"/>
  <c r="I159" i="18"/>
  <c r="N159" i="18" s="1"/>
  <c r="J159" i="18"/>
  <c r="K159" i="18"/>
  <c r="L159" i="18"/>
  <c r="M159" i="18" s="1"/>
  <c r="I160" i="18"/>
  <c r="N160" i="18" s="1"/>
  <c r="J160" i="18"/>
  <c r="K160" i="18"/>
  <c r="L160" i="18"/>
  <c r="M160" i="18" s="1"/>
  <c r="I161" i="18"/>
  <c r="N161" i="18" s="1"/>
  <c r="J161" i="18"/>
  <c r="K161" i="18"/>
  <c r="L161" i="18"/>
  <c r="M161" i="18" s="1"/>
  <c r="I162" i="18"/>
  <c r="N162" i="18" s="1"/>
  <c r="J162" i="18"/>
  <c r="K162" i="18"/>
  <c r="L162" i="18"/>
  <c r="M162" i="18" s="1"/>
  <c r="I163" i="18"/>
  <c r="N163" i="18" s="1"/>
  <c r="J163" i="18"/>
  <c r="K163" i="18"/>
  <c r="L163" i="18"/>
  <c r="M163" i="18" s="1"/>
  <c r="I164" i="18"/>
  <c r="N164" i="18" s="1"/>
  <c r="J164" i="18"/>
  <c r="K164" i="18"/>
  <c r="L164" i="18"/>
  <c r="M164" i="18" s="1"/>
  <c r="I165" i="18"/>
  <c r="N165" i="18" s="1"/>
  <c r="J165" i="18"/>
  <c r="K165" i="18"/>
  <c r="L165" i="18"/>
  <c r="M165" i="18" s="1"/>
  <c r="I166" i="18"/>
  <c r="N166" i="18" s="1"/>
  <c r="J166" i="18"/>
  <c r="K166" i="18"/>
  <c r="L166" i="18"/>
  <c r="M166" i="18" s="1"/>
  <c r="I167" i="18"/>
  <c r="N167" i="18" s="1"/>
  <c r="J167" i="18"/>
  <c r="K167" i="18"/>
  <c r="L167" i="18"/>
  <c r="M167" i="18" s="1"/>
  <c r="I168" i="18"/>
  <c r="N168" i="18" s="1"/>
  <c r="J168" i="18"/>
  <c r="K168" i="18"/>
  <c r="L168" i="18"/>
  <c r="M168" i="18" s="1"/>
  <c r="I169" i="18"/>
  <c r="N169" i="18" s="1"/>
  <c r="J169" i="18"/>
  <c r="K169" i="18"/>
  <c r="L169" i="18"/>
  <c r="M169" i="18" s="1"/>
  <c r="I170" i="18"/>
  <c r="N170" i="18" s="1"/>
  <c r="J170" i="18"/>
  <c r="K170" i="18"/>
  <c r="L170" i="18"/>
  <c r="M170" i="18" s="1"/>
  <c r="I171" i="18"/>
  <c r="N171" i="18" s="1"/>
  <c r="J171" i="18"/>
  <c r="K171" i="18"/>
  <c r="L171" i="18"/>
  <c r="M171" i="18" s="1"/>
  <c r="I172" i="18"/>
  <c r="N172" i="18" s="1"/>
  <c r="J172" i="18"/>
  <c r="K172" i="18"/>
  <c r="L172" i="18"/>
  <c r="M172" i="18" s="1"/>
  <c r="I173" i="18"/>
  <c r="N173" i="18" s="1"/>
  <c r="J173" i="18"/>
  <c r="K173" i="18"/>
  <c r="L173" i="18"/>
  <c r="M173" i="18" s="1"/>
  <c r="I174" i="18"/>
  <c r="N174" i="18" s="1"/>
  <c r="J174" i="18"/>
  <c r="K174" i="18"/>
  <c r="L174" i="18"/>
  <c r="M174" i="18" s="1"/>
  <c r="I175" i="18"/>
  <c r="N175" i="18" s="1"/>
  <c r="J175" i="18"/>
  <c r="K175" i="18"/>
  <c r="L175" i="18"/>
  <c r="M175" i="18" s="1"/>
  <c r="I176" i="18"/>
  <c r="N176" i="18" s="1"/>
  <c r="J176" i="18"/>
  <c r="K176" i="18"/>
  <c r="L176" i="18"/>
  <c r="M176" i="18" s="1"/>
  <c r="I177" i="18"/>
  <c r="N177" i="18" s="1"/>
  <c r="J177" i="18"/>
  <c r="K177" i="18"/>
  <c r="L177" i="18"/>
  <c r="M177" i="18" s="1"/>
  <c r="I178" i="18"/>
  <c r="N178" i="18" s="1"/>
  <c r="J178" i="18"/>
  <c r="K178" i="18"/>
  <c r="L178" i="18"/>
  <c r="M178" i="18" s="1"/>
  <c r="I179" i="18"/>
  <c r="N179" i="18" s="1"/>
  <c r="J179" i="18"/>
  <c r="K179" i="18"/>
  <c r="L179" i="18"/>
  <c r="M179" i="18" s="1"/>
  <c r="I180" i="18"/>
  <c r="N180" i="18" s="1"/>
  <c r="J180" i="18"/>
  <c r="K180" i="18"/>
  <c r="L180" i="18"/>
  <c r="M180" i="18" s="1"/>
  <c r="I181" i="18"/>
  <c r="N181" i="18" s="1"/>
  <c r="J181" i="18"/>
  <c r="K181" i="18"/>
  <c r="L181" i="18"/>
  <c r="M181" i="18" s="1"/>
  <c r="I182" i="18"/>
  <c r="N182" i="18" s="1"/>
  <c r="J182" i="18"/>
  <c r="K182" i="18"/>
  <c r="L182" i="18"/>
  <c r="M182" i="18" s="1"/>
  <c r="I183" i="18"/>
  <c r="N183" i="18" s="1"/>
  <c r="J183" i="18"/>
  <c r="K183" i="18"/>
  <c r="L183" i="18"/>
  <c r="M183" i="18" s="1"/>
  <c r="I184" i="18"/>
  <c r="N184" i="18" s="1"/>
  <c r="J184" i="18"/>
  <c r="K184" i="18"/>
  <c r="L184" i="18"/>
  <c r="M184" i="18" s="1"/>
  <c r="I185" i="18"/>
  <c r="N185" i="18" s="1"/>
  <c r="J185" i="18"/>
  <c r="K185" i="18"/>
  <c r="L185" i="18"/>
  <c r="M185" i="18" s="1"/>
  <c r="I186" i="18"/>
  <c r="N186" i="18" s="1"/>
  <c r="J186" i="18"/>
  <c r="K186" i="18"/>
  <c r="L186" i="18"/>
  <c r="M186" i="18" s="1"/>
  <c r="I187" i="18"/>
  <c r="N187" i="18" s="1"/>
  <c r="J187" i="18"/>
  <c r="K187" i="18"/>
  <c r="L187" i="18"/>
  <c r="M187" i="18" s="1"/>
  <c r="I188" i="18"/>
  <c r="N188" i="18" s="1"/>
  <c r="J188" i="18"/>
  <c r="K188" i="18"/>
  <c r="L188" i="18"/>
  <c r="M188" i="18" s="1"/>
  <c r="I189" i="18"/>
  <c r="N189" i="18" s="1"/>
  <c r="J189" i="18"/>
  <c r="K189" i="18"/>
  <c r="L189" i="18"/>
  <c r="M189" i="18" s="1"/>
  <c r="I190" i="18"/>
  <c r="N190" i="18" s="1"/>
  <c r="J190" i="18"/>
  <c r="K190" i="18"/>
  <c r="L190" i="18"/>
  <c r="M190" i="18" s="1"/>
  <c r="I191" i="18"/>
  <c r="N191" i="18" s="1"/>
  <c r="J191" i="18"/>
  <c r="K191" i="18"/>
  <c r="L191" i="18"/>
  <c r="M191" i="18" s="1"/>
  <c r="I192" i="18"/>
  <c r="N192" i="18" s="1"/>
  <c r="J192" i="18"/>
  <c r="K192" i="18"/>
  <c r="L192" i="18"/>
  <c r="M192" i="18" s="1"/>
  <c r="I193" i="18"/>
  <c r="N193" i="18" s="1"/>
  <c r="J193" i="18"/>
  <c r="K193" i="18"/>
  <c r="L193" i="18"/>
  <c r="M193" i="18" s="1"/>
  <c r="I194" i="18"/>
  <c r="N194" i="18" s="1"/>
  <c r="J194" i="18"/>
  <c r="K194" i="18"/>
  <c r="L194" i="18"/>
  <c r="M194" i="18" s="1"/>
  <c r="I195" i="18"/>
  <c r="N195" i="18" s="1"/>
  <c r="J195" i="18"/>
  <c r="K195" i="18"/>
  <c r="L195" i="18"/>
  <c r="M195" i="18" s="1"/>
  <c r="I196" i="18"/>
  <c r="N196" i="18" s="1"/>
  <c r="J196" i="18"/>
  <c r="K196" i="18"/>
  <c r="L196" i="18"/>
  <c r="I197" i="18"/>
  <c r="N197" i="18" s="1"/>
  <c r="J197" i="18"/>
  <c r="K197" i="18"/>
  <c r="L197" i="18"/>
  <c r="M197" i="18" s="1"/>
  <c r="I198" i="18"/>
  <c r="N198" i="18" s="1"/>
  <c r="J198" i="18"/>
  <c r="K198" i="18"/>
  <c r="L198" i="18"/>
  <c r="M198" i="18" s="1"/>
  <c r="I199" i="18"/>
  <c r="N199" i="18" s="1"/>
  <c r="J199" i="18"/>
  <c r="K199" i="18"/>
  <c r="L199" i="18"/>
  <c r="M199" i="18" s="1"/>
  <c r="I200" i="18"/>
  <c r="N200" i="18" s="1"/>
  <c r="J200" i="18"/>
  <c r="K200" i="18"/>
  <c r="L200" i="18"/>
  <c r="M200" i="18" s="1"/>
  <c r="I201" i="18"/>
  <c r="N201" i="18" s="1"/>
  <c r="J201" i="18"/>
  <c r="K201" i="18"/>
  <c r="L201" i="18"/>
  <c r="M201" i="18" s="1"/>
  <c r="I202" i="18"/>
  <c r="N202" i="18" s="1"/>
  <c r="J202" i="18"/>
  <c r="K202" i="18"/>
  <c r="L202" i="18"/>
  <c r="M202" i="18" s="1"/>
  <c r="I203" i="18"/>
  <c r="N203" i="18" s="1"/>
  <c r="J203" i="18"/>
  <c r="K203" i="18"/>
  <c r="L203" i="18"/>
  <c r="M203" i="18" s="1"/>
  <c r="I204" i="18"/>
  <c r="N204" i="18" s="1"/>
  <c r="J204" i="18"/>
  <c r="K204" i="18"/>
  <c r="L204" i="18"/>
  <c r="M204" i="18" s="1"/>
  <c r="I205" i="18"/>
  <c r="N205" i="18" s="1"/>
  <c r="J205" i="18"/>
  <c r="K205" i="18"/>
  <c r="L205" i="18"/>
  <c r="M205" i="18" s="1"/>
  <c r="I206" i="18"/>
  <c r="N206" i="18" s="1"/>
  <c r="J206" i="18"/>
  <c r="K206" i="18"/>
  <c r="L206" i="18"/>
  <c r="M206" i="18" s="1"/>
  <c r="I207" i="18"/>
  <c r="N207" i="18" s="1"/>
  <c r="J207" i="18"/>
  <c r="K207" i="18"/>
  <c r="L207" i="18"/>
  <c r="M207" i="18" s="1"/>
  <c r="I208" i="18"/>
  <c r="N208" i="18" s="1"/>
  <c r="J208" i="18"/>
  <c r="K208" i="18"/>
  <c r="L208" i="18"/>
  <c r="M208" i="18" s="1"/>
  <c r="I209" i="18"/>
  <c r="N209" i="18" s="1"/>
  <c r="J209" i="18"/>
  <c r="K209" i="18"/>
  <c r="L209" i="18"/>
  <c r="M209" i="18" s="1"/>
  <c r="I210" i="18"/>
  <c r="N210" i="18" s="1"/>
  <c r="J210" i="18"/>
  <c r="K210" i="18"/>
  <c r="L210" i="18"/>
  <c r="M210" i="18" s="1"/>
  <c r="I211" i="18"/>
  <c r="N211" i="18" s="1"/>
  <c r="J211" i="18"/>
  <c r="K211" i="18"/>
  <c r="L211" i="18"/>
  <c r="M211" i="18" s="1"/>
  <c r="I212" i="18"/>
  <c r="N212" i="18" s="1"/>
  <c r="J212" i="18"/>
  <c r="K212" i="18"/>
  <c r="L212" i="18"/>
  <c r="M212" i="18" s="1"/>
  <c r="I213" i="18"/>
  <c r="N213" i="18" s="1"/>
  <c r="J213" i="18"/>
  <c r="K213" i="18"/>
  <c r="L213" i="18"/>
  <c r="M213" i="18" s="1"/>
  <c r="I214" i="18"/>
  <c r="N214" i="18" s="1"/>
  <c r="J214" i="18"/>
  <c r="K214" i="18"/>
  <c r="L214" i="18"/>
  <c r="M214" i="18" s="1"/>
  <c r="I215" i="18"/>
  <c r="N215" i="18" s="1"/>
  <c r="J215" i="18"/>
  <c r="K215" i="18"/>
  <c r="L215" i="18"/>
  <c r="M215" i="18" s="1"/>
  <c r="I216" i="18"/>
  <c r="N216" i="18" s="1"/>
  <c r="J216" i="18"/>
  <c r="K216" i="18"/>
  <c r="L216" i="18"/>
  <c r="M216" i="18" s="1"/>
  <c r="I217" i="18"/>
  <c r="N217" i="18" s="1"/>
  <c r="J217" i="18"/>
  <c r="K217" i="18"/>
  <c r="L217" i="18"/>
  <c r="M217" i="18" s="1"/>
  <c r="I218" i="18"/>
  <c r="N218" i="18" s="1"/>
  <c r="J218" i="18"/>
  <c r="K218" i="18"/>
  <c r="L218" i="18"/>
  <c r="M218" i="18" s="1"/>
  <c r="I219" i="18"/>
  <c r="N219" i="18" s="1"/>
  <c r="J219" i="18"/>
  <c r="K219" i="18"/>
  <c r="L219" i="18"/>
  <c r="M219" i="18" s="1"/>
  <c r="I220" i="18"/>
  <c r="N220" i="18" s="1"/>
  <c r="J220" i="18"/>
  <c r="K220" i="18"/>
  <c r="L220" i="18"/>
  <c r="M220" i="18" s="1"/>
  <c r="I221" i="18"/>
  <c r="N221" i="18" s="1"/>
  <c r="J221" i="18"/>
  <c r="K221" i="18"/>
  <c r="L221" i="18"/>
  <c r="M221" i="18" s="1"/>
  <c r="I222" i="18"/>
  <c r="N222" i="18" s="1"/>
  <c r="J222" i="18"/>
  <c r="K222" i="18"/>
  <c r="L222" i="18"/>
  <c r="M222" i="18" s="1"/>
  <c r="I223" i="18"/>
  <c r="N223" i="18" s="1"/>
  <c r="J223" i="18"/>
  <c r="K223" i="18"/>
  <c r="L223" i="18"/>
  <c r="M223" i="18" s="1"/>
  <c r="I224" i="18"/>
  <c r="N224" i="18" s="1"/>
  <c r="J224" i="18"/>
  <c r="K224" i="18"/>
  <c r="L224" i="18"/>
  <c r="M224" i="18" s="1"/>
  <c r="I225" i="18"/>
  <c r="N225" i="18" s="1"/>
  <c r="J225" i="18"/>
  <c r="K225" i="18"/>
  <c r="L225" i="18"/>
  <c r="M225" i="18" s="1"/>
  <c r="I226" i="18"/>
  <c r="N226" i="18" s="1"/>
  <c r="J226" i="18"/>
  <c r="K226" i="18"/>
  <c r="L226" i="18"/>
  <c r="M226" i="18" s="1"/>
  <c r="I227" i="18"/>
  <c r="N227" i="18" s="1"/>
  <c r="J227" i="18"/>
  <c r="K227" i="18"/>
  <c r="L227" i="18"/>
  <c r="M227" i="18" s="1"/>
  <c r="I228" i="18"/>
  <c r="N228" i="18" s="1"/>
  <c r="J228" i="18"/>
  <c r="K228" i="18"/>
  <c r="L228" i="18"/>
  <c r="M228" i="18" s="1"/>
  <c r="I229" i="18"/>
  <c r="N229" i="18" s="1"/>
  <c r="J229" i="18"/>
  <c r="K229" i="18"/>
  <c r="L229" i="18"/>
  <c r="M229" i="18" s="1"/>
  <c r="I230" i="18"/>
  <c r="N230" i="18" s="1"/>
  <c r="J230" i="18"/>
  <c r="K230" i="18"/>
  <c r="L230" i="18"/>
  <c r="M230" i="18" s="1"/>
  <c r="I231" i="18"/>
  <c r="N231" i="18" s="1"/>
  <c r="J231" i="18"/>
  <c r="K231" i="18"/>
  <c r="L231" i="18"/>
  <c r="M231" i="18" s="1"/>
  <c r="I232" i="18"/>
  <c r="N232" i="18" s="1"/>
  <c r="J232" i="18"/>
  <c r="K232" i="18"/>
  <c r="L232" i="18"/>
  <c r="M232" i="18" s="1"/>
  <c r="I233" i="18"/>
  <c r="N233" i="18" s="1"/>
  <c r="J233" i="18"/>
  <c r="K233" i="18"/>
  <c r="L233" i="18"/>
  <c r="M233" i="18" s="1"/>
  <c r="I234" i="18"/>
  <c r="N234" i="18" s="1"/>
  <c r="J234" i="18"/>
  <c r="K234" i="18"/>
  <c r="L234" i="18"/>
  <c r="M234" i="18" s="1"/>
  <c r="I235" i="18"/>
  <c r="N235" i="18" s="1"/>
  <c r="J235" i="18"/>
  <c r="K235" i="18"/>
  <c r="L235" i="18"/>
  <c r="M235" i="18" s="1"/>
  <c r="I236" i="18"/>
  <c r="N236" i="18" s="1"/>
  <c r="J236" i="18"/>
  <c r="K236" i="18"/>
  <c r="L236" i="18"/>
  <c r="M236" i="18" s="1"/>
  <c r="I237" i="18"/>
  <c r="N237" i="18" s="1"/>
  <c r="J237" i="18"/>
  <c r="K237" i="18"/>
  <c r="L237" i="18"/>
  <c r="M237" i="18" s="1"/>
  <c r="I238" i="18"/>
  <c r="N238" i="18" s="1"/>
  <c r="J238" i="18"/>
  <c r="K238" i="18"/>
  <c r="L238" i="18"/>
  <c r="M238" i="18" s="1"/>
  <c r="I239" i="18"/>
  <c r="N239" i="18" s="1"/>
  <c r="J239" i="18"/>
  <c r="K239" i="18"/>
  <c r="L239" i="18"/>
  <c r="M239" i="18" s="1"/>
  <c r="I240" i="18"/>
  <c r="N240" i="18" s="1"/>
  <c r="J240" i="18"/>
  <c r="K240" i="18"/>
  <c r="L240" i="18"/>
  <c r="M240" i="18" s="1"/>
  <c r="I241" i="18"/>
  <c r="N241" i="18" s="1"/>
  <c r="J241" i="18"/>
  <c r="K241" i="18"/>
  <c r="L241" i="18"/>
  <c r="M241" i="18" s="1"/>
  <c r="I242" i="18"/>
  <c r="N242" i="18" s="1"/>
  <c r="J242" i="18"/>
  <c r="K242" i="18"/>
  <c r="L242" i="18"/>
  <c r="M242" i="18" s="1"/>
  <c r="I243" i="18"/>
  <c r="N243" i="18" s="1"/>
  <c r="J243" i="18"/>
  <c r="K243" i="18"/>
  <c r="L243" i="18"/>
  <c r="M243" i="18" s="1"/>
  <c r="I244" i="18"/>
  <c r="N244" i="18" s="1"/>
  <c r="J244" i="18"/>
  <c r="K244" i="18"/>
  <c r="L244" i="18"/>
  <c r="M244" i="18" s="1"/>
  <c r="I245" i="18"/>
  <c r="N245" i="18" s="1"/>
  <c r="J245" i="18"/>
  <c r="K245" i="18"/>
  <c r="L245" i="18"/>
  <c r="M245" i="18" s="1"/>
  <c r="I246" i="18"/>
  <c r="N246" i="18" s="1"/>
  <c r="J246" i="18"/>
  <c r="K246" i="18"/>
  <c r="L246" i="18"/>
  <c r="M246" i="18" s="1"/>
  <c r="I247" i="18"/>
  <c r="N247" i="18" s="1"/>
  <c r="J247" i="18"/>
  <c r="K247" i="18"/>
  <c r="L247" i="18"/>
  <c r="M247" i="18" s="1"/>
  <c r="I248" i="18"/>
  <c r="N248" i="18" s="1"/>
  <c r="J248" i="18"/>
  <c r="K248" i="18"/>
  <c r="L248" i="18"/>
  <c r="M248" i="18" s="1"/>
  <c r="I249" i="18"/>
  <c r="N249" i="18" s="1"/>
  <c r="J249" i="18"/>
  <c r="K249" i="18"/>
  <c r="L249" i="18"/>
  <c r="M249" i="18" s="1"/>
  <c r="I250" i="18"/>
  <c r="N250" i="18" s="1"/>
  <c r="J250" i="18"/>
  <c r="K250" i="18"/>
  <c r="L250" i="18"/>
  <c r="M250" i="18" s="1"/>
  <c r="I251" i="18"/>
  <c r="N251" i="18" s="1"/>
  <c r="J251" i="18"/>
  <c r="K251" i="18"/>
  <c r="L251" i="18"/>
  <c r="M251" i="18" s="1"/>
  <c r="I252" i="18"/>
  <c r="N252" i="18" s="1"/>
  <c r="J252" i="18"/>
  <c r="K252" i="18"/>
  <c r="L252" i="18"/>
  <c r="M252" i="18" s="1"/>
  <c r="I253" i="18"/>
  <c r="N253" i="18" s="1"/>
  <c r="J253" i="18"/>
  <c r="K253" i="18"/>
  <c r="L253" i="18"/>
  <c r="M253" i="18" s="1"/>
  <c r="I254" i="18"/>
  <c r="N254" i="18" s="1"/>
  <c r="J254" i="18"/>
  <c r="K254" i="18"/>
  <c r="L254" i="18"/>
  <c r="M254" i="18" s="1"/>
  <c r="I255" i="18"/>
  <c r="N255" i="18" s="1"/>
  <c r="J255" i="18"/>
  <c r="K255" i="18"/>
  <c r="L255" i="18"/>
  <c r="M255" i="18" s="1"/>
  <c r="I256" i="18"/>
  <c r="N256" i="18" s="1"/>
  <c r="J256" i="18"/>
  <c r="K256" i="18"/>
  <c r="L256" i="18"/>
  <c r="M256" i="18" s="1"/>
  <c r="I257" i="18"/>
  <c r="N257" i="18" s="1"/>
  <c r="J257" i="18"/>
  <c r="K257" i="18"/>
  <c r="L257" i="18"/>
  <c r="M257" i="18" s="1"/>
  <c r="I258" i="18"/>
  <c r="N258" i="18" s="1"/>
  <c r="J258" i="18"/>
  <c r="K258" i="18"/>
  <c r="L258" i="18"/>
  <c r="M258" i="18" s="1"/>
  <c r="I259" i="18"/>
  <c r="N259" i="18" s="1"/>
  <c r="J259" i="18"/>
  <c r="K259" i="18"/>
  <c r="L259" i="18"/>
  <c r="M259" i="18" s="1"/>
  <c r="I260" i="18"/>
  <c r="N260" i="18" s="1"/>
  <c r="J260" i="18"/>
  <c r="K260" i="18"/>
  <c r="L260" i="18"/>
  <c r="I261" i="18"/>
  <c r="N261" i="18" s="1"/>
  <c r="J261" i="18"/>
  <c r="K261" i="18"/>
  <c r="L261" i="18"/>
  <c r="M261" i="18" s="1"/>
  <c r="I262" i="18"/>
  <c r="N262" i="18" s="1"/>
  <c r="J262" i="18"/>
  <c r="K262" i="18"/>
  <c r="L262" i="18"/>
  <c r="M262" i="18" s="1"/>
  <c r="I263" i="18"/>
  <c r="N263" i="18" s="1"/>
  <c r="J263" i="18"/>
  <c r="K263" i="18"/>
  <c r="L263" i="18"/>
  <c r="M263" i="18" s="1"/>
  <c r="I264" i="18"/>
  <c r="N264" i="18" s="1"/>
  <c r="J264" i="18"/>
  <c r="K264" i="18"/>
  <c r="L264" i="18"/>
  <c r="M264" i="18" s="1"/>
  <c r="I265" i="18"/>
  <c r="N265" i="18" s="1"/>
  <c r="J265" i="18"/>
  <c r="K265" i="18"/>
  <c r="L265" i="18"/>
  <c r="M265" i="18" s="1"/>
  <c r="I266" i="18"/>
  <c r="N266" i="18" s="1"/>
  <c r="J266" i="18"/>
  <c r="K266" i="18"/>
  <c r="L266" i="18"/>
  <c r="M266" i="18" s="1"/>
  <c r="I267" i="18"/>
  <c r="N267" i="18" s="1"/>
  <c r="J267" i="18"/>
  <c r="K267" i="18"/>
  <c r="L267" i="18"/>
  <c r="M267" i="18" s="1"/>
  <c r="I268" i="18"/>
  <c r="N268" i="18" s="1"/>
  <c r="J268" i="18"/>
  <c r="K268" i="18"/>
  <c r="L268" i="18"/>
  <c r="M268" i="18" s="1"/>
  <c r="I269" i="18"/>
  <c r="N269" i="18" s="1"/>
  <c r="J269" i="18"/>
  <c r="K269" i="18"/>
  <c r="L269" i="18"/>
  <c r="M269" i="18" s="1"/>
  <c r="I270" i="18"/>
  <c r="N270" i="18" s="1"/>
  <c r="J270" i="18"/>
  <c r="K270" i="18"/>
  <c r="L270" i="18"/>
  <c r="M270" i="18" s="1"/>
  <c r="I271" i="18"/>
  <c r="N271" i="18" s="1"/>
  <c r="J271" i="18"/>
  <c r="K271" i="18"/>
  <c r="L271" i="18"/>
  <c r="M271" i="18" s="1"/>
  <c r="I272" i="18"/>
  <c r="N272" i="18" s="1"/>
  <c r="J272" i="18"/>
  <c r="K272" i="18"/>
  <c r="L272" i="18"/>
  <c r="M272" i="18" s="1"/>
  <c r="I273" i="18"/>
  <c r="N273" i="18" s="1"/>
  <c r="J273" i="18"/>
  <c r="K273" i="18"/>
  <c r="L273" i="18"/>
  <c r="M273" i="18" s="1"/>
  <c r="I274" i="18"/>
  <c r="N274" i="18" s="1"/>
  <c r="J274" i="18"/>
  <c r="K274" i="18"/>
  <c r="L274" i="18"/>
  <c r="M274" i="18" s="1"/>
  <c r="I275" i="18"/>
  <c r="N275" i="18" s="1"/>
  <c r="J275" i="18"/>
  <c r="K275" i="18"/>
  <c r="L275" i="18"/>
  <c r="M275" i="18" s="1"/>
  <c r="I276" i="18"/>
  <c r="N276" i="18" s="1"/>
  <c r="J276" i="18"/>
  <c r="K276" i="18"/>
  <c r="L276" i="18"/>
  <c r="M276" i="18" s="1"/>
  <c r="I277" i="18"/>
  <c r="N277" i="18" s="1"/>
  <c r="J277" i="18"/>
  <c r="K277" i="18"/>
  <c r="L277" i="18"/>
  <c r="M277" i="18" s="1"/>
  <c r="I278" i="18"/>
  <c r="N278" i="18" s="1"/>
  <c r="J278" i="18"/>
  <c r="K278" i="18"/>
  <c r="L278" i="18"/>
  <c r="M278" i="18" s="1"/>
  <c r="I279" i="18"/>
  <c r="N279" i="18" s="1"/>
  <c r="J279" i="18"/>
  <c r="K279" i="18"/>
  <c r="L279" i="18"/>
  <c r="M279" i="18" s="1"/>
  <c r="I280" i="18"/>
  <c r="N280" i="18" s="1"/>
  <c r="J280" i="18"/>
  <c r="K280" i="18"/>
  <c r="L280" i="18"/>
  <c r="M280" i="18" s="1"/>
  <c r="I281" i="18"/>
  <c r="N281" i="18" s="1"/>
  <c r="J281" i="18"/>
  <c r="K281" i="18"/>
  <c r="L281" i="18"/>
  <c r="M281" i="18" s="1"/>
  <c r="I282" i="18"/>
  <c r="N282" i="18" s="1"/>
  <c r="J282" i="18"/>
  <c r="K282" i="18"/>
  <c r="L282" i="18"/>
  <c r="M282" i="18" s="1"/>
  <c r="I283" i="18"/>
  <c r="N283" i="18" s="1"/>
  <c r="J283" i="18"/>
  <c r="K283" i="18"/>
  <c r="L283" i="18"/>
  <c r="M283" i="18" s="1"/>
  <c r="I284" i="18"/>
  <c r="N284" i="18" s="1"/>
  <c r="J284" i="18"/>
  <c r="K284" i="18"/>
  <c r="L284" i="18"/>
  <c r="M284" i="18" s="1"/>
  <c r="I285" i="18"/>
  <c r="N285" i="18" s="1"/>
  <c r="J285" i="18"/>
  <c r="K285" i="18"/>
  <c r="L285" i="18"/>
  <c r="M285" i="18" s="1"/>
  <c r="I286" i="18"/>
  <c r="N286" i="18" s="1"/>
  <c r="J286" i="18"/>
  <c r="K286" i="18"/>
  <c r="L286" i="18"/>
  <c r="M286" i="18" s="1"/>
  <c r="I287" i="18"/>
  <c r="N287" i="18" s="1"/>
  <c r="J287" i="18"/>
  <c r="K287" i="18"/>
  <c r="L287" i="18"/>
  <c r="M287" i="18" s="1"/>
  <c r="I288" i="18"/>
  <c r="N288" i="18" s="1"/>
  <c r="J288" i="18"/>
  <c r="K288" i="18"/>
  <c r="L288" i="18"/>
  <c r="M288" i="18" s="1"/>
  <c r="I289" i="18"/>
  <c r="N289" i="18" s="1"/>
  <c r="J289" i="18"/>
  <c r="K289" i="18"/>
  <c r="L289" i="18"/>
  <c r="M289" i="18" s="1"/>
  <c r="I290" i="18"/>
  <c r="N290" i="18" s="1"/>
  <c r="J290" i="18"/>
  <c r="K290" i="18"/>
  <c r="L290" i="18"/>
  <c r="M290" i="18" s="1"/>
  <c r="I291" i="18"/>
  <c r="N291" i="18" s="1"/>
  <c r="J291" i="18"/>
  <c r="K291" i="18"/>
  <c r="L291" i="18"/>
  <c r="M291" i="18" s="1"/>
  <c r="I292" i="18"/>
  <c r="N292" i="18" s="1"/>
  <c r="J292" i="18"/>
  <c r="K292" i="18"/>
  <c r="L292" i="18"/>
  <c r="M292" i="18" s="1"/>
  <c r="I293" i="18"/>
  <c r="N293" i="18" s="1"/>
  <c r="J293" i="18"/>
  <c r="K293" i="18"/>
  <c r="L293" i="18"/>
  <c r="M293" i="18" s="1"/>
  <c r="I294" i="18"/>
  <c r="N294" i="18" s="1"/>
  <c r="J294" i="18"/>
  <c r="K294" i="18"/>
  <c r="L294" i="18"/>
  <c r="M294" i="18" s="1"/>
  <c r="I295" i="18"/>
  <c r="N295" i="18" s="1"/>
  <c r="J295" i="18"/>
  <c r="K295" i="18"/>
  <c r="L295" i="18"/>
  <c r="M295" i="18" s="1"/>
  <c r="I296" i="18"/>
  <c r="N296" i="18" s="1"/>
  <c r="J296" i="18"/>
  <c r="K296" i="18"/>
  <c r="L296" i="18"/>
  <c r="M296" i="18" s="1"/>
  <c r="I297" i="18"/>
  <c r="N297" i="18" s="1"/>
  <c r="J297" i="18"/>
  <c r="K297" i="18"/>
  <c r="L297" i="18"/>
  <c r="M297" i="18" s="1"/>
  <c r="I298" i="18"/>
  <c r="N298" i="18" s="1"/>
  <c r="J298" i="18"/>
  <c r="K298" i="18"/>
  <c r="L298" i="18"/>
  <c r="M298" i="18" s="1"/>
  <c r="I299" i="18"/>
  <c r="N299" i="18" s="1"/>
  <c r="J299" i="18"/>
  <c r="K299" i="18"/>
  <c r="L299" i="18"/>
  <c r="M299" i="18" s="1"/>
  <c r="I300" i="18"/>
  <c r="N300" i="18" s="1"/>
  <c r="J300" i="18"/>
  <c r="K300" i="18"/>
  <c r="L300" i="18"/>
  <c r="M300" i="18" s="1"/>
  <c r="I301" i="18"/>
  <c r="N301" i="18" s="1"/>
  <c r="J301" i="18"/>
  <c r="K301" i="18"/>
  <c r="L301" i="18"/>
  <c r="M301" i="18" s="1"/>
  <c r="I302" i="18"/>
  <c r="N302" i="18" s="1"/>
  <c r="J302" i="18"/>
  <c r="K302" i="18"/>
  <c r="L302" i="18"/>
  <c r="M302" i="18" s="1"/>
  <c r="I303" i="18"/>
  <c r="N303" i="18" s="1"/>
  <c r="J303" i="18"/>
  <c r="K303" i="18"/>
  <c r="L303" i="18"/>
  <c r="M303" i="18" s="1"/>
  <c r="I304" i="18"/>
  <c r="N304" i="18" s="1"/>
  <c r="J304" i="18"/>
  <c r="K304" i="18"/>
  <c r="L304" i="18"/>
  <c r="M304" i="18" s="1"/>
  <c r="I305" i="18"/>
  <c r="N305" i="18" s="1"/>
  <c r="J305" i="18"/>
  <c r="K305" i="18"/>
  <c r="L305" i="18"/>
  <c r="M305" i="18" s="1"/>
  <c r="I306" i="18"/>
  <c r="N306" i="18" s="1"/>
  <c r="J306" i="18"/>
  <c r="K306" i="18"/>
  <c r="L306" i="18"/>
  <c r="M306" i="18" s="1"/>
  <c r="I307" i="18"/>
  <c r="N307" i="18" s="1"/>
  <c r="J307" i="18"/>
  <c r="K307" i="18"/>
  <c r="L307" i="18"/>
  <c r="M307" i="18" s="1"/>
  <c r="I308" i="18"/>
  <c r="N308" i="18" s="1"/>
  <c r="J308" i="18"/>
  <c r="K308" i="18"/>
  <c r="L308" i="18"/>
  <c r="M308" i="18" s="1"/>
  <c r="I309" i="18"/>
  <c r="N309" i="18" s="1"/>
  <c r="J309" i="18"/>
  <c r="K309" i="18"/>
  <c r="L309" i="18"/>
  <c r="M309" i="18" s="1"/>
  <c r="I310" i="18"/>
  <c r="N310" i="18" s="1"/>
  <c r="J310" i="18"/>
  <c r="K310" i="18"/>
  <c r="L310" i="18"/>
  <c r="M310" i="18" s="1"/>
  <c r="I311" i="18"/>
  <c r="N311" i="18" s="1"/>
  <c r="J311" i="18"/>
  <c r="K311" i="18"/>
  <c r="L311" i="18"/>
  <c r="M311" i="18" s="1"/>
  <c r="I312" i="18"/>
  <c r="N312" i="18" s="1"/>
  <c r="J312" i="18"/>
  <c r="K312" i="18"/>
  <c r="L312" i="18"/>
  <c r="M312" i="18" s="1"/>
  <c r="I313" i="18"/>
  <c r="N313" i="18" s="1"/>
  <c r="J313" i="18"/>
  <c r="K313" i="18"/>
  <c r="L313" i="18"/>
  <c r="M313" i="18" s="1"/>
  <c r="I314" i="18"/>
  <c r="N314" i="18" s="1"/>
  <c r="J314" i="18"/>
  <c r="K314" i="18"/>
  <c r="L314" i="18"/>
  <c r="M314" i="18" s="1"/>
  <c r="I315" i="18"/>
  <c r="N315" i="18" s="1"/>
  <c r="J315" i="18"/>
  <c r="K315" i="18"/>
  <c r="L315" i="18"/>
  <c r="M315" i="18" s="1"/>
  <c r="I316" i="18"/>
  <c r="N316" i="18" s="1"/>
  <c r="J316" i="18"/>
  <c r="K316" i="18"/>
  <c r="L316" i="18"/>
  <c r="M316" i="18" s="1"/>
  <c r="I317" i="18"/>
  <c r="N317" i="18" s="1"/>
  <c r="J317" i="18"/>
  <c r="K317" i="18"/>
  <c r="L317" i="18"/>
  <c r="M317" i="18" s="1"/>
  <c r="I318" i="18"/>
  <c r="N318" i="18" s="1"/>
  <c r="J318" i="18"/>
  <c r="K318" i="18"/>
  <c r="L318" i="18"/>
  <c r="M318" i="18" s="1"/>
  <c r="I319" i="18"/>
  <c r="N319" i="18" s="1"/>
  <c r="J319" i="18"/>
  <c r="K319" i="18"/>
  <c r="L319" i="18"/>
  <c r="M319" i="18" s="1"/>
  <c r="I320" i="18"/>
  <c r="N320" i="18" s="1"/>
  <c r="J320" i="18"/>
  <c r="K320" i="18"/>
  <c r="L320" i="18"/>
  <c r="M320" i="18" s="1"/>
  <c r="I321" i="18"/>
  <c r="N321" i="18" s="1"/>
  <c r="J321" i="18"/>
  <c r="K321" i="18"/>
  <c r="L321" i="18"/>
  <c r="M321" i="18" s="1"/>
  <c r="I322" i="18"/>
  <c r="N322" i="18" s="1"/>
  <c r="J322" i="18"/>
  <c r="K322" i="18"/>
  <c r="L322" i="18"/>
  <c r="M322" i="18" s="1"/>
  <c r="I323" i="18"/>
  <c r="N323" i="18" s="1"/>
  <c r="J323" i="18"/>
  <c r="K323" i="18"/>
  <c r="L323" i="18"/>
  <c r="M323" i="18" s="1"/>
  <c r="I324" i="18"/>
  <c r="N324" i="18" s="1"/>
  <c r="J324" i="18"/>
  <c r="K324" i="18"/>
  <c r="L324" i="18"/>
  <c r="M324" i="18" s="1"/>
  <c r="I325" i="18"/>
  <c r="N325" i="18" s="1"/>
  <c r="J325" i="18"/>
  <c r="K325" i="18"/>
  <c r="L325" i="18"/>
  <c r="M325" i="18" s="1"/>
  <c r="I326" i="18"/>
  <c r="N326" i="18" s="1"/>
  <c r="J326" i="18"/>
  <c r="K326" i="18"/>
  <c r="L326" i="18"/>
  <c r="M326" i="18" s="1"/>
  <c r="I327" i="18"/>
  <c r="N327" i="18" s="1"/>
  <c r="J327" i="18"/>
  <c r="K327" i="18"/>
  <c r="L327" i="18"/>
  <c r="M327" i="18" s="1"/>
  <c r="I328" i="18"/>
  <c r="N328" i="18" s="1"/>
  <c r="J328" i="18"/>
  <c r="K328" i="18"/>
  <c r="L328" i="18"/>
  <c r="M328" i="18" s="1"/>
  <c r="I329" i="18"/>
  <c r="N329" i="18" s="1"/>
  <c r="J329" i="18"/>
  <c r="K329" i="18"/>
  <c r="L329" i="18"/>
  <c r="M329" i="18" s="1"/>
  <c r="I330" i="18"/>
  <c r="N330" i="18" s="1"/>
  <c r="J330" i="18"/>
  <c r="K330" i="18"/>
  <c r="L330" i="18"/>
  <c r="M330" i="18" s="1"/>
  <c r="I331" i="18"/>
  <c r="N331" i="18" s="1"/>
  <c r="J331" i="18"/>
  <c r="K331" i="18"/>
  <c r="L331" i="18"/>
  <c r="M331" i="18" s="1"/>
  <c r="I332" i="18"/>
  <c r="N332" i="18" s="1"/>
  <c r="J332" i="18"/>
  <c r="K332" i="18"/>
  <c r="L332" i="18"/>
  <c r="M332" i="18" s="1"/>
  <c r="I333" i="18"/>
  <c r="N333" i="18" s="1"/>
  <c r="J333" i="18"/>
  <c r="K333" i="18"/>
  <c r="L333" i="18"/>
  <c r="M333" i="18" s="1"/>
  <c r="I334" i="18"/>
  <c r="N334" i="18" s="1"/>
  <c r="J334" i="18"/>
  <c r="K334" i="18"/>
  <c r="L334" i="18"/>
  <c r="M334" i="18" s="1"/>
  <c r="I335" i="18"/>
  <c r="N335" i="18" s="1"/>
  <c r="J335" i="18"/>
  <c r="K335" i="18"/>
  <c r="L335" i="18"/>
  <c r="M335" i="18" s="1"/>
  <c r="I336" i="18"/>
  <c r="N336" i="18" s="1"/>
  <c r="J336" i="18"/>
  <c r="K336" i="18"/>
  <c r="L336" i="18"/>
  <c r="M336" i="18" s="1"/>
  <c r="I337" i="18"/>
  <c r="N337" i="18" s="1"/>
  <c r="J337" i="18"/>
  <c r="K337" i="18"/>
  <c r="L337" i="18"/>
  <c r="M337" i="18" s="1"/>
  <c r="I338" i="18"/>
  <c r="N338" i="18" s="1"/>
  <c r="J338" i="18"/>
  <c r="K338" i="18"/>
  <c r="L338" i="18"/>
  <c r="M338" i="18" s="1"/>
  <c r="I339" i="18"/>
  <c r="N339" i="18" s="1"/>
  <c r="J339" i="18"/>
  <c r="K339" i="18"/>
  <c r="L339" i="18"/>
  <c r="M339" i="18" s="1"/>
  <c r="I340" i="18"/>
  <c r="N340" i="18" s="1"/>
  <c r="J340" i="18"/>
  <c r="K340" i="18"/>
  <c r="L340" i="18"/>
  <c r="M340" i="18" s="1"/>
  <c r="I341" i="18"/>
  <c r="N341" i="18" s="1"/>
  <c r="J341" i="18"/>
  <c r="K341" i="18"/>
  <c r="L341" i="18"/>
  <c r="M341" i="18" s="1"/>
  <c r="I342" i="18"/>
  <c r="N342" i="18" s="1"/>
  <c r="J342" i="18"/>
  <c r="K342" i="18"/>
  <c r="L342" i="18"/>
  <c r="M342" i="18" s="1"/>
  <c r="I343" i="18"/>
  <c r="N343" i="18" s="1"/>
  <c r="J343" i="18"/>
  <c r="K343" i="18"/>
  <c r="L343" i="18"/>
  <c r="M343" i="18" s="1"/>
  <c r="I344" i="18"/>
  <c r="N344" i="18" s="1"/>
  <c r="J344" i="18"/>
  <c r="K344" i="18"/>
  <c r="L344" i="18"/>
  <c r="M344" i="18" s="1"/>
  <c r="I345" i="18"/>
  <c r="N345" i="18" s="1"/>
  <c r="J345" i="18"/>
  <c r="K345" i="18"/>
  <c r="L345" i="18"/>
  <c r="M345" i="18" s="1"/>
  <c r="I346" i="18"/>
  <c r="N346" i="18" s="1"/>
  <c r="J346" i="18"/>
  <c r="K346" i="18"/>
  <c r="L346" i="18"/>
  <c r="M346" i="18" s="1"/>
  <c r="I347" i="18"/>
  <c r="N347" i="18" s="1"/>
  <c r="J347" i="18"/>
  <c r="K347" i="18"/>
  <c r="L347" i="18"/>
  <c r="M347" i="18" s="1"/>
  <c r="I348" i="18"/>
  <c r="N348" i="18" s="1"/>
  <c r="J348" i="18"/>
  <c r="K348" i="18"/>
  <c r="L348" i="18"/>
  <c r="M348" i="18" s="1"/>
  <c r="I349" i="18"/>
  <c r="N349" i="18" s="1"/>
  <c r="J349" i="18"/>
  <c r="K349" i="18"/>
  <c r="L349" i="18"/>
  <c r="M349" i="18" s="1"/>
  <c r="I350" i="18"/>
  <c r="N350" i="18" s="1"/>
  <c r="J350" i="18"/>
  <c r="K350" i="18"/>
  <c r="L350" i="18"/>
  <c r="M350" i="18" s="1"/>
  <c r="I351" i="18"/>
  <c r="N351" i="18" s="1"/>
  <c r="J351" i="18"/>
  <c r="K351" i="18"/>
  <c r="L351" i="18"/>
  <c r="M351" i="18" s="1"/>
  <c r="I352" i="18"/>
  <c r="N352" i="18" s="1"/>
  <c r="J352" i="18"/>
  <c r="K352" i="18"/>
  <c r="L352" i="18"/>
  <c r="M352" i="18" s="1"/>
  <c r="I353" i="18"/>
  <c r="N353" i="18" s="1"/>
  <c r="J353" i="18"/>
  <c r="K353" i="18"/>
  <c r="L353" i="18"/>
  <c r="M353" i="18" s="1"/>
  <c r="I354" i="18"/>
  <c r="N354" i="18" s="1"/>
  <c r="J354" i="18"/>
  <c r="K354" i="18"/>
  <c r="L354" i="18"/>
  <c r="M354" i="18" s="1"/>
  <c r="I355" i="18"/>
  <c r="N355" i="18" s="1"/>
  <c r="J355" i="18"/>
  <c r="K355" i="18"/>
  <c r="L355" i="18"/>
  <c r="M355" i="18" s="1"/>
  <c r="I356" i="18"/>
  <c r="N356" i="18" s="1"/>
  <c r="J356" i="18"/>
  <c r="K356" i="18"/>
  <c r="L356" i="18"/>
  <c r="M356" i="18" s="1"/>
  <c r="I357" i="18"/>
  <c r="N357" i="18" s="1"/>
  <c r="J357" i="18"/>
  <c r="K357" i="18"/>
  <c r="L357" i="18"/>
  <c r="M357" i="18" s="1"/>
  <c r="I358" i="18"/>
  <c r="N358" i="18" s="1"/>
  <c r="J358" i="18"/>
  <c r="K358" i="18"/>
  <c r="L358" i="18"/>
  <c r="M358" i="18" s="1"/>
  <c r="I359" i="18"/>
  <c r="N359" i="18" s="1"/>
  <c r="J359" i="18"/>
  <c r="K359" i="18"/>
  <c r="L359" i="18"/>
  <c r="M359" i="18" s="1"/>
  <c r="I360" i="18"/>
  <c r="N360" i="18" s="1"/>
  <c r="J360" i="18"/>
  <c r="K360" i="18"/>
  <c r="L360" i="18"/>
  <c r="M360" i="18" s="1"/>
  <c r="I361" i="18"/>
  <c r="N361" i="18" s="1"/>
  <c r="J361" i="18"/>
  <c r="K361" i="18"/>
  <c r="L361" i="18"/>
  <c r="M361" i="18" s="1"/>
  <c r="I362" i="18"/>
  <c r="N362" i="18" s="1"/>
  <c r="J362" i="18"/>
  <c r="K362" i="18"/>
  <c r="L362" i="18"/>
  <c r="M362" i="18" s="1"/>
  <c r="I363" i="18"/>
  <c r="N363" i="18" s="1"/>
  <c r="J363" i="18"/>
  <c r="K363" i="18"/>
  <c r="L363" i="18"/>
  <c r="M363" i="18" s="1"/>
  <c r="I364" i="18"/>
  <c r="N364" i="18" s="1"/>
  <c r="J364" i="18"/>
  <c r="K364" i="18"/>
  <c r="L364" i="18"/>
  <c r="M364" i="18" s="1"/>
  <c r="I365" i="18"/>
  <c r="N365" i="18" s="1"/>
  <c r="J365" i="18"/>
  <c r="K365" i="18"/>
  <c r="L365" i="18"/>
  <c r="M365" i="18" s="1"/>
  <c r="I366" i="18"/>
  <c r="N366" i="18" s="1"/>
  <c r="J366" i="18"/>
  <c r="K366" i="18"/>
  <c r="L366" i="18"/>
  <c r="M366" i="18" s="1"/>
  <c r="I367" i="18"/>
  <c r="N367" i="18" s="1"/>
  <c r="J367" i="18"/>
  <c r="K367" i="18"/>
  <c r="L367" i="18"/>
  <c r="M367" i="18" s="1"/>
  <c r="I368" i="18"/>
  <c r="N368" i="18" s="1"/>
  <c r="J368" i="18"/>
  <c r="K368" i="18"/>
  <c r="L368" i="18"/>
  <c r="M368" i="18" s="1"/>
  <c r="I369" i="18"/>
  <c r="N369" i="18" s="1"/>
  <c r="J369" i="18"/>
  <c r="K369" i="18"/>
  <c r="L369" i="18"/>
  <c r="M369" i="18" s="1"/>
  <c r="I370" i="18"/>
  <c r="N370" i="18" s="1"/>
  <c r="J370" i="18"/>
  <c r="K370" i="18"/>
  <c r="L370" i="18"/>
  <c r="M370" i="18" s="1"/>
  <c r="I371" i="18"/>
  <c r="N371" i="18" s="1"/>
  <c r="J371" i="18"/>
  <c r="K371" i="18"/>
  <c r="L371" i="18"/>
  <c r="M371" i="18" s="1"/>
  <c r="I372" i="18"/>
  <c r="N372" i="18" s="1"/>
  <c r="J372" i="18"/>
  <c r="K372" i="18"/>
  <c r="L372" i="18"/>
  <c r="M372" i="18" s="1"/>
  <c r="I373" i="18"/>
  <c r="N373" i="18" s="1"/>
  <c r="J373" i="18"/>
  <c r="K373" i="18"/>
  <c r="L373" i="18"/>
  <c r="M373" i="18" s="1"/>
  <c r="I374" i="18"/>
  <c r="N374" i="18" s="1"/>
  <c r="J374" i="18"/>
  <c r="K374" i="18"/>
  <c r="L374" i="18"/>
  <c r="M374" i="18" s="1"/>
  <c r="I375" i="18"/>
  <c r="N375" i="18" s="1"/>
  <c r="J375" i="18"/>
  <c r="K375" i="18"/>
  <c r="L375" i="18"/>
  <c r="M375" i="18" s="1"/>
  <c r="I376" i="18"/>
  <c r="N376" i="18" s="1"/>
  <c r="J376" i="18"/>
  <c r="K376" i="18"/>
  <c r="L376" i="18"/>
  <c r="M376" i="18" s="1"/>
  <c r="I377" i="18"/>
  <c r="N377" i="18" s="1"/>
  <c r="J377" i="18"/>
  <c r="K377" i="18"/>
  <c r="L377" i="18"/>
  <c r="M377" i="18" s="1"/>
  <c r="I378" i="18"/>
  <c r="N378" i="18" s="1"/>
  <c r="J378" i="18"/>
  <c r="K378" i="18"/>
  <c r="L378" i="18"/>
  <c r="M378" i="18" s="1"/>
  <c r="I379" i="18"/>
  <c r="N379" i="18" s="1"/>
  <c r="J379" i="18"/>
  <c r="K379" i="18"/>
  <c r="L379" i="18"/>
  <c r="M379" i="18" s="1"/>
  <c r="I380" i="18"/>
  <c r="N380" i="18" s="1"/>
  <c r="J380" i="18"/>
  <c r="K380" i="18"/>
  <c r="L380" i="18"/>
  <c r="M380" i="18" s="1"/>
  <c r="I381" i="18"/>
  <c r="N381" i="18" s="1"/>
  <c r="J381" i="18"/>
  <c r="K381" i="18"/>
  <c r="L381" i="18"/>
  <c r="M381" i="18" s="1"/>
  <c r="I382" i="18"/>
  <c r="N382" i="18" s="1"/>
  <c r="J382" i="18"/>
  <c r="K382" i="18"/>
  <c r="L382" i="18"/>
  <c r="M382" i="18" s="1"/>
  <c r="I383" i="18"/>
  <c r="N383" i="18" s="1"/>
  <c r="J383" i="18"/>
  <c r="K383" i="18"/>
  <c r="L383" i="18"/>
  <c r="M383" i="18" s="1"/>
  <c r="I384" i="18"/>
  <c r="N384" i="18" s="1"/>
  <c r="J384" i="18"/>
  <c r="K384" i="18"/>
  <c r="L384" i="18"/>
  <c r="M384" i="18" s="1"/>
  <c r="I385" i="18"/>
  <c r="N385" i="18" s="1"/>
  <c r="J385" i="18"/>
  <c r="K385" i="18"/>
  <c r="L385" i="18"/>
  <c r="M385" i="18" s="1"/>
  <c r="I386" i="18"/>
  <c r="N386" i="18" s="1"/>
  <c r="J386" i="18"/>
  <c r="K386" i="18"/>
  <c r="L386" i="18"/>
  <c r="M386" i="18" s="1"/>
  <c r="I387" i="18"/>
  <c r="N387" i="18" s="1"/>
  <c r="J387" i="18"/>
  <c r="K387" i="18"/>
  <c r="L387" i="18"/>
  <c r="M387" i="18" s="1"/>
  <c r="I388" i="18"/>
  <c r="N388" i="18" s="1"/>
  <c r="J388" i="18"/>
  <c r="K388" i="18"/>
  <c r="L388" i="18"/>
  <c r="M388" i="18" s="1"/>
  <c r="I389" i="18"/>
  <c r="N389" i="18" s="1"/>
  <c r="J389" i="18"/>
  <c r="K389" i="18"/>
  <c r="L389" i="18"/>
  <c r="M389" i="18" s="1"/>
  <c r="I390" i="18"/>
  <c r="N390" i="18" s="1"/>
  <c r="J390" i="18"/>
  <c r="K390" i="18"/>
  <c r="L390" i="18"/>
  <c r="M390" i="18" s="1"/>
  <c r="I391" i="18"/>
  <c r="N391" i="18" s="1"/>
  <c r="J391" i="18"/>
  <c r="K391" i="18"/>
  <c r="L391" i="18"/>
  <c r="M391" i="18" s="1"/>
  <c r="I392" i="18"/>
  <c r="N392" i="18" s="1"/>
  <c r="J392" i="18"/>
  <c r="K392" i="18"/>
  <c r="L392" i="18"/>
  <c r="M392" i="18" s="1"/>
  <c r="I393" i="18"/>
  <c r="N393" i="18" s="1"/>
  <c r="J393" i="18"/>
  <c r="K393" i="18"/>
  <c r="L393" i="18"/>
  <c r="M393" i="18" s="1"/>
  <c r="I394" i="18"/>
  <c r="N394" i="18" s="1"/>
  <c r="J394" i="18"/>
  <c r="K394" i="18"/>
  <c r="L394" i="18"/>
  <c r="M394" i="18" s="1"/>
  <c r="I395" i="18"/>
  <c r="N395" i="18" s="1"/>
  <c r="J395" i="18"/>
  <c r="K395" i="18"/>
  <c r="L395" i="18"/>
  <c r="M395" i="18" s="1"/>
  <c r="I396" i="18"/>
  <c r="N396" i="18" s="1"/>
  <c r="J396" i="18"/>
  <c r="K396" i="18"/>
  <c r="L396" i="18"/>
  <c r="M396" i="18" s="1"/>
  <c r="I397" i="18"/>
  <c r="N397" i="18" s="1"/>
  <c r="J397" i="18"/>
  <c r="K397" i="18"/>
  <c r="L397" i="18"/>
  <c r="M397" i="18" s="1"/>
  <c r="I398" i="18"/>
  <c r="N398" i="18" s="1"/>
  <c r="J398" i="18"/>
  <c r="K398" i="18"/>
  <c r="L398" i="18"/>
  <c r="M398" i="18" s="1"/>
  <c r="I399" i="18"/>
  <c r="N399" i="18" s="1"/>
  <c r="J399" i="18"/>
  <c r="K399" i="18"/>
  <c r="L399" i="18"/>
  <c r="M399" i="18" s="1"/>
  <c r="I400" i="18"/>
  <c r="N400" i="18" s="1"/>
  <c r="J400" i="18"/>
  <c r="K400" i="18"/>
  <c r="L400" i="18"/>
  <c r="M400" i="18" s="1"/>
  <c r="I401" i="18"/>
  <c r="N401" i="18" s="1"/>
  <c r="J401" i="18"/>
  <c r="K401" i="18"/>
  <c r="L401" i="18"/>
  <c r="M401" i="18" s="1"/>
  <c r="I402" i="18"/>
  <c r="N402" i="18" s="1"/>
  <c r="J402" i="18"/>
  <c r="K402" i="18"/>
  <c r="L402" i="18"/>
  <c r="M402" i="18" s="1"/>
  <c r="I403" i="18"/>
  <c r="N403" i="18" s="1"/>
  <c r="J403" i="18"/>
  <c r="K403" i="18"/>
  <c r="L403" i="18"/>
  <c r="M403" i="18" s="1"/>
  <c r="I404" i="18"/>
  <c r="N404" i="18" s="1"/>
  <c r="J404" i="18"/>
  <c r="K404" i="18"/>
  <c r="L404" i="18"/>
  <c r="M404" i="18" s="1"/>
  <c r="I405" i="18"/>
  <c r="N405" i="18" s="1"/>
  <c r="J405" i="18"/>
  <c r="K405" i="18"/>
  <c r="L405" i="18"/>
  <c r="M405" i="18" s="1"/>
  <c r="I406" i="18"/>
  <c r="N406" i="18" s="1"/>
  <c r="J406" i="18"/>
  <c r="K406" i="18"/>
  <c r="L406" i="18"/>
  <c r="M406" i="18" s="1"/>
  <c r="I407" i="18"/>
  <c r="N407" i="18" s="1"/>
  <c r="J407" i="18"/>
  <c r="K407" i="18"/>
  <c r="L407" i="18"/>
  <c r="M407" i="18" s="1"/>
  <c r="I408" i="18"/>
  <c r="N408" i="18" s="1"/>
  <c r="J408" i="18"/>
  <c r="K408" i="18"/>
  <c r="L408" i="18"/>
  <c r="M408" i="18" s="1"/>
  <c r="I409" i="18"/>
  <c r="N409" i="18" s="1"/>
  <c r="J409" i="18"/>
  <c r="K409" i="18"/>
  <c r="L409" i="18"/>
  <c r="M409" i="18" s="1"/>
  <c r="I410" i="18"/>
  <c r="N410" i="18" s="1"/>
  <c r="J410" i="18"/>
  <c r="K410" i="18"/>
  <c r="L410" i="18"/>
  <c r="M410" i="18" s="1"/>
  <c r="I411" i="18"/>
  <c r="N411" i="18" s="1"/>
  <c r="J411" i="18"/>
  <c r="K411" i="18"/>
  <c r="L411" i="18"/>
  <c r="M411" i="18" s="1"/>
  <c r="I412" i="18"/>
  <c r="N412" i="18" s="1"/>
  <c r="J412" i="18"/>
  <c r="K412" i="18"/>
  <c r="L412" i="18"/>
  <c r="M412" i="18" s="1"/>
  <c r="I413" i="18"/>
  <c r="N413" i="18" s="1"/>
  <c r="J413" i="18"/>
  <c r="K413" i="18"/>
  <c r="L413" i="18"/>
  <c r="M413" i="18" s="1"/>
  <c r="I414" i="18"/>
  <c r="N414" i="18" s="1"/>
  <c r="J414" i="18"/>
  <c r="K414" i="18"/>
  <c r="L414" i="18"/>
  <c r="M414" i="18" s="1"/>
  <c r="I415" i="18"/>
  <c r="N415" i="18" s="1"/>
  <c r="J415" i="18"/>
  <c r="K415" i="18"/>
  <c r="L415" i="18"/>
  <c r="M415" i="18" s="1"/>
  <c r="I416" i="18"/>
  <c r="N416" i="18" s="1"/>
  <c r="J416" i="18"/>
  <c r="K416" i="18"/>
  <c r="L416" i="18"/>
  <c r="M416" i="18" s="1"/>
  <c r="I417" i="18"/>
  <c r="N417" i="18" s="1"/>
  <c r="J417" i="18"/>
  <c r="K417" i="18"/>
  <c r="L417" i="18"/>
  <c r="M417" i="18" s="1"/>
  <c r="I418" i="18"/>
  <c r="N418" i="18" s="1"/>
  <c r="J418" i="18"/>
  <c r="K418" i="18"/>
  <c r="L418" i="18"/>
  <c r="M418" i="18" s="1"/>
  <c r="I419" i="18"/>
  <c r="N419" i="18" s="1"/>
  <c r="J419" i="18"/>
  <c r="K419" i="18"/>
  <c r="L419" i="18"/>
  <c r="M419" i="18" s="1"/>
  <c r="I420" i="18"/>
  <c r="N420" i="18" s="1"/>
  <c r="J420" i="18"/>
  <c r="K420" i="18"/>
  <c r="L420" i="18"/>
  <c r="M420" i="18" s="1"/>
  <c r="I421" i="18"/>
  <c r="N421" i="18" s="1"/>
  <c r="J421" i="18"/>
  <c r="K421" i="18"/>
  <c r="L421" i="18"/>
  <c r="M421" i="18" s="1"/>
  <c r="I422" i="18"/>
  <c r="N422" i="18" s="1"/>
  <c r="J422" i="18"/>
  <c r="K422" i="18"/>
  <c r="L422" i="18"/>
  <c r="M422" i="18" s="1"/>
  <c r="I423" i="18"/>
  <c r="N423" i="18" s="1"/>
  <c r="J423" i="18"/>
  <c r="K423" i="18"/>
  <c r="L423" i="18"/>
  <c r="M423" i="18" s="1"/>
  <c r="I424" i="18"/>
  <c r="N424" i="18" s="1"/>
  <c r="J424" i="18"/>
  <c r="K424" i="18"/>
  <c r="L424" i="18"/>
  <c r="M424" i="18" s="1"/>
  <c r="I425" i="18"/>
  <c r="N425" i="18" s="1"/>
  <c r="J425" i="18"/>
  <c r="K425" i="18"/>
  <c r="L425" i="18"/>
  <c r="M425" i="18" s="1"/>
  <c r="I426" i="18"/>
  <c r="N426" i="18" s="1"/>
  <c r="J426" i="18"/>
  <c r="K426" i="18"/>
  <c r="L426" i="18"/>
  <c r="M426" i="18" s="1"/>
  <c r="I427" i="18"/>
  <c r="N427" i="18" s="1"/>
  <c r="J427" i="18"/>
  <c r="K427" i="18"/>
  <c r="L427" i="18"/>
  <c r="M427" i="18" s="1"/>
  <c r="I428" i="18"/>
  <c r="N428" i="18" s="1"/>
  <c r="J428" i="18"/>
  <c r="K428" i="18"/>
  <c r="L428" i="18"/>
  <c r="M428" i="18" s="1"/>
  <c r="I429" i="18"/>
  <c r="N429" i="18" s="1"/>
  <c r="J429" i="18"/>
  <c r="K429" i="18"/>
  <c r="L429" i="18"/>
  <c r="M429" i="18" s="1"/>
  <c r="I430" i="18"/>
  <c r="N430" i="18" s="1"/>
  <c r="J430" i="18"/>
  <c r="K430" i="18"/>
  <c r="L430" i="18"/>
  <c r="M430" i="18" s="1"/>
  <c r="I431" i="18"/>
  <c r="N431" i="18" s="1"/>
  <c r="J431" i="18"/>
  <c r="K431" i="18"/>
  <c r="L431" i="18"/>
  <c r="M431" i="18" s="1"/>
  <c r="I432" i="18"/>
  <c r="N432" i="18" s="1"/>
  <c r="J432" i="18"/>
  <c r="K432" i="18"/>
  <c r="L432" i="18"/>
  <c r="M432" i="18" s="1"/>
  <c r="I433" i="18"/>
  <c r="N433" i="18" s="1"/>
  <c r="J433" i="18"/>
  <c r="K433" i="18"/>
  <c r="L433" i="18"/>
  <c r="M433" i="18" s="1"/>
  <c r="I434" i="18"/>
  <c r="N434" i="18" s="1"/>
  <c r="J434" i="18"/>
  <c r="K434" i="18"/>
  <c r="L434" i="18"/>
  <c r="M434" i="18" s="1"/>
  <c r="I435" i="18"/>
  <c r="N435" i="18" s="1"/>
  <c r="J435" i="18"/>
  <c r="K435" i="18"/>
  <c r="L435" i="18"/>
  <c r="M435" i="18" s="1"/>
  <c r="I436" i="18"/>
  <c r="N436" i="18" s="1"/>
  <c r="J436" i="18"/>
  <c r="K436" i="18"/>
  <c r="L436" i="18"/>
  <c r="M436" i="18" s="1"/>
  <c r="I437" i="18"/>
  <c r="N437" i="18" s="1"/>
  <c r="J437" i="18"/>
  <c r="K437" i="18"/>
  <c r="L437" i="18"/>
  <c r="M437" i="18" s="1"/>
  <c r="I438" i="18"/>
  <c r="N438" i="18" s="1"/>
  <c r="J438" i="18"/>
  <c r="K438" i="18"/>
  <c r="L438" i="18"/>
  <c r="M438" i="18" s="1"/>
  <c r="I439" i="18"/>
  <c r="N439" i="18" s="1"/>
  <c r="J439" i="18"/>
  <c r="K439" i="18"/>
  <c r="L439" i="18"/>
  <c r="M439" i="18" s="1"/>
  <c r="I440" i="18"/>
  <c r="N440" i="18" s="1"/>
  <c r="J440" i="18"/>
  <c r="K440" i="18"/>
  <c r="L440" i="18"/>
  <c r="M440" i="18" s="1"/>
  <c r="I441" i="18"/>
  <c r="N441" i="18" s="1"/>
  <c r="J441" i="18"/>
  <c r="K441" i="18"/>
  <c r="L441" i="18"/>
  <c r="M441" i="18" s="1"/>
  <c r="I442" i="18"/>
  <c r="N442" i="18" s="1"/>
  <c r="J442" i="18"/>
  <c r="K442" i="18"/>
  <c r="L442" i="18"/>
  <c r="M442" i="18" s="1"/>
  <c r="I443" i="18"/>
  <c r="N443" i="18" s="1"/>
  <c r="J443" i="18"/>
  <c r="K443" i="18"/>
  <c r="L443" i="18"/>
  <c r="M443" i="18" s="1"/>
  <c r="I444" i="18"/>
  <c r="N444" i="18" s="1"/>
  <c r="J444" i="18"/>
  <c r="K444" i="18"/>
  <c r="L444" i="18"/>
  <c r="M444" i="18" s="1"/>
  <c r="I445" i="18"/>
  <c r="N445" i="18" s="1"/>
  <c r="J445" i="18"/>
  <c r="K445" i="18"/>
  <c r="L445" i="18"/>
  <c r="M445" i="18" s="1"/>
  <c r="I446" i="18"/>
  <c r="N446" i="18" s="1"/>
  <c r="J446" i="18"/>
  <c r="K446" i="18"/>
  <c r="L446" i="18"/>
  <c r="M446" i="18" s="1"/>
  <c r="I447" i="18"/>
  <c r="N447" i="18" s="1"/>
  <c r="J447" i="18"/>
  <c r="K447" i="18"/>
  <c r="L447" i="18"/>
  <c r="M447" i="18" s="1"/>
  <c r="I448" i="18"/>
  <c r="N448" i="18" s="1"/>
  <c r="J448" i="18"/>
  <c r="K448" i="18"/>
  <c r="L448" i="18"/>
  <c r="M448" i="18" s="1"/>
  <c r="I449" i="18"/>
  <c r="N449" i="18" s="1"/>
  <c r="J449" i="18"/>
  <c r="K449" i="18"/>
  <c r="L449" i="18"/>
  <c r="M449" i="18" s="1"/>
  <c r="I450" i="18"/>
  <c r="N450" i="18" s="1"/>
  <c r="J450" i="18"/>
  <c r="K450" i="18"/>
  <c r="L450" i="18"/>
  <c r="M450" i="18" s="1"/>
  <c r="I451" i="18"/>
  <c r="N451" i="18" s="1"/>
  <c r="J451" i="18"/>
  <c r="K451" i="18"/>
  <c r="L451" i="18"/>
  <c r="M451" i="18" s="1"/>
  <c r="I452" i="18"/>
  <c r="N452" i="18" s="1"/>
  <c r="J452" i="18"/>
  <c r="K452" i="18"/>
  <c r="L452" i="18"/>
  <c r="M452" i="18" s="1"/>
  <c r="I453" i="18"/>
  <c r="N453" i="18" s="1"/>
  <c r="J453" i="18"/>
  <c r="K453" i="18"/>
  <c r="L453" i="18"/>
  <c r="M453" i="18" s="1"/>
  <c r="I454" i="18"/>
  <c r="N454" i="18" s="1"/>
  <c r="J454" i="18"/>
  <c r="K454" i="18"/>
  <c r="L454" i="18"/>
  <c r="M454" i="18" s="1"/>
  <c r="I455" i="18"/>
  <c r="N455" i="18" s="1"/>
  <c r="J455" i="18"/>
  <c r="K455" i="18"/>
  <c r="L455" i="18"/>
  <c r="M455" i="18" s="1"/>
  <c r="I456" i="18"/>
  <c r="N456" i="18" s="1"/>
  <c r="J456" i="18"/>
  <c r="K456" i="18"/>
  <c r="L456" i="18"/>
  <c r="M456" i="18" s="1"/>
  <c r="I457" i="18"/>
  <c r="N457" i="18" s="1"/>
  <c r="J457" i="18"/>
  <c r="K457" i="18"/>
  <c r="L457" i="18"/>
  <c r="M457" i="18" s="1"/>
  <c r="I458" i="18"/>
  <c r="N458" i="18" s="1"/>
  <c r="J458" i="18"/>
  <c r="K458" i="18"/>
  <c r="L458" i="18"/>
  <c r="M458" i="18" s="1"/>
  <c r="I459" i="18"/>
  <c r="N459" i="18" s="1"/>
  <c r="J459" i="18"/>
  <c r="K459" i="18"/>
  <c r="L459" i="18"/>
  <c r="M459" i="18" s="1"/>
  <c r="I460" i="18"/>
  <c r="N460" i="18" s="1"/>
  <c r="J460" i="18"/>
  <c r="K460" i="18"/>
  <c r="L460" i="18"/>
  <c r="M460" i="18" s="1"/>
  <c r="I461" i="18"/>
  <c r="N461" i="18" s="1"/>
  <c r="J461" i="18"/>
  <c r="K461" i="18"/>
  <c r="L461" i="18"/>
  <c r="M461" i="18" s="1"/>
  <c r="I462" i="18"/>
  <c r="N462" i="18" s="1"/>
  <c r="J462" i="18"/>
  <c r="K462" i="18"/>
  <c r="L462" i="18"/>
  <c r="M462" i="18" s="1"/>
  <c r="I463" i="18"/>
  <c r="N463" i="18" s="1"/>
  <c r="J463" i="18"/>
  <c r="K463" i="18"/>
  <c r="L463" i="18"/>
  <c r="M463" i="18" s="1"/>
  <c r="I464" i="18"/>
  <c r="N464" i="18" s="1"/>
  <c r="J464" i="18"/>
  <c r="K464" i="18"/>
  <c r="L464" i="18"/>
  <c r="I465" i="18"/>
  <c r="N465" i="18" s="1"/>
  <c r="J465" i="18"/>
  <c r="K465" i="18"/>
  <c r="L465" i="18"/>
  <c r="M465" i="18" s="1"/>
  <c r="I466" i="18"/>
  <c r="N466" i="18" s="1"/>
  <c r="J466" i="18"/>
  <c r="K466" i="18"/>
  <c r="L466" i="18"/>
  <c r="M466" i="18" s="1"/>
  <c r="I467" i="18"/>
  <c r="N467" i="18" s="1"/>
  <c r="J467" i="18"/>
  <c r="K467" i="18"/>
  <c r="L467" i="18"/>
  <c r="M467" i="18" s="1"/>
  <c r="I468" i="18"/>
  <c r="N468" i="18" s="1"/>
  <c r="J468" i="18"/>
  <c r="K468" i="18"/>
  <c r="L468" i="18"/>
  <c r="M468" i="18" s="1"/>
  <c r="I469" i="18"/>
  <c r="N469" i="18" s="1"/>
  <c r="J469" i="18"/>
  <c r="K469" i="18"/>
  <c r="L469" i="18"/>
  <c r="M469" i="18" s="1"/>
  <c r="I470" i="18"/>
  <c r="N470" i="18" s="1"/>
  <c r="J470" i="18"/>
  <c r="K470" i="18"/>
  <c r="L470" i="18"/>
  <c r="M470" i="18" s="1"/>
  <c r="I471" i="18"/>
  <c r="N471" i="18" s="1"/>
  <c r="J471" i="18"/>
  <c r="K471" i="18"/>
  <c r="L471" i="18"/>
  <c r="M471" i="18" s="1"/>
  <c r="I472" i="18"/>
  <c r="N472" i="18" s="1"/>
  <c r="J472" i="18"/>
  <c r="K472" i="18"/>
  <c r="L472" i="18"/>
  <c r="M472" i="18" s="1"/>
  <c r="I473" i="18"/>
  <c r="N473" i="18" s="1"/>
  <c r="J473" i="18"/>
  <c r="K473" i="18"/>
  <c r="L473" i="18"/>
  <c r="M473" i="18" s="1"/>
  <c r="I474" i="18"/>
  <c r="N474" i="18" s="1"/>
  <c r="J474" i="18"/>
  <c r="K474" i="18"/>
  <c r="L474" i="18"/>
  <c r="M474" i="18" s="1"/>
  <c r="I475" i="18"/>
  <c r="N475" i="18" s="1"/>
  <c r="J475" i="18"/>
  <c r="K475" i="18"/>
  <c r="L475" i="18"/>
  <c r="M475" i="18" s="1"/>
  <c r="I476" i="18"/>
  <c r="N476" i="18" s="1"/>
  <c r="J476" i="18"/>
  <c r="K476" i="18"/>
  <c r="L476" i="18"/>
  <c r="M476" i="18" s="1"/>
  <c r="I477" i="18"/>
  <c r="N477" i="18" s="1"/>
  <c r="J477" i="18"/>
  <c r="K477" i="18"/>
  <c r="L477" i="18"/>
  <c r="M477" i="18" s="1"/>
  <c r="I478" i="18"/>
  <c r="N478" i="18" s="1"/>
  <c r="J478" i="18"/>
  <c r="K478" i="18"/>
  <c r="L478" i="18"/>
  <c r="M478" i="18" s="1"/>
  <c r="I479" i="18"/>
  <c r="N479" i="18" s="1"/>
  <c r="J479" i="18"/>
  <c r="K479" i="18"/>
  <c r="L479" i="18"/>
  <c r="M479" i="18" s="1"/>
  <c r="I480" i="18"/>
  <c r="N480" i="18" s="1"/>
  <c r="J480" i="18"/>
  <c r="K480" i="18"/>
  <c r="L480" i="18"/>
  <c r="M480" i="18" s="1"/>
  <c r="I481" i="18"/>
  <c r="N481" i="18" s="1"/>
  <c r="J481" i="18"/>
  <c r="K481" i="18"/>
  <c r="L481" i="18"/>
  <c r="M481" i="18" s="1"/>
  <c r="I482" i="18"/>
  <c r="N482" i="18" s="1"/>
  <c r="J482" i="18"/>
  <c r="K482" i="18"/>
  <c r="L482" i="18"/>
  <c r="M482" i="18" s="1"/>
  <c r="I483" i="18"/>
  <c r="N483" i="18" s="1"/>
  <c r="J483" i="18"/>
  <c r="K483" i="18"/>
  <c r="L483" i="18"/>
  <c r="M483" i="18" s="1"/>
  <c r="I484" i="18"/>
  <c r="N484" i="18" s="1"/>
  <c r="J484" i="18"/>
  <c r="K484" i="18"/>
  <c r="L484" i="18"/>
  <c r="M484" i="18" s="1"/>
  <c r="I485" i="18"/>
  <c r="N485" i="18" s="1"/>
  <c r="J485" i="18"/>
  <c r="K485" i="18"/>
  <c r="L485" i="18"/>
  <c r="M485" i="18" s="1"/>
  <c r="I486" i="18"/>
  <c r="N486" i="18" s="1"/>
  <c r="J486" i="18"/>
  <c r="K486" i="18"/>
  <c r="L486" i="18"/>
  <c r="M486" i="18" s="1"/>
  <c r="I487" i="18"/>
  <c r="N487" i="18" s="1"/>
  <c r="J487" i="18"/>
  <c r="K487" i="18"/>
  <c r="L487" i="18"/>
  <c r="M487" i="18" s="1"/>
  <c r="I488" i="18"/>
  <c r="N488" i="18" s="1"/>
  <c r="J488" i="18"/>
  <c r="K488" i="18"/>
  <c r="L488" i="18"/>
  <c r="M488" i="18" s="1"/>
  <c r="I489" i="18"/>
  <c r="N489" i="18" s="1"/>
  <c r="J489" i="18"/>
  <c r="K489" i="18"/>
  <c r="L489" i="18"/>
  <c r="M489" i="18" s="1"/>
  <c r="I490" i="18"/>
  <c r="N490" i="18" s="1"/>
  <c r="J490" i="18"/>
  <c r="K490" i="18"/>
  <c r="L490" i="18"/>
  <c r="M490" i="18" s="1"/>
  <c r="I491" i="18"/>
  <c r="N491" i="18" s="1"/>
  <c r="J491" i="18"/>
  <c r="K491" i="18"/>
  <c r="L491" i="18"/>
  <c r="M491" i="18" s="1"/>
  <c r="I492" i="18"/>
  <c r="N492" i="18" s="1"/>
  <c r="J492" i="18"/>
  <c r="K492" i="18"/>
  <c r="L492" i="18"/>
  <c r="M492" i="18" s="1"/>
  <c r="I493" i="18"/>
  <c r="N493" i="18" s="1"/>
  <c r="J493" i="18"/>
  <c r="K493" i="18"/>
  <c r="L493" i="18"/>
  <c r="M493" i="18" s="1"/>
  <c r="I494" i="18"/>
  <c r="N494" i="18" s="1"/>
  <c r="J494" i="18"/>
  <c r="K494" i="18"/>
  <c r="L494" i="18"/>
  <c r="M494" i="18" s="1"/>
  <c r="I495" i="18"/>
  <c r="N495" i="18" s="1"/>
  <c r="J495" i="18"/>
  <c r="K495" i="18"/>
  <c r="L495" i="18"/>
  <c r="M495" i="18" s="1"/>
  <c r="I496" i="18"/>
  <c r="N496" i="18" s="1"/>
  <c r="J496" i="18"/>
  <c r="K496" i="18"/>
  <c r="L496" i="18"/>
  <c r="M496" i="18" s="1"/>
  <c r="I497" i="18"/>
  <c r="N497" i="18" s="1"/>
  <c r="J497" i="18"/>
  <c r="K497" i="18"/>
  <c r="L497" i="18"/>
  <c r="M497" i="18" s="1"/>
  <c r="I498" i="18"/>
  <c r="N498" i="18" s="1"/>
  <c r="J498" i="18"/>
  <c r="K498" i="18"/>
  <c r="L498" i="18"/>
  <c r="M498" i="18" s="1"/>
  <c r="I499" i="18"/>
  <c r="N499" i="18" s="1"/>
  <c r="J499" i="18"/>
  <c r="K499" i="18"/>
  <c r="L499" i="18"/>
  <c r="M499" i="18" s="1"/>
  <c r="I500" i="18"/>
  <c r="N500" i="18" s="1"/>
  <c r="J500" i="18"/>
  <c r="K500" i="18"/>
  <c r="L500" i="18"/>
  <c r="M500" i="18" s="1"/>
  <c r="I501" i="18"/>
  <c r="N501" i="18" s="1"/>
  <c r="J501" i="18"/>
  <c r="K501" i="18"/>
  <c r="L501" i="18"/>
  <c r="M501" i="18" s="1"/>
  <c r="I502" i="18"/>
  <c r="N502" i="18" s="1"/>
  <c r="J502" i="18"/>
  <c r="K502" i="18"/>
  <c r="L502" i="18"/>
  <c r="M502" i="18" s="1"/>
  <c r="I503" i="18"/>
  <c r="N503" i="18" s="1"/>
  <c r="J503" i="18"/>
  <c r="K503" i="18"/>
  <c r="L503" i="18"/>
  <c r="M503" i="18" s="1"/>
  <c r="I504" i="18"/>
  <c r="N504" i="18" s="1"/>
  <c r="J504" i="18"/>
  <c r="K504" i="18"/>
  <c r="L504" i="18"/>
  <c r="M504" i="18" s="1"/>
  <c r="I505" i="18"/>
  <c r="N505" i="18" s="1"/>
  <c r="J505" i="18"/>
  <c r="K505" i="18"/>
  <c r="L505" i="18"/>
  <c r="M505" i="18" s="1"/>
  <c r="I506" i="18"/>
  <c r="N506" i="18" s="1"/>
  <c r="J506" i="18"/>
  <c r="K506" i="18"/>
  <c r="L506" i="18"/>
  <c r="M506" i="18" s="1"/>
  <c r="I507" i="18"/>
  <c r="N507" i="18" s="1"/>
  <c r="J507" i="18"/>
  <c r="K507" i="18"/>
  <c r="L507" i="18"/>
  <c r="M507" i="18" s="1"/>
  <c r="I508" i="18"/>
  <c r="N508" i="18" s="1"/>
  <c r="J508" i="18"/>
  <c r="K508" i="18"/>
  <c r="L508" i="18"/>
  <c r="M508" i="18" s="1"/>
  <c r="I509" i="18"/>
  <c r="N509" i="18" s="1"/>
  <c r="J509" i="18"/>
  <c r="K509" i="18"/>
  <c r="L509" i="18"/>
  <c r="M509" i="18" s="1"/>
  <c r="I510" i="18"/>
  <c r="N510" i="18" s="1"/>
  <c r="J510" i="18"/>
  <c r="K510" i="18"/>
  <c r="L510" i="18"/>
  <c r="M510" i="18" s="1"/>
  <c r="I511" i="18"/>
  <c r="N511" i="18" s="1"/>
  <c r="J511" i="18"/>
  <c r="K511" i="18"/>
  <c r="L511" i="18"/>
  <c r="M511" i="18" s="1"/>
  <c r="I512" i="18"/>
  <c r="N512" i="18" s="1"/>
  <c r="J512" i="18"/>
  <c r="K512" i="18"/>
  <c r="L512" i="18"/>
  <c r="M512" i="18" s="1"/>
  <c r="I513" i="18"/>
  <c r="N513" i="18" s="1"/>
  <c r="J513" i="18"/>
  <c r="K513" i="18"/>
  <c r="L513" i="18"/>
  <c r="M513" i="18" s="1"/>
  <c r="I514" i="18"/>
  <c r="N514" i="18" s="1"/>
  <c r="J514" i="18"/>
  <c r="K514" i="18"/>
  <c r="L514" i="18"/>
  <c r="M514" i="18" s="1"/>
  <c r="I515" i="18"/>
  <c r="N515" i="18" s="1"/>
  <c r="J515" i="18"/>
  <c r="K515" i="18"/>
  <c r="L515" i="18"/>
  <c r="M515" i="18" s="1"/>
  <c r="I516" i="18"/>
  <c r="N516" i="18" s="1"/>
  <c r="J516" i="18"/>
  <c r="K516" i="18"/>
  <c r="L516" i="18"/>
  <c r="M516" i="18" s="1"/>
  <c r="I517" i="18"/>
  <c r="N517" i="18" s="1"/>
  <c r="J517" i="18"/>
  <c r="K517" i="18"/>
  <c r="L517" i="18"/>
  <c r="M517" i="18" s="1"/>
  <c r="I518" i="18"/>
  <c r="N518" i="18" s="1"/>
  <c r="J518" i="18"/>
  <c r="K518" i="18"/>
  <c r="L518" i="18"/>
  <c r="M518" i="18" s="1"/>
  <c r="I519" i="18"/>
  <c r="N519" i="18" s="1"/>
  <c r="J519" i="18"/>
  <c r="K519" i="18"/>
  <c r="L519" i="18"/>
  <c r="M519" i="18" s="1"/>
  <c r="I520" i="18"/>
  <c r="N520" i="18" s="1"/>
  <c r="J520" i="18"/>
  <c r="K520" i="18"/>
  <c r="L520" i="18"/>
  <c r="M520" i="18" s="1"/>
  <c r="I521" i="18"/>
  <c r="N521" i="18" s="1"/>
  <c r="J521" i="18"/>
  <c r="K521" i="18"/>
  <c r="L521" i="18"/>
  <c r="M521" i="18" s="1"/>
  <c r="I522" i="18"/>
  <c r="N522" i="18" s="1"/>
  <c r="J522" i="18"/>
  <c r="K522" i="18"/>
  <c r="L522" i="18"/>
  <c r="M522" i="18" s="1"/>
  <c r="I523" i="18"/>
  <c r="N523" i="18" s="1"/>
  <c r="J523" i="18"/>
  <c r="K523" i="18"/>
  <c r="L523" i="18"/>
  <c r="M523" i="18" s="1"/>
  <c r="I524" i="18"/>
  <c r="N524" i="18" s="1"/>
  <c r="J524" i="18"/>
  <c r="K524" i="18"/>
  <c r="L524" i="18"/>
  <c r="M524" i="18" s="1"/>
  <c r="I525" i="18"/>
  <c r="N525" i="18" s="1"/>
  <c r="J525" i="18"/>
  <c r="K525" i="18"/>
  <c r="L525" i="18"/>
  <c r="M525" i="18" s="1"/>
  <c r="I526" i="18"/>
  <c r="N526" i="18" s="1"/>
  <c r="J526" i="18"/>
  <c r="K526" i="18"/>
  <c r="L526" i="18"/>
  <c r="M526" i="18" s="1"/>
  <c r="I527" i="18"/>
  <c r="N527" i="18" s="1"/>
  <c r="J527" i="18"/>
  <c r="K527" i="18"/>
  <c r="L527" i="18"/>
  <c r="M527" i="18" s="1"/>
  <c r="I528" i="18"/>
  <c r="N528" i="18" s="1"/>
  <c r="J528" i="18"/>
  <c r="K528" i="18"/>
  <c r="L528" i="18"/>
  <c r="M528" i="18" s="1"/>
  <c r="I529" i="18"/>
  <c r="N529" i="18" s="1"/>
  <c r="J529" i="18"/>
  <c r="K529" i="18"/>
  <c r="L529" i="18"/>
  <c r="M529" i="18" s="1"/>
  <c r="I530" i="18"/>
  <c r="N530" i="18" s="1"/>
  <c r="J530" i="18"/>
  <c r="K530" i="18"/>
  <c r="L530" i="18"/>
  <c r="M530" i="18" s="1"/>
  <c r="I531" i="18"/>
  <c r="N531" i="18" s="1"/>
  <c r="J531" i="18"/>
  <c r="K531" i="18"/>
  <c r="L531" i="18"/>
  <c r="M531" i="18" s="1"/>
  <c r="I532" i="18"/>
  <c r="N532" i="18" s="1"/>
  <c r="J532" i="18"/>
  <c r="K532" i="18"/>
  <c r="L532" i="18"/>
  <c r="M532" i="18" s="1"/>
  <c r="I533" i="18"/>
  <c r="N533" i="18" s="1"/>
  <c r="J533" i="18"/>
  <c r="K533" i="18"/>
  <c r="L533" i="18"/>
  <c r="M533" i="18" s="1"/>
  <c r="I534" i="18"/>
  <c r="N534" i="18" s="1"/>
  <c r="J534" i="18"/>
  <c r="K534" i="18"/>
  <c r="L534" i="18"/>
  <c r="M534" i="18" s="1"/>
  <c r="I535" i="18"/>
  <c r="N535" i="18" s="1"/>
  <c r="J535" i="18"/>
  <c r="K535" i="18"/>
  <c r="L535" i="18"/>
  <c r="M535" i="18" s="1"/>
  <c r="I536" i="18"/>
  <c r="N536" i="18" s="1"/>
  <c r="J536" i="18"/>
  <c r="K536" i="18"/>
  <c r="L536" i="18"/>
  <c r="M536" i="18" s="1"/>
  <c r="I537" i="18"/>
  <c r="N537" i="18" s="1"/>
  <c r="J537" i="18"/>
  <c r="K537" i="18"/>
  <c r="L537" i="18"/>
  <c r="M537" i="18" s="1"/>
  <c r="I538" i="18"/>
  <c r="N538" i="18" s="1"/>
  <c r="J538" i="18"/>
  <c r="K538" i="18"/>
  <c r="L538" i="18"/>
  <c r="M538" i="18" s="1"/>
  <c r="I539" i="18"/>
  <c r="N539" i="18" s="1"/>
  <c r="J539" i="18"/>
  <c r="K539" i="18"/>
  <c r="L539" i="18"/>
  <c r="M539" i="18" s="1"/>
  <c r="I540" i="18"/>
  <c r="N540" i="18" s="1"/>
  <c r="J540" i="18"/>
  <c r="K540" i="18"/>
  <c r="L540" i="18"/>
  <c r="M540" i="18" s="1"/>
  <c r="I541" i="18"/>
  <c r="N541" i="18" s="1"/>
  <c r="J541" i="18"/>
  <c r="K541" i="18"/>
  <c r="L541" i="18"/>
  <c r="M541" i="18" s="1"/>
  <c r="I542" i="18"/>
  <c r="N542" i="18" s="1"/>
  <c r="J542" i="18"/>
  <c r="K542" i="18"/>
  <c r="L542" i="18"/>
  <c r="M542" i="18" s="1"/>
  <c r="I543" i="18"/>
  <c r="N543" i="18" s="1"/>
  <c r="J543" i="18"/>
  <c r="K543" i="18"/>
  <c r="L543" i="18"/>
  <c r="M543" i="18" s="1"/>
  <c r="I544" i="18"/>
  <c r="N544" i="18" s="1"/>
  <c r="J544" i="18"/>
  <c r="K544" i="18"/>
  <c r="L544" i="18"/>
  <c r="M544" i="18" s="1"/>
  <c r="I545" i="18"/>
  <c r="N545" i="18" s="1"/>
  <c r="J545" i="18"/>
  <c r="K545" i="18"/>
  <c r="L545" i="18"/>
  <c r="M545" i="18" s="1"/>
  <c r="I546" i="18"/>
  <c r="N546" i="18" s="1"/>
  <c r="J546" i="18"/>
  <c r="K546" i="18"/>
  <c r="L546" i="18"/>
  <c r="M546" i="18" s="1"/>
  <c r="I547" i="18"/>
  <c r="N547" i="18" s="1"/>
  <c r="J547" i="18"/>
  <c r="K547" i="18"/>
  <c r="L547" i="18"/>
  <c r="M547" i="18" s="1"/>
  <c r="I548" i="18"/>
  <c r="N548" i="18" s="1"/>
  <c r="J548" i="18"/>
  <c r="K548" i="18"/>
  <c r="L548" i="18"/>
  <c r="M548" i="18" s="1"/>
  <c r="I549" i="18"/>
  <c r="N549" i="18" s="1"/>
  <c r="J549" i="18"/>
  <c r="K549" i="18"/>
  <c r="L549" i="18"/>
  <c r="M549" i="18" s="1"/>
  <c r="I550" i="18"/>
  <c r="N550" i="18" s="1"/>
  <c r="J550" i="18"/>
  <c r="K550" i="18"/>
  <c r="L550" i="18"/>
  <c r="M550" i="18" s="1"/>
  <c r="I551" i="18"/>
  <c r="N551" i="18" s="1"/>
  <c r="J551" i="18"/>
  <c r="K551" i="18"/>
  <c r="L551" i="18"/>
  <c r="M551" i="18" s="1"/>
  <c r="I552" i="18"/>
  <c r="N552" i="18" s="1"/>
  <c r="J552" i="18"/>
  <c r="K552" i="18"/>
  <c r="L552" i="18"/>
  <c r="M552" i="18" s="1"/>
  <c r="I553" i="18"/>
  <c r="N553" i="18" s="1"/>
  <c r="J553" i="18"/>
  <c r="K553" i="18"/>
  <c r="L553" i="18"/>
  <c r="M553" i="18" s="1"/>
  <c r="I554" i="18"/>
  <c r="N554" i="18" s="1"/>
  <c r="J554" i="18"/>
  <c r="K554" i="18"/>
  <c r="L554" i="18"/>
  <c r="M554" i="18" s="1"/>
  <c r="I555" i="18"/>
  <c r="N555" i="18" s="1"/>
  <c r="J555" i="18"/>
  <c r="K555" i="18"/>
  <c r="L555" i="18"/>
  <c r="M555" i="18" s="1"/>
  <c r="I556" i="18"/>
  <c r="N556" i="18" s="1"/>
  <c r="J556" i="18"/>
  <c r="K556" i="18"/>
  <c r="L556" i="18"/>
  <c r="M556" i="18" s="1"/>
  <c r="I557" i="18"/>
  <c r="N557" i="18" s="1"/>
  <c r="J557" i="18"/>
  <c r="K557" i="18"/>
  <c r="L557" i="18"/>
  <c r="M557" i="18" s="1"/>
  <c r="I558" i="18"/>
  <c r="N558" i="18" s="1"/>
  <c r="J558" i="18"/>
  <c r="K558" i="18"/>
  <c r="L558" i="18"/>
  <c r="M558" i="18" s="1"/>
  <c r="I559" i="18"/>
  <c r="N559" i="18" s="1"/>
  <c r="J559" i="18"/>
  <c r="K559" i="18"/>
  <c r="L559" i="18"/>
  <c r="M559" i="18" s="1"/>
  <c r="I560" i="18"/>
  <c r="N560" i="18" s="1"/>
  <c r="J560" i="18"/>
  <c r="K560" i="18"/>
  <c r="L560" i="18"/>
  <c r="M560" i="18" s="1"/>
  <c r="I561" i="18"/>
  <c r="N561" i="18" s="1"/>
  <c r="J561" i="18"/>
  <c r="K561" i="18"/>
  <c r="L561" i="18"/>
  <c r="M561" i="18" s="1"/>
  <c r="I562" i="18"/>
  <c r="N562" i="18" s="1"/>
  <c r="J562" i="18"/>
  <c r="K562" i="18"/>
  <c r="L562" i="18"/>
  <c r="M562" i="18" s="1"/>
  <c r="I563" i="18"/>
  <c r="N563" i="18" s="1"/>
  <c r="J563" i="18"/>
  <c r="K563" i="18"/>
  <c r="L563" i="18"/>
  <c r="M563" i="18" s="1"/>
  <c r="I564" i="18"/>
  <c r="N564" i="18" s="1"/>
  <c r="J564" i="18"/>
  <c r="K564" i="18"/>
  <c r="L564" i="18"/>
  <c r="M564" i="18" s="1"/>
  <c r="I565" i="18"/>
  <c r="N565" i="18" s="1"/>
  <c r="J565" i="18"/>
  <c r="K565" i="18"/>
  <c r="L565" i="18"/>
  <c r="M565" i="18" s="1"/>
  <c r="I566" i="18"/>
  <c r="N566" i="18" s="1"/>
  <c r="J566" i="18"/>
  <c r="K566" i="18"/>
  <c r="L566" i="18"/>
  <c r="M566" i="18" s="1"/>
  <c r="I567" i="18"/>
  <c r="N567" i="18" s="1"/>
  <c r="J567" i="18"/>
  <c r="K567" i="18"/>
  <c r="L567" i="18"/>
  <c r="M567" i="18" s="1"/>
  <c r="I568" i="18"/>
  <c r="N568" i="18" s="1"/>
  <c r="J568" i="18"/>
  <c r="K568" i="18"/>
  <c r="L568" i="18"/>
  <c r="M568" i="18" s="1"/>
  <c r="I569" i="18"/>
  <c r="N569" i="18" s="1"/>
  <c r="J569" i="18"/>
  <c r="K569" i="18"/>
  <c r="L569" i="18"/>
  <c r="M569" i="18" s="1"/>
  <c r="I570" i="18"/>
  <c r="N570" i="18" s="1"/>
  <c r="J570" i="18"/>
  <c r="K570" i="18"/>
  <c r="L570" i="18"/>
  <c r="M570" i="18" s="1"/>
  <c r="I571" i="18"/>
  <c r="N571" i="18" s="1"/>
  <c r="J571" i="18"/>
  <c r="K571" i="18"/>
  <c r="L571" i="18"/>
  <c r="M571" i="18" s="1"/>
  <c r="I572" i="18"/>
  <c r="N572" i="18" s="1"/>
  <c r="J572" i="18"/>
  <c r="K572" i="18"/>
  <c r="L572" i="18"/>
  <c r="M572" i="18" s="1"/>
  <c r="I573" i="18"/>
  <c r="N573" i="18" s="1"/>
  <c r="J573" i="18"/>
  <c r="K573" i="18"/>
  <c r="L573" i="18"/>
  <c r="M573" i="18" s="1"/>
  <c r="I574" i="18"/>
  <c r="N574" i="18" s="1"/>
  <c r="J574" i="18"/>
  <c r="K574" i="18"/>
  <c r="L574" i="18"/>
  <c r="M574" i="18" s="1"/>
  <c r="I575" i="18"/>
  <c r="N575" i="18" s="1"/>
  <c r="J575" i="18"/>
  <c r="K575" i="18"/>
  <c r="L575" i="18"/>
  <c r="M575" i="18" s="1"/>
  <c r="I576" i="18"/>
  <c r="N576" i="18" s="1"/>
  <c r="J576" i="18"/>
  <c r="K576" i="18"/>
  <c r="L576" i="18"/>
  <c r="M576" i="18" s="1"/>
  <c r="I577" i="18"/>
  <c r="N577" i="18" s="1"/>
  <c r="J577" i="18"/>
  <c r="K577" i="18"/>
  <c r="L577" i="18"/>
  <c r="M577" i="18" s="1"/>
  <c r="I578" i="18"/>
  <c r="N578" i="18" s="1"/>
  <c r="J578" i="18"/>
  <c r="K578" i="18"/>
  <c r="L578" i="18"/>
  <c r="M578" i="18" s="1"/>
  <c r="I579" i="18"/>
  <c r="N579" i="18" s="1"/>
  <c r="J579" i="18"/>
  <c r="K579" i="18"/>
  <c r="L579" i="18"/>
  <c r="M579" i="18" s="1"/>
  <c r="I580" i="18"/>
  <c r="N580" i="18" s="1"/>
  <c r="J580" i="18"/>
  <c r="K580" i="18"/>
  <c r="L580" i="18"/>
  <c r="M580" i="18" s="1"/>
  <c r="I581" i="18"/>
  <c r="N581" i="18" s="1"/>
  <c r="J581" i="18"/>
  <c r="K581" i="18"/>
  <c r="L581" i="18"/>
  <c r="M581" i="18" s="1"/>
  <c r="I582" i="18"/>
  <c r="N582" i="18" s="1"/>
  <c r="J582" i="18"/>
  <c r="K582" i="18"/>
  <c r="L582" i="18"/>
  <c r="M582" i="18" s="1"/>
  <c r="I583" i="18"/>
  <c r="N583" i="18" s="1"/>
  <c r="J583" i="18"/>
  <c r="K583" i="18"/>
  <c r="L583" i="18"/>
  <c r="M583" i="18" s="1"/>
  <c r="I584" i="18"/>
  <c r="N584" i="18" s="1"/>
  <c r="J584" i="18"/>
  <c r="K584" i="18"/>
  <c r="L584" i="18"/>
  <c r="M584" i="18" s="1"/>
  <c r="I585" i="18"/>
  <c r="N585" i="18" s="1"/>
  <c r="J585" i="18"/>
  <c r="K585" i="18"/>
  <c r="L585" i="18"/>
  <c r="M585" i="18" s="1"/>
  <c r="I586" i="18"/>
  <c r="N586" i="18" s="1"/>
  <c r="J586" i="18"/>
  <c r="K586" i="18"/>
  <c r="L586" i="18"/>
  <c r="M586" i="18" s="1"/>
  <c r="I587" i="18"/>
  <c r="N587" i="18" s="1"/>
  <c r="J587" i="18"/>
  <c r="K587" i="18"/>
  <c r="L587" i="18"/>
  <c r="M587" i="18" s="1"/>
  <c r="I588" i="18"/>
  <c r="N588" i="18" s="1"/>
  <c r="J588" i="18"/>
  <c r="K588" i="18"/>
  <c r="L588" i="18"/>
  <c r="M588" i="18" s="1"/>
  <c r="I589" i="18"/>
  <c r="N589" i="18" s="1"/>
  <c r="J589" i="18"/>
  <c r="K589" i="18"/>
  <c r="L589" i="18"/>
  <c r="M589" i="18" s="1"/>
  <c r="I590" i="18"/>
  <c r="N590" i="18" s="1"/>
  <c r="J590" i="18"/>
  <c r="K590" i="18"/>
  <c r="L590" i="18"/>
  <c r="M590" i="18" s="1"/>
  <c r="I591" i="18"/>
  <c r="N591" i="18" s="1"/>
  <c r="J591" i="18"/>
  <c r="K591" i="18"/>
  <c r="L591" i="18"/>
  <c r="M591" i="18" s="1"/>
  <c r="I592" i="18"/>
  <c r="N592" i="18" s="1"/>
  <c r="J592" i="18"/>
  <c r="K592" i="18"/>
  <c r="L592" i="18"/>
  <c r="I593" i="18"/>
  <c r="N593" i="18" s="1"/>
  <c r="J593" i="18"/>
  <c r="K593" i="18"/>
  <c r="L593" i="18"/>
  <c r="M593" i="18" s="1"/>
  <c r="I594" i="18"/>
  <c r="N594" i="18" s="1"/>
  <c r="J594" i="18"/>
  <c r="K594" i="18"/>
  <c r="L594" i="18"/>
  <c r="M594" i="18" s="1"/>
  <c r="I595" i="18"/>
  <c r="N595" i="18" s="1"/>
  <c r="J595" i="18"/>
  <c r="K595" i="18"/>
  <c r="L595" i="18"/>
  <c r="M595" i="18" s="1"/>
  <c r="I596" i="18"/>
  <c r="N596" i="18" s="1"/>
  <c r="J596" i="18"/>
  <c r="K596" i="18"/>
  <c r="L596" i="18"/>
  <c r="M596" i="18" s="1"/>
  <c r="I597" i="18"/>
  <c r="N597" i="18" s="1"/>
  <c r="J597" i="18"/>
  <c r="K597" i="18"/>
  <c r="L597" i="18"/>
  <c r="M597" i="18" s="1"/>
  <c r="I598" i="18"/>
  <c r="N598" i="18" s="1"/>
  <c r="J598" i="18"/>
  <c r="K598" i="18"/>
  <c r="L598" i="18"/>
  <c r="M598" i="18" s="1"/>
  <c r="I599" i="18"/>
  <c r="N599" i="18" s="1"/>
  <c r="J599" i="18"/>
  <c r="K599" i="18"/>
  <c r="L599" i="18"/>
  <c r="M599" i="18" s="1"/>
  <c r="I600" i="18"/>
  <c r="N600" i="18" s="1"/>
  <c r="J600" i="18"/>
  <c r="K600" i="18"/>
  <c r="L600" i="18"/>
  <c r="M600" i="18" s="1"/>
  <c r="I601" i="18"/>
  <c r="N601" i="18" s="1"/>
  <c r="J601" i="18"/>
  <c r="K601" i="18"/>
  <c r="L601" i="18"/>
  <c r="M601" i="18" s="1"/>
  <c r="I602" i="18"/>
  <c r="N602" i="18" s="1"/>
  <c r="J602" i="18"/>
  <c r="K602" i="18"/>
  <c r="L602" i="18"/>
  <c r="M602" i="18" s="1"/>
  <c r="I603" i="18"/>
  <c r="N603" i="18" s="1"/>
  <c r="J603" i="18"/>
  <c r="K603" i="18"/>
  <c r="L603" i="18"/>
  <c r="M603" i="18" s="1"/>
  <c r="I604" i="18"/>
  <c r="N604" i="18" s="1"/>
  <c r="J604" i="18"/>
  <c r="K604" i="18"/>
  <c r="L604" i="18"/>
  <c r="M604" i="18" s="1"/>
  <c r="I605" i="18"/>
  <c r="N605" i="18" s="1"/>
  <c r="J605" i="18"/>
  <c r="K605" i="18"/>
  <c r="L605" i="18"/>
  <c r="M605" i="18" s="1"/>
  <c r="I606" i="18"/>
  <c r="N606" i="18" s="1"/>
  <c r="J606" i="18"/>
  <c r="K606" i="18"/>
  <c r="L606" i="18"/>
  <c r="M606" i="18" s="1"/>
  <c r="I607" i="18"/>
  <c r="N607" i="18" s="1"/>
  <c r="J607" i="18"/>
  <c r="K607" i="18"/>
  <c r="L607" i="18"/>
  <c r="M607" i="18" s="1"/>
  <c r="I608" i="18"/>
  <c r="N608" i="18" s="1"/>
  <c r="J608" i="18"/>
  <c r="K608" i="18"/>
  <c r="L608" i="18"/>
  <c r="M608" i="18" s="1"/>
  <c r="I609" i="18"/>
  <c r="N609" i="18" s="1"/>
  <c r="J609" i="18"/>
  <c r="K609" i="18"/>
  <c r="L609" i="18"/>
  <c r="M609" i="18" s="1"/>
  <c r="I610" i="18"/>
  <c r="N610" i="18" s="1"/>
  <c r="J610" i="18"/>
  <c r="K610" i="18"/>
  <c r="L610" i="18"/>
  <c r="M610" i="18" s="1"/>
  <c r="I611" i="18"/>
  <c r="N611" i="18" s="1"/>
  <c r="J611" i="18"/>
  <c r="K611" i="18"/>
  <c r="L611" i="18"/>
  <c r="M611" i="18" s="1"/>
  <c r="I612" i="18"/>
  <c r="N612" i="18" s="1"/>
  <c r="J612" i="18"/>
  <c r="K612" i="18"/>
  <c r="L612" i="18"/>
  <c r="M612" i="18" s="1"/>
  <c r="I613" i="18"/>
  <c r="N613" i="18" s="1"/>
  <c r="J613" i="18"/>
  <c r="K613" i="18"/>
  <c r="L613" i="18"/>
  <c r="M613" i="18" s="1"/>
  <c r="I614" i="18"/>
  <c r="N614" i="18" s="1"/>
  <c r="J614" i="18"/>
  <c r="K614" i="18"/>
  <c r="L614" i="18"/>
  <c r="M614" i="18" s="1"/>
  <c r="I615" i="18"/>
  <c r="N615" i="18" s="1"/>
  <c r="J615" i="18"/>
  <c r="K615" i="18"/>
  <c r="L615" i="18"/>
  <c r="M615" i="18" s="1"/>
  <c r="I616" i="18"/>
  <c r="N616" i="18" s="1"/>
  <c r="J616" i="18"/>
  <c r="K616" i="18"/>
  <c r="L616" i="18"/>
  <c r="M616" i="18" s="1"/>
  <c r="I617" i="18"/>
  <c r="N617" i="18" s="1"/>
  <c r="J617" i="18"/>
  <c r="K617" i="18"/>
  <c r="L617" i="18"/>
  <c r="M617" i="18" s="1"/>
  <c r="I618" i="18"/>
  <c r="N618" i="18" s="1"/>
  <c r="J618" i="18"/>
  <c r="K618" i="18"/>
  <c r="L618" i="18"/>
  <c r="M618" i="18" s="1"/>
  <c r="I619" i="18"/>
  <c r="N619" i="18" s="1"/>
  <c r="J619" i="18"/>
  <c r="K619" i="18"/>
  <c r="L619" i="18"/>
  <c r="M619" i="18" s="1"/>
  <c r="I620" i="18"/>
  <c r="N620" i="18" s="1"/>
  <c r="J620" i="18"/>
  <c r="K620" i="18"/>
  <c r="L620" i="18"/>
  <c r="M620" i="18" s="1"/>
  <c r="I621" i="18"/>
  <c r="N621" i="18" s="1"/>
  <c r="J621" i="18"/>
  <c r="K621" i="18"/>
  <c r="L621" i="18"/>
  <c r="M621" i="18" s="1"/>
  <c r="I622" i="18"/>
  <c r="N622" i="18" s="1"/>
  <c r="J622" i="18"/>
  <c r="K622" i="18"/>
  <c r="L622" i="18"/>
  <c r="M622" i="18" s="1"/>
  <c r="I623" i="18"/>
  <c r="N623" i="18" s="1"/>
  <c r="J623" i="18"/>
  <c r="K623" i="18"/>
  <c r="L623" i="18"/>
  <c r="M623" i="18" s="1"/>
  <c r="I624" i="18"/>
  <c r="N624" i="18" s="1"/>
  <c r="J624" i="18"/>
  <c r="K624" i="18"/>
  <c r="L624" i="18"/>
  <c r="M624" i="18" s="1"/>
  <c r="I625" i="18"/>
  <c r="N625" i="18" s="1"/>
  <c r="J625" i="18"/>
  <c r="K625" i="18"/>
  <c r="L625" i="18"/>
  <c r="M625" i="18" s="1"/>
  <c r="I626" i="18"/>
  <c r="N626" i="18" s="1"/>
  <c r="J626" i="18"/>
  <c r="K626" i="18"/>
  <c r="L626" i="18"/>
  <c r="M626" i="18" s="1"/>
  <c r="I627" i="18"/>
  <c r="N627" i="18" s="1"/>
  <c r="J627" i="18"/>
  <c r="K627" i="18"/>
  <c r="L627" i="18"/>
  <c r="M627" i="18" s="1"/>
  <c r="I628" i="18"/>
  <c r="N628" i="18" s="1"/>
  <c r="J628" i="18"/>
  <c r="K628" i="18"/>
  <c r="L628" i="18"/>
  <c r="M628" i="18" s="1"/>
  <c r="I629" i="18"/>
  <c r="N629" i="18" s="1"/>
  <c r="J629" i="18"/>
  <c r="K629" i="18"/>
  <c r="L629" i="18"/>
  <c r="M629" i="18" s="1"/>
  <c r="I630" i="18"/>
  <c r="N630" i="18" s="1"/>
  <c r="J630" i="18"/>
  <c r="K630" i="18"/>
  <c r="L630" i="18"/>
  <c r="M630" i="18" s="1"/>
  <c r="I631" i="18"/>
  <c r="N631" i="18" s="1"/>
  <c r="J631" i="18"/>
  <c r="K631" i="18"/>
  <c r="L631" i="18"/>
  <c r="M631" i="18" s="1"/>
  <c r="I632" i="18"/>
  <c r="N632" i="18" s="1"/>
  <c r="J632" i="18"/>
  <c r="K632" i="18"/>
  <c r="L632" i="18"/>
  <c r="M632" i="18" s="1"/>
  <c r="I633" i="18"/>
  <c r="N633" i="18" s="1"/>
  <c r="J633" i="18"/>
  <c r="K633" i="18"/>
  <c r="L633" i="18"/>
  <c r="M633" i="18" s="1"/>
  <c r="I634" i="18"/>
  <c r="N634" i="18" s="1"/>
  <c r="J634" i="18"/>
  <c r="K634" i="18"/>
  <c r="L634" i="18"/>
  <c r="M634" i="18" s="1"/>
  <c r="I635" i="18"/>
  <c r="N635" i="18" s="1"/>
  <c r="J635" i="18"/>
  <c r="K635" i="18"/>
  <c r="L635" i="18"/>
  <c r="M635" i="18" s="1"/>
  <c r="I636" i="18"/>
  <c r="N636" i="18" s="1"/>
  <c r="J636" i="18"/>
  <c r="K636" i="18"/>
  <c r="L636" i="18"/>
  <c r="M636" i="18" s="1"/>
  <c r="I637" i="18"/>
  <c r="N637" i="18" s="1"/>
  <c r="J637" i="18"/>
  <c r="K637" i="18"/>
  <c r="L637" i="18"/>
  <c r="M637" i="18" s="1"/>
  <c r="I638" i="18"/>
  <c r="N638" i="18" s="1"/>
  <c r="J638" i="18"/>
  <c r="K638" i="18"/>
  <c r="L638" i="18"/>
  <c r="M638" i="18" s="1"/>
  <c r="I639" i="18"/>
  <c r="N639" i="18" s="1"/>
  <c r="J639" i="18"/>
  <c r="K639" i="18"/>
  <c r="L639" i="18"/>
  <c r="M639" i="18" s="1"/>
  <c r="I640" i="18"/>
  <c r="N640" i="18" s="1"/>
  <c r="J640" i="18"/>
  <c r="K640" i="18"/>
  <c r="L640" i="18"/>
  <c r="M640" i="18" s="1"/>
  <c r="I641" i="18"/>
  <c r="N641" i="18" s="1"/>
  <c r="J641" i="18"/>
  <c r="K641" i="18"/>
  <c r="L641" i="18"/>
  <c r="M641" i="18" s="1"/>
  <c r="I642" i="18"/>
  <c r="N642" i="18" s="1"/>
  <c r="J642" i="18"/>
  <c r="K642" i="18"/>
  <c r="L642" i="18"/>
  <c r="M642" i="18" s="1"/>
  <c r="I643" i="18"/>
  <c r="N643" i="18" s="1"/>
  <c r="J643" i="18"/>
  <c r="K643" i="18"/>
  <c r="L643" i="18"/>
  <c r="M643" i="18" s="1"/>
  <c r="I644" i="18"/>
  <c r="N644" i="18" s="1"/>
  <c r="J644" i="18"/>
  <c r="K644" i="18"/>
  <c r="L644" i="18"/>
  <c r="M644" i="18" s="1"/>
  <c r="I645" i="18"/>
  <c r="N645" i="18" s="1"/>
  <c r="J645" i="18"/>
  <c r="K645" i="18"/>
  <c r="L645" i="18"/>
  <c r="M645" i="18" s="1"/>
  <c r="I646" i="18"/>
  <c r="N646" i="18" s="1"/>
  <c r="J646" i="18"/>
  <c r="K646" i="18"/>
  <c r="L646" i="18"/>
  <c r="M646" i="18" s="1"/>
  <c r="I647" i="18"/>
  <c r="N647" i="18" s="1"/>
  <c r="J647" i="18"/>
  <c r="K647" i="18"/>
  <c r="L647" i="18"/>
  <c r="M647" i="18" s="1"/>
  <c r="I648" i="18"/>
  <c r="N648" i="18" s="1"/>
  <c r="J648" i="18"/>
  <c r="K648" i="18"/>
  <c r="L648" i="18"/>
  <c r="M648" i="18" s="1"/>
  <c r="I649" i="18"/>
  <c r="N649" i="18" s="1"/>
  <c r="J649" i="18"/>
  <c r="K649" i="18"/>
  <c r="L649" i="18"/>
  <c r="M649" i="18" s="1"/>
  <c r="I650" i="18"/>
  <c r="N650" i="18" s="1"/>
  <c r="J650" i="18"/>
  <c r="K650" i="18"/>
  <c r="L650" i="18"/>
  <c r="M650" i="18" s="1"/>
  <c r="I651" i="18"/>
  <c r="N651" i="18" s="1"/>
  <c r="J651" i="18"/>
  <c r="K651" i="18"/>
  <c r="L651" i="18"/>
  <c r="M651" i="18" s="1"/>
  <c r="I652" i="18"/>
  <c r="N652" i="18" s="1"/>
  <c r="J652" i="18"/>
  <c r="K652" i="18"/>
  <c r="L652" i="18"/>
  <c r="M652" i="18" s="1"/>
  <c r="I653" i="18"/>
  <c r="N653" i="18" s="1"/>
  <c r="J653" i="18"/>
  <c r="K653" i="18"/>
  <c r="L653" i="18"/>
  <c r="M653" i="18" s="1"/>
  <c r="I654" i="18"/>
  <c r="N654" i="18" s="1"/>
  <c r="J654" i="18"/>
  <c r="K654" i="18"/>
  <c r="L654" i="18"/>
  <c r="M654" i="18" s="1"/>
  <c r="I655" i="18"/>
  <c r="N655" i="18" s="1"/>
  <c r="J655" i="18"/>
  <c r="K655" i="18"/>
  <c r="L655" i="18"/>
  <c r="M655" i="18" s="1"/>
  <c r="I656" i="18"/>
  <c r="N656" i="18" s="1"/>
  <c r="J656" i="18"/>
  <c r="K656" i="18"/>
  <c r="L656" i="18"/>
  <c r="M656" i="18" s="1"/>
  <c r="I657" i="18"/>
  <c r="N657" i="18" s="1"/>
  <c r="J657" i="18"/>
  <c r="K657" i="18"/>
  <c r="L657" i="18"/>
  <c r="M657" i="18" s="1"/>
  <c r="I658" i="18"/>
  <c r="N658" i="18" s="1"/>
  <c r="J658" i="18"/>
  <c r="K658" i="18"/>
  <c r="L658" i="18"/>
  <c r="M658" i="18" s="1"/>
  <c r="I659" i="18"/>
  <c r="N659" i="18" s="1"/>
  <c r="J659" i="18"/>
  <c r="K659" i="18"/>
  <c r="L659" i="18"/>
  <c r="M659" i="18" s="1"/>
  <c r="I660" i="18"/>
  <c r="N660" i="18" s="1"/>
  <c r="J660" i="18"/>
  <c r="K660" i="18"/>
  <c r="L660" i="18"/>
  <c r="M660" i="18" s="1"/>
  <c r="I661" i="18"/>
  <c r="N661" i="18" s="1"/>
  <c r="J661" i="18"/>
  <c r="K661" i="18"/>
  <c r="L661" i="18"/>
  <c r="M661" i="18" s="1"/>
  <c r="I662" i="18"/>
  <c r="N662" i="18" s="1"/>
  <c r="J662" i="18"/>
  <c r="K662" i="18"/>
  <c r="L662" i="18"/>
  <c r="M662" i="18" s="1"/>
  <c r="I663" i="18"/>
  <c r="N663" i="18" s="1"/>
  <c r="J663" i="18"/>
  <c r="K663" i="18"/>
  <c r="L663" i="18"/>
  <c r="M663" i="18" s="1"/>
  <c r="I664" i="18"/>
  <c r="N664" i="18" s="1"/>
  <c r="J664" i="18"/>
  <c r="K664" i="18"/>
  <c r="L664" i="18"/>
  <c r="M664" i="18" s="1"/>
  <c r="I665" i="18"/>
  <c r="N665" i="18" s="1"/>
  <c r="J665" i="18"/>
  <c r="K665" i="18"/>
  <c r="L665" i="18"/>
  <c r="M665" i="18" s="1"/>
  <c r="I666" i="18"/>
  <c r="N666" i="18" s="1"/>
  <c r="J666" i="18"/>
  <c r="K666" i="18"/>
  <c r="L666" i="18"/>
  <c r="M666" i="18" s="1"/>
  <c r="I667" i="18"/>
  <c r="N667" i="18" s="1"/>
  <c r="J667" i="18"/>
  <c r="K667" i="18"/>
  <c r="L667" i="18"/>
  <c r="M667" i="18" s="1"/>
  <c r="I668" i="18"/>
  <c r="N668" i="18" s="1"/>
  <c r="J668" i="18"/>
  <c r="K668" i="18"/>
  <c r="L668" i="18"/>
  <c r="M668" i="18" s="1"/>
  <c r="I669" i="18"/>
  <c r="N669" i="18" s="1"/>
  <c r="J669" i="18"/>
  <c r="K669" i="18"/>
  <c r="L669" i="18"/>
  <c r="M669" i="18" s="1"/>
  <c r="I670" i="18"/>
  <c r="N670" i="18" s="1"/>
  <c r="J670" i="18"/>
  <c r="K670" i="18"/>
  <c r="L670" i="18"/>
  <c r="M670" i="18" s="1"/>
  <c r="I671" i="18"/>
  <c r="N671" i="18" s="1"/>
  <c r="J671" i="18"/>
  <c r="K671" i="18"/>
  <c r="L671" i="18"/>
  <c r="M671" i="18" s="1"/>
  <c r="I672" i="18"/>
  <c r="N672" i="18" s="1"/>
  <c r="J672" i="18"/>
  <c r="K672" i="18"/>
  <c r="L672" i="18"/>
  <c r="M672" i="18" s="1"/>
  <c r="I673" i="18"/>
  <c r="N673" i="18" s="1"/>
  <c r="J673" i="18"/>
  <c r="K673" i="18"/>
  <c r="L673" i="18"/>
  <c r="M673" i="18" s="1"/>
  <c r="I674" i="18"/>
  <c r="N674" i="18" s="1"/>
  <c r="J674" i="18"/>
  <c r="K674" i="18"/>
  <c r="L674" i="18"/>
  <c r="M674" i="18" s="1"/>
  <c r="I675" i="18"/>
  <c r="N675" i="18" s="1"/>
  <c r="J675" i="18"/>
  <c r="K675" i="18"/>
  <c r="L675" i="18"/>
  <c r="M675" i="18" s="1"/>
  <c r="I676" i="18"/>
  <c r="N676" i="18" s="1"/>
  <c r="J676" i="18"/>
  <c r="K676" i="18"/>
  <c r="L676" i="18"/>
  <c r="M676" i="18" s="1"/>
  <c r="I677" i="18"/>
  <c r="N677" i="18" s="1"/>
  <c r="J677" i="18"/>
  <c r="K677" i="18"/>
  <c r="L677" i="18"/>
  <c r="M677" i="18" s="1"/>
  <c r="I678" i="18"/>
  <c r="N678" i="18" s="1"/>
  <c r="J678" i="18"/>
  <c r="K678" i="18"/>
  <c r="L678" i="18"/>
  <c r="M678" i="18" s="1"/>
  <c r="I679" i="18"/>
  <c r="N679" i="18" s="1"/>
  <c r="J679" i="18"/>
  <c r="K679" i="18"/>
  <c r="L679" i="18"/>
  <c r="M679" i="18" s="1"/>
  <c r="I680" i="18"/>
  <c r="N680" i="18" s="1"/>
  <c r="J680" i="18"/>
  <c r="K680" i="18"/>
  <c r="L680" i="18"/>
  <c r="M680" i="18" s="1"/>
  <c r="I681" i="18"/>
  <c r="N681" i="18" s="1"/>
  <c r="J681" i="18"/>
  <c r="K681" i="18"/>
  <c r="L681" i="18"/>
  <c r="M681" i="18" s="1"/>
  <c r="I682" i="18"/>
  <c r="N682" i="18" s="1"/>
  <c r="J682" i="18"/>
  <c r="K682" i="18"/>
  <c r="L682" i="18"/>
  <c r="M682" i="18" s="1"/>
  <c r="I683" i="18"/>
  <c r="N683" i="18" s="1"/>
  <c r="J683" i="18"/>
  <c r="K683" i="18"/>
  <c r="L683" i="18"/>
  <c r="M683" i="18" s="1"/>
  <c r="I684" i="18"/>
  <c r="N684" i="18" s="1"/>
  <c r="J684" i="18"/>
  <c r="K684" i="18"/>
  <c r="L684" i="18"/>
  <c r="M684" i="18" s="1"/>
  <c r="I685" i="18"/>
  <c r="N685" i="18" s="1"/>
  <c r="J685" i="18"/>
  <c r="K685" i="18"/>
  <c r="L685" i="18"/>
  <c r="M685" i="18" s="1"/>
  <c r="I686" i="18"/>
  <c r="N686" i="18" s="1"/>
  <c r="J686" i="18"/>
  <c r="K686" i="18"/>
  <c r="L686" i="18"/>
  <c r="M686" i="18" s="1"/>
  <c r="I687" i="18"/>
  <c r="N687" i="18" s="1"/>
  <c r="J687" i="18"/>
  <c r="K687" i="18"/>
  <c r="L687" i="18"/>
  <c r="M687" i="18" s="1"/>
  <c r="I688" i="18"/>
  <c r="N688" i="18" s="1"/>
  <c r="J688" i="18"/>
  <c r="K688" i="18"/>
  <c r="L688" i="18"/>
  <c r="M688" i="18" s="1"/>
  <c r="I689" i="18"/>
  <c r="N689" i="18" s="1"/>
  <c r="J689" i="18"/>
  <c r="K689" i="18"/>
  <c r="L689" i="18"/>
  <c r="M689" i="18" s="1"/>
  <c r="I690" i="18"/>
  <c r="N690" i="18" s="1"/>
  <c r="J690" i="18"/>
  <c r="K690" i="18"/>
  <c r="L690" i="18"/>
  <c r="M690" i="18" s="1"/>
  <c r="I691" i="18"/>
  <c r="N691" i="18" s="1"/>
  <c r="J691" i="18"/>
  <c r="K691" i="18"/>
  <c r="L691" i="18"/>
  <c r="M691" i="18" s="1"/>
  <c r="I692" i="18"/>
  <c r="N692" i="18" s="1"/>
  <c r="J692" i="18"/>
  <c r="K692" i="18"/>
  <c r="L692" i="18"/>
  <c r="M692" i="18" s="1"/>
  <c r="I693" i="18"/>
  <c r="N693" i="18" s="1"/>
  <c r="J693" i="18"/>
  <c r="K693" i="18"/>
  <c r="L693" i="18"/>
  <c r="M693" i="18" s="1"/>
  <c r="I694" i="18"/>
  <c r="N694" i="18" s="1"/>
  <c r="J694" i="18"/>
  <c r="K694" i="18"/>
  <c r="L694" i="18"/>
  <c r="M694" i="18" s="1"/>
  <c r="I695" i="18"/>
  <c r="N695" i="18" s="1"/>
  <c r="J695" i="18"/>
  <c r="K695" i="18"/>
  <c r="L695" i="18"/>
  <c r="M695" i="18" s="1"/>
  <c r="I696" i="18"/>
  <c r="N696" i="18" s="1"/>
  <c r="J696" i="18"/>
  <c r="K696" i="18"/>
  <c r="L696" i="18"/>
  <c r="M696" i="18" s="1"/>
  <c r="I697" i="18"/>
  <c r="N697" i="18" s="1"/>
  <c r="J697" i="18"/>
  <c r="K697" i="18"/>
  <c r="L697" i="18"/>
  <c r="M697" i="18" s="1"/>
  <c r="I698" i="18"/>
  <c r="N698" i="18" s="1"/>
  <c r="J698" i="18"/>
  <c r="K698" i="18"/>
  <c r="L698" i="18"/>
  <c r="M698" i="18" s="1"/>
  <c r="I699" i="18"/>
  <c r="N699" i="18" s="1"/>
  <c r="J699" i="18"/>
  <c r="K699" i="18"/>
  <c r="L699" i="18"/>
  <c r="M699" i="18" s="1"/>
  <c r="I700" i="18"/>
  <c r="N700" i="18" s="1"/>
  <c r="J700" i="18"/>
  <c r="K700" i="18"/>
  <c r="L700" i="18"/>
  <c r="M700" i="18" s="1"/>
  <c r="I701" i="18"/>
  <c r="N701" i="18" s="1"/>
  <c r="J701" i="18"/>
  <c r="K701" i="18"/>
  <c r="L701" i="18"/>
  <c r="M701" i="18" s="1"/>
  <c r="I702" i="18"/>
  <c r="N702" i="18" s="1"/>
  <c r="J702" i="18"/>
  <c r="K702" i="18"/>
  <c r="L702" i="18"/>
  <c r="M702" i="18" s="1"/>
  <c r="I703" i="18"/>
  <c r="N703" i="18" s="1"/>
  <c r="J703" i="18"/>
  <c r="K703" i="18"/>
  <c r="L703" i="18"/>
  <c r="M703" i="18" s="1"/>
  <c r="I704" i="18"/>
  <c r="N704" i="18" s="1"/>
  <c r="J704" i="18"/>
  <c r="K704" i="18"/>
  <c r="L704" i="18"/>
  <c r="M704" i="18" s="1"/>
  <c r="I705" i="18"/>
  <c r="N705" i="18" s="1"/>
  <c r="J705" i="18"/>
  <c r="K705" i="18"/>
  <c r="L705" i="18"/>
  <c r="M705" i="18" s="1"/>
  <c r="I706" i="18"/>
  <c r="N706" i="18" s="1"/>
  <c r="J706" i="18"/>
  <c r="K706" i="18"/>
  <c r="L706" i="18"/>
  <c r="M706" i="18" s="1"/>
  <c r="I707" i="18"/>
  <c r="N707" i="18" s="1"/>
  <c r="J707" i="18"/>
  <c r="K707" i="18"/>
  <c r="L707" i="18"/>
  <c r="M707" i="18" s="1"/>
  <c r="I708" i="18"/>
  <c r="N708" i="18" s="1"/>
  <c r="J708" i="18"/>
  <c r="K708" i="18"/>
  <c r="L708" i="18"/>
  <c r="M708" i="18" s="1"/>
  <c r="I709" i="18"/>
  <c r="N709" i="18" s="1"/>
  <c r="J709" i="18"/>
  <c r="K709" i="18"/>
  <c r="L709" i="18"/>
  <c r="M709" i="18" s="1"/>
  <c r="I710" i="18"/>
  <c r="N710" i="18" s="1"/>
  <c r="J710" i="18"/>
  <c r="K710" i="18"/>
  <c r="L710" i="18"/>
  <c r="M710" i="18" s="1"/>
  <c r="I711" i="18"/>
  <c r="N711" i="18" s="1"/>
  <c r="J711" i="18"/>
  <c r="K711" i="18"/>
  <c r="L711" i="18"/>
  <c r="M711" i="18" s="1"/>
  <c r="I712" i="18"/>
  <c r="N712" i="18" s="1"/>
  <c r="J712" i="18"/>
  <c r="K712" i="18"/>
  <c r="L712" i="18"/>
  <c r="M712" i="18" s="1"/>
  <c r="I713" i="18"/>
  <c r="N713" i="18" s="1"/>
  <c r="J713" i="18"/>
  <c r="K713" i="18"/>
  <c r="L713" i="18"/>
  <c r="M713" i="18" s="1"/>
  <c r="I714" i="18"/>
  <c r="N714" i="18" s="1"/>
  <c r="J714" i="18"/>
  <c r="K714" i="18"/>
  <c r="L714" i="18"/>
  <c r="M714" i="18" s="1"/>
  <c r="I715" i="18"/>
  <c r="N715" i="18" s="1"/>
  <c r="J715" i="18"/>
  <c r="K715" i="18"/>
  <c r="L715" i="18"/>
  <c r="M715" i="18" s="1"/>
  <c r="I716" i="18"/>
  <c r="N716" i="18" s="1"/>
  <c r="J716" i="18"/>
  <c r="K716" i="18"/>
  <c r="L716" i="18"/>
  <c r="M716" i="18" s="1"/>
  <c r="I717" i="18"/>
  <c r="N717" i="18" s="1"/>
  <c r="J717" i="18"/>
  <c r="K717" i="18"/>
  <c r="L717" i="18"/>
  <c r="M717" i="18" s="1"/>
  <c r="I718" i="18"/>
  <c r="N718" i="18" s="1"/>
  <c r="J718" i="18"/>
  <c r="K718" i="18"/>
  <c r="L718" i="18"/>
  <c r="M718" i="18" s="1"/>
  <c r="I719" i="18"/>
  <c r="N719" i="18" s="1"/>
  <c r="J719" i="18"/>
  <c r="K719" i="18"/>
  <c r="L719" i="18"/>
  <c r="M719" i="18" s="1"/>
  <c r="I720" i="18"/>
  <c r="N720" i="18" s="1"/>
  <c r="J720" i="18"/>
  <c r="K720" i="18"/>
  <c r="L720" i="18"/>
  <c r="I721" i="18"/>
  <c r="N721" i="18" s="1"/>
  <c r="J721" i="18"/>
  <c r="K721" i="18"/>
  <c r="L721" i="18"/>
  <c r="M721" i="18" s="1"/>
  <c r="I722" i="18"/>
  <c r="N722" i="18" s="1"/>
  <c r="J722" i="18"/>
  <c r="K722" i="18"/>
  <c r="L722" i="18"/>
  <c r="M722" i="18" s="1"/>
  <c r="I723" i="18"/>
  <c r="N723" i="18" s="1"/>
  <c r="J723" i="18"/>
  <c r="K723" i="18"/>
  <c r="L723" i="18"/>
  <c r="M723" i="18" s="1"/>
  <c r="I724" i="18"/>
  <c r="N724" i="18" s="1"/>
  <c r="J724" i="18"/>
  <c r="K724" i="18"/>
  <c r="L724" i="18"/>
  <c r="M724" i="18" s="1"/>
  <c r="I725" i="18"/>
  <c r="N725" i="18" s="1"/>
  <c r="J725" i="18"/>
  <c r="K725" i="18"/>
  <c r="L725" i="18"/>
  <c r="M725" i="18" s="1"/>
  <c r="I726" i="18"/>
  <c r="N726" i="18" s="1"/>
  <c r="J726" i="18"/>
  <c r="K726" i="18"/>
  <c r="L726" i="18"/>
  <c r="M726" i="18" s="1"/>
  <c r="I727" i="18"/>
  <c r="N727" i="18" s="1"/>
  <c r="J727" i="18"/>
  <c r="K727" i="18"/>
  <c r="L727" i="18"/>
  <c r="M727" i="18" s="1"/>
  <c r="I728" i="18"/>
  <c r="N728" i="18" s="1"/>
  <c r="J728" i="18"/>
  <c r="K728" i="18"/>
  <c r="L728" i="18"/>
  <c r="M728" i="18" s="1"/>
  <c r="I729" i="18"/>
  <c r="N729" i="18" s="1"/>
  <c r="J729" i="18"/>
  <c r="K729" i="18"/>
  <c r="L729" i="18"/>
  <c r="M729" i="18" s="1"/>
  <c r="I730" i="18"/>
  <c r="N730" i="18" s="1"/>
  <c r="J730" i="18"/>
  <c r="K730" i="18"/>
  <c r="L730" i="18"/>
  <c r="M730" i="18" s="1"/>
  <c r="I731" i="18"/>
  <c r="N731" i="18" s="1"/>
  <c r="J731" i="18"/>
  <c r="K731" i="18"/>
  <c r="L731" i="18"/>
  <c r="M731" i="18" s="1"/>
  <c r="I732" i="18"/>
  <c r="N732" i="18" s="1"/>
  <c r="J732" i="18"/>
  <c r="K732" i="18"/>
  <c r="L732" i="18"/>
  <c r="M732" i="18" s="1"/>
  <c r="I733" i="18"/>
  <c r="N733" i="18" s="1"/>
  <c r="J733" i="18"/>
  <c r="K733" i="18"/>
  <c r="L733" i="18"/>
  <c r="M733" i="18" s="1"/>
  <c r="I734" i="18"/>
  <c r="N734" i="18" s="1"/>
  <c r="J734" i="18"/>
  <c r="K734" i="18"/>
  <c r="L734" i="18"/>
  <c r="M734" i="18" s="1"/>
  <c r="I735" i="18"/>
  <c r="N735" i="18" s="1"/>
  <c r="J735" i="18"/>
  <c r="K735" i="18"/>
  <c r="L735" i="18"/>
  <c r="M735" i="18" s="1"/>
  <c r="I736" i="18"/>
  <c r="N736" i="18" s="1"/>
  <c r="J736" i="18"/>
  <c r="K736" i="18"/>
  <c r="L736" i="18"/>
  <c r="M736" i="18" s="1"/>
  <c r="I737" i="18"/>
  <c r="N737" i="18" s="1"/>
  <c r="J737" i="18"/>
  <c r="K737" i="18"/>
  <c r="L737" i="18"/>
  <c r="M737" i="18" s="1"/>
  <c r="I738" i="18"/>
  <c r="N738" i="18" s="1"/>
  <c r="J738" i="18"/>
  <c r="K738" i="18"/>
  <c r="L738" i="18"/>
  <c r="M738" i="18" s="1"/>
  <c r="I739" i="18"/>
  <c r="N739" i="18" s="1"/>
  <c r="J739" i="18"/>
  <c r="K739" i="18"/>
  <c r="L739" i="18"/>
  <c r="M739" i="18" s="1"/>
  <c r="I740" i="18"/>
  <c r="N740" i="18" s="1"/>
  <c r="J740" i="18"/>
  <c r="K740" i="18"/>
  <c r="L740" i="18"/>
  <c r="M740" i="18" s="1"/>
  <c r="I741" i="18"/>
  <c r="N741" i="18" s="1"/>
  <c r="J741" i="18"/>
  <c r="K741" i="18"/>
  <c r="L741" i="18"/>
  <c r="M741" i="18" s="1"/>
  <c r="I742" i="18"/>
  <c r="N742" i="18" s="1"/>
  <c r="J742" i="18"/>
  <c r="K742" i="18"/>
  <c r="L742" i="18"/>
  <c r="M742" i="18" s="1"/>
  <c r="I743" i="18"/>
  <c r="N743" i="18" s="1"/>
  <c r="J743" i="18"/>
  <c r="K743" i="18"/>
  <c r="L743" i="18"/>
  <c r="M743" i="18" s="1"/>
  <c r="I744" i="18"/>
  <c r="N744" i="18" s="1"/>
  <c r="J744" i="18"/>
  <c r="K744" i="18"/>
  <c r="L744" i="18"/>
  <c r="M744" i="18" s="1"/>
  <c r="I745" i="18"/>
  <c r="N745" i="18" s="1"/>
  <c r="J745" i="18"/>
  <c r="K745" i="18"/>
  <c r="L745" i="18"/>
  <c r="M745" i="18" s="1"/>
  <c r="I746" i="18"/>
  <c r="N746" i="18" s="1"/>
  <c r="J746" i="18"/>
  <c r="K746" i="18"/>
  <c r="L746" i="18"/>
  <c r="M746" i="18" s="1"/>
  <c r="I747" i="18"/>
  <c r="N747" i="18" s="1"/>
  <c r="J747" i="18"/>
  <c r="K747" i="18"/>
  <c r="L747" i="18"/>
  <c r="M747" i="18" s="1"/>
  <c r="I748" i="18"/>
  <c r="N748" i="18" s="1"/>
  <c r="J748" i="18"/>
  <c r="K748" i="18"/>
  <c r="L748" i="18"/>
  <c r="M748" i="18" s="1"/>
  <c r="I749" i="18"/>
  <c r="N749" i="18" s="1"/>
  <c r="J749" i="18"/>
  <c r="K749" i="18"/>
  <c r="L749" i="18"/>
  <c r="M749" i="18" s="1"/>
  <c r="I750" i="18"/>
  <c r="N750" i="18" s="1"/>
  <c r="J750" i="18"/>
  <c r="K750" i="18"/>
  <c r="L750" i="18"/>
  <c r="M750" i="18" s="1"/>
  <c r="I751" i="18"/>
  <c r="N751" i="18" s="1"/>
  <c r="J751" i="18"/>
  <c r="K751" i="18"/>
  <c r="L751" i="18"/>
  <c r="M751" i="18" s="1"/>
  <c r="I752" i="18"/>
  <c r="N752" i="18" s="1"/>
  <c r="J752" i="18"/>
  <c r="K752" i="18"/>
  <c r="L752" i="18"/>
  <c r="M752" i="18" s="1"/>
  <c r="I753" i="18"/>
  <c r="N753" i="18" s="1"/>
  <c r="J753" i="18"/>
  <c r="K753" i="18"/>
  <c r="L753" i="18"/>
  <c r="M753" i="18" s="1"/>
  <c r="I754" i="18"/>
  <c r="N754" i="18" s="1"/>
  <c r="J754" i="18"/>
  <c r="K754" i="18"/>
  <c r="L754" i="18"/>
  <c r="M754" i="18" s="1"/>
  <c r="I755" i="18"/>
  <c r="N755" i="18" s="1"/>
  <c r="J755" i="18"/>
  <c r="K755" i="18"/>
  <c r="L755" i="18"/>
  <c r="M755" i="18" s="1"/>
  <c r="I756" i="18"/>
  <c r="N756" i="18" s="1"/>
  <c r="J756" i="18"/>
  <c r="K756" i="18"/>
  <c r="L756" i="18"/>
  <c r="M756" i="18" s="1"/>
  <c r="I757" i="18"/>
  <c r="N757" i="18" s="1"/>
  <c r="J757" i="18"/>
  <c r="K757" i="18"/>
  <c r="L757" i="18"/>
  <c r="M757" i="18" s="1"/>
  <c r="I758" i="18"/>
  <c r="N758" i="18" s="1"/>
  <c r="J758" i="18"/>
  <c r="K758" i="18"/>
  <c r="L758" i="18"/>
  <c r="M758" i="18" s="1"/>
  <c r="I759" i="18"/>
  <c r="N759" i="18" s="1"/>
  <c r="J759" i="18"/>
  <c r="K759" i="18"/>
  <c r="L759" i="18"/>
  <c r="M759" i="18" s="1"/>
  <c r="I760" i="18"/>
  <c r="N760" i="18" s="1"/>
  <c r="J760" i="18"/>
  <c r="K760" i="18"/>
  <c r="L760" i="18"/>
  <c r="M760" i="18" s="1"/>
  <c r="I761" i="18"/>
  <c r="N761" i="18" s="1"/>
  <c r="J761" i="18"/>
  <c r="K761" i="18"/>
  <c r="L761" i="18"/>
  <c r="M761" i="18" s="1"/>
  <c r="I762" i="18"/>
  <c r="N762" i="18" s="1"/>
  <c r="J762" i="18"/>
  <c r="K762" i="18"/>
  <c r="L762" i="18"/>
  <c r="M762" i="18" s="1"/>
  <c r="I763" i="18"/>
  <c r="N763" i="18" s="1"/>
  <c r="J763" i="18"/>
  <c r="K763" i="18"/>
  <c r="L763" i="18"/>
  <c r="M763" i="18" s="1"/>
  <c r="I764" i="18"/>
  <c r="N764" i="18" s="1"/>
  <c r="J764" i="18"/>
  <c r="K764" i="18"/>
  <c r="L764" i="18"/>
  <c r="M764" i="18" s="1"/>
  <c r="I765" i="18"/>
  <c r="N765" i="18" s="1"/>
  <c r="J765" i="18"/>
  <c r="K765" i="18"/>
  <c r="L765" i="18"/>
  <c r="M765" i="18" s="1"/>
  <c r="I766" i="18"/>
  <c r="N766" i="18" s="1"/>
  <c r="J766" i="18"/>
  <c r="K766" i="18"/>
  <c r="L766" i="18"/>
  <c r="M766" i="18" s="1"/>
  <c r="I767" i="18"/>
  <c r="N767" i="18" s="1"/>
  <c r="J767" i="18"/>
  <c r="K767" i="18"/>
  <c r="L767" i="18"/>
  <c r="M767" i="18" s="1"/>
  <c r="I768" i="18"/>
  <c r="N768" i="18" s="1"/>
  <c r="J768" i="18"/>
  <c r="K768" i="18"/>
  <c r="L768" i="18"/>
  <c r="M768" i="18" s="1"/>
  <c r="I769" i="18"/>
  <c r="N769" i="18" s="1"/>
  <c r="J769" i="18"/>
  <c r="K769" i="18"/>
  <c r="L769" i="18"/>
  <c r="M769" i="18" s="1"/>
  <c r="I770" i="18"/>
  <c r="N770" i="18" s="1"/>
  <c r="J770" i="18"/>
  <c r="K770" i="18"/>
  <c r="L770" i="18"/>
  <c r="M770" i="18" s="1"/>
  <c r="I771" i="18"/>
  <c r="N771" i="18" s="1"/>
  <c r="J771" i="18"/>
  <c r="K771" i="18"/>
  <c r="L771" i="18"/>
  <c r="M771" i="18" s="1"/>
  <c r="I772" i="18"/>
  <c r="N772" i="18" s="1"/>
  <c r="J772" i="18"/>
  <c r="K772" i="18"/>
  <c r="L772" i="18"/>
  <c r="M772" i="18" s="1"/>
  <c r="I773" i="18"/>
  <c r="N773" i="18" s="1"/>
  <c r="J773" i="18"/>
  <c r="K773" i="18"/>
  <c r="L773" i="18"/>
  <c r="M773" i="18" s="1"/>
  <c r="I774" i="18"/>
  <c r="N774" i="18" s="1"/>
  <c r="J774" i="18"/>
  <c r="K774" i="18"/>
  <c r="L774" i="18"/>
  <c r="M774" i="18" s="1"/>
  <c r="I775" i="18"/>
  <c r="N775" i="18" s="1"/>
  <c r="J775" i="18"/>
  <c r="K775" i="18"/>
  <c r="L775" i="18"/>
  <c r="M775" i="18" s="1"/>
  <c r="I776" i="18"/>
  <c r="N776" i="18" s="1"/>
  <c r="J776" i="18"/>
  <c r="K776" i="18"/>
  <c r="L776" i="18"/>
  <c r="M776" i="18" s="1"/>
  <c r="I777" i="18"/>
  <c r="N777" i="18" s="1"/>
  <c r="J777" i="18"/>
  <c r="K777" i="18"/>
  <c r="L777" i="18"/>
  <c r="M777" i="18" s="1"/>
  <c r="I778" i="18"/>
  <c r="N778" i="18" s="1"/>
  <c r="J778" i="18"/>
  <c r="K778" i="18"/>
  <c r="L778" i="18"/>
  <c r="M778" i="18" s="1"/>
  <c r="I779" i="18"/>
  <c r="N779" i="18" s="1"/>
  <c r="J779" i="18"/>
  <c r="K779" i="18"/>
  <c r="L779" i="18"/>
  <c r="M779" i="18" s="1"/>
  <c r="I780" i="18"/>
  <c r="N780" i="18" s="1"/>
  <c r="J780" i="18"/>
  <c r="K780" i="18"/>
  <c r="L780" i="18"/>
  <c r="M780" i="18" s="1"/>
  <c r="I781" i="18"/>
  <c r="N781" i="18" s="1"/>
  <c r="J781" i="18"/>
  <c r="K781" i="18"/>
  <c r="L781" i="18"/>
  <c r="M781" i="18" s="1"/>
  <c r="I782" i="18"/>
  <c r="N782" i="18" s="1"/>
  <c r="J782" i="18"/>
  <c r="K782" i="18"/>
  <c r="L782" i="18"/>
  <c r="M782" i="18" s="1"/>
  <c r="I783" i="18"/>
  <c r="N783" i="18" s="1"/>
  <c r="J783" i="18"/>
  <c r="K783" i="18"/>
  <c r="L783" i="18"/>
  <c r="M783" i="18" s="1"/>
  <c r="I784" i="18"/>
  <c r="N784" i="18" s="1"/>
  <c r="J784" i="18"/>
  <c r="K784" i="18"/>
  <c r="L784" i="18"/>
  <c r="M784" i="18" s="1"/>
  <c r="I785" i="18"/>
  <c r="N785" i="18" s="1"/>
  <c r="J785" i="18"/>
  <c r="K785" i="18"/>
  <c r="L785" i="18"/>
  <c r="M785" i="18" s="1"/>
  <c r="I786" i="18"/>
  <c r="N786" i="18" s="1"/>
  <c r="J786" i="18"/>
  <c r="K786" i="18"/>
  <c r="L786" i="18"/>
  <c r="M786" i="18" s="1"/>
  <c r="I787" i="18"/>
  <c r="N787" i="18" s="1"/>
  <c r="J787" i="18"/>
  <c r="K787" i="18"/>
  <c r="L787" i="18"/>
  <c r="M787" i="18" s="1"/>
  <c r="I788" i="18"/>
  <c r="N788" i="18" s="1"/>
  <c r="J788" i="18"/>
  <c r="K788" i="18"/>
  <c r="L788" i="18"/>
  <c r="M788" i="18" s="1"/>
  <c r="I789" i="18"/>
  <c r="N789" i="18" s="1"/>
  <c r="J789" i="18"/>
  <c r="K789" i="18"/>
  <c r="L789" i="18"/>
  <c r="M789" i="18" s="1"/>
  <c r="I790" i="18"/>
  <c r="N790" i="18" s="1"/>
  <c r="J790" i="18"/>
  <c r="K790" i="18"/>
  <c r="L790" i="18"/>
  <c r="M790" i="18" s="1"/>
  <c r="I791" i="18"/>
  <c r="N791" i="18" s="1"/>
  <c r="J791" i="18"/>
  <c r="K791" i="18"/>
  <c r="L791" i="18"/>
  <c r="M791" i="18" s="1"/>
  <c r="I792" i="18"/>
  <c r="N792" i="18" s="1"/>
  <c r="J792" i="18"/>
  <c r="K792" i="18"/>
  <c r="L792" i="18"/>
  <c r="M792" i="18" s="1"/>
  <c r="I793" i="18"/>
  <c r="N793" i="18" s="1"/>
  <c r="J793" i="18"/>
  <c r="K793" i="18"/>
  <c r="L793" i="18"/>
  <c r="M793" i="18" s="1"/>
  <c r="I794" i="18"/>
  <c r="N794" i="18" s="1"/>
  <c r="J794" i="18"/>
  <c r="K794" i="18"/>
  <c r="L794" i="18"/>
  <c r="M794" i="18" s="1"/>
  <c r="I795" i="18"/>
  <c r="N795" i="18" s="1"/>
  <c r="J795" i="18"/>
  <c r="K795" i="18"/>
  <c r="L795" i="18"/>
  <c r="M795" i="18" s="1"/>
  <c r="I796" i="18"/>
  <c r="N796" i="18" s="1"/>
  <c r="J796" i="18"/>
  <c r="K796" i="18"/>
  <c r="L796" i="18"/>
  <c r="M796" i="18" s="1"/>
  <c r="I797" i="18"/>
  <c r="N797" i="18" s="1"/>
  <c r="J797" i="18"/>
  <c r="K797" i="18"/>
  <c r="L797" i="18"/>
  <c r="M797" i="18" s="1"/>
  <c r="I798" i="18"/>
  <c r="N798" i="18" s="1"/>
  <c r="J798" i="18"/>
  <c r="K798" i="18"/>
  <c r="L798" i="18"/>
  <c r="M798" i="18" s="1"/>
  <c r="I799" i="18"/>
  <c r="N799" i="18" s="1"/>
  <c r="J799" i="18"/>
  <c r="K799" i="18"/>
  <c r="L799" i="18"/>
  <c r="M799" i="18" s="1"/>
  <c r="I800" i="18"/>
  <c r="N800" i="18" s="1"/>
  <c r="J800" i="18"/>
  <c r="K800" i="18"/>
  <c r="L800" i="18"/>
  <c r="M800" i="18" s="1"/>
  <c r="I801" i="18"/>
  <c r="N801" i="18" s="1"/>
  <c r="J801" i="18"/>
  <c r="K801" i="18"/>
  <c r="L801" i="18"/>
  <c r="M801" i="18" s="1"/>
  <c r="I802" i="18"/>
  <c r="N802" i="18" s="1"/>
  <c r="J802" i="18"/>
  <c r="K802" i="18"/>
  <c r="L802" i="18"/>
  <c r="M802" i="18" s="1"/>
  <c r="I803" i="18"/>
  <c r="N803" i="18" s="1"/>
  <c r="J803" i="18"/>
  <c r="K803" i="18"/>
  <c r="L803" i="18"/>
  <c r="M803" i="18" s="1"/>
  <c r="I804" i="18"/>
  <c r="N804" i="18" s="1"/>
  <c r="J804" i="18"/>
  <c r="K804" i="18"/>
  <c r="L804" i="18"/>
  <c r="M804" i="18" s="1"/>
  <c r="I805" i="18"/>
  <c r="N805" i="18" s="1"/>
  <c r="J805" i="18"/>
  <c r="K805" i="18"/>
  <c r="L805" i="18"/>
  <c r="M805" i="18" s="1"/>
  <c r="I806" i="18"/>
  <c r="N806" i="18" s="1"/>
  <c r="J806" i="18"/>
  <c r="K806" i="18"/>
  <c r="L806" i="18"/>
  <c r="M806" i="18" s="1"/>
  <c r="I807" i="18"/>
  <c r="N807" i="18" s="1"/>
  <c r="J807" i="18"/>
  <c r="K807" i="18"/>
  <c r="L807" i="18"/>
  <c r="M807" i="18" s="1"/>
  <c r="I808" i="18"/>
  <c r="N808" i="18" s="1"/>
  <c r="J808" i="18"/>
  <c r="K808" i="18"/>
  <c r="L808" i="18"/>
  <c r="M808" i="18" s="1"/>
  <c r="I809" i="18"/>
  <c r="N809" i="18" s="1"/>
  <c r="J809" i="18"/>
  <c r="K809" i="18"/>
  <c r="L809" i="18"/>
  <c r="M809" i="18" s="1"/>
  <c r="I810" i="18"/>
  <c r="N810" i="18" s="1"/>
  <c r="J810" i="18"/>
  <c r="K810" i="18"/>
  <c r="L810" i="18"/>
  <c r="M810" i="18" s="1"/>
  <c r="I811" i="18"/>
  <c r="N811" i="18" s="1"/>
  <c r="J811" i="18"/>
  <c r="K811" i="18"/>
  <c r="L811" i="18"/>
  <c r="M811" i="18" s="1"/>
  <c r="I812" i="18"/>
  <c r="N812" i="18" s="1"/>
  <c r="J812" i="18"/>
  <c r="K812" i="18"/>
  <c r="L812" i="18"/>
  <c r="M812" i="18" s="1"/>
  <c r="I813" i="18"/>
  <c r="N813" i="18" s="1"/>
  <c r="J813" i="18"/>
  <c r="K813" i="18"/>
  <c r="L813" i="18"/>
  <c r="M813" i="18" s="1"/>
  <c r="I814" i="18"/>
  <c r="N814" i="18" s="1"/>
  <c r="J814" i="18"/>
  <c r="K814" i="18"/>
  <c r="L814" i="18"/>
  <c r="M814" i="18" s="1"/>
  <c r="I815" i="18"/>
  <c r="N815" i="18" s="1"/>
  <c r="J815" i="18"/>
  <c r="K815" i="18"/>
  <c r="L815" i="18"/>
  <c r="M815" i="18" s="1"/>
  <c r="I816" i="18"/>
  <c r="N816" i="18" s="1"/>
  <c r="J816" i="18"/>
  <c r="K816" i="18"/>
  <c r="L816" i="18"/>
  <c r="M816" i="18" s="1"/>
  <c r="I817" i="18"/>
  <c r="N817" i="18" s="1"/>
  <c r="J817" i="18"/>
  <c r="K817" i="18"/>
  <c r="L817" i="18"/>
  <c r="M817" i="18" s="1"/>
  <c r="I818" i="18"/>
  <c r="N818" i="18" s="1"/>
  <c r="J818" i="18"/>
  <c r="K818" i="18"/>
  <c r="L818" i="18"/>
  <c r="M818" i="18" s="1"/>
  <c r="I819" i="18"/>
  <c r="N819" i="18" s="1"/>
  <c r="J819" i="18"/>
  <c r="K819" i="18"/>
  <c r="L819" i="18"/>
  <c r="M819" i="18" s="1"/>
  <c r="I820" i="18"/>
  <c r="N820" i="18" s="1"/>
  <c r="J820" i="18"/>
  <c r="K820" i="18"/>
  <c r="L820" i="18"/>
  <c r="M820" i="18" s="1"/>
  <c r="I821" i="18"/>
  <c r="N821" i="18" s="1"/>
  <c r="J821" i="18"/>
  <c r="K821" i="18"/>
  <c r="L821" i="18"/>
  <c r="M821" i="18" s="1"/>
  <c r="I822" i="18"/>
  <c r="N822" i="18" s="1"/>
  <c r="J822" i="18"/>
  <c r="K822" i="18"/>
  <c r="L822" i="18"/>
  <c r="M822" i="18" s="1"/>
  <c r="I823" i="18"/>
  <c r="N823" i="18" s="1"/>
  <c r="J823" i="18"/>
  <c r="K823" i="18"/>
  <c r="L823" i="18"/>
  <c r="M823" i="18" s="1"/>
  <c r="I824" i="18"/>
  <c r="N824" i="18" s="1"/>
  <c r="J824" i="18"/>
  <c r="K824" i="18"/>
  <c r="L824" i="18"/>
  <c r="M824" i="18" s="1"/>
  <c r="I825" i="18"/>
  <c r="N825" i="18" s="1"/>
  <c r="J825" i="18"/>
  <c r="K825" i="18"/>
  <c r="L825" i="18"/>
  <c r="M825" i="18" s="1"/>
  <c r="I826" i="18"/>
  <c r="N826" i="18" s="1"/>
  <c r="J826" i="18"/>
  <c r="K826" i="18"/>
  <c r="L826" i="18"/>
  <c r="M826" i="18" s="1"/>
  <c r="I827" i="18"/>
  <c r="N827" i="18" s="1"/>
  <c r="J827" i="18"/>
  <c r="K827" i="18"/>
  <c r="L827" i="18"/>
  <c r="M827" i="18" s="1"/>
  <c r="I828" i="18"/>
  <c r="N828" i="18" s="1"/>
  <c r="J828" i="18"/>
  <c r="K828" i="18"/>
  <c r="L828" i="18"/>
  <c r="M828" i="18" s="1"/>
  <c r="I829" i="18"/>
  <c r="N829" i="18" s="1"/>
  <c r="J829" i="18"/>
  <c r="K829" i="18"/>
  <c r="L829" i="18"/>
  <c r="M829" i="18" s="1"/>
  <c r="I830" i="18"/>
  <c r="N830" i="18" s="1"/>
  <c r="J830" i="18"/>
  <c r="K830" i="18"/>
  <c r="L830" i="18"/>
  <c r="M830" i="18" s="1"/>
  <c r="I831" i="18"/>
  <c r="N831" i="18" s="1"/>
  <c r="J831" i="18"/>
  <c r="K831" i="18"/>
  <c r="L831" i="18"/>
  <c r="M831" i="18" s="1"/>
  <c r="I832" i="18"/>
  <c r="N832" i="18" s="1"/>
  <c r="J832" i="18"/>
  <c r="K832" i="18"/>
  <c r="L832" i="18"/>
  <c r="M832" i="18" s="1"/>
  <c r="I833" i="18"/>
  <c r="N833" i="18" s="1"/>
  <c r="J833" i="18"/>
  <c r="K833" i="18"/>
  <c r="L833" i="18"/>
  <c r="I834" i="18"/>
  <c r="N834" i="18" s="1"/>
  <c r="J834" i="18"/>
  <c r="K834" i="18"/>
  <c r="L834" i="18"/>
  <c r="M834" i="18" s="1"/>
  <c r="I835" i="18"/>
  <c r="N835" i="18" s="1"/>
  <c r="J835" i="18"/>
  <c r="K835" i="18"/>
  <c r="L835" i="18"/>
  <c r="M835" i="18" s="1"/>
  <c r="I836" i="18"/>
  <c r="N836" i="18" s="1"/>
  <c r="J836" i="18"/>
  <c r="K836" i="18"/>
  <c r="L836" i="18"/>
  <c r="M836" i="18" s="1"/>
  <c r="I837" i="18"/>
  <c r="N837" i="18" s="1"/>
  <c r="J837" i="18"/>
  <c r="K837" i="18"/>
  <c r="L837" i="18"/>
  <c r="M837" i="18" s="1"/>
  <c r="I838" i="18"/>
  <c r="N838" i="18" s="1"/>
  <c r="J838" i="18"/>
  <c r="K838" i="18"/>
  <c r="L838" i="18"/>
  <c r="M838" i="18" s="1"/>
  <c r="I839" i="18"/>
  <c r="N839" i="18" s="1"/>
  <c r="J839" i="18"/>
  <c r="K839" i="18"/>
  <c r="L839" i="18"/>
  <c r="M839" i="18" s="1"/>
  <c r="I840" i="18"/>
  <c r="N840" i="18" s="1"/>
  <c r="J840" i="18"/>
  <c r="K840" i="18"/>
  <c r="L840" i="18"/>
  <c r="M840" i="18" s="1"/>
  <c r="I841" i="18"/>
  <c r="N841" i="18" s="1"/>
  <c r="J841" i="18"/>
  <c r="K841" i="18"/>
  <c r="L841" i="18"/>
  <c r="M841" i="18" s="1"/>
  <c r="I842" i="18"/>
  <c r="N842" i="18" s="1"/>
  <c r="J842" i="18"/>
  <c r="K842" i="18"/>
  <c r="L842" i="18"/>
  <c r="M842" i="18" s="1"/>
  <c r="I843" i="18"/>
  <c r="N843" i="18" s="1"/>
  <c r="J843" i="18"/>
  <c r="K843" i="18"/>
  <c r="L843" i="18"/>
  <c r="M843" i="18" s="1"/>
  <c r="I844" i="18"/>
  <c r="N844" i="18" s="1"/>
  <c r="J844" i="18"/>
  <c r="K844" i="18"/>
  <c r="L844" i="18"/>
  <c r="M844" i="18" s="1"/>
  <c r="I845" i="18"/>
  <c r="N845" i="18" s="1"/>
  <c r="J845" i="18"/>
  <c r="K845" i="18"/>
  <c r="L845" i="18"/>
  <c r="M845" i="18" s="1"/>
  <c r="I846" i="18"/>
  <c r="N846" i="18" s="1"/>
  <c r="J846" i="18"/>
  <c r="K846" i="18"/>
  <c r="L846" i="18"/>
  <c r="M846" i="18" s="1"/>
  <c r="I847" i="18"/>
  <c r="N847" i="18" s="1"/>
  <c r="J847" i="18"/>
  <c r="K847" i="18"/>
  <c r="L847" i="18"/>
  <c r="M847" i="18" s="1"/>
  <c r="I848" i="18"/>
  <c r="N848" i="18" s="1"/>
  <c r="J848" i="18"/>
  <c r="K848" i="18"/>
  <c r="L848" i="18"/>
  <c r="M848" i="18" s="1"/>
  <c r="I849" i="18"/>
  <c r="N849" i="18" s="1"/>
  <c r="J849" i="18"/>
  <c r="K849" i="18"/>
  <c r="L849" i="18"/>
  <c r="M849" i="18" s="1"/>
  <c r="I850" i="18"/>
  <c r="N850" i="18" s="1"/>
  <c r="J850" i="18"/>
  <c r="K850" i="18"/>
  <c r="L850" i="18"/>
  <c r="M850" i="18" s="1"/>
  <c r="I851" i="18"/>
  <c r="N851" i="18" s="1"/>
  <c r="J851" i="18"/>
  <c r="K851" i="18"/>
  <c r="L851" i="18"/>
  <c r="M851" i="18" s="1"/>
  <c r="I852" i="18"/>
  <c r="N852" i="18" s="1"/>
  <c r="J852" i="18"/>
  <c r="K852" i="18"/>
  <c r="L852" i="18"/>
  <c r="M852" i="18" s="1"/>
  <c r="I853" i="18"/>
  <c r="N853" i="18" s="1"/>
  <c r="J853" i="18"/>
  <c r="K853" i="18"/>
  <c r="L853" i="18"/>
  <c r="M853" i="18" s="1"/>
  <c r="I854" i="18"/>
  <c r="N854" i="18" s="1"/>
  <c r="J854" i="18"/>
  <c r="K854" i="18"/>
  <c r="L854" i="18"/>
  <c r="M854" i="18" s="1"/>
  <c r="I855" i="18"/>
  <c r="N855" i="18" s="1"/>
  <c r="J855" i="18"/>
  <c r="K855" i="18"/>
  <c r="L855" i="18"/>
  <c r="M855" i="18" s="1"/>
  <c r="I856" i="18"/>
  <c r="N856" i="18" s="1"/>
  <c r="J856" i="18"/>
  <c r="K856" i="18"/>
  <c r="L856" i="18"/>
  <c r="M856" i="18" s="1"/>
  <c r="I857" i="18"/>
  <c r="N857" i="18" s="1"/>
  <c r="J857" i="18"/>
  <c r="K857" i="18"/>
  <c r="L857" i="18"/>
  <c r="M857" i="18" s="1"/>
  <c r="I858" i="18"/>
  <c r="N858" i="18" s="1"/>
  <c r="J858" i="18"/>
  <c r="K858" i="18"/>
  <c r="L858" i="18"/>
  <c r="M858" i="18" s="1"/>
  <c r="I859" i="18"/>
  <c r="N859" i="18" s="1"/>
  <c r="J859" i="18"/>
  <c r="K859" i="18"/>
  <c r="L859" i="18"/>
  <c r="M859" i="18" s="1"/>
  <c r="I860" i="18"/>
  <c r="N860" i="18" s="1"/>
  <c r="J860" i="18"/>
  <c r="K860" i="18"/>
  <c r="L860" i="18"/>
  <c r="M860" i="18" s="1"/>
  <c r="I861" i="18"/>
  <c r="N861" i="18" s="1"/>
  <c r="J861" i="18"/>
  <c r="K861" i="18"/>
  <c r="L861" i="18"/>
  <c r="M861" i="18" s="1"/>
  <c r="I862" i="18"/>
  <c r="N862" i="18" s="1"/>
  <c r="J862" i="18"/>
  <c r="K862" i="18"/>
  <c r="L862" i="18"/>
  <c r="M862" i="18" s="1"/>
  <c r="I863" i="18"/>
  <c r="N863" i="18" s="1"/>
  <c r="J863" i="18"/>
  <c r="K863" i="18"/>
  <c r="L863" i="18"/>
  <c r="M863" i="18" s="1"/>
  <c r="I864" i="18"/>
  <c r="N864" i="18" s="1"/>
  <c r="J864" i="18"/>
  <c r="K864" i="18"/>
  <c r="L864" i="18"/>
  <c r="M864" i="18" s="1"/>
  <c r="I865" i="18"/>
  <c r="N865" i="18" s="1"/>
  <c r="J865" i="18"/>
  <c r="K865" i="18"/>
  <c r="L865" i="18"/>
  <c r="M865" i="18" s="1"/>
  <c r="I866" i="18"/>
  <c r="N866" i="18" s="1"/>
  <c r="J866" i="18"/>
  <c r="K866" i="18"/>
  <c r="L866" i="18"/>
  <c r="M866" i="18" s="1"/>
  <c r="I867" i="18"/>
  <c r="N867" i="18" s="1"/>
  <c r="J867" i="18"/>
  <c r="K867" i="18"/>
  <c r="L867" i="18"/>
  <c r="M867" i="18" s="1"/>
  <c r="I868" i="18"/>
  <c r="N868" i="18" s="1"/>
  <c r="J868" i="18"/>
  <c r="K868" i="18"/>
  <c r="L868" i="18"/>
  <c r="M868" i="18" s="1"/>
  <c r="I869" i="18"/>
  <c r="N869" i="18" s="1"/>
  <c r="J869" i="18"/>
  <c r="K869" i="18"/>
  <c r="L869" i="18"/>
  <c r="M869" i="18" s="1"/>
  <c r="I870" i="18"/>
  <c r="N870" i="18" s="1"/>
  <c r="J870" i="18"/>
  <c r="K870" i="18"/>
  <c r="L870" i="18"/>
  <c r="M870" i="18" s="1"/>
  <c r="I871" i="18"/>
  <c r="N871" i="18" s="1"/>
  <c r="J871" i="18"/>
  <c r="K871" i="18"/>
  <c r="L871" i="18"/>
  <c r="M871" i="18" s="1"/>
  <c r="I872" i="18"/>
  <c r="N872" i="18" s="1"/>
  <c r="J872" i="18"/>
  <c r="K872" i="18"/>
  <c r="L872" i="18"/>
  <c r="M872" i="18" s="1"/>
  <c r="I873" i="18"/>
  <c r="N873" i="18" s="1"/>
  <c r="J873" i="18"/>
  <c r="K873" i="18"/>
  <c r="L873" i="18"/>
  <c r="M873" i="18" s="1"/>
  <c r="I874" i="18"/>
  <c r="N874" i="18" s="1"/>
  <c r="J874" i="18"/>
  <c r="K874" i="18"/>
  <c r="L874" i="18"/>
  <c r="M874" i="18" s="1"/>
  <c r="I875" i="18"/>
  <c r="N875" i="18" s="1"/>
  <c r="J875" i="18"/>
  <c r="K875" i="18"/>
  <c r="L875" i="18"/>
  <c r="M875" i="18" s="1"/>
  <c r="I876" i="18"/>
  <c r="N876" i="18" s="1"/>
  <c r="J876" i="18"/>
  <c r="K876" i="18"/>
  <c r="L876" i="18"/>
  <c r="M876" i="18" s="1"/>
  <c r="I877" i="18"/>
  <c r="N877" i="18" s="1"/>
  <c r="J877" i="18"/>
  <c r="K877" i="18"/>
  <c r="L877" i="18"/>
  <c r="M877" i="18" s="1"/>
  <c r="I878" i="18"/>
  <c r="N878" i="18" s="1"/>
  <c r="J878" i="18"/>
  <c r="K878" i="18"/>
  <c r="L878" i="18"/>
  <c r="M878" i="18" s="1"/>
  <c r="I879" i="18"/>
  <c r="N879" i="18" s="1"/>
  <c r="J879" i="18"/>
  <c r="K879" i="18"/>
  <c r="L879" i="18"/>
  <c r="M879" i="18" s="1"/>
  <c r="I880" i="18"/>
  <c r="N880" i="18" s="1"/>
  <c r="J880" i="18"/>
  <c r="K880" i="18"/>
  <c r="L880" i="18"/>
  <c r="M880" i="18" s="1"/>
  <c r="I881" i="18"/>
  <c r="N881" i="18" s="1"/>
  <c r="J881" i="18"/>
  <c r="K881" i="18"/>
  <c r="L881" i="18"/>
  <c r="M881" i="18" s="1"/>
  <c r="I882" i="18"/>
  <c r="N882" i="18" s="1"/>
  <c r="J882" i="18"/>
  <c r="K882" i="18"/>
  <c r="L882" i="18"/>
  <c r="M882" i="18" s="1"/>
  <c r="I883" i="18"/>
  <c r="N883" i="18" s="1"/>
  <c r="J883" i="18"/>
  <c r="K883" i="18"/>
  <c r="L883" i="18"/>
  <c r="M883" i="18" s="1"/>
  <c r="I884" i="18"/>
  <c r="N884" i="18" s="1"/>
  <c r="J884" i="18"/>
  <c r="K884" i="18"/>
  <c r="L884" i="18"/>
  <c r="M884" i="18" s="1"/>
  <c r="I885" i="18"/>
  <c r="N885" i="18" s="1"/>
  <c r="J885" i="18"/>
  <c r="K885" i="18"/>
  <c r="L885" i="18"/>
  <c r="I886" i="18"/>
  <c r="N886" i="18" s="1"/>
  <c r="J886" i="18"/>
  <c r="K886" i="18"/>
  <c r="L886" i="18"/>
  <c r="M886" i="18" s="1"/>
  <c r="I887" i="18"/>
  <c r="N887" i="18" s="1"/>
  <c r="J887" i="18"/>
  <c r="K887" i="18"/>
  <c r="L887" i="18"/>
  <c r="M887" i="18" s="1"/>
  <c r="I888" i="18"/>
  <c r="N888" i="18" s="1"/>
  <c r="J888" i="18"/>
  <c r="K888" i="18"/>
  <c r="L888" i="18"/>
  <c r="M888" i="18" s="1"/>
  <c r="I889" i="18"/>
  <c r="N889" i="18" s="1"/>
  <c r="J889" i="18"/>
  <c r="K889" i="18"/>
  <c r="L889" i="18"/>
  <c r="M889" i="18" s="1"/>
  <c r="I890" i="18"/>
  <c r="N890" i="18" s="1"/>
  <c r="J890" i="18"/>
  <c r="K890" i="18"/>
  <c r="L890" i="18"/>
  <c r="M890" i="18" s="1"/>
  <c r="I891" i="18"/>
  <c r="N891" i="18" s="1"/>
  <c r="J891" i="18"/>
  <c r="K891" i="18"/>
  <c r="L891" i="18"/>
  <c r="M891" i="18" s="1"/>
  <c r="I892" i="18"/>
  <c r="N892" i="18" s="1"/>
  <c r="J892" i="18"/>
  <c r="K892" i="18"/>
  <c r="L892" i="18"/>
  <c r="M892" i="18" s="1"/>
  <c r="I893" i="18"/>
  <c r="N893" i="18" s="1"/>
  <c r="J893" i="18"/>
  <c r="K893" i="18"/>
  <c r="L893" i="18"/>
  <c r="M893" i="18" s="1"/>
  <c r="I894" i="18"/>
  <c r="N894" i="18" s="1"/>
  <c r="J894" i="18"/>
  <c r="K894" i="18"/>
  <c r="L894" i="18"/>
  <c r="M894" i="18" s="1"/>
  <c r="I895" i="18"/>
  <c r="N895" i="18" s="1"/>
  <c r="J895" i="18"/>
  <c r="K895" i="18"/>
  <c r="L895" i="18"/>
  <c r="M895" i="18" s="1"/>
  <c r="I896" i="18"/>
  <c r="N896" i="18" s="1"/>
  <c r="J896" i="18"/>
  <c r="K896" i="18"/>
  <c r="L896" i="18"/>
  <c r="M896" i="18" s="1"/>
  <c r="I897" i="18"/>
  <c r="N897" i="18" s="1"/>
  <c r="J897" i="18"/>
  <c r="K897" i="18"/>
  <c r="L897" i="18"/>
  <c r="M897" i="18" s="1"/>
  <c r="I898" i="18"/>
  <c r="N898" i="18" s="1"/>
  <c r="J898" i="18"/>
  <c r="K898" i="18"/>
  <c r="L898" i="18"/>
  <c r="M898" i="18" s="1"/>
  <c r="I899" i="18"/>
  <c r="N899" i="18" s="1"/>
  <c r="J899" i="18"/>
  <c r="K899" i="18"/>
  <c r="L899" i="18"/>
  <c r="M899" i="18" s="1"/>
  <c r="I900" i="18"/>
  <c r="N900" i="18" s="1"/>
  <c r="J900" i="18"/>
  <c r="K900" i="18"/>
  <c r="L900" i="18"/>
  <c r="M900" i="18" s="1"/>
  <c r="I901" i="18"/>
  <c r="N901" i="18" s="1"/>
  <c r="J901" i="18"/>
  <c r="K901" i="18"/>
  <c r="L901" i="18"/>
  <c r="M901" i="18" s="1"/>
  <c r="I902" i="18"/>
  <c r="N902" i="18" s="1"/>
  <c r="J902" i="18"/>
  <c r="K902" i="18"/>
  <c r="L902" i="18"/>
  <c r="M902" i="18" s="1"/>
  <c r="I903" i="18"/>
  <c r="N903" i="18" s="1"/>
  <c r="J903" i="18"/>
  <c r="K903" i="18"/>
  <c r="L903" i="18"/>
  <c r="M903" i="18" s="1"/>
  <c r="I904" i="18"/>
  <c r="N904" i="18" s="1"/>
  <c r="J904" i="18"/>
  <c r="K904" i="18"/>
  <c r="L904" i="18"/>
  <c r="M904" i="18" s="1"/>
  <c r="I905" i="18"/>
  <c r="N905" i="18" s="1"/>
  <c r="J905" i="18"/>
  <c r="K905" i="18"/>
  <c r="L905" i="18"/>
  <c r="M905" i="18" s="1"/>
  <c r="I906" i="18"/>
  <c r="N906" i="18" s="1"/>
  <c r="J906" i="18"/>
  <c r="K906" i="18"/>
  <c r="L906" i="18"/>
  <c r="M906" i="18" s="1"/>
  <c r="I907" i="18"/>
  <c r="N907" i="18" s="1"/>
  <c r="J907" i="18"/>
  <c r="K907" i="18"/>
  <c r="L907" i="18"/>
  <c r="M907" i="18" s="1"/>
  <c r="I908" i="18"/>
  <c r="N908" i="18" s="1"/>
  <c r="J908" i="18"/>
  <c r="K908" i="18"/>
  <c r="L908" i="18"/>
  <c r="M908" i="18" s="1"/>
  <c r="I909" i="18"/>
  <c r="N909" i="18" s="1"/>
  <c r="J909" i="18"/>
  <c r="K909" i="18"/>
  <c r="L909" i="18"/>
  <c r="M909" i="18" s="1"/>
  <c r="I910" i="18"/>
  <c r="N910" i="18" s="1"/>
  <c r="J910" i="18"/>
  <c r="K910" i="18"/>
  <c r="L910" i="18"/>
  <c r="M910" i="18" s="1"/>
  <c r="I911" i="18"/>
  <c r="N911" i="18" s="1"/>
  <c r="J911" i="18"/>
  <c r="K911" i="18"/>
  <c r="L911" i="18"/>
  <c r="M911" i="18" s="1"/>
  <c r="I912" i="18"/>
  <c r="N912" i="18" s="1"/>
  <c r="J912" i="18"/>
  <c r="K912" i="18"/>
  <c r="L912" i="18"/>
  <c r="M912" i="18" s="1"/>
  <c r="I913" i="18"/>
  <c r="N913" i="18" s="1"/>
  <c r="J913" i="18"/>
  <c r="K913" i="18"/>
  <c r="L913" i="18"/>
  <c r="M913" i="18" s="1"/>
  <c r="I914" i="18"/>
  <c r="N914" i="18" s="1"/>
  <c r="J914" i="18"/>
  <c r="K914" i="18"/>
  <c r="L914" i="18"/>
  <c r="M914" i="18" s="1"/>
  <c r="I915" i="18"/>
  <c r="N915" i="18" s="1"/>
  <c r="J915" i="18"/>
  <c r="K915" i="18"/>
  <c r="L915" i="18"/>
  <c r="M915" i="18" s="1"/>
  <c r="I916" i="18"/>
  <c r="N916" i="18" s="1"/>
  <c r="J916" i="18"/>
  <c r="K916" i="18"/>
  <c r="L916" i="18"/>
  <c r="M916" i="18" s="1"/>
  <c r="I917" i="18"/>
  <c r="N917" i="18" s="1"/>
  <c r="J917" i="18"/>
  <c r="K917" i="18"/>
  <c r="L917" i="18"/>
  <c r="I918" i="18"/>
  <c r="N918" i="18" s="1"/>
  <c r="J918" i="18"/>
  <c r="K918" i="18"/>
  <c r="L918" i="18"/>
  <c r="M918" i="18" s="1"/>
  <c r="I919" i="18"/>
  <c r="N919" i="18" s="1"/>
  <c r="J919" i="18"/>
  <c r="K919" i="18"/>
  <c r="L919" i="18"/>
  <c r="M919" i="18" s="1"/>
  <c r="I920" i="18"/>
  <c r="N920" i="18" s="1"/>
  <c r="J920" i="18"/>
  <c r="K920" i="18"/>
  <c r="L920" i="18"/>
  <c r="M920" i="18" s="1"/>
  <c r="I921" i="18"/>
  <c r="N921" i="18" s="1"/>
  <c r="J921" i="18"/>
  <c r="K921" i="18"/>
  <c r="L921" i="18"/>
  <c r="M921" i="18" s="1"/>
  <c r="I922" i="18"/>
  <c r="N922" i="18" s="1"/>
  <c r="J922" i="18"/>
  <c r="K922" i="18"/>
  <c r="L922" i="18"/>
  <c r="M922" i="18" s="1"/>
  <c r="I923" i="18"/>
  <c r="N923" i="18" s="1"/>
  <c r="J923" i="18"/>
  <c r="K923" i="18"/>
  <c r="L923" i="18"/>
  <c r="M923" i="18" s="1"/>
  <c r="I924" i="18"/>
  <c r="N924" i="18" s="1"/>
  <c r="J924" i="18"/>
  <c r="K924" i="18"/>
  <c r="L924" i="18"/>
  <c r="M924" i="18" s="1"/>
  <c r="I925" i="18"/>
  <c r="N925" i="18" s="1"/>
  <c r="J925" i="18"/>
  <c r="K925" i="18"/>
  <c r="L925" i="18"/>
  <c r="M925" i="18" s="1"/>
  <c r="I926" i="18"/>
  <c r="N926" i="18" s="1"/>
  <c r="J926" i="18"/>
  <c r="K926" i="18"/>
  <c r="L926" i="18"/>
  <c r="M926" i="18" s="1"/>
  <c r="I927" i="18"/>
  <c r="N927" i="18" s="1"/>
  <c r="J927" i="18"/>
  <c r="K927" i="18"/>
  <c r="L927" i="18"/>
  <c r="M927" i="18" s="1"/>
  <c r="I928" i="18"/>
  <c r="N928" i="18" s="1"/>
  <c r="J928" i="18"/>
  <c r="K928" i="18"/>
  <c r="L928" i="18"/>
  <c r="M928" i="18" s="1"/>
  <c r="I929" i="18"/>
  <c r="N929" i="18" s="1"/>
  <c r="J929" i="18"/>
  <c r="K929" i="18"/>
  <c r="L929" i="18"/>
  <c r="M929" i="18" s="1"/>
  <c r="I930" i="18"/>
  <c r="N930" i="18" s="1"/>
  <c r="J930" i="18"/>
  <c r="K930" i="18"/>
  <c r="L930" i="18"/>
  <c r="M930" i="18" s="1"/>
  <c r="I931" i="18"/>
  <c r="N931" i="18" s="1"/>
  <c r="J931" i="18"/>
  <c r="K931" i="18"/>
  <c r="L931" i="18"/>
  <c r="M931" i="18" s="1"/>
  <c r="I932" i="18"/>
  <c r="N932" i="18" s="1"/>
  <c r="J932" i="18"/>
  <c r="K932" i="18"/>
  <c r="L932" i="18"/>
  <c r="M932" i="18" s="1"/>
  <c r="I933" i="18"/>
  <c r="N933" i="18" s="1"/>
  <c r="J933" i="18"/>
  <c r="K933" i="18"/>
  <c r="L933" i="18"/>
  <c r="M933" i="18" s="1"/>
  <c r="I934" i="18"/>
  <c r="N934" i="18" s="1"/>
  <c r="J934" i="18"/>
  <c r="K934" i="18"/>
  <c r="L934" i="18"/>
  <c r="M934" i="18" s="1"/>
  <c r="I935" i="18"/>
  <c r="N935" i="18" s="1"/>
  <c r="J935" i="18"/>
  <c r="K935" i="18"/>
  <c r="L935" i="18"/>
  <c r="M935" i="18" s="1"/>
  <c r="I936" i="18"/>
  <c r="N936" i="18" s="1"/>
  <c r="J936" i="18"/>
  <c r="K936" i="18"/>
  <c r="L936" i="18"/>
  <c r="M936" i="18" s="1"/>
  <c r="I937" i="18"/>
  <c r="N937" i="18" s="1"/>
  <c r="J937" i="18"/>
  <c r="K937" i="18"/>
  <c r="L937" i="18"/>
  <c r="M937" i="18" s="1"/>
  <c r="I938" i="18"/>
  <c r="N938" i="18" s="1"/>
  <c r="J938" i="18"/>
  <c r="K938" i="18"/>
  <c r="L938" i="18"/>
  <c r="M938" i="18" s="1"/>
  <c r="I939" i="18"/>
  <c r="N939" i="18" s="1"/>
  <c r="J939" i="18"/>
  <c r="K939" i="18"/>
  <c r="L939" i="18"/>
  <c r="M939" i="18" s="1"/>
  <c r="I940" i="18"/>
  <c r="N940" i="18" s="1"/>
  <c r="J940" i="18"/>
  <c r="K940" i="18"/>
  <c r="L940" i="18"/>
  <c r="M940" i="18" s="1"/>
  <c r="I941" i="18"/>
  <c r="N941" i="18" s="1"/>
  <c r="J941" i="18"/>
  <c r="K941" i="18"/>
  <c r="L941" i="18"/>
  <c r="M941" i="18" s="1"/>
  <c r="I942" i="18"/>
  <c r="N942" i="18" s="1"/>
  <c r="J942" i="18"/>
  <c r="K942" i="18"/>
  <c r="L942" i="18"/>
  <c r="M942" i="18" s="1"/>
  <c r="I943" i="18"/>
  <c r="N943" i="18" s="1"/>
  <c r="J943" i="18"/>
  <c r="K943" i="18"/>
  <c r="L943" i="18"/>
  <c r="M943" i="18" s="1"/>
  <c r="I944" i="18"/>
  <c r="N944" i="18" s="1"/>
  <c r="J944" i="18"/>
  <c r="K944" i="18"/>
  <c r="L944" i="18"/>
  <c r="M944" i="18" s="1"/>
  <c r="I945" i="18"/>
  <c r="N945" i="18" s="1"/>
  <c r="J945" i="18"/>
  <c r="K945" i="18"/>
  <c r="L945" i="18"/>
  <c r="M945" i="18" s="1"/>
  <c r="I946" i="18"/>
  <c r="N946" i="18" s="1"/>
  <c r="J946" i="18"/>
  <c r="K946" i="18"/>
  <c r="L946" i="18"/>
  <c r="M946" i="18" s="1"/>
  <c r="I947" i="18"/>
  <c r="N947" i="18" s="1"/>
  <c r="J947" i="18"/>
  <c r="K947" i="18"/>
  <c r="L947" i="18"/>
  <c r="M947" i="18" s="1"/>
  <c r="I948" i="18"/>
  <c r="N948" i="18" s="1"/>
  <c r="J948" i="18"/>
  <c r="K948" i="18"/>
  <c r="L948" i="18"/>
  <c r="M948" i="18" s="1"/>
  <c r="I949" i="18"/>
  <c r="N949" i="18" s="1"/>
  <c r="J949" i="18"/>
  <c r="K949" i="18"/>
  <c r="L949" i="18"/>
  <c r="I950" i="18"/>
  <c r="N950" i="18" s="1"/>
  <c r="J950" i="18"/>
  <c r="K950" i="18"/>
  <c r="L950" i="18"/>
  <c r="M950" i="18" s="1"/>
  <c r="I951" i="18"/>
  <c r="N951" i="18" s="1"/>
  <c r="J951" i="18"/>
  <c r="K951" i="18"/>
  <c r="L951" i="18"/>
  <c r="M951" i="18" s="1"/>
  <c r="I952" i="18"/>
  <c r="N952" i="18" s="1"/>
  <c r="J952" i="18"/>
  <c r="K952" i="18"/>
  <c r="L952" i="18"/>
  <c r="M952" i="18" s="1"/>
  <c r="I953" i="18"/>
  <c r="N953" i="18" s="1"/>
  <c r="J953" i="18"/>
  <c r="K953" i="18"/>
  <c r="L953" i="18"/>
  <c r="M953" i="18" s="1"/>
  <c r="I954" i="18"/>
  <c r="N954" i="18" s="1"/>
  <c r="J954" i="18"/>
  <c r="K954" i="18"/>
  <c r="L954" i="18"/>
  <c r="M954" i="18" s="1"/>
  <c r="I955" i="18"/>
  <c r="N955" i="18" s="1"/>
  <c r="J955" i="18"/>
  <c r="K955" i="18"/>
  <c r="L955" i="18"/>
  <c r="M955" i="18" s="1"/>
  <c r="I956" i="18"/>
  <c r="N956" i="18" s="1"/>
  <c r="J956" i="18"/>
  <c r="K956" i="18"/>
  <c r="L956" i="18"/>
  <c r="M956" i="18" s="1"/>
  <c r="I957" i="18"/>
  <c r="N957" i="18" s="1"/>
  <c r="J957" i="18"/>
  <c r="K957" i="18"/>
  <c r="L957" i="18"/>
  <c r="M957" i="18" s="1"/>
  <c r="I958" i="18"/>
  <c r="N958" i="18" s="1"/>
  <c r="J958" i="18"/>
  <c r="K958" i="18"/>
  <c r="L958" i="18"/>
  <c r="M958" i="18" s="1"/>
  <c r="I959" i="18"/>
  <c r="N959" i="18" s="1"/>
  <c r="J959" i="18"/>
  <c r="K959" i="18"/>
  <c r="L959" i="18"/>
  <c r="M959" i="18" s="1"/>
  <c r="I960" i="18"/>
  <c r="N960" i="18" s="1"/>
  <c r="J960" i="18"/>
  <c r="K960" i="18"/>
  <c r="L960" i="18"/>
  <c r="M960" i="18" s="1"/>
  <c r="I961" i="18"/>
  <c r="N961" i="18" s="1"/>
  <c r="J961" i="18"/>
  <c r="K961" i="18"/>
  <c r="L961" i="18"/>
  <c r="M961" i="18" s="1"/>
  <c r="I962" i="18"/>
  <c r="N962" i="18" s="1"/>
  <c r="J962" i="18"/>
  <c r="K962" i="18"/>
  <c r="L962" i="18"/>
  <c r="M962" i="18" s="1"/>
  <c r="I963" i="18"/>
  <c r="N963" i="18" s="1"/>
  <c r="J963" i="18"/>
  <c r="K963" i="18"/>
  <c r="L963" i="18"/>
  <c r="M963" i="18" s="1"/>
  <c r="I964" i="18"/>
  <c r="N964" i="18" s="1"/>
  <c r="J964" i="18"/>
  <c r="K964" i="18"/>
  <c r="L964" i="18"/>
  <c r="M964" i="18" s="1"/>
  <c r="I965" i="18"/>
  <c r="N965" i="18" s="1"/>
  <c r="J965" i="18"/>
  <c r="K965" i="18"/>
  <c r="L965" i="18"/>
  <c r="M965" i="18" s="1"/>
  <c r="I966" i="18"/>
  <c r="N966" i="18" s="1"/>
  <c r="J966" i="18"/>
  <c r="K966" i="18"/>
  <c r="L966" i="18"/>
  <c r="M966" i="18" s="1"/>
  <c r="I967" i="18"/>
  <c r="N967" i="18" s="1"/>
  <c r="J967" i="18"/>
  <c r="K967" i="18"/>
  <c r="L967" i="18"/>
  <c r="M967" i="18" s="1"/>
  <c r="I968" i="18"/>
  <c r="N968" i="18" s="1"/>
  <c r="J968" i="18"/>
  <c r="K968" i="18"/>
  <c r="L968" i="18"/>
  <c r="M968" i="18" s="1"/>
  <c r="I969" i="18"/>
  <c r="N969" i="18" s="1"/>
  <c r="J969" i="18"/>
  <c r="K969" i="18"/>
  <c r="L969" i="18"/>
  <c r="M969" i="18" s="1"/>
  <c r="I970" i="18"/>
  <c r="N970" i="18" s="1"/>
  <c r="J970" i="18"/>
  <c r="K970" i="18"/>
  <c r="L970" i="18"/>
  <c r="M970" i="18" s="1"/>
  <c r="I971" i="18"/>
  <c r="N971" i="18" s="1"/>
  <c r="J971" i="18"/>
  <c r="K971" i="18"/>
  <c r="L971" i="18"/>
  <c r="M971" i="18" s="1"/>
  <c r="I972" i="18"/>
  <c r="N972" i="18" s="1"/>
  <c r="J972" i="18"/>
  <c r="K972" i="18"/>
  <c r="L972" i="18"/>
  <c r="M972" i="18" s="1"/>
  <c r="I973" i="18"/>
  <c r="N973" i="18" s="1"/>
  <c r="J973" i="18"/>
  <c r="K973" i="18"/>
  <c r="L973" i="18"/>
  <c r="M973" i="18" s="1"/>
  <c r="I974" i="18"/>
  <c r="N974" i="18" s="1"/>
  <c r="J974" i="18"/>
  <c r="K974" i="18"/>
  <c r="L974" i="18"/>
  <c r="M974" i="18" s="1"/>
  <c r="I975" i="18"/>
  <c r="N975" i="18" s="1"/>
  <c r="J975" i="18"/>
  <c r="K975" i="18"/>
  <c r="L975" i="18"/>
  <c r="M975" i="18" s="1"/>
  <c r="I976" i="18"/>
  <c r="N976" i="18" s="1"/>
  <c r="J976" i="18"/>
  <c r="K976" i="18"/>
  <c r="L976" i="18"/>
  <c r="M976" i="18" s="1"/>
  <c r="I977" i="18"/>
  <c r="N977" i="18" s="1"/>
  <c r="J977" i="18"/>
  <c r="K977" i="18"/>
  <c r="L977" i="18"/>
  <c r="M977" i="18" s="1"/>
  <c r="I978" i="18"/>
  <c r="N978" i="18" s="1"/>
  <c r="J978" i="18"/>
  <c r="K978" i="18"/>
  <c r="L978" i="18"/>
  <c r="M978" i="18" s="1"/>
  <c r="I979" i="18"/>
  <c r="N979" i="18" s="1"/>
  <c r="J979" i="18"/>
  <c r="K979" i="18"/>
  <c r="L979" i="18"/>
  <c r="M979" i="18" s="1"/>
  <c r="I980" i="18"/>
  <c r="N980" i="18" s="1"/>
  <c r="J980" i="18"/>
  <c r="K980" i="18"/>
  <c r="L980" i="18"/>
  <c r="M980" i="18" s="1"/>
  <c r="I981" i="18"/>
  <c r="N981" i="18" s="1"/>
  <c r="J981" i="18"/>
  <c r="K981" i="18"/>
  <c r="L981" i="18"/>
  <c r="I982" i="18"/>
  <c r="N982" i="18" s="1"/>
  <c r="J982" i="18"/>
  <c r="K982" i="18"/>
  <c r="L982" i="18"/>
  <c r="M982" i="18" s="1"/>
  <c r="I983" i="18"/>
  <c r="N983" i="18" s="1"/>
  <c r="J983" i="18"/>
  <c r="K983" i="18"/>
  <c r="L983" i="18"/>
  <c r="M983" i="18" s="1"/>
  <c r="I984" i="18"/>
  <c r="N984" i="18" s="1"/>
  <c r="J984" i="18"/>
  <c r="K984" i="18"/>
  <c r="L984" i="18"/>
  <c r="M984" i="18" s="1"/>
  <c r="I985" i="18"/>
  <c r="N985" i="18" s="1"/>
  <c r="J985" i="18"/>
  <c r="K985" i="18"/>
  <c r="L985" i="18"/>
  <c r="M985" i="18" s="1"/>
  <c r="I986" i="18"/>
  <c r="N986" i="18" s="1"/>
  <c r="J986" i="18"/>
  <c r="K986" i="18"/>
  <c r="L986" i="18"/>
  <c r="M986" i="18" s="1"/>
  <c r="I987" i="18"/>
  <c r="N987" i="18" s="1"/>
  <c r="J987" i="18"/>
  <c r="K987" i="18"/>
  <c r="L987" i="18"/>
  <c r="M987" i="18" s="1"/>
  <c r="I988" i="18"/>
  <c r="N988" i="18" s="1"/>
  <c r="J988" i="18"/>
  <c r="K988" i="18"/>
  <c r="L988" i="18"/>
  <c r="M988" i="18" s="1"/>
  <c r="I989" i="18"/>
  <c r="N989" i="18" s="1"/>
  <c r="J989" i="18"/>
  <c r="K989" i="18"/>
  <c r="L989" i="18"/>
  <c r="M989" i="18" s="1"/>
  <c r="I990" i="18"/>
  <c r="N990" i="18" s="1"/>
  <c r="J990" i="18"/>
  <c r="K990" i="18"/>
  <c r="L990" i="18"/>
  <c r="M990" i="18" s="1"/>
  <c r="I991" i="18"/>
  <c r="N991" i="18" s="1"/>
  <c r="J991" i="18"/>
  <c r="K991" i="18"/>
  <c r="L991" i="18"/>
  <c r="M991" i="18" s="1"/>
  <c r="I992" i="18"/>
  <c r="N992" i="18" s="1"/>
  <c r="J992" i="18"/>
  <c r="K992" i="18"/>
  <c r="L992" i="18"/>
  <c r="M992" i="18" s="1"/>
  <c r="I993" i="18"/>
  <c r="N993" i="18" s="1"/>
  <c r="J993" i="18"/>
  <c r="K993" i="18"/>
  <c r="L993" i="18"/>
  <c r="M993" i="18" s="1"/>
  <c r="I994" i="18"/>
  <c r="N994" i="18" s="1"/>
  <c r="J994" i="18"/>
  <c r="K994" i="18"/>
  <c r="L994" i="18"/>
  <c r="M994" i="18" s="1"/>
  <c r="I995" i="18"/>
  <c r="N995" i="18" s="1"/>
  <c r="J995" i="18"/>
  <c r="K995" i="18"/>
  <c r="L995" i="18"/>
  <c r="M995" i="18" s="1"/>
  <c r="I996" i="18"/>
  <c r="N996" i="18" s="1"/>
  <c r="J996" i="18"/>
  <c r="K996" i="18"/>
  <c r="L996" i="18"/>
  <c r="M996" i="18" s="1"/>
  <c r="I997" i="18"/>
  <c r="N997" i="18" s="1"/>
  <c r="J997" i="18"/>
  <c r="K997" i="18"/>
  <c r="L997" i="18"/>
  <c r="M997" i="18" s="1"/>
  <c r="I998" i="18"/>
  <c r="N998" i="18" s="1"/>
  <c r="J998" i="18"/>
  <c r="K998" i="18"/>
  <c r="L998" i="18"/>
  <c r="M998" i="18" s="1"/>
  <c r="I999" i="18"/>
  <c r="N999" i="18" s="1"/>
  <c r="J999" i="18"/>
  <c r="K999" i="18"/>
  <c r="L999" i="18"/>
  <c r="M999" i="18" s="1"/>
  <c r="I1000" i="18"/>
  <c r="N1000" i="18" s="1"/>
  <c r="J1000" i="18"/>
  <c r="K1000" i="18"/>
  <c r="L1000" i="18"/>
  <c r="M1000" i="18" s="1"/>
  <c r="I1001" i="18"/>
  <c r="N1001" i="18" s="1"/>
  <c r="J1001" i="18"/>
  <c r="K1001" i="18"/>
  <c r="L1001" i="18"/>
  <c r="M1001" i="18" s="1"/>
  <c r="J2" i="18"/>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<sst xmlns="http://schemas.openxmlformats.org/spreadsheetml/2006/main" count="11128" uniqueCount="6222">
  <si>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</si>
  <si>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</si>
  <si>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</si>
  <si>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</si>
  <si>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</si>
  <si>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</si>
  <si>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</si>
  <si>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</si>
  <si>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</si>
  <si>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</si>
  <si>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</si>
  <si>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</si>
  <si>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</si>
  <si>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</si>
  <si>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</si>
  <si>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</si>
  <si>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</si>
  <si>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</si>
  <si>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</si>
  <si>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</si>
  <si>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</si>
  <si>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</si>
  <si>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</si>
  <si>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</si>
  <si>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</si>
  <si>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</si>
  <si>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</si>
  <si>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</si>
  <si>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</si>
  <si>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</si>
  <si>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</si>
  <si>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</si>
  <si>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</si>
  <si>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</si>
  <si>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</si>
  <si>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</si>
  <si>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</si>
  <si>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</si>
  <si>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</si>
  <si>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</si>
  <si>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</si>
  <si>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</si>
  <si>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</si>
  <si>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</si>
  <si>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</si>
  <si>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</si>
  <si>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</si>
  <si>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</si>
  <si>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</si>
  <si>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</si>
  <si>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</si>
  <si>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</si>
  <si>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</si>
  <si>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</si>
  <si>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</si>
  <si>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</si>
  <si>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</si>
  <si>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</si>
  <si>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</si>
  <si>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</si>
  <si>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</si>
  <si>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</si>
  <si>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</si>
  <si>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</si>
  <si>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</si>
  <si>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</si>
  <si>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</si>
  <si>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</si>
  <si>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</si>
  <si>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</si>
  <si>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</si>
  <si>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</si>
  <si>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</si>
  <si>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</si>
  <si>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</si>
  <si>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</si>
  <si>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</si>
  <si>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</si>
  <si>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</si>
  <si>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</si>
  <si>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</si>
  <si>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</si>
  <si>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</si>
  <si>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</si>
  <si>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</si>
  <si>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</si>
  <si>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</si>
  <si>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</si>
  <si>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</si>
  <si>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</si>
  <si>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</si>
  <si>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</si>
  <si>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</si>
  <si>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</si>
  <si>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</si>
  <si>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</si>
  <si>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</si>
  <si>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</si>
  <si>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</si>
  <si>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</si>
  <si>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</si>
  <si>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</si>
  <si>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</si>
  <si>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</si>
  <si>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</si>
  <si>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</si>
  <si>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</si>
  <si>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</si>
  <si>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</si>
  <si>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</si>
  <si>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</si>
  <si>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</si>
  <si>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</si>
  <si>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</si>
  <si>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</si>
  <si>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</si>
  <si>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</si>
  <si>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</si>
  <si>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</si>
  <si>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</si>
  <si>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</si>
  <si>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</si>
  <si>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</si>
  <si>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</si>
  <si>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</si>
  <si>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</si>
  <si>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</si>
  <si>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</si>
  <si>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</si>
  <si>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</si>
  <si>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</si>
  <si>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</si>
  <si>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</si>
  <si>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</si>
  <si>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</si>
  <si>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</si>
  <si>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</si>
  <si>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</si>
  <si>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</si>
  <si>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</si>
  <si>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</si>
  <si>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</si>
  <si>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</si>
  <si>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</si>
  <si>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</si>
  <si>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</si>
  <si>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</si>
  <si>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</si>
  <si>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</si>
  <si>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</si>
  <si>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</si>
  <si>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</si>
  <si>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</si>
  <si>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</si>
  <si>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</si>
  <si>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</si>
  <si>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</si>
  <si>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</si>
  <si>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</si>
  <si>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</si>
  <si>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</si>
  <si>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</si>
  <si>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</si>
  <si>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</si>
  <si>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</si>
  <si>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</si>
  <si>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</si>
  <si>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</si>
  <si>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</si>
  <si>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</si>
  <si>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</si>
  <si>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</si>
  <si>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</si>
  <si>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</si>
  <si>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</si>
  <si>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</si>
  <si>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</si>
  <si>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</si>
  <si>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</si>
  <si>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</si>
  <si>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</si>
  <si>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</si>
  <si>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</si>
  <si>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</si>
  <si>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</si>
  <si>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</si>
  <si>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</si>
  <si>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</si>
  <si>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</si>
  <si>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</si>
  <si>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</si>
  <si>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</si>
  <si>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</si>
  <si>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</si>
  <si>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</si>
  <si>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</si>
  <si>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</si>
  <si>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</si>
  <si>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</si>
  <si>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</si>
  <si>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</si>
  <si>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</si>
  <si>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</si>
  <si>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</si>
  <si>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</si>
  <si>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</si>
  <si>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</si>
  <si>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</si>
  <si>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</si>
  <si>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</si>
  <si>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</si>
  <si>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</si>
  <si>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</si>
  <si>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</si>
  <si>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</si>
  <si>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</si>
  <si>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</si>
  <si>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</si>
  <si>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</si>
  <si>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</si>
  <si>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</si>
  <si>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</si>
  <si>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</si>
  <si>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</si>
  <si>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</si>
  <si>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</si>
  <si>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</si>
  <si>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</si>
  <si>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</si>
  <si>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</si>
  <si>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</si>
  <si>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</si>
  <si>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</si>
  <si>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</si>
  <si>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</si>
  <si>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</si>
  <si>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</si>
  <si>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</si>
  <si>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</si>
  <si>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</si>
  <si>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</si>
  <si>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</si>
  <si>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</si>
  <si>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</si>
  <si>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</si>
  <si>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</si>
  <si>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</si>
  <si>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</si>
  <si>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</si>
  <si>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</si>
  <si>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</si>
  <si>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</si>
  <si>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</si>
  <si>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</si>
  <si>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</si>
  <si>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</si>
  <si>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</si>
  <si>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</si>
  <si>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</si>
  <si>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</si>
  <si>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</si>
  <si>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</si>
  <si>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</si>
  <si>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</si>
  <si>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</si>
  <si>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</si>
  <si>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</si>
  <si>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</si>
  <si>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</si>
  <si>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</si>
  <si>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</si>
  <si>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</si>
  <si>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</si>
  <si>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</si>
  <si>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</si>
  <si>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</si>
  <si>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</si>
  <si>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</si>
  <si>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</si>
  <si>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</si>
  <si>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</si>
  <si>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</si>
  <si>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</si>
  <si>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</si>
  <si>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</si>
  <si>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</si>
  <si>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</si>
  <si>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</si>
  <si>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</si>
  <si>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</si>
  <si>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</si>
  <si>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</si>
  <si>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</si>
  <si>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</si>
  <si>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</si>
  <si>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</si>
  <si>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</si>
  <si>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</si>
  <si>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</si>
  <si>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</si>
  <si>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</si>
  <si>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</si>
  <si>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</si>
  <si>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</si>
  <si>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</si>
  <si>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</si>
  <si>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</si>
  <si>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</si>
  <si>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</si>
  <si>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</si>
  <si>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</si>
  <si>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</si>
  <si>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</si>
  <si>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</si>
  <si>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</si>
  <si>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</si>
  <si>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</si>
  <si>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</si>
  <si>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</si>
  <si>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</si>
  <si>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</si>
  <si>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</si>
  <si>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</si>
  <si>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</si>
  <si>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</si>
  <si>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</si>
  <si>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</si>
  <si>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</si>
  <si>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</si>
  <si>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</si>
  <si>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</si>
  <si>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</si>
  <si>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</si>
  <si>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</si>
  <si>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</si>
  <si>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</si>
  <si>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</si>
  <si>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</si>
  <si>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</si>
  <si>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</si>
  <si>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</si>
  <si>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</si>
  <si>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</si>
  <si>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</si>
  <si>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</si>
  <si>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</si>
  <si>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</si>
  <si>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</si>
  <si>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</si>
  <si>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</si>
  <si>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</si>
  <si>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</si>
  <si>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</si>
  <si>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</si>
  <si>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</si>
  <si>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</si>
  <si>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</si>
  <si>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</si>
  <si>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</si>
  <si>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</si>
  <si>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</si>
  <si>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</si>
  <si>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</si>
  <si>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</si>
  <si>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</si>
  <si>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</si>
  <si>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</si>
  <si>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</si>
  <si>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</si>
  <si>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</si>
  <si>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</si>
  <si>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</si>
  <si>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</si>
  <si>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</si>
  <si>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</si>
  <si>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</si>
  <si>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</si>
  <si>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</si>
  <si>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</si>
  <si>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</si>
  <si>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</si>
  <si>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</si>
  <si>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</si>
  <si>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</si>
  <si>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</si>
  <si>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</si>
  <si>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</si>
  <si>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</si>
  <si>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</si>
  <si>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</si>
  <si>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</si>
  <si>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</si>
  <si>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</si>
  <si>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</si>
  <si>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</si>
  <si>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</si>
  <si>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</si>
  <si>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</si>
  <si>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</si>
  <si>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</si>
  <si>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</si>
  <si>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</si>
  <si>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</si>
  <si>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</si>
  <si>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</si>
  <si>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</si>
  <si>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</si>
  <si>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</si>
  <si>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</si>
  <si>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</si>
  <si>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</si>
  <si>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</si>
  <si>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</si>
  <si>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</si>
  <si>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</si>
  <si>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</si>
  <si>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</si>
  <si>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</si>
  <si>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</si>
  <si>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</si>
  <si>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</si>
  <si>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</si>
  <si>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</si>
  <si>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</si>
  <si>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</si>
  <si>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</si>
  <si>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</si>
  <si>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</si>
  <si>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</si>
  <si>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</si>
  <si>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</si>
  <si>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</si>
  <si>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</si>
  <si>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</si>
  <si>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</si>
  <si>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</si>
  <si>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</si>
  <si>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</si>
  <si>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</si>
  <si>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</si>
  <si>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</si>
  <si>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</si>
  <si>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</si>
  <si>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</si>
  <si>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</si>
  <si>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</si>
  <si>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</si>
  <si>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</si>
  <si>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</si>
  <si>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</si>
  <si>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</si>
  <si>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</si>
  <si>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</si>
  <si>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</si>
  <si>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</si>
  <si>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</si>
  <si>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</si>
  <si>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</si>
  <si>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</si>
  <si>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</si>
  <si>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</si>
  <si>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</si>
  <si>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</si>
  <si>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</si>
  <si>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</si>
  <si>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</si>
  <si>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</si>
  <si>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</si>
  <si>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</si>
  <si>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</si>
  <si>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</si>
  <si>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</si>
  <si>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</si>
  <si>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</si>
  <si>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</si>
  <si>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</si>
  <si>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</si>
  <si>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</si>
  <si>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</si>
  <si>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</si>
  <si>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</si>
  <si>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</si>
  <si>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</si>
  <si>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</si>
  <si>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</si>
  <si>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</si>
  <si>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</si>
  <si>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</si>
  <si>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</si>
  <si>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</si>
  <si>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</si>
  <si>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</si>
  <si>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</si>
  <si>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</si>
  <si>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</si>
  <si>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</si>
  <si>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</si>
  <si>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</si>
  <si>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</si>
  <si>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</si>
  <si>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</si>
  <si>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</si>
  <si>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</si>
  <si>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</si>
  <si>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</si>
  <si>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</si>
  <si>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</si>
  <si>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</si>
  <si>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</si>
  <si>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</si>
  <si>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</si>
  <si>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</si>
  <si>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</si>
  <si>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</si>
  <si>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</si>
  <si>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</si>
  <si>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</si>
  <si>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</si>
  <si>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</si>
  <si>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</si>
  <si>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</si>
  <si>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</si>
  <si>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</si>
  <si>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</si>
  <si>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</si>
  <si>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</si>
  <si>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</si>
  <si>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</si>
  <si>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</si>
  <si>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</si>
  <si>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</si>
  <si>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</si>
  <si>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</si>
  <si>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</si>
  <si>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</si>
  <si>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</si>
  <si>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</si>
  <si>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</si>
  <si>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</si>
  <si>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</si>
  <si>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</si>
  <si>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</si>
  <si>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</si>
  <si>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</si>
  <si>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</si>
  <si>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</si>
  <si>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</si>
  <si>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</si>
  <si>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</si>
  <si>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</si>
  <si>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</si>
  <si>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</si>
  <si>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</si>
  <si>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</si>
  <si>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</si>
  <si>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</si>
  <si>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</si>
  <si>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</si>
  <si>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</si>
  <si>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</si>
  <si>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</si>
  <si>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</si>
  <si>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</si>
  <si>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</si>
  <si>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</si>
  <si>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</si>
  <si>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</si>
  <si>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</si>
  <si>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</si>
  <si>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</si>
  <si>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</si>
  <si>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</si>
  <si>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</si>
  <si>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</si>
  <si>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</si>
  <si>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</si>
  <si>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</si>
  <si>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</si>
  <si>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</si>
  <si>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</si>
  <si>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</si>
  <si>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</si>
  <si>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</si>
  <si>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</si>
  <si>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</si>
  <si>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</si>
  <si>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</si>
  <si>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</si>
  <si>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</si>
  <si>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</si>
  <si>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</si>
  <si>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</si>
  <si>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</si>
  <si>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</si>
  <si>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</si>
  <si>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</si>
  <si>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</si>
  <si>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</si>
  <si>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</si>
  <si>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</si>
  <si>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</si>
  <si>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</si>
  <si>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</si>
  <si>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</si>
  <si>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</si>
  <si>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</si>
  <si>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</si>
  <si>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</si>
  <si>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</si>
  <si>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</si>
  <si>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</si>
  <si>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</si>
  <si>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</si>
  <si>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</si>
  <si>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</si>
  <si>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</si>
  <si>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</si>
  <si>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</si>
  <si>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</si>
  <si>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</si>
  <si>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</si>
  <si>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</si>
  <si>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</si>
  <si>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</si>
  <si>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</si>
  <si>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</si>
  <si>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</si>
  <si>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</si>
  <si>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</si>
  <si>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</si>
  <si>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</si>
  <si>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</si>
  <si>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</si>
  <si>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</si>
  <si>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</si>
  <si>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</si>
  <si>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</si>
  <si>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</si>
  <si>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</si>
  <si>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</si>
  <si>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</si>
  <si>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</si>
  <si>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</si>
  <si>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</si>
  <si>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</si>
  <si>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</si>
  <si>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</si>
  <si>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</si>
  <si>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</si>
  <si>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</si>
  <si>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</si>
  <si>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</si>
  <si>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</si>
  <si>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</si>
  <si>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</si>
  <si>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</si>
  <si>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</si>
  <si>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</si>
  <si>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</si>
  <si>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</si>
  <si>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</si>
  <si>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</si>
  <si>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</si>
  <si>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</si>
  <si>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</si>
  <si>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</si>
  <si>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</si>
  <si>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</si>
  <si>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</si>
  <si>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</si>
  <si>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</si>
  <si>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</si>
  <si>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</si>
  <si>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</si>
  <si>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</si>
  <si>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</si>
  <si>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</si>
  <si>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</si>
  <si>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</si>
  <si>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</si>
  <si>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</si>
  <si>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</si>
  <si>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</si>
  <si>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</si>
  <si>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</si>
  <si>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</si>
  <si>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</si>
  <si>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</si>
  <si>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</si>
  <si>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</si>
  <si>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</si>
  <si>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</si>
  <si>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</si>
  <si>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</si>
  <si>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</si>
  <si>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</si>
  <si>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</si>
  <si>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</si>
  <si>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</si>
  <si>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</si>
  <si>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</si>
  <si>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</si>
  <si>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</si>
  <si>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</si>
  <si>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</si>
  <si>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</si>
  <si>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</si>
  <si>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</si>
  <si>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</si>
  <si>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</si>
  <si>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</si>
  <si>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</si>
  <si>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</si>
  <si>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</si>
  <si>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</si>
  <si>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</si>
  <si>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</si>
  <si>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</si>
  <si>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</si>
  <si>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</si>
  <si>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</si>
  <si>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</si>
  <si>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</si>
  <si>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</si>
  <si>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</si>
  <si>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</si>
  <si>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</si>
  <si>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</si>
  <si>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</si>
  <si>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</si>
  <si>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</si>
  <si>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</si>
  <si>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</si>
  <si>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</si>
  <si>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</si>
  <si>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</si>
  <si>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</si>
  <si>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</si>
  <si>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</si>
  <si>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</si>
  <si>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</si>
  <si>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</si>
  <si>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</si>
  <si>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</si>
  <si>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</si>
  <si>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</si>
  <si>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</si>
  <si>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</si>
  <si>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</si>
  <si>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</si>
  <si>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</si>
  <si>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</si>
  <si>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</si>
  <si>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</si>
  <si>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</si>
  <si>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</si>
  <si>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</si>
  <si>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</si>
  <si>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</si>
  <si>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</si>
  <si>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</si>
  <si>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</si>
  <si>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</si>
  <si>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</si>
  <si>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</si>
  <si>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</si>
  <si>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</si>
  <si>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</si>
  <si>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</si>
  <si>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</si>
  <si>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</si>
  <si>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</si>
  <si>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</si>
  <si>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</si>
  <si>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</si>
  <si>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</si>
  <si>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</si>
  <si>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</si>
  <si>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</si>
  <si>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</si>
  <si>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</si>
  <si>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</si>
  <si>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</si>
  <si>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</si>
  <si>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</si>
  <si>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</si>
  <si>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</si>
  <si>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</si>
  <si>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</si>
  <si>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</si>
  <si>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</si>
  <si>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</si>
  <si>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</si>
  <si>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</si>
  <si>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</si>
  <si>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</si>
  <si>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</si>
  <si>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</si>
  <si>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</si>
  <si>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</si>
  <si>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</si>
  <si>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</si>
  <si>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</si>
  <si>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</si>
  <si>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</si>
  <si>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</si>
  <si>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</si>
  <si>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</si>
  <si>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</si>
  <si>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</si>
  <si>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</si>
  <si>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</si>
  <si>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</si>
  <si>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</si>
  <si>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</si>
  <si>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</si>
  <si>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</si>
  <si>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</si>
  <si>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</si>
  <si>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</si>
  <si>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</si>
  <si>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</si>
  <si>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</si>
  <si>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</si>
  <si>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</si>
  <si>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</si>
  <si>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</si>
  <si>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</si>
  <si>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</si>
  <si>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</si>
  <si>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</si>
  <si>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</si>
  <si>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</si>
  <si>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</si>
  <si>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</si>
  <si>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</si>
  <si>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</si>
  <si>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</si>
  <si>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</si>
  <si>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</si>
  <si>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</si>
  <si>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</si>
  <si>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</si>
  <si>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</si>
  <si>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</si>
  <si>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</si>
  <si>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</si>
  <si>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</si>
  <si>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</si>
  <si>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</si>
  <si>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</si>
  <si>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</si>
  <si>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</si>
  <si>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</si>
  <si>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</si>
  <si>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</si>
  <si>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</si>
  <si>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</si>
  <si>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</si>
  <si>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</si>
  <si>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</si>
  <si>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</si>
  <si>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</si>
  <si>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</si>
  <si>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</si>
  <si>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</si>
  <si>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</si>
  <si>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</si>
  <si>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</si>
  <si>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</si>
  <si>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</si>
  <si>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</si>
  <si>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</si>
  <si>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</si>
  <si>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</si>
  <si>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</si>
  <si>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</si>
  <si>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</si>
  <si>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</si>
  <si>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</si>
  <si>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</si>
  <si>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</si>
  <si>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</si>
  <si>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</si>
  <si>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</si>
  <si>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</si>
  <si>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</si>
  <si>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</si>
  <si>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</si>
  <si>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</si>
  <si>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</si>
  <si>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</si>
  <si>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</si>
  <si>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</si>
  <si>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</si>
  <si>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</si>
  <si>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</si>
  <si>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</si>
  <si>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</si>
  <si>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</si>
  <si>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</si>
  <si>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</si>
  <si>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</si>
  <si>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</si>
  <si>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</si>
  <si>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</si>
  <si>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</si>
  <si>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</si>
  <si>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</si>
  <si>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</si>
  <si>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</si>
  <si>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</si>
  <si>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</si>
  <si>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</si>
  <si>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</si>
  <si>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</si>
  <si>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</si>
  <si>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</si>
  <si>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</si>
  <si>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</si>
  <si>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</si>
  <si>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</si>
  <si>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</si>
  <si>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</si>
  <si>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</si>
  <si>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</si>
  <si>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</si>
  <si>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</si>
  <si>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</si>
  <si>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</si>
  <si>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</si>
  <si>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</si>
  <si>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</si>
  <si>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</si>
  <si>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</si>
  <si>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</si>
  <si>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</si>
  <si>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</si>
  <si>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</si>
  <si>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</si>
  <si>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</si>
  <si>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</si>
  <si>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</si>
  <si>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</si>
  <si>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</si>
  <si>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</si>
  <si>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</si>
  <si>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</si>
  <si>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</si>
  <si>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</si>
  <si>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</si>
  <si>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</si>
  <si>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</si>
  <si>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</si>
  <si>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</si>
  <si>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</si>
  <si>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</si>
  <si>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</si>
  <si>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</si>
  <si>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</si>
  <si>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</si>
  <si>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</si>
  <si>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</si>
  <si>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</si>
  <si>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</si>
  <si>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</si>
  <si>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</si>
  <si>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</si>
  <si>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</si>
  <si>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</si>
  <si>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</si>
  <si>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</si>
  <si>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</si>
  <si>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</si>
  <si>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</si>
  <si>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</si>
  <si>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</si>
  <si>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</si>
  <si>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</si>
  <si>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</si>
  <si>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</si>
  <si>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</si>
  <si>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</si>
  <si>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</si>
  <si>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</si>
  <si>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</si>
  <si>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</si>
  <si>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</si>
  <si>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</si>
  <si>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</si>
  <si>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</si>
  <si>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</si>
  <si>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</si>
  <si>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</si>
  <si>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</si>
  <si>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</si>
  <si>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</si>
  <si>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</si>
  <si>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</si>
  <si>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</si>
  <si>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</si>
  <si>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</si>
  <si>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</si>
  <si>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</si>
  <si>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</si>
  <si>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</si>
  <si>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</si>
  <si>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</si>
  <si>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</si>
  <si>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</si>
  <si>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</si>
  <si>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</si>
  <si>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</si>
  <si>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</si>
  <si>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</si>
  <si>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</si>
  <si>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</si>
  <si>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</si>
  <si>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</si>
  <si>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</si>
  <si>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</si>
  <si>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</si>
  <si>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</si>
  <si>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</si>
  <si>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</si>
  <si>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</si>
  <si>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</si>
  <si>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</si>
  <si>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</si>
  <si>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</si>
  <si>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</si>
  <si>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</si>
  <si>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</si>
  <si>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</si>
  <si>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</si>
  <si>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</si>
  <si>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</si>
  <si>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</si>
  <si>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</si>
  <si>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</si>
  <si>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</si>
  <si>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</si>
  <si>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</si>
  <si>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</si>
  <si>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</si>
  <si>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</si>
  <si>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</si>
  <si>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</si>
  <si>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</si>
  <si>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</si>
  <si>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</si>
  <si>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</si>
  <si>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</si>
  <si>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</si>
  <si>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</si>
  <si>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</si>
  <si>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</si>
  <si>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</si>
  <si>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</si>
  <si>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</si>
  <si>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</si>
  <si>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</si>
  <si>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</si>
  <si>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</si>
  <si>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</si>
  <si>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</si>
  <si>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</si>
  <si>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</si>
  <si>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</si>
  <si>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</si>
  <si>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</si>
  <si>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</si>
  <si>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</si>
  <si>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</si>
  <si>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</si>
  <si>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</si>
  <si>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</si>
  <si>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</si>
  <si>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</si>
  <si>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</si>
  <si>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</si>
  <si>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</si>
  <si>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</si>
  <si>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</si>
  <si>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</si>
  <si>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</si>
  <si>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</si>
  <si>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</si>
  <si>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</si>
  <si>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</si>
  <si>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</si>
  <si>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</si>
  <si>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</si>
  <si>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</si>
  <si>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</si>
  <si>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</si>
  <si>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</si>
  <si>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</si>
  <si>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</si>
  <si>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</si>
  <si>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</si>
  <si>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</si>
  <si>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</si>
  <si>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</si>
  <si>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</si>
  <si>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</si>
  <si>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</si>
  <si>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</si>
  <si>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</si>
  <si>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</si>
  <si>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</si>
  <si>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</si>
  <si>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</si>
  <si>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</si>
  <si>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</si>
  <si>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</si>
  <si>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</si>
  <si>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</si>
  <si>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</si>
  <si>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</si>
  <si>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</si>
  <si>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</si>
  <si>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</si>
  <si>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</si>
  <si>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</si>
  <si>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</si>
  <si>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</si>
  <si>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</si>
  <si>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</si>
  <si>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</si>
  <si>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</si>
  <si>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</si>
  <si>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</si>
  <si>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</si>
  <si>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</si>
  <si>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</si>
  <si>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</si>
  <si>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</si>
  <si>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</si>
  <si>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</si>
  <si>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</si>
  <si>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</si>
  <si>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</si>
  <si>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</si>
  <si>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</si>
  <si>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</si>
  <si>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</si>
  <si>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</si>
  <si>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</si>
  <si>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</si>
  <si>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</si>
  <si>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</si>
  <si>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</si>
  <si>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</si>
  <si>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</si>
  <si>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</si>
  <si>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</si>
  <si>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</si>
  <si>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</si>
  <si>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</si>
  <si>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</si>
  <si>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</si>
  <si>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</si>
  <si>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</si>
  <si>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</si>
  <si>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</si>
  <si>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</si>
  <si>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</si>
  <si>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</si>
  <si>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</si>
  <si>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</si>
  <si>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</si>
  <si>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</si>
  <si>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</si>
  <si>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</si>
  <si>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</si>
  <si>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</si>
  <si>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</si>
  <si>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</si>
  <si>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</si>
  <si>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</si>
  <si>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</si>
  <si>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</si>
  <si>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</si>
  <si>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</si>
  <si>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</si>
  <si>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</si>
  <si>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</si>
  <si>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</si>
  <si>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</si>
  <si>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</si>
  <si>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</si>
  <si>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</si>
  <si>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</si>
  <si>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</si>
  <si>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</si>
  <si>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</si>
  <si>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</si>
  <si>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</si>
  <si>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</si>
  <si>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</si>
  <si>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</si>
  <si>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</si>
  <si>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</si>
  <si>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</si>
  <si>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</si>
  <si>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</si>
  <si>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</si>
  <si>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</si>
  <si>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</si>
  <si>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</si>
  <si>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</si>
  <si>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</si>
  <si>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</si>
  <si>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</si>
  <si>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</si>
  <si>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</si>
  <si>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</si>
  <si>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</si>
  <si>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</si>
  <si>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</si>
  <si>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</si>
  <si>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</si>
  <si>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</si>
  <si>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</si>
  <si>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</si>
  <si>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</si>
  <si>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</si>
  <si>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</si>
  <si>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</si>
  <si>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</si>
  <si>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</si>
  <si>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</si>
  <si>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</si>
  <si>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</si>
  <si>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</si>
  <si>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</si>
  <si>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</si>
  <si>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</si>
  <si>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</si>
  <si>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</si>
  <si>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</si>
  <si>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</si>
  <si>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</si>
  <si>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</si>
  <si>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</si>
  <si>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</si>
  <si>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</si>
  <si>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</si>
  <si>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</si>
  <si>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</si>
  <si>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</si>
  <si>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</si>
  <si>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</si>
  <si>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</si>
  <si>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</si>
  <si>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</si>
  <si>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</si>
  <si>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</si>
  <si>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</si>
  <si>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</si>
  <si>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</si>
  <si>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</si>
  <si>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</si>
  <si>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</si>
  <si>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</si>
  <si>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</si>
  <si>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</si>
  <si>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</si>
  <si>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</si>
  <si>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</si>
  <si>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</si>
  <si>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</si>
  <si>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</si>
  <si>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</si>
  <si>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</si>
  <si>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</si>
  <si>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</si>
  <si>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</si>
  <si>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</si>
  <si>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</si>
  <si>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</si>
  <si>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</si>
  <si>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</si>
  <si>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</si>
  <si>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</si>
  <si>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</si>
  <si>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</si>
  <si>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</si>
  <si>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</si>
  <si>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</si>
  <si>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</si>
  <si>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</si>
  <si>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</si>
  <si>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</si>
  <si>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</si>
  <si>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</si>
  <si>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</si>
  <si>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</si>
  <si>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</si>
  <si>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</si>
  <si>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</si>
  <si>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</si>
  <si>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</si>
  <si>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</si>
  <si>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</si>
  <si>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</si>
  <si>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</si>
  <si>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</si>
  <si>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</si>
  <si>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</si>
  <si>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</si>
  <si>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</si>
  <si>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</si>
  <si>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</si>
  <si>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</si>
  <si>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</si>
  <si>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</si>
  <si>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</si>
  <si>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</si>
  <si>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</si>
  <si>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</si>
  <si>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</si>
  <si>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</si>
  <si>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</si>
  <si>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</si>
  <si>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</si>
  <si>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</si>
  <si>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</si>
  <si>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</si>
  <si>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</si>
  <si>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</si>
  <si>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</si>
  <si>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</si>
  <si>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</si>
  <si>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</si>
  <si>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</si>
  <si>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</si>
  <si>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</si>
  <si>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</si>
  <si>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</si>
  <si>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</si>
  <si>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</si>
  <si>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</si>
  <si>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</si>
  <si>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</si>
  <si>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</si>
  <si>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</si>
  <si>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</si>
  <si>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</si>
  <si>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</si>
  <si>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</si>
  <si>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</si>
  <si>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</si>
  <si>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</si>
  <si>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</si>
  <si>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</si>
  <si>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</si>
  <si>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</si>
  <si>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</si>
  <si>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</si>
  <si>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</si>
  <si>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</si>
  <si>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</si>
  <si>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</si>
  <si>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</si>
  <si>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</si>
  <si>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</si>
  <si>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</si>
  <si>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</si>
  <si>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</si>
  <si>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</si>
  <si>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</si>
  <si>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</si>
  <si>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</si>
  <si>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</si>
  <si>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</si>
  <si>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</si>
  <si>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</si>
  <si>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</si>
  <si>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</si>
  <si>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</si>
  <si>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</si>
  <si>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</si>
  <si>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</si>
  <si>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</si>
  <si>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</si>
  <si>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</si>
  <si>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</si>
  <si>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</si>
  <si>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</si>
  <si>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</si>
  <si>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</si>
  <si>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</si>
  <si>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</si>
  <si>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</si>
  <si>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</si>
  <si>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</si>
  <si>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</si>
  <si>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</si>
  <si>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</si>
  <si>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</si>
  <si>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</si>
  <si>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</si>
  <si>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</si>
  <si>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</si>
  <si>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</si>
  <si>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</si>
  <si>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</si>
  <si>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</si>
  <si>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</si>
  <si>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</si>
  <si>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</si>
  <si>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</si>
  <si>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</si>
  <si>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</si>
  <si>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</si>
  <si>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</si>
  <si>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</si>
  <si>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</si>
  <si>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</si>
  <si>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</si>
  <si>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</si>
  <si>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</si>
  <si>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</si>
  <si>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</si>
  <si>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</si>
  <si>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</si>
  <si>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</si>
  <si>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</si>
  <si>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</si>
  <si>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</si>
  <si>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</si>
  <si>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</si>
  <si>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</si>
  <si>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</si>
  <si>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</si>
  <si>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</si>
  <si>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</si>
  <si>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</si>
  <si>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</si>
  <si>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</si>
  <si>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</si>
  <si>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</si>
  <si>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</si>
  <si>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</si>
  <si>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</si>
  <si>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</si>
  <si>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</si>
  <si>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</si>
  <si>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</si>
  <si>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</si>
  <si>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</si>
  <si>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</si>
  <si>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</si>
  <si>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</si>
  <si>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</si>
  <si>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</si>
  <si>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</si>
  <si>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</si>
  <si>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</si>
  <si>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</si>
  <si>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</si>
  <si>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</si>
  <si>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</si>
  <si>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</si>
  <si>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</si>
  <si>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</si>
  <si>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</si>
  <si>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</si>
  <si>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</si>
  <si>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</si>
  <si>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</si>
  <si>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</si>
  <si>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</si>
  <si>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</si>
  <si>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</si>
  <si>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</si>
  <si>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</si>
  <si>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</si>
  <si>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</si>
  <si>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</si>
  <si>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</si>
  <si>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</si>
  <si>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</si>
  <si>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</si>
  <si>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</si>
  <si>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</si>
  <si>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</si>
  <si>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</si>
  <si>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</si>
  <si>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</si>
  <si>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</si>
  <si>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</si>
  <si>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</si>
  <si>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</si>
  <si>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</si>
  <si>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</si>
  <si>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</si>
  <si>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</si>
  <si>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</si>
  <si>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</si>
  <si>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</si>
  <si>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</si>
  <si>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</si>
  <si>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</si>
  <si>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</si>
  <si>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</si>
  <si>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</si>
  <si>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</si>
  <si>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</si>
  <si>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</si>
  <si>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</si>
  <si>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</si>
  <si>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</si>
  <si>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</si>
  <si>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</si>
  <si>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</si>
  <si>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</si>
  <si>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</si>
  <si>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</si>
  <si>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</si>
  <si>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</si>
  <si>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</si>
  <si>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</si>
  <si>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</si>
  <si>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</si>
  <si>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</si>
  <si>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</si>
  <si>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</si>
  <si>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</si>
  <si>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</si>
  <si>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</si>
  <si>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</si>
  <si>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</si>
  <si>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</si>
  <si>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</si>
  <si>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</si>
  <si>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</si>
  <si>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</si>
  <si>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</si>
  <si>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</si>
  <si>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</si>
  <si>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</si>
  <si>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</si>
  <si>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</si>
  <si>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</si>
  <si>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</si>
  <si>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</si>
  <si>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</si>
  <si>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</si>
  <si>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</si>
  <si>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</si>
  <si>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</si>
  <si>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</si>
  <si>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</si>
  <si>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</si>
  <si>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</si>
  <si>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</si>
  <si>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</si>
  <si>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</si>
  <si>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</si>
  <si>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</si>
  <si>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</si>
  <si>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</si>
  <si>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</si>
  <si>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</si>
  <si>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</si>
  <si>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</si>
  <si>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</si>
  <si>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</si>
  <si>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</si>
  <si>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</si>
  <si>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</si>
  <si>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</si>
  <si>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</si>
  <si>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</si>
  <si>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</si>
  <si>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</si>
  <si>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</si>
  <si>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</si>
  <si>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</si>
  <si>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</si>
  <si>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</si>
  <si>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</si>
  <si>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</si>
  <si>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</si>
  <si>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</si>
  <si>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</si>
  <si>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</si>
  <si>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</si>
  <si>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</si>
  <si>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</si>
  <si>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</si>
  <si>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</si>
  <si>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</si>
  <si>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</si>
  <si>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</si>
  <si>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</si>
  <si>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</si>
  <si>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</si>
  <si>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</si>
  <si>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</si>
  <si>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</si>
  <si>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</si>
  <si>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</si>
  <si>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</si>
  <si>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</si>
  <si>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</si>
  <si>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</si>
  <si>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</si>
  <si>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</si>
  <si>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</si>
  <si>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</si>
  <si>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</si>
  <si>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</si>
  <si>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</si>
  <si>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</si>
  <si>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</si>
  <si>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</si>
  <si>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</si>
  <si>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</si>
  <si>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</si>
  <si>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</si>
  <si>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</si>
  <si>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</si>
  <si>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</si>
  <si>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</si>
  <si>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</si>
  <si>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</si>
  <si>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</si>
  <si>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</si>
  <si>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</si>
  <si>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</si>
  <si>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</si>
  <si>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</si>
  <si>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</si>
  <si>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</si>
  <si>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</si>
  <si>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</si>
  <si>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</si>
  <si>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</si>
  <si>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</si>
  <si>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</si>
  <si>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</si>
  <si>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</si>
  <si>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</si>
  <si>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</si>
  <si>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</si>
  <si>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</si>
  <si>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</si>
  <si>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</si>
  <si>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</si>
  <si>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</si>
  <si>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</si>
  <si>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</si>
  <si>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</si>
  <si>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</si>
  <si>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</si>
  <si>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</si>
  <si>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</si>
  <si>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</si>
  <si>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</si>
  <si>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</si>
  <si>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</si>
  <si>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</si>
  <si>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</si>
  <si>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</si>
  <si>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</si>
  <si>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</si>
  <si>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</si>
  <si>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</si>
  <si>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</si>
  <si>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</si>
  <si>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</si>
  <si>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</si>
  <si>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</si>
  <si>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</si>
  <si>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</si>
  <si>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</si>
  <si>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</si>
  <si>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</si>
  <si>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</si>
  <si>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</si>
  <si>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</si>
  <si>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</si>
  <si>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</si>
  <si>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</si>
  <si>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</si>
  <si>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</si>
  <si>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</si>
  <si>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</si>
  <si>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</si>
  <si>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</si>
  <si>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</si>
  <si>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</si>
  <si>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</si>
  <si>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</si>
  <si>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</si>
  <si>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</si>
  <si>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</si>
  <si>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</si>
  <si>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</si>
  <si>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</si>
  <si>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</si>
  <si>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</si>
  <si>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</si>
  <si>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</si>
  <si>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</si>
  <si>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</si>
  <si>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</si>
  <si>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</si>
  <si>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</si>
  <si>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</si>
  <si>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</si>
  <si>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</si>
  <si>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</si>
  <si>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</si>
  <si>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</si>
  <si>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</si>
  <si>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</si>
  <si>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</si>
  <si>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</si>
  <si>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</si>
  <si>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</si>
  <si>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</si>
  <si>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</si>
  <si>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</si>
  <si>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</si>
  <si>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</si>
  <si>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</si>
  <si>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</si>
  <si>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</si>
  <si>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</si>
  <si>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</si>
  <si>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</si>
  <si>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</si>
  <si>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</si>
  <si>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</si>
  <si>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</si>
  <si>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</si>
  <si>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</si>
  <si>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</si>
  <si>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</si>
  <si>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</si>
  <si>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</si>
  <si>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</si>
  <si>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</si>
  <si>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</si>
  <si>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</si>
  <si>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</si>
  <si>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</si>
  <si>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</si>
  <si>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</si>
  <si>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</si>
  <si>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</si>
  <si>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</si>
  <si>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</si>
  <si>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</si>
  <si>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</si>
  <si>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</si>
  <si>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</si>
  <si>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</si>
  <si>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</si>
  <si>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</si>
  <si>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</si>
  <si>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</si>
  <si>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</si>
  <si>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</si>
  <si>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</si>
  <si>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</si>
  <si>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</si>
  <si>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</si>
  <si>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</si>
  <si>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</si>
  <si>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</si>
  <si>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</si>
  <si>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</si>
  <si>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</si>
  <si>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</si>
  <si>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</si>
  <si>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</si>
  <si>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</si>
  <si>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</si>
  <si>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</si>
  <si>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</si>
  <si>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</si>
  <si>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</si>
  <si>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</si>
  <si>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</si>
  <si>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</si>
  <si>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</si>
  <si>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</si>
  <si>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</si>
  <si>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</si>
  <si>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</si>
  <si>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</si>
  <si>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</si>
  <si>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</si>
  <si>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</si>
  <si>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</si>
  <si>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</si>
  <si>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</si>
  <si>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</si>
  <si>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</si>
  <si>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</si>
  <si>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</si>
  <si>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</si>
  <si>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</si>
  <si>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</si>
  <si>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</si>
  <si>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</si>
  <si>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</si>
  <si>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</si>
  <si>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</si>
  <si>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</si>
  <si>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</si>
  <si>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</si>
  <si>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</si>
  <si>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</si>
  <si>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</si>
  <si>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</si>
  <si>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</si>
  <si>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</si>
  <si>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</si>
  <si>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</si>
  <si>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</si>
  <si>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</si>
  <si>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</si>
  <si>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</si>
  <si>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</si>
  <si>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</si>
  <si>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</si>
  <si>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</si>
  <si>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</si>
  <si>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</si>
  <si>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</si>
  <si>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</si>
  <si>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</si>
  <si>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</si>
  <si>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</si>
  <si>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</si>
  <si>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</si>
  <si>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</si>
  <si>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</si>
  <si>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</si>
  <si>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</si>
  <si>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</si>
  <si>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</si>
  <si>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</si>
  <si>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</si>
  <si>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</si>
  <si>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</si>
  <si>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</si>
  <si>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</si>
  <si>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</si>
  <si>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</si>
  <si>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</si>
  <si>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</si>
  <si>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</si>
  <si>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</si>
  <si>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</si>
  <si>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</si>
  <si>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</si>
  <si>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</si>
  <si>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</si>
  <si>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</si>
  <si>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</si>
  <si>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</si>
  <si>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</si>
  <si>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</si>
  <si>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</si>
  <si>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</si>
  <si>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</si>
  <si>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</si>
  <si>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</si>
  <si>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</si>
  <si>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</si>
  <si>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</si>
  <si>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</si>
  <si>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</si>
  <si>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</si>
  <si>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</si>
  <si>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</si>
  <si>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</si>
  <si>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</si>
  <si>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</si>
  <si>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</si>
  <si>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</si>
  <si>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</si>
  <si>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</si>
  <si>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</si>
  <si>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</si>
  <si>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</si>
  <si>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</si>
  <si>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</si>
  <si>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</si>
  <si>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</si>
  <si>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</si>
  <si>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</si>
  <si>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</si>
  <si>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</si>
  <si>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</si>
  <si>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</si>
  <si>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</si>
  <si>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</si>
  <si>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</si>
  <si>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</si>
  <si>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</si>
  <si>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</si>
  <si>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</si>
  <si>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</si>
  <si>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</si>
  <si>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</si>
  <si>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</si>
  <si>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</si>
  <si>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</si>
  <si>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</si>
  <si>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</si>
  <si>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</si>
  <si>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</si>
  <si>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</si>
  <si>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</si>
  <si>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</si>
  <si>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</si>
  <si>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</si>
  <si>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</si>
  <si>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</si>
  <si>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</si>
  <si>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</si>
  <si>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</si>
  <si>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</si>
  <si>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</si>
  <si>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</si>
  <si>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</si>
  <si>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</si>
  <si>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</si>
  <si>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</si>
  <si>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</si>
  <si>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</si>
  <si>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</si>
  <si>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</si>
  <si>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</si>
  <si>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</si>
  <si>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</si>
  <si>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</si>
  <si>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</si>
  <si>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</si>
  <si>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</si>
  <si>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</si>
  <si>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</si>
  <si>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</si>
  <si>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</si>
  <si>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</si>
  <si>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</si>
  <si>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</si>
  <si>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</si>
  <si>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</si>
  <si>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</si>
  <si>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</si>
  <si>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</si>
  <si>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</si>
  <si>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</si>
  <si>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</si>
  <si>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</si>
  <si>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</si>
  <si>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</si>
  <si>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</si>
  <si>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</si>
  <si>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</si>
  <si>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</si>
  <si>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</si>
  <si>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</si>
  <si>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</si>
  <si>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</si>
  <si>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</si>
  <si>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</si>
  <si>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</si>
  <si>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</si>
  <si>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</si>
  <si>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</si>
  <si>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</si>
  <si>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</si>
  <si>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</si>
  <si>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</si>
  <si>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</si>
  <si>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</si>
  <si>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</si>
  <si>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</si>
  <si>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</si>
  <si>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</si>
  <si>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</si>
  <si>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</si>
  <si>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</si>
  <si>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</si>
  <si>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</si>
  <si>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</si>
  <si>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</si>
  <si>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</si>
  <si>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</si>
  <si>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</si>
  <si>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</si>
  <si>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</si>
  <si>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</si>
  <si>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</si>
  <si>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</si>
  <si>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</si>
  <si>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</si>
  <si>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</si>
  <si>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</si>
  <si>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</si>
  <si>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</si>
  <si>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</si>
  <si>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</si>
  <si>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</si>
  <si>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</si>
  <si>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</si>
  <si>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</si>
  <si>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</si>
  <si>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</si>
  <si>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</si>
  <si>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</si>
  <si>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</si>
  <si>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</si>
  <si>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</si>
  <si>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</si>
  <si>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</si>
  <si>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</si>
  <si>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</si>
  <si>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</si>
  <si>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</si>
  <si>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</si>
  <si>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</si>
  <si>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</si>
  <si>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</si>
  <si>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</si>
  <si>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</si>
  <si>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</si>
  <si>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</si>
  <si>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</si>
  <si>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</si>
  <si>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</si>
  <si>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</si>
  <si>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</si>
  <si>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</si>
  <si>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</si>
  <si>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</si>
  <si>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</si>
  <si>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</si>
  <si>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</si>
  <si>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</si>
  <si>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</si>
  <si>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</si>
  <si>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</si>
  <si>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</si>
  <si>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</si>
  <si>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</si>
  <si>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</si>
  <si>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</si>
  <si>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</si>
  <si>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</si>
  <si>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</si>
  <si>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</si>
  <si>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</si>
  <si>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</si>
  <si>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</si>
  <si>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</si>
  <si>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</si>
  <si>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</si>
  <si>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</si>
  <si>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</si>
  <si>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</si>
  <si>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</si>
  <si>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</si>
  <si>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</si>
  <si>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</si>
  <si>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</si>
  <si>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</si>
  <si>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</si>
  <si>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</si>
  <si>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</si>
  <si>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</si>
  <si>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</si>
  <si>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</si>
  <si>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</si>
  <si>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</si>
  <si>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</si>
  <si>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</si>
  <si>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</si>
  <si>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</si>
  <si>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</si>
  <si>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</si>
  <si>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</si>
  <si>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</si>
  <si>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</si>
  <si>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</si>
  <si>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</si>
  <si>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</si>
  <si>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</si>
  <si>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</si>
  <si>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</si>
  <si>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</si>
  <si>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</si>
  <si>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</si>
  <si>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</si>
  <si>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</si>
  <si>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</si>
  <si>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</si>
  <si>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</si>
  <si>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</si>
  <si>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</si>
  <si>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</si>
  <si>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</si>
  <si>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</si>
  <si>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</si>
  <si>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</si>
  <si>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</si>
  <si>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</si>
  <si>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</si>
  <si>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</si>
  <si>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</si>
  <si>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</si>
  <si>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</si>
  <si>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</si>
  <si>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</si>
  <si>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</si>
  <si>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</si>
  <si>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</si>
  <si>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</si>
  <si>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</si>
  <si>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</si>
  <si>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</si>
  <si>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</si>
  <si>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</si>
  <si>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</si>
  <si>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</si>
  <si>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</si>
  <si>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</si>
  <si>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</si>
  <si>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</si>
  <si>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</si>
  <si>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</si>
  <si>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</si>
  <si>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</si>
  <si>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</si>
  <si>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</si>
  <si>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</si>
  <si>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</si>
  <si>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</si>
  <si>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</si>
  <si>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</si>
  <si>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</si>
  <si>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</si>
  <si>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</si>
  <si>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</si>
  <si>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</si>
  <si>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</si>
  <si>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</si>
  <si>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</si>
  <si>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</si>
  <si>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</si>
  <si>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</si>
  <si>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</si>
  <si>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</si>
  <si>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</si>
  <si>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</si>
  <si>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</si>
  <si>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</si>
  <si>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</si>
  <si>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</si>
  <si>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</si>
  <si>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</si>
  <si>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</si>
  <si>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</si>
  <si>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</si>
  <si>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</si>
  <si>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</si>
  <si>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</si>
  <si>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</si>
  <si>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</si>
  <si>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</si>
  <si>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</si>
  <si>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</si>
  <si>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</si>
  <si>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</si>
  <si>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</si>
  <si>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</si>
  <si>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</si>
  <si>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</si>
  <si>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</si>
  <si>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</si>
  <si>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</si>
  <si>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</si>
  <si>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</si>
  <si>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</si>
  <si>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</si>
  <si>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</si>
  <si>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</si>
  <si>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</si>
  <si>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</si>
  <si>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</si>
  <si>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</si>
  <si>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</si>
  <si>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</si>
  <si>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</si>
  <si>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</si>
  <si>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</si>
  <si>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</si>
  <si>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</si>
  <si>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</si>
  <si>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</si>
  <si>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</si>
  <si>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</si>
  <si>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</si>
  <si>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</si>
  <si>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</si>
  <si>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</si>
  <si>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</si>
  <si>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</si>
  <si>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</si>
  <si>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</si>
  <si>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</si>
  <si>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</si>
  <si>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</si>
  <si>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</si>
  <si>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</si>
  <si>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</si>
  <si>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</si>
  <si>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</si>
  <si>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</si>
  <si>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</si>
  <si>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</si>
  <si>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</si>
  <si>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</si>
  <si>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</si>
  <si>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</si>
  <si>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</si>
  <si>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</si>
  <si>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</si>
  <si>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</si>
  <si>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</si>
  <si>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</si>
  <si>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</si>
  <si>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</si>
  <si>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</si>
  <si>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</si>
  <si>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</si>
  <si>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</si>
  <si>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</si>
  <si>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</si>
  <si>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</si>
  <si>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</si>
  <si>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</si>
  <si>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</si>
  <si>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</si>
  <si>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</si>
  <si>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</si>
  <si>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</si>
  <si>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</si>
  <si>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</si>
  <si>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</si>
  <si>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</si>
  <si>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</si>
  <si>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</si>
  <si>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</si>
  <si>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</si>
  <si>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</si>
  <si>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</si>
  <si>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</si>
  <si>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</si>
  <si>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</si>
  <si>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</si>
  <si>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</si>
  <si>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</si>
  <si>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</si>
  <si>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</si>
  <si>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</si>
  <si>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</si>
  <si>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</si>
  <si>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</si>
  <si>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</si>
  <si>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</si>
  <si>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</si>
  <si>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</si>
  <si>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</si>
  <si>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</si>
  <si>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</si>
  <si>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</si>
  <si>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</si>
  <si>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</si>
  <si>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</si>
  <si>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</si>
  <si>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</si>
  <si>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</si>
  <si>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</si>
  <si>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</si>
  <si>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</si>
  <si>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</si>
  <si>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</si>
  <si>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</si>
  <si>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</si>
  <si>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</si>
  <si>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</si>
  <si>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</si>
  <si>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</si>
  <si>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</si>
  <si>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</si>
  <si>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</si>
  <si>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</si>
  <si>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</si>
  <si>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</si>
  <si>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</si>
  <si>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</si>
  <si>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</si>
  <si>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</si>
  <si>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</si>
  <si>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</si>
  <si>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</si>
  <si>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</si>
  <si>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</si>
  <si>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</si>
  <si>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</si>
  <si>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</si>
  <si>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</si>
  <si>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</si>
  <si>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</si>
  <si>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</si>
  <si>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</si>
  <si>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</si>
  <si>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</si>
  <si>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</si>
  <si>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</si>
  <si>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</si>
  <si>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</si>
  <si>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</si>
  <si>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</si>
  <si>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</si>
  <si>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</si>
  <si>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</si>
  <si>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</si>
  <si>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</si>
  <si>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</si>
  <si>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</si>
  <si>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</si>
  <si>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</si>
  <si>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</si>
  <si>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</si>
  <si>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</si>
  <si>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</si>
  <si>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</si>
  <si>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</si>
  <si>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</si>
  <si>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</si>
  <si>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</si>
  <si>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</si>
  <si>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</si>
  <si>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</si>
  <si>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</si>
  <si>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</si>
  <si>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</si>
  <si>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</si>
  <si>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</si>
  <si>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</si>
  <si>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</si>
  <si>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</si>
  <si>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</si>
  <si>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</si>
  <si>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</si>
  <si>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</si>
  <si>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</si>
  <si>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</si>
  <si>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</si>
  <si>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</si>
  <si>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</si>
  <si>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</si>
  <si>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</si>
  <si>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</si>
  <si>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</si>
  <si>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</si>
  <si>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</si>
  <si>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</si>
  <si>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</si>
  <si>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</si>
  <si>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</si>
  <si>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</si>
  <si>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</si>
  <si>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</si>
  <si>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</si>
  <si>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</si>
  <si>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</si>
  <si>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</si>
  <si>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</si>
  <si>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</si>
  <si>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</si>
  <si>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</si>
  <si>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</si>
  <si>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</si>
  <si>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</si>
  <si>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</si>
  <si>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</si>
  <si>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</si>
  <si>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</si>
  <si>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</si>
  <si>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</si>
  <si>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</si>
  <si>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</si>
  <si>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</si>
  <si>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</si>
  <si>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</si>
  <si>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</si>
  <si>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</si>
  <si>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</si>
  <si>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</si>
  <si>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</si>
  <si>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</si>
  <si>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</si>
  <si>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</si>
  <si>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</si>
  <si>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</si>
  <si>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</si>
  <si>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</si>
  <si>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</si>
  <si>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</si>
  <si>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</si>
  <si>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</si>
  <si>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</si>
  <si>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</si>
  <si>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</si>
  <si>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</si>
  <si>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</si>
  <si>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</si>
  <si>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</si>
  <si>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</si>
  <si>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</si>
  <si>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</si>
  <si>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</si>
  <si>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</si>
  <si>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</si>
  <si>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</si>
  <si>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</si>
  <si>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</si>
  <si>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</si>
  <si>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</si>
  <si>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</si>
  <si>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</si>
  <si>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</si>
  <si>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</si>
  <si>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</si>
  <si>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</si>
  <si>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</si>
  <si>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</si>
  <si>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</si>
  <si>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</si>
  <si>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</si>
  <si>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</si>
  <si>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</si>
  <si>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</si>
  <si>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</si>
  <si>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</si>
  <si>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</si>
  <si>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</si>
  <si>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</si>
  <si>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</si>
  <si>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</si>
  <si>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</si>
  <si>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</si>
  <si>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</si>
  <si>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</si>
  <si>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</si>
  <si>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</si>
  <si>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</si>
  <si>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</si>
  <si>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</si>
  <si>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</si>
  <si>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</si>
  <si>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</si>
  <si>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</si>
  <si>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</si>
  <si>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</si>
  <si>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</si>
  <si>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</si>
  <si>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</si>
  <si>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</si>
  <si>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</si>
  <si>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</si>
  <si>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</si>
  <si>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</si>
  <si>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</si>
  <si>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</si>
  <si>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</si>
  <si>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</si>
  <si>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</si>
  <si>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</si>
  <si>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</si>
  <si>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</si>
  <si>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</si>
  <si>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</si>
  <si>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</si>
  <si>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</si>
  <si>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</si>
  <si>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</si>
  <si>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</si>
  <si>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</si>
  <si>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</si>
  <si>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</si>
  <si>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</si>
  <si>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</si>
  <si>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</si>
  <si>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</si>
  <si>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</si>
  <si>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</si>
  <si>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</si>
  <si>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</si>
  <si>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</si>
  <si>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</si>
  <si>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</si>
  <si>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</si>
  <si>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</si>
  <si>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</si>
  <si>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</si>
  <si>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</si>
  <si>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</si>
  <si>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</si>
  <si>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</si>
  <si>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</si>
  <si>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</si>
  <si>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</si>
  <si>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</si>
  <si>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</si>
  <si>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</si>
  <si>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</si>
  <si>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</si>
  <si>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</si>
  <si>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</si>
  <si>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</si>
  <si>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</si>
  <si>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</si>
  <si>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</si>
  <si>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</si>
  <si>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</si>
  <si>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</si>
  <si>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</si>
  <si>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</si>
  <si>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</si>
  <si>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</si>
  <si>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</si>
  <si>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</si>
  <si>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</si>
  <si>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</si>
  <si>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</si>
  <si>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</si>
  <si>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</si>
  <si>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</si>
  <si>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</si>
  <si>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</si>
  <si>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</si>
  <si>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</si>
  <si>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</si>
  <si>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</si>
  <si>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</si>
  <si>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</si>
  <si>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</si>
  <si>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</si>
  <si>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</si>
  <si>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</si>
  <si>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</si>
  <si>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</si>
  <si>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</si>
  <si>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</si>
  <si>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</si>
  <si>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</si>
  <si>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</si>
  <si>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</si>
  <si>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</si>
  <si>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</si>
  <si>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</si>
  <si>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</si>
  <si>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</si>
  <si>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</si>
  <si>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</si>
  <si>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</si>
  <si>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</si>
  <si>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</si>
  <si>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</si>
  <si>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</si>
  <si>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</si>
  <si>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</si>
  <si>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</si>
  <si>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</si>
  <si>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</si>
  <si>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</si>
  <si>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</si>
  <si>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</si>
  <si>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</si>
  <si>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</si>
  <si>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</si>
  <si>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</si>
  <si>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</si>
  <si>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</si>
  <si>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</si>
  <si>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</si>
  <si>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</si>
  <si>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</si>
  <si>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</si>
  <si>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</si>
  <si>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</si>
  <si>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</si>
  <si>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</si>
  <si>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</si>
  <si>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</si>
  <si>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</si>
  <si>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</si>
  <si>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</si>
  <si>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</si>
  <si>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</si>
  <si>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</si>
  <si>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</si>
  <si>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</si>
  <si>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</si>
  <si>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</si>
  <si>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</si>
  <si>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</si>
  <si>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</si>
  <si>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</si>
  <si>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</si>
  <si>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</si>
  <si>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</si>
  <si>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</si>
  <si>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</si>
  <si>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</si>
  <si>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</si>
  <si>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</si>
  <si>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</si>
  <si>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</si>
  <si>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</si>
  <si>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</si>
  <si>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</si>
  <si>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</si>
  <si>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</si>
  <si>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</si>
  <si>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</si>
  <si>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</si>
  <si>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</si>
  <si>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</si>
  <si>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</si>
  <si>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</si>
  <si>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</si>
  <si>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</si>
  <si>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</si>
  <si>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</si>
  <si>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</si>
  <si>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</si>
  <si>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</si>
  <si>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</si>
  <si>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</si>
  <si>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</si>
  <si>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</si>
  <si>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</si>
  <si>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</si>
  <si>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</si>
  <si>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</si>
  <si>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</si>
  <si>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</si>
  <si>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</si>
  <si>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</si>
  <si>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</si>
  <si>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</si>
  <si>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</si>
  <si>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</si>
  <si>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</si>
  <si>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</si>
  <si>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</si>
  <si>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</si>
  <si>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</si>
  <si>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</si>
  <si>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</si>
  <si>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</si>
  <si>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</si>
  <si>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</si>
  <si>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</si>
  <si>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</si>
  <si>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</si>
  <si>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</si>
  <si>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</si>
  <si>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</si>
  <si>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</si>
  <si>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</si>
  <si>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</si>
  <si>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</si>
  <si>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</si>
  <si>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</si>
  <si>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</si>
  <si>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</si>
  <si>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</si>
  <si>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</si>
  <si>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</si>
  <si>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</si>
  <si>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</si>
  <si>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</si>
  <si>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</si>
  <si>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</si>
  <si>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</si>
  <si>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</si>
  <si>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</si>
  <si>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</si>
  <si>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</si>
  <si>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</si>
  <si>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</si>
  <si>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</si>
  <si>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</si>
  <si>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</si>
  <si>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</si>
  <si>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</si>
  <si>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</si>
  <si>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</si>
  <si>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</si>
  <si>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</si>
  <si>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</si>
  <si>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</si>
  <si>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</si>
  <si>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</si>
  <si>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</si>
  <si>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</si>
  <si>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</si>
  <si>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</si>
  <si>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</si>
  <si>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</si>
  <si>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</si>
  <si>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</si>
  <si>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</si>
  <si>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</si>
  <si>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</si>
  <si>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</si>
  <si>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</si>
  <si>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</si>
  <si>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</si>
  <si>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</si>
  <si>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</si>
  <si>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</si>
  <si>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</si>
  <si>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</si>
  <si>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</si>
  <si>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</si>
  <si>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</si>
  <si>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</si>
  <si>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</si>
  <si>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</si>
  <si>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</si>
  <si>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</si>
  <si>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</si>
  <si>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</si>
  <si>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</si>
  <si>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</si>
  <si>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</si>
  <si>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</si>
  <si>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</si>
  <si>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</si>
  <si>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</si>
  <si>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</si>
  <si>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</si>
  <si>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</si>
  <si>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</si>
  <si>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</si>
  <si>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</si>
  <si>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</si>
  <si>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</si>
  <si>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</si>
  <si>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</si>
  <si>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</si>
  <si>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</si>
  <si>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</si>
  <si>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</si>
  <si>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</si>
  <si>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</si>
  <si>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</si>
  <si>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</si>
  <si>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</si>
  <si>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</si>
  <si>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</si>
  <si>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</si>
  <si>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</si>
  <si>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</si>
  <si>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</si>
  <si>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</si>
  <si>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</si>
  <si>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</si>
  <si>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</si>
  <si>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</si>
  <si>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</si>
  <si>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</si>
  <si>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</si>
  <si>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</si>
  <si>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</si>
  <si>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</si>
  <si>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</si>
  <si>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</si>
  <si>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</si>
  <si>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</si>
  <si>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</si>
  <si>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</si>
  <si>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</si>
  <si>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</si>
  <si>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</si>
  <si>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</si>
  <si>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</si>
  <si>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</si>
  <si>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</si>
  <si>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</si>
  <si>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</si>
  <si>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</si>
  <si>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</si>
  <si>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</si>
  <si>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</si>
  <si>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</si>
  <si>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</si>
  <si>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</si>
  <si>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</si>
  <si>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</si>
  <si>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</si>
  <si>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</si>
  <si>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</si>
  <si>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</si>
  <si>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</si>
  <si>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</si>
  <si>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</si>
  <si>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</si>
  <si>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</si>
  <si>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</si>
  <si>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</si>
  <si>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</si>
  <si>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</si>
  <si>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</si>
  <si>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</si>
  <si>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</si>
  <si>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</si>
  <si>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</si>
  <si>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</si>
  <si>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</si>
  <si>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</si>
  <si>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</si>
  <si>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</si>
  <si>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</si>
  <si>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</si>
  <si>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</si>
  <si>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</si>
  <si>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</si>
  <si>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</si>
  <si>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</si>
  <si>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</si>
  <si>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</si>
  <si>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</si>
  <si>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</si>
  <si>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</si>
  <si>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</si>
  <si>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</si>
  <si>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</si>
  <si>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</si>
  <si>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</si>
  <si>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</si>
  <si>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</si>
  <si>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</si>
  <si>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</si>
  <si>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</si>
  <si>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</si>
  <si>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</si>
  <si>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</si>
  <si>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</si>
  <si>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</si>
  <si>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</si>
  <si>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</si>
  <si>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</si>
  <si>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</si>
  <si>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</si>
  <si>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</si>
  <si>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</si>
  <si>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</si>
  <si>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</si>
  <si>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</si>
  <si>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</si>
  <si>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</si>
  <si>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</si>
  <si>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</si>
  <si>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</si>
  <si>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</si>
  <si>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</si>
  <si>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</si>
  <si>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</si>
  <si>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</si>
  <si>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</si>
  <si>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</si>
  <si>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</si>
  <si>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</si>
  <si>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</si>
  <si>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</si>
  <si>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</si>
  <si>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</si>
  <si>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</si>
  <si>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</si>
  <si>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</si>
  <si>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</si>
  <si>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</si>
  <si>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</si>
  <si>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</si>
  <si>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</si>
  <si>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</si>
  <si>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</si>
  <si>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</si>
  <si>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</si>
  <si>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</si>
  <si>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</si>
  <si>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</si>
  <si>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</si>
  <si>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</si>
  <si>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</si>
  <si>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</si>
  <si>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</si>
  <si>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</si>
  <si>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</si>
  <si>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</si>
  <si>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</si>
  <si>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</si>
  <si>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</si>
  <si>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</si>
  <si>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</si>
  <si>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</si>
  <si>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</si>
  <si>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</si>
  <si>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</si>
  <si>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</si>
  <si>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</si>
  <si>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</si>
  <si>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</si>
  <si>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</si>
  <si>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</si>
  <si>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</si>
  <si>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</si>
  <si>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</si>
  <si>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</si>
  <si>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</si>
  <si>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</si>
  <si>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</si>
  <si>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</si>
  <si>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</si>
  <si>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</si>
  <si>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</si>
  <si>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</si>
  <si>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</si>
  <si>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</si>
  <si>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</si>
  <si>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</si>
  <si>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</si>
  <si>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</si>
  <si>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</si>
  <si>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</si>
  <si>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</si>
  <si>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</si>
  <si>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</si>
  <si>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</si>
  <si>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</si>
  <si>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</si>
  <si>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</si>
  <si>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</si>
  <si>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</si>
  <si>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</si>
  <si>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</si>
  <si>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</si>
  <si>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</si>
  <si>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</si>
  <si>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</si>
  <si>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</si>
  <si>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</si>
  <si>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</si>
  <si>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</si>
  <si>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</si>
  <si>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</si>
  <si>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</si>
  <si>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</si>
  <si>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</si>
  <si>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</si>
  <si>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</si>
  <si>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</si>
  <si>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</si>
  <si>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</si>
  <si>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</si>
  <si>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</si>
  <si>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</si>
  <si>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</si>
  <si>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</si>
  <si>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</si>
  <si>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</si>
  <si>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</si>
  <si>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</si>
  <si>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</si>
  <si>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</si>
  <si>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</si>
  <si>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</si>
  <si>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</si>
  <si>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</si>
  <si>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</si>
  <si>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</si>
  <si>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</si>
  <si>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</si>
  <si>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</si>
  <si>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</si>
  <si>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</si>
  <si>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</si>
  <si>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</si>
  <si>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</si>
  <si>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</si>
  <si>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</si>
  <si>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</si>
  <si>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</si>
  <si>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</si>
  <si>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</si>
  <si>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</si>
  <si>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</si>
  <si>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</si>
  <si>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</si>
  <si>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</si>
  <si>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</si>
  <si>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</si>
  <si>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</si>
  <si>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</si>
  <si>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</si>
  <si>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</si>
  <si>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</si>
  <si>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</si>
  <si>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</si>
  <si>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</si>
  <si>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</si>
  <si>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</si>
  <si>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</si>
  <si>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</si>
  <si>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</si>
  <si>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</si>
  <si>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</si>
  <si>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</si>
  <si>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</si>
  <si>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</si>
  <si>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</si>
  <si>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</si>
  <si>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</si>
  <si>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</si>
  <si>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</si>
  <si>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</si>
  <si>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</si>
  <si>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</si>
  <si>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</si>
  <si>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</si>
  <si>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</si>
  <si>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</si>
  <si>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</si>
  <si>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</si>
  <si>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</si>
  <si>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</si>
  <si>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</si>
  <si>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</si>
  <si>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</si>
  <si>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</si>
  <si>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</si>
  <si>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</si>
  <si>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</si>
  <si>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</si>
  <si>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</si>
  <si>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</si>
  <si>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</si>
  <si>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</si>
  <si>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</si>
  <si>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</si>
  <si>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</si>
  <si>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</si>
  <si>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</si>
  <si>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</si>
  <si>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</si>
  <si>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</si>
  <si>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</si>
  <si>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</si>
  <si>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</si>
  <si>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</si>
  <si>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</si>
  <si>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</si>
  <si>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</si>
  <si>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</si>
  <si>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</si>
  <si>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</si>
  <si>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</si>
  <si>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</si>
  <si>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</si>
  <si>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</si>
  <si>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</si>
  <si>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</si>
  <si>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</si>
  <si>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</si>
  <si>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</si>
  <si>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</si>
  <si>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</si>
  <si>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</si>
  <si>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</si>
  <si>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</si>
  <si>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</si>
  <si>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</si>
  <si>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</si>
  <si>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</si>
  <si>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</si>
  <si>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</si>
  <si>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</si>
  <si>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</si>
  <si>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</si>
  <si>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</si>
  <si>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</si>
  <si>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</si>
  <si>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</si>
  <si>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</si>
  <si>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</si>
  <si>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</si>
  <si>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</si>
  <si>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</si>
  <si>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</si>
  <si>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</si>
  <si>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</si>
  <si>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</si>
  <si>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</si>
  <si>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</si>
  <si>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</si>
  <si>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</si>
  <si>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</si>
  <si>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</si>
  <si>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</si>
  <si>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</si>
  <si>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</si>
  <si>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</si>
  <si>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</si>
  <si>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</si>
  <si>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</si>
  <si>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</si>
  <si>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</si>
  <si>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</si>
  <si>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</si>
  <si>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</si>
  <si>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</si>
  <si>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</si>
  <si>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</si>
  <si>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</si>
  <si>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</si>
  <si>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</si>
  <si>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</si>
  <si>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</si>
  <si>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</si>
  <si>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</si>
  <si>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</si>
  <si>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</si>
  <si>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</si>
  <si>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</si>
  <si>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</si>
  <si>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</si>
  <si>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</si>
  <si>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</si>
  <si>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</si>
  <si>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</si>
  <si>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</si>
  <si>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</si>
  <si>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</si>
  <si>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</si>
  <si>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</si>
  <si>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</si>
  <si>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</si>
  <si>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</si>
  <si>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</si>
  <si>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</si>
  <si>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</si>
  <si>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</si>
  <si>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</si>
  <si>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</si>
  <si>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</si>
  <si>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</si>
  <si>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</si>
  <si>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</si>
  <si>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</si>
  <si>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</si>
  <si>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</si>
  <si>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</si>
  <si>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</si>
  <si>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</si>
  <si>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</si>
  <si>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</si>
  <si>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</si>
  <si>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</si>
  <si>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</si>
  <si>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</si>
  <si>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</si>
  <si>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</si>
  <si>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</si>
  <si>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</si>
  <si>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</si>
  <si>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</si>
  <si>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</si>
  <si>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</si>
  <si>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</si>
  <si>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</si>
  <si>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</si>
  <si>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</si>
  <si>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</si>
  <si>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</si>
  <si>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</si>
  <si>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</si>
  <si>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</si>
  <si>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</si>
  <si>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</si>
  <si>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</si>
  <si>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</si>
  <si>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</si>
  <si>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</si>
  <si>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</si>
  <si>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</si>
  <si>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</si>
  <si>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</si>
  <si>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</si>
  <si>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</si>
  <si>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</si>
  <si>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</si>
  <si>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</si>
  <si>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</si>
  <si>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</si>
  <si>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</si>
  <si>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</si>
  <si>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</si>
  <si>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</si>
  <si>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</si>
  <si>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</si>
  <si>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</si>
  <si>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</si>
  <si>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</si>
  <si>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</si>
  <si>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</si>
  <si>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</si>
  <si>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</si>
  <si>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</si>
  <si>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</si>
  <si>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</si>
  <si>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</si>
  <si>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</si>
  <si>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</si>
  <si>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</si>
  <si>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</si>
  <si>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</si>
  <si>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</si>
  <si>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</si>
  <si>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</si>
  <si>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</si>
  <si>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</si>
  <si>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</si>
  <si>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</si>
  <si>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</si>
  <si>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</si>
  <si>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</si>
  <si>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</si>
  <si>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</si>
  <si>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</si>
  <si>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</si>
  <si>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</si>
  <si>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</si>
  <si>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</si>
  <si>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</si>
  <si>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</si>
  <si>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</si>
  <si>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</si>
  <si>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</si>
  <si>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</si>
  <si>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</si>
  <si>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</si>
  <si>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</si>
  <si>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</si>
  <si>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</si>
  <si>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</si>
  <si>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</si>
  <si>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</si>
  <si>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</si>
  <si>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</si>
  <si>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</si>
  <si>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</si>
  <si>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</si>
  <si>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</si>
  <si>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</si>
  <si>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</si>
  <si>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</si>
  <si>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</si>
  <si>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</si>
  <si>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</si>
  <si>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</si>
  <si>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</si>
  <si>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</si>
  <si>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</si>
  <si>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</si>
  <si>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</si>
  <si>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</si>
  <si>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</si>
  <si>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</si>
  <si>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</si>
  <si>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</si>
  <si>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</si>
  <si>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</si>
  <si>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</si>
  <si>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</si>
  <si>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</si>
  <si>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</si>
  <si>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</si>
  <si>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</si>
  <si>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</si>
  <si>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</si>
  <si>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</si>
  <si>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</si>
  <si>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</si>
  <si>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</si>
  <si>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</si>
  <si>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</si>
  <si>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</si>
  <si>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</si>
  <si>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</si>
  <si>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</si>
  <si>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</si>
  <si>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</si>
  <si>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</si>
  <si>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</si>
  <si>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</si>
  <si>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</si>
  <si>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</si>
  <si>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</si>
  <si>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</si>
  <si>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</si>
  <si>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</si>
  <si>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</si>
  <si>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</si>
  <si>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</si>
  <si>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</si>
  <si>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</si>
  <si>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</si>
  <si>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</si>
  <si>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</si>
  <si>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</si>
  <si>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</si>
  <si>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</si>
  <si>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</si>
  <si>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</si>
  <si>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</si>
  <si>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</si>
  <si>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</si>
  <si>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</si>
  <si>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</si>
  <si>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</si>
  <si>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</si>
  <si>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</si>
  <si>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</si>
  <si>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</si>
  <si>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</si>
  <si>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</si>
  <si>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</si>
  <si>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</si>
  <si>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</si>
  <si>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</si>
  <si>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</si>
  <si>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</si>
  <si>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</si>
  <si>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</si>
  <si>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</si>
  <si>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</si>
  <si>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</si>
  <si>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</si>
  <si>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</si>
  <si>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</si>
  <si>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</si>
  <si>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</si>
  <si>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</si>
  <si>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</si>
  <si>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</si>
  <si>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</si>
  <si>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</si>
  <si>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</si>
  <si>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</si>
  <si>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</si>
  <si>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</si>
  <si>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</si>
  <si>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</si>
  <si>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</si>
  <si>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</si>
  <si>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</si>
  <si>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</si>
  <si>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</si>
  <si>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</si>
  <si>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</si>
  <si>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</si>
  <si>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</si>
  <si>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</si>
  <si>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</si>
  <si>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</si>
  <si>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</si>
  <si>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</si>
  <si>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</si>
  <si>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</si>
  <si>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</si>
  <si>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</si>
  <si>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</si>
  <si>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</si>
  <si>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</si>
  <si>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</si>
  <si>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</si>
  <si>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</si>
  <si>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</si>
  <si>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</si>
  <si>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</si>
  <si>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</si>
  <si>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</si>
  <si>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</si>
  <si>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</si>
  <si>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</si>
  <si>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</si>
  <si>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</si>
  <si>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</si>
  <si>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</si>
  <si>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</si>
  <si>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</si>
  <si>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</si>
  <si>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</si>
  <si>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</si>
  <si>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</si>
  <si>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</si>
  <si>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</si>
  <si>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</si>
  <si>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</si>
  <si>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</si>
  <si>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</si>
  <si>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</si>
  <si>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</si>
  <si>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</si>
  <si>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</si>
  <si>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</si>
  <si>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</si>
  <si>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</si>
  <si>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</si>
  <si>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</si>
  <si>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</si>
  <si>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</si>
  <si>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</si>
  <si>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</si>
  <si>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</si>
  <si>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</si>
  <si>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</si>
  <si>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</si>
  <si>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</si>
  <si>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</si>
  <si>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</si>
  <si>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</si>
  <si>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</si>
  <si>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</si>
  <si>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</si>
  <si>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</si>
  <si>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</si>
  <si>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</si>
  <si>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</si>
  <si>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</si>
  <si>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</si>
  <si>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</si>
  <si>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</si>
  <si>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</si>
  <si>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</si>
  <si>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</si>
  <si>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</si>
  <si>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</si>
  <si>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</si>
  <si>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</si>
  <si>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</si>
  <si>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</si>
  <si>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</si>
  <si>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</si>
  <si>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</si>
  <si>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</si>
  <si>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</si>
  <si>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</si>
  <si>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</si>
  <si>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</si>
  <si>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</si>
  <si>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</si>
  <si>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</si>
  <si>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</si>
  <si>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</si>
  <si>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</si>
  <si>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</si>
  <si>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</si>
  <si>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</si>
  <si>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</si>
  <si>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</si>
  <si>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</si>
  <si>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</si>
  <si>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</si>
  <si>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</si>
  <si>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</si>
  <si>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</si>
  <si>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</si>
  <si>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</si>
  <si>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</si>
  <si>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</si>
  <si>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</si>
  <si>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</si>
  <si>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</si>
  <si>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</si>
  <si>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</si>
  <si>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</si>
  <si>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</si>
  <si>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</si>
  <si>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</si>
  <si>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</si>
  <si>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</si>
  <si>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</si>
  <si>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</si>
  <si>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</si>
  <si>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</si>
  <si>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</si>
  <si>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</si>
  <si>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</si>
  <si>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</si>
  <si>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</si>
  <si>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</si>
  <si>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</si>
  <si>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</si>
  <si>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</si>
  <si>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</si>
  <si>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</si>
  <si>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</si>
  <si>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</si>
  <si>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</si>
  <si>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</si>
  <si>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</si>
  <si>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</si>
  <si>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</si>
  <si>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</si>
  <si>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</si>
  <si>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</si>
  <si>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</si>
  <si>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</si>
  <si>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</si>
  <si>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</si>
  <si>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</si>
  <si>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</si>
  <si>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</si>
  <si>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</si>
  <si>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</si>
  <si>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</si>
  <si>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</si>
  <si>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</si>
  <si>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</si>
  <si>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</si>
  <si>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</si>
  <si>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</si>
  <si>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</si>
  <si>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</si>
  <si>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</si>
  <si>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</si>
  <si>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</si>
  <si>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</si>
  <si>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</si>
  <si>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</si>
  <si>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</si>
  <si>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</si>
  <si>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</si>
  <si>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</si>
  <si>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</si>
  <si>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</si>
  <si>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</si>
  <si>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</si>
  <si>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</si>
  <si>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</si>
  <si>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</si>
  <si>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</si>
  <si>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</si>
  <si>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</si>
  <si>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</si>
  <si>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</si>
  <si>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</si>
  <si>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</si>
  <si>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</si>
  <si>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</si>
  <si>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</si>
  <si>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</si>
  <si>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</si>
  <si>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</si>
  <si>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</si>
  <si>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</si>
  <si>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</si>
  <si>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</si>
  <si>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</si>
  <si>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</si>
  <si>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</si>
  <si>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</si>
  <si>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</si>
  <si>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</si>
  <si>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</si>
  <si>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</si>
  <si>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</si>
  <si>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</si>
  <si>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</si>
  <si>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</si>
  <si>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</si>
  <si>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</si>
  <si>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</si>
  <si>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</si>
  <si>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</si>
  <si>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</si>
  <si>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</si>
  <si>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</si>
  <si>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</si>
  <si>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</si>
  <si>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</si>
  <si>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</si>
  <si>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</si>
  <si>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</si>
  <si>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</si>
  <si>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</si>
  <si>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</si>
  <si>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</si>
  <si>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</si>
  <si>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</si>
  <si>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</si>
  <si>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</si>
  <si>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</si>
  <si>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</si>
  <si>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</si>
  <si>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</si>
  <si>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</si>
  <si>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</si>
  <si>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</si>
  <si>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</si>
  <si>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</si>
  <si>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</si>
  <si>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</si>
  <si>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</si>
  <si>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</si>
  <si>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</si>
  <si>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</si>
  <si>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</si>
  <si>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</si>
  <si>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</si>
  <si>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</si>
  <si>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</si>
  <si>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</si>
  <si>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</si>
  <si>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</si>
  <si>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</si>
  <si>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</si>
  <si>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</si>
  <si>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</si>
  <si>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</si>
  <si>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</si>
  <si>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</si>
  <si>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</si>
  <si>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</si>
  <si>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</si>
  <si>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</si>
  <si>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</si>
  <si>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</si>
  <si>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</si>
  <si>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</si>
  <si>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</si>
  <si>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</si>
  <si>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</si>
  <si>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</si>
  <si>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</si>
  <si>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</si>
  <si>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</si>
  <si>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</si>
  <si>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</si>
  <si>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</si>
  <si>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</si>
  <si>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</si>
  <si>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</si>
  <si>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</si>
  <si>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</si>
  <si>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</si>
  <si>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</si>
  <si>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</si>
  <si>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</si>
  <si>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</si>
  <si>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</si>
  <si>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</si>
  <si>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</si>
  <si>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</si>
  <si>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</si>
  <si>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</si>
  <si>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</si>
  <si>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</si>
  <si>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</si>
  <si>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</si>
  <si>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</si>
  <si>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</si>
  <si>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</si>
  <si>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</si>
  <si>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</si>
  <si>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</si>
  <si>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</si>
  <si>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</si>
  <si>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</si>
  <si>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</si>
  <si>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</si>
  <si>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</si>
  <si>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</si>
  <si>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</si>
  <si>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</si>
  <si>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</si>
  <si>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</si>
  <si>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</si>
  <si>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</si>
  <si>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</si>
  <si>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</si>
  <si>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</si>
  <si>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</si>
  <si>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</si>
  <si>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</si>
  <si>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</si>
  <si>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</si>
  <si>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</si>
  <si>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</si>
  <si>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</si>
  <si>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</si>
  <si>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</si>
  <si>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</si>
  <si>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</si>
  <si>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</si>
  <si>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</si>
  <si>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</si>
  <si>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</si>
  <si>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</si>
  <si>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</si>
  <si>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</si>
  <si>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</si>
  <si>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</si>
  <si>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</si>
  <si>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</si>
  <si>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</si>
  <si>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</si>
  <si>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</si>
  <si>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</si>
  <si>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</si>
  <si>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</si>
  <si>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</si>
  <si>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</si>
  <si>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</si>
  <si>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</si>
  <si>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</si>
  <si>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</si>
  <si>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</si>
  <si>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</si>
  <si>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</si>
  <si>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</si>
  <si>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</si>
  <si>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</si>
  <si>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</si>
  <si>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</si>
  <si>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</si>
  <si>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</si>
  <si>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</si>
  <si>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</si>
  <si>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</si>
  <si>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</si>
  <si>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</si>
  <si>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</si>
  <si>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</si>
  <si>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</si>
  <si>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</si>
  <si>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</si>
  <si>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</si>
  <si>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</si>
  <si>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</si>
  <si>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</si>
  <si>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</si>
  <si>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</si>
  <si>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</si>
  <si>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</si>
  <si>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</si>
  <si>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</si>
  <si>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</si>
  <si>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</si>
  <si>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</si>
  <si>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</si>
  <si>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</si>
  <si>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</si>
  <si>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</si>
  <si>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</si>
  <si>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</si>
  <si>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</si>
  <si>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</si>
  <si>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</si>
  <si>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</si>
  <si>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</si>
  <si>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</si>
  <si>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</si>
  <si>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</si>
  <si>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</si>
  <si>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</si>
  <si>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</si>
  <si>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</si>
  <si>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</si>
  <si>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</si>
  <si>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</si>
  <si>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</si>
  <si>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</si>
  <si>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</si>
  <si>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</si>
  <si>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</si>
  <si>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</si>
  <si>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</si>
  <si>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</si>
  <si>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</si>
  <si>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</si>
  <si>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</si>
  <si>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</si>
  <si>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</si>
  <si>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</si>
  <si>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</si>
  <si>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</si>
  <si>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</si>
  <si>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</si>
  <si>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</si>
  <si>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</si>
  <si>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</si>
  <si>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</si>
  <si>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</si>
  <si>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</si>
  <si>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</si>
  <si>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</si>
  <si>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</si>
  <si>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</si>
  <si>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</si>
  <si>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</si>
  <si>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</si>
  <si>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</si>
  <si>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</si>
  <si>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</si>
  <si>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</si>
  <si>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</si>
  <si>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</si>
  <si>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</si>
  <si>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</si>
  <si>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</si>
  <si>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</si>
  <si>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</si>
  <si>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</si>
  <si>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</si>
  <si>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</si>
  <si>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</si>
  <si>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</si>
  <si>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</si>
  <si>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</si>
  <si>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</si>
  <si>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</si>
  <si>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</si>
  <si>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</si>
  <si>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</si>
  <si>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</si>
  <si>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</si>
  <si>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</si>
  <si>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</si>
  <si>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</si>
  <si>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</si>
  <si>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</si>
  <si>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</si>
  <si>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</si>
  <si>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</si>
  <si>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</si>
  <si>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</si>
  <si>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</si>
  <si>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</si>
  <si>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</si>
  <si>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</si>
  <si>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</si>
  <si>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</si>
  <si>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</si>
  <si>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</si>
  <si>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</si>
  <si>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</si>
  <si>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</si>
  <si>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</si>
  <si>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</si>
  <si>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</si>
  <si>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</si>
  <si>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</si>
  <si>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</si>
  <si>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</si>
  <si>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</si>
  <si>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</si>
  <si>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</si>
  <si>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</si>
  <si>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</si>
  <si>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</si>
  <si>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</si>
  <si>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</si>
  <si>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</si>
  <si>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</si>
  <si>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</si>
  <si>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</si>
  <si>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</si>
  <si>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</si>
  <si>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</si>
  <si>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</si>
  <si>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</si>
  <si>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</si>
  <si>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</si>
  <si>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</si>
  <si>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</si>
  <si>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</si>
  <si>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</si>
  <si>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</si>
  <si>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</si>
  <si>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</si>
  <si>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</si>
  <si>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</si>
  <si>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</si>
  <si>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</si>
  <si>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</si>
  <si>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</si>
  <si>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</si>
  <si>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</si>
  <si>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</si>
  <si>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</si>
  <si>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</si>
  <si>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</si>
  <si>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</si>
  <si>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</si>
  <si>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</si>
  <si>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</si>
  <si>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</si>
  <si>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</si>
  <si>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</si>
  <si>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</si>
  <si>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</si>
  <si>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</si>
  <si>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</si>
  <si>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</si>
  <si>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</si>
  <si>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</si>
  <si>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</si>
  <si>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</si>
  <si>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</si>
  <si>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</si>
  <si>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</si>
  <si>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</si>
  <si>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</si>
  <si>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</si>
  <si>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</si>
  <si>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</si>
  <si>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</si>
  <si>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</si>
  <si>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</si>
  <si>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</si>
  <si>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</si>
  <si>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</si>
  <si>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</si>
  <si>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</si>
  <si>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</si>
  <si>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</si>
  <si>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</si>
  <si>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</si>
  <si>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</si>
  <si>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</si>
  <si>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</si>
  <si>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</si>
  <si>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</si>
  <si>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</si>
  <si>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</si>
  <si>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</si>
  <si>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</si>
  <si>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</si>
  <si>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</si>
  <si>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</si>
  <si>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</si>
  <si>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</si>
  <si>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</si>
  <si>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</si>
  <si>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</si>
  <si>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</si>
  <si>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</si>
  <si>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</si>
  <si>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</si>
  <si>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</si>
  <si>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</si>
  <si>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</si>
  <si>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</si>
  <si>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</si>
  <si>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</si>
  <si>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</si>
  <si>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</si>
  <si>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</si>
  <si>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</si>
  <si>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</si>
  <si>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</si>
  <si>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</si>
  <si>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</si>
  <si>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</si>
  <si>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</si>
  <si>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</si>
  <si>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</si>
  <si>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</si>
  <si>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</si>
  <si>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</si>
  <si>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</si>
  <si>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</si>
  <si>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</si>
  <si>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</si>
  <si>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</si>
  <si>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</si>
  <si>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</si>
  <si>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</si>
  <si>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</si>
  <si>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</si>
  <si>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</si>
  <si>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</si>
  <si>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</si>
  <si>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</si>
  <si>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</si>
  <si>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</si>
  <si>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</si>
  <si>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</si>
  <si>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</si>
  <si>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</si>
  <si>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</si>
  <si>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</si>
  <si>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</si>
  <si>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</si>
  <si>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</si>
  <si>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</si>
  <si>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</si>
  <si>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</si>
  <si>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</si>
  <si>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</si>
  <si>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</si>
  <si>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</si>
  <si>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</si>
  <si>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</si>
  <si>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</si>
  <si>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</si>
  <si>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</si>
  <si>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</si>
  <si>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</si>
  <si>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</si>
  <si>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</si>
  <si>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</si>
  <si>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</si>
  <si>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</si>
  <si>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</si>
  <si>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</si>
  <si>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</si>
  <si>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</si>
  <si>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</si>
  <si>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</si>
  <si>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</si>
  <si>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</si>
  <si>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</si>
  <si>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</si>
  <si>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</si>
  <si>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</si>
  <si>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</si>
  <si>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</si>
  <si>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</si>
  <si>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</si>
  <si>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</si>
  <si>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</si>
  <si>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</si>
  <si>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</si>
  <si>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</si>
  <si>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</si>
  <si>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</si>
  <si>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</si>
  <si>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</si>
  <si>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</si>
  <si>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</si>
  <si>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</si>
  <si>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</si>
  <si>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</si>
  <si>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</si>
  <si>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</si>
  <si>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</si>
  <si>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</si>
  <si>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</si>
  <si>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</si>
  <si>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</si>
  <si>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</si>
  <si>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</si>
  <si>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</si>
  <si>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</si>
  <si>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</si>
  <si>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</si>
  <si>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</si>
  <si>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</si>
  <si>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</si>
  <si>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</si>
  <si>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</si>
  <si>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</si>
  <si>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</si>
  <si>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</si>
  <si>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</si>
  <si>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</si>
  <si>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</si>
  <si>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</si>
  <si>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</si>
  <si>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</si>
  <si>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</si>
  <si>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</si>
  <si>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</si>
  <si>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</si>
  <si>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</si>
  <si>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</si>
  <si>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</si>
  <si>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</si>
  <si>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</si>
  <si>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</si>
  <si>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</si>
  <si>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</si>
  <si>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</si>
  <si>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</si>
  <si>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</si>
  <si>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</si>
  <si>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</si>
  <si>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</si>
  <si>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</si>
  <si>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</si>
  <si>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</si>
  <si>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</si>
  <si>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</si>
  <si>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</si>
  <si>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</si>
  <si>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</si>
  <si>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</si>
  <si>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</si>
  <si>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</si>
  <si>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</si>
  <si>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</si>
  <si>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</si>
  <si>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</si>
  <si>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</si>
  <si>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</si>
  <si>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</si>
  <si>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</si>
  <si>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</si>
  <si>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</si>
  <si>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</si>
  <si>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</si>
  <si>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</si>
  <si>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</si>
  <si>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</si>
  <si>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</si>
  <si>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</si>
  <si>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</si>
  <si>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</si>
  <si>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</si>
  <si>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</si>
  <si>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</si>
  <si>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</si>
  <si>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</si>
  <si>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</si>
  <si>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</si>
  <si>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</si>
  <si>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</si>
  <si>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</si>
  <si>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</si>
  <si>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</si>
  <si>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</si>
  <si>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</si>
  <si>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</si>
  <si>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</si>
  <si>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</si>
  <si>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</si>
  <si>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</si>
  <si>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</si>
  <si>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</si>
  <si>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</si>
  <si>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</si>
  <si>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</si>
  <si>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</si>
  <si>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</si>
  <si>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</si>
  <si>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</si>
  <si>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</si>
  <si>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</si>
  <si>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</si>
  <si>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</si>
  <si>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</si>
  <si>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</si>
  <si>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</si>
  <si>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</si>
  <si>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</si>
  <si>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</si>
  <si>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</si>
  <si>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</si>
  <si>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</si>
  <si>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</si>
  <si>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</si>
  <si>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</si>
  <si>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</si>
  <si>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</si>
  <si>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</si>
  <si>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</si>
  <si>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</si>
  <si>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</si>
  <si>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</si>
  <si>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</si>
  <si>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</si>
  <si>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</si>
  <si>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</si>
  <si>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</si>
  <si>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</si>
  <si>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</si>
  <si>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</si>
  <si>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</si>
  <si>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</si>
  <si>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</si>
  <si>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</si>
  <si>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</si>
  <si>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</si>
  <si>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</si>
  <si>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</si>
  <si>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</si>
  <si>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</si>
  <si>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</si>
  <si>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</si>
  <si>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</si>
  <si>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</si>
  <si>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</si>
  <si>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</si>
  <si>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</si>
  <si>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</si>
  <si>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</si>
  <si>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</si>
  <si>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</si>
  <si>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</si>
  <si>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</si>
  <si>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</si>
  <si>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</si>
  <si>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</si>
  <si>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</si>
  <si>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</si>
  <si>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</si>
  <si>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</si>
  <si>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</si>
  <si>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</si>
  <si>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</si>
  <si>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</si>
  <si>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</si>
  <si>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</si>
  <si>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</si>
  <si>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</si>
  <si>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</si>
  <si>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</si>
  <si>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</si>
  <si>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</si>
  <si>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</si>
  <si>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</si>
  <si>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</si>
  <si>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</si>
  <si>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</si>
  <si>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</si>
  <si>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</si>
  <si>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</si>
  <si>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</si>
  <si>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</si>
  <si>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</si>
  <si>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</si>
  <si>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</si>
  <si>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</si>
  <si>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</si>
  <si>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</si>
  <si>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</si>
  <si>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</si>
  <si>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</si>
  <si>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</si>
  <si>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</si>
  <si>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</si>
  <si>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</si>
  <si>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</si>
  <si>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</si>
  <si>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</si>
  <si>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</si>
  <si>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</si>
  <si>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</si>
  <si>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</si>
  <si>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</si>
  <si>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</si>
  <si>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</si>
  <si>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</si>
  <si>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</si>
  <si>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</si>
  <si>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</si>
  <si>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</si>
  <si>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</si>
  <si>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</si>
  <si>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</si>
  <si>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</si>
  <si>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</si>
  <si>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</si>
  <si>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</si>
  <si>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</si>
  <si>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</si>
  <si>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</si>
  <si>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</si>
  <si>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</si>
  <si>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</si>
  <si>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</si>
  <si>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</si>
  <si>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</si>
  <si>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</si>
  <si>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</si>
  <si>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</si>
  <si>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</si>
  <si>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</si>
  <si>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</si>
  <si>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</si>
  <si>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</si>
  <si>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</si>
  <si>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</si>
  <si>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</si>
  <si>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</si>
  <si>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</si>
  <si>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</si>
  <si>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</si>
  <si>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</si>
  <si>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</si>
  <si>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</si>
  <si>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</si>
  <si>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</si>
  <si>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</si>
  <si>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</si>
  <si>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</si>
  <si>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</si>
  <si>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</si>
  <si>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</si>
  <si>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</si>
  <si>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</si>
  <si>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</si>
  <si>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</si>
  <si>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</si>
  <si>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</si>
  <si>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</si>
  <si>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</si>
  <si>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</si>
  <si>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</si>
  <si>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</si>
  <si>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</si>
  <si>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</si>
  <si>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</si>
  <si>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</si>
  <si>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</si>
  <si>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</si>
  <si>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</si>
  <si>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</si>
  <si>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</si>
  <si>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</si>
  <si>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</si>
  <si>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</si>
  <si>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</si>
  <si>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</si>
  <si>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</si>
  <si>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</si>
  <si>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</si>
  <si>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</si>
  <si>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</si>
  <si>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</si>
  <si>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</si>
  <si>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</si>
  <si>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</si>
  <si>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</si>
  <si>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</si>
  <si>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</si>
  <si>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</si>
  <si>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</si>
  <si>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</si>
  <si>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</si>
  <si>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</si>
  <si>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</si>
  <si>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</si>
  <si>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</si>
  <si>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</si>
  <si>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</si>
  <si>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</si>
  <si>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</si>
  <si>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</si>
  <si>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</si>
  <si>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</si>
  <si>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</si>
  <si>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</si>
  <si>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</si>
  <si>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</si>
  <si>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</si>
  <si>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</si>
  <si>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</si>
  <si>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</si>
  <si>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</si>
  <si>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</si>
  <si>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</si>
  <si>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</si>
  <si>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</si>
  <si>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</si>
  <si>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</si>
  <si>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</si>
  <si>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</si>
  <si>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</si>
  <si>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</si>
  <si>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</si>
  <si>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</si>
  <si>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</si>
  <si>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</si>
  <si>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</si>
  <si>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</si>
  <si>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</si>
  <si>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</si>
  <si>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</si>
  <si>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</si>
  <si>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</si>
  <si>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</si>
  <si>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</si>
  <si>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</si>
  <si>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</si>
  <si>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</si>
  <si>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</si>
  <si>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</si>
  <si>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</si>
  <si>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</si>
  <si>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</si>
  <si>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</si>
  <si>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</si>
  <si>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</si>
  <si>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</si>
  <si>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</si>
  <si>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</si>
  <si>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</si>
  <si>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</si>
  <si>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</si>
  <si>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</si>
  <si>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</si>
  <si>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</si>
  <si>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</si>
  <si>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</si>
  <si>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</si>
  <si>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</si>
  <si>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</si>
  <si>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</si>
  <si>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</si>
  <si>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</si>
  <si>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</si>
  <si>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</si>
  <si>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</si>
  <si>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</si>
  <si>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</si>
  <si>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</si>
  <si>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</si>
  <si>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</si>
  <si>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</si>
  <si>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</si>
  <si>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</si>
  <si>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</si>
  <si>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</si>
  <si>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</si>
  <si>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</si>
  <si>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</si>
  <si>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</si>
  <si>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</si>
  <si>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</si>
  <si>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</si>
  <si>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</si>
  <si>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</si>
  <si>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</si>
  <si>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</si>
  <si>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</si>
  <si>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</si>
  <si>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</si>
  <si>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</si>
  <si>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</si>
  <si>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</si>
  <si>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</si>
  <si>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</si>
  <si>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</si>
  <si>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</si>
  <si>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</si>
  <si>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</si>
  <si>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</si>
  <si>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</si>
  <si>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</si>
  <si>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</si>
  <si>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</si>
  <si>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</si>
  <si>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</si>
  <si>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</si>
  <si>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</si>
  <si>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</si>
  <si>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</si>
  <si>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</si>
  <si>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</si>
  <si>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</si>
  <si>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</si>
  <si>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</si>
  <si>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</si>
  <si>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</si>
  <si>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</si>
  <si>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</si>
  <si>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</si>
  <si>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</si>
  <si>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</si>
  <si>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</si>
  <si>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</si>
  <si>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</si>
  <si>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</si>
  <si>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</si>
  <si>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</si>
  <si>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</si>
  <si>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</si>
  <si>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</si>
  <si>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</si>
  <si>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</si>
  <si>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</si>
  <si>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</si>
  <si>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</si>
  <si>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</si>
  <si>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</si>
  <si>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</si>
  <si>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</si>
  <si>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</si>
  <si>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</si>
  <si>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</si>
  <si>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</si>
  <si>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</si>
  <si>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</si>
  <si>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</si>
  <si>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</si>
  <si>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</si>
  <si>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</si>
  <si>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</si>
  <si>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</si>
  <si>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</si>
  <si>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</si>
  <si>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</si>
  <si>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</si>
  <si>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</si>
  <si>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</si>
  <si>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</si>
  <si>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</si>
  <si>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</si>
  <si>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</si>
  <si>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</si>
  <si>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</si>
  <si>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</si>
  <si>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</si>
  <si>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</si>
  <si>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</si>
  <si>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</si>
  <si>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</si>
  <si>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</si>
  <si>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</si>
  <si>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</si>
  <si>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</si>
  <si>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</si>
  <si>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</si>
  <si>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</si>
  <si>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</si>
  <si>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</si>
  <si>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</si>
  <si>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</si>
  <si>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</si>
  <si>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</si>
  <si>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</si>
  <si>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</si>
  <si>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</si>
  <si>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</si>
  <si>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</si>
  <si>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</si>
  <si>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</si>
  <si>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</si>
  <si>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</si>
  <si>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</si>
  <si>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</si>
  <si>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</si>
  <si>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</si>
  <si>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</si>
  <si>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</si>
  <si>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</si>
  <si>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</si>
  <si>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</si>
  <si>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</si>
  <si>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</si>
  <si>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</si>
  <si>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</si>
  <si>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</si>
  <si>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</si>
  <si>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</si>
  <si>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</si>
  <si>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</si>
  <si>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</si>
  <si>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</si>
  <si>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</si>
  <si>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</si>
  <si>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</si>
  <si>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</si>
  <si>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</si>
  <si>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</si>
  <si>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</si>
  <si>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</si>
  <si>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</si>
  <si>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</si>
  <si>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</si>
  <si>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</si>
  <si>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</si>
  <si>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</si>
  <si>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</si>
  <si>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</si>
  <si>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</si>
  <si>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</si>
  <si>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</si>
  <si>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</si>
  <si>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</si>
  <si>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</si>
  <si>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</si>
  <si>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</si>
  <si>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</si>
  <si>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</si>
  <si>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</si>
  <si>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</si>
  <si>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</si>
  <si>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</si>
  <si>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</si>
  <si>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</si>
  <si>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</si>
  <si>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</si>
  <si>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</si>
  <si>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</si>
  <si>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</si>
  <si>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</si>
  <si>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</si>
  <si>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</si>
  <si>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</si>
  <si>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</si>
  <si>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</si>
  <si>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</si>
  <si>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</si>
  <si>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</si>
  <si>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</si>
  <si>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</si>
  <si>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</si>
  <si>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</si>
  <si>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</si>
  <si>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</si>
  <si>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</si>
  <si>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</si>
  <si>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</si>
  <si>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</si>
  <si>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</si>
  <si>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</si>
  <si>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</si>
  <si>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</si>
  <si>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</si>
  <si>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</si>
  <si>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</si>
  <si>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</si>
  <si>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</si>
  <si>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</si>
  <si>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</si>
  <si>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</si>
  <si>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</si>
  <si>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</si>
  <si>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</si>
  <si>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</si>
  <si>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</si>
  <si>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</si>
  <si>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</si>
  <si>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</si>
  <si>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</si>
  <si>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</si>
  <si>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</si>
  <si>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</si>
  <si>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</si>
  <si>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</si>
  <si>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</si>
  <si>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</si>
  <si>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</si>
  <si>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</si>
  <si>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</si>
  <si>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</si>
  <si>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</si>
  <si>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</si>
  <si>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</si>
  <si>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</si>
  <si>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</si>
  <si>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</si>
  <si>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</si>
  <si>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</si>
  <si>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</si>
  <si>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</si>
  <si>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</si>
  <si>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</si>
  <si>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</si>
  <si>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</si>
  <si>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</si>
  <si>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</si>
  <si>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</si>
  <si>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</si>
  <si>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</si>
  <si>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</si>
  <si>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</si>
  <si>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</si>
  <si>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</si>
  <si>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</si>
  <si>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</si>
  <si>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</si>
  <si>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</si>
  <si>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</si>
  <si>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</si>
  <si>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</si>
  <si>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</si>
  <si>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</si>
  <si>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</si>
  <si>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</si>
  <si>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</si>
  <si>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</si>
  <si>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</si>
  <si>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</si>
  <si>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</si>
  <si>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</si>
  <si>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</si>
  <si>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</si>
  <si>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</si>
  <si>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</si>
  <si>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</si>
  <si>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</si>
  <si>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</si>
  <si>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</si>
  <si>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</si>
  <si>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</si>
  <si>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</si>
  <si>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</si>
  <si>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</si>
  <si>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</si>
  <si>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</si>
  <si>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</si>
  <si>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</si>
  <si>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</si>
  <si>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</si>
  <si>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</si>
  <si>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</si>
  <si>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</si>
  <si>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</si>
  <si>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</si>
  <si>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</si>
  <si>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</si>
  <si>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</si>
  <si>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</si>
  <si>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</si>
  <si>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</si>
  <si>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</si>
  <si>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</si>
  <si>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</si>
  <si>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</si>
  <si>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</si>
  <si>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</si>
  <si>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</si>
  <si>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</si>
  <si>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</si>
  <si>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</si>
  <si>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</si>
  <si>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</si>
  <si>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</si>
  <si>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</si>
  <si>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</si>
  <si>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</si>
  <si>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</si>
  <si>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</si>
  <si>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</si>
  <si>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</si>
  <si>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</si>
  <si>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</si>
  <si>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</si>
  <si>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</si>
  <si>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</si>
  <si>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</si>
  <si>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</si>
  <si>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</si>
  <si>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</si>
  <si>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</si>
  <si>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</si>
  <si>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</si>
  <si>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</si>
  <si>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</si>
  <si>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</si>
  <si>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</si>
  <si>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</si>
  <si>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</si>
  <si>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</si>
  <si>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</si>
  <si>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</si>
  <si>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</si>
  <si>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</si>
  <si>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</si>
  <si>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</si>
  <si>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</si>
  <si>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</si>
  <si>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</si>
  <si>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</si>
  <si>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</si>
  <si>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</si>
  <si>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</si>
  <si>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</si>
  <si>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</si>
  <si>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</si>
  <si>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</si>
  <si>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</si>
  <si>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</si>
  <si>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</si>
  <si>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</si>
  <si>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</si>
  <si>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</si>
  <si>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</si>
  <si>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</si>
  <si>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</si>
  <si>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</si>
  <si>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</si>
  <si>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</si>
  <si>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</si>
  <si>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</si>
  <si>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</si>
  <si>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</si>
  <si>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</si>
  <si>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</si>
  <si>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</si>
  <si>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</si>
  <si>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</si>
  <si>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</si>
  <si>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</si>
  <si>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</si>
  <si>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</si>
  <si>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</si>
  <si>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</si>
  <si>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</si>
  <si>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</si>
  <si>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</si>
  <si>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</si>
  <si>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</si>
  <si>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</si>
  <si>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</si>
  <si>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</si>
  <si>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</si>
  <si>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</si>
  <si>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</si>
  <si>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</si>
  <si>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</si>
  <si>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</si>
  <si>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</si>
  <si>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</si>
  <si>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</si>
  <si>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</si>
  <si>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</si>
  <si>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</si>
  <si>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</si>
  <si>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</si>
  <si>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</si>
  <si>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</si>
  <si>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</si>
  <si>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</si>
  <si>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</si>
  <si>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</si>
  <si>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</si>
  <si>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</si>
  <si>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</si>
  <si>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</si>
  <si>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</si>
  <si>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</si>
  <si>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</si>
  <si>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</si>
  <si>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</si>
  <si>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</si>
  <si>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</si>
  <si>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</si>
  <si>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</si>
  <si>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</si>
  <si>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</si>
  <si>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</si>
  <si>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</si>
  <si>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</si>
  <si>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</si>
  <si>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</si>
  <si>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</si>
  <si>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</si>
  <si>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</si>
  <si>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</si>
  <si>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</si>
  <si>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</si>
  <si>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</si>
  <si>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</si>
  <si>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</si>
  <si>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</si>
  <si>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</si>
  <si>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</si>
  <si>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</si>
  <si>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</si>
  <si>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</si>
  <si>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</si>
  <si>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</si>
  <si>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</si>
  <si>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</si>
  <si>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</si>
  <si>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</si>
  <si>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</si>
  <si>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</si>
  <si>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</si>
  <si>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</si>
  <si>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</si>
  <si>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</si>
  <si>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</si>
  <si>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</si>
  <si>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</si>
  <si>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</si>
  <si>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</si>
  <si>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</si>
  <si>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</si>
  <si>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</si>
  <si>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</si>
  <si>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</si>
  <si>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</si>
  <si>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</si>
  <si>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</si>
  <si>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</si>
  <si>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</si>
  <si>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</si>
  <si>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</si>
  <si>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</si>
  <si>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</si>
  <si>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</si>
  <si>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</si>
  <si>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</si>
  <si>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</si>
  <si>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</si>
  <si>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</si>
  <si>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</si>
  <si>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</si>
  <si>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</si>
  <si>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</si>
  <si>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</si>
  <si>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</si>
  <si>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</si>
  <si>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</si>
  <si>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</si>
  <si>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</si>
  <si>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</si>
  <si>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</si>
  <si>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</si>
  <si>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</si>
  <si>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</si>
  <si>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</si>
  <si>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</si>
  <si>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</si>
  <si>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</si>
  <si>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</si>
  <si>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</si>
  <si>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</si>
  <si>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</si>
  <si>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</si>
  <si>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</si>
  <si>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</si>
  <si>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</si>
  <si>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</si>
  <si>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</si>
  <si>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</si>
  <si>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</si>
  <si>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</si>
  <si>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</si>
  <si>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</si>
  <si>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</si>
  <si>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</si>
  <si>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</si>
  <si>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</si>
  <si>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</si>
  <si>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</si>
  <si>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</si>
  <si>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</si>
  <si>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</si>
  <si>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</si>
  <si>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</si>
  <si>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</si>
  <si>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</si>
  <si>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</si>
  <si>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</si>
  <si>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</si>
  <si>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</si>
  <si>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</si>
  <si>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</si>
  <si>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</si>
  <si>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</si>
  <si>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</si>
  <si>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</si>
  <si>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</si>
  <si>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</si>
  <si>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</si>
  <si>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</si>
  <si>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</si>
  <si>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</si>
  <si>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</si>
  <si>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</si>
  <si>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</si>
  <si>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</si>
  <si>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</si>
  <si>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</si>
  <si>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</si>
  <si>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</si>
  <si>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</si>
  <si>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</si>
  <si>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</si>
  <si>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</si>
  <si>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</si>
  <si>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</si>
  <si>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</si>
  <si>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</si>
  <si>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</si>
  <si>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</si>
  <si>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</si>
  <si>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</si>
  <si>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</si>
  <si>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</si>
  <si>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</si>
  <si>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</si>
  <si>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</si>
  <si>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</si>
  <si>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</si>
  <si>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</si>
  <si>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</si>
  <si>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</si>
  <si>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</si>
  <si>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</si>
  <si>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</si>
  <si>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</si>
  <si>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</si>
  <si>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</si>
  <si>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</si>
  <si>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</si>
  <si>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</si>
  <si>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</si>
  <si>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</si>
  <si>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</si>
  <si>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</si>
  <si>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</si>
  <si>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</si>
  <si>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</si>
  <si>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</si>
  <si>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</si>
  <si>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</si>
  <si>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</si>
  <si>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</si>
  <si>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</si>
  <si>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</si>
  <si>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</si>
  <si>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</si>
  <si>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</si>
  <si>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</si>
  <si>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</si>
  <si>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</si>
  <si>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</si>
  <si>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</si>
  <si>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</si>
  <si>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</si>
  <si>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</si>
  <si>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</si>
  <si>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</si>
  <si>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</si>
  <si>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</si>
  <si>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</si>
  <si>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</si>
  <si>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</si>
  <si>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</si>
  <si>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</si>
  <si>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</si>
  <si>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</si>
  <si>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</si>
  <si>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</si>
  <si>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</si>
  <si>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</si>
  <si>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</si>
  <si>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</si>
  <si>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</si>
  <si>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</si>
  <si>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</si>
  <si>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</si>
  <si>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</si>
  <si>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</si>
  <si>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</si>
  <si>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</si>
  <si>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</si>
  <si>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</si>
  <si>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</si>
  <si>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</si>
  <si>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</si>
  <si>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</si>
  <si>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</si>
  <si>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</si>
  <si>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</si>
  <si>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</si>
  <si>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</si>
  <si>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</si>
  <si>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</si>
  <si>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</si>
  <si>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</si>
  <si>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</si>
  <si>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</si>
  <si>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</si>
  <si>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</si>
  <si>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</si>
  <si>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</si>
  <si>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</si>
  <si>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</si>
  <si>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</si>
  <si>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</si>
  <si>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</si>
  <si>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</si>
  <si>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</si>
  <si>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</si>
  <si>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</si>
  <si>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</si>
  <si>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</si>
  <si>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</si>
  <si>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</si>
  <si>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</si>
  <si>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</si>
  <si>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</si>
  <si>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</si>
  <si>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</si>
  <si>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</si>
  <si>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</si>
  <si>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</si>
  <si>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</si>
  <si>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</si>
  <si>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</si>
  <si>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</si>
  <si>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</si>
  <si>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</si>
  <si>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</si>
  <si>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</si>
  <si>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</si>
  <si>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</si>
  <si>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</si>
  <si>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</si>
  <si>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</si>
  <si>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</si>
  <si>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</si>
  <si>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</si>
  <si>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</si>
  <si>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</si>
  <si>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</si>
  <si>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</si>
  <si>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</si>
  <si>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</si>
  <si>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</si>
  <si>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</si>
  <si>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</si>
  <si>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</si>
  <si>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</si>
  <si>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</si>
  <si>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</si>
  <si>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</si>
  <si>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</si>
  <si>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</si>
  <si>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</si>
  <si>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</si>
  <si>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</si>
  <si>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</si>
  <si>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</si>
  <si>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</si>
  <si>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</si>
  <si>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</si>
  <si>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</si>
  <si>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</si>
  <si>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</si>
  <si>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</si>
  <si>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</si>
  <si>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</si>
  <si>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</si>
  <si>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</si>
  <si>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</si>
  <si>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</si>
  <si>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</si>
  <si>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</si>
  <si>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</si>
  <si>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</si>
  <si>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</si>
  <si>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</si>
  <si>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</si>
  <si>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</si>
  <si>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</si>
  <si>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</si>
  <si>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</si>
  <si>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</si>
  <si>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</si>
  <si>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</si>
  <si>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</si>
  <si>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</si>
  <si>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</si>
  <si>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</si>
  <si>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</si>
  <si>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</si>
  <si>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</si>
  <si>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</si>
  <si>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</si>
  <si>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</si>
  <si>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</si>
  <si>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</si>
  <si>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</si>
  <si>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</si>
  <si>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</si>
  <si>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</si>
  <si>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</si>
  <si>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</si>
  <si>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</si>
  <si>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</si>
  <si>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</si>
  <si>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</si>
  <si>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</si>
  <si>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</si>
  <si>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</si>
  <si>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</si>
  <si>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</si>
  <si>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</si>
  <si>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</si>
  <si>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</si>
  <si>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</si>
  <si>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</si>
  <si>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</si>
  <si>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</si>
  <si>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</si>
  <si>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</si>
  <si>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</si>
  <si>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</si>
  <si>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</si>
  <si>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</si>
  <si>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</si>
  <si>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</si>
  <si>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</si>
  <si>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</si>
  <si>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</si>
  <si>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</si>
  <si>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</si>
  <si>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</si>
  <si>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</si>
  <si>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</si>
  <si>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</si>
  <si>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</si>
  <si>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</si>
  <si>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</si>
  <si>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</si>
  <si>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</si>
  <si>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</si>
  <si>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</si>
  <si>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</si>
  <si>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</si>
  <si>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</si>
  <si>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</si>
  <si>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</si>
  <si>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</si>
  <si>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</si>
  <si>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</si>
  <si>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</si>
  <si>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</si>
  <si>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</si>
  <si>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</si>
  <si>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</si>
  <si>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</si>
  <si>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</si>
  <si>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</si>
  <si>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</si>
  <si>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</si>
  <si>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</si>
  <si>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</si>
  <si>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</si>
  <si>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</si>
  <si>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</si>
  <si>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</si>
  <si>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</si>
  <si>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</si>
  <si>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</si>
  <si>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</si>
  <si>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</si>
  <si>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</si>
  <si>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</si>
  <si>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</si>
  <si>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</si>
  <si>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</si>
  <si>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</si>
  <si>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</si>
  <si>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</si>
  <si>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</si>
  <si>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</si>
  <si>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</si>
  <si>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</si>
  <si>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</si>
  <si>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</si>
  <si>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</si>
  <si>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</si>
  <si>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</si>
  <si>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</si>
  <si>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</si>
  <si>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</si>
  <si>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</si>
  <si>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</si>
  <si>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</si>
  <si>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</si>
  <si>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</si>
  <si>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</si>
  <si>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</si>
  <si>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</si>
  <si>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</si>
  <si>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</si>
  <si>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</si>
  <si>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</si>
  <si>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</si>
  <si>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</si>
  <si>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</si>
  <si>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</si>
  <si>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</si>
  <si>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</si>
  <si>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</si>
  <si>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</si>
  <si>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</si>
  <si>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</si>
  <si>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</si>
  <si>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</si>
  <si>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</si>
  <si>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</si>
  <si>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</si>
  <si>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</si>
  <si>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</si>
  <si>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</si>
  <si>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</si>
  <si>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</si>
  <si>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</si>
  <si>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</si>
  <si>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</si>
  <si>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</si>
  <si>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</si>
  <si>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</si>
  <si>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</si>
  <si>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</si>
  <si>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</si>
  <si>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</si>
  <si>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</si>
  <si>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</si>
  <si>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</si>
  <si>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</si>
  <si>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</si>
  <si>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</si>
  <si>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</si>
  <si>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</si>
  <si>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</si>
  <si>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</si>
  <si>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</si>
  <si>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</si>
  <si>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</si>
  <si>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</si>
  <si>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</si>
  <si>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</si>
  <si>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</si>
  <si>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</si>
  <si>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</si>
  <si>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</si>
  <si>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</si>
  <si>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</si>
  <si>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</si>
  <si>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</si>
  <si>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</si>
  <si>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</si>
  <si>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</si>
  <si>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</si>
  <si>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</si>
  <si>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</si>
  <si>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</si>
  <si>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</si>
  <si>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</si>
  <si>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</si>
  <si>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</si>
  <si>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</si>
  <si>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</si>
  <si>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</si>
  <si>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</si>
  <si>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</si>
  <si>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</si>
  <si>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</si>
  <si>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</si>
  <si>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</si>
  <si>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</si>
  <si>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</si>
  <si>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</si>
  <si>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</si>
  <si>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</si>
  <si>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</si>
  <si>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</si>
  <si>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</si>
  <si>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</si>
  <si>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</si>
  <si>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</si>
  <si>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</si>
  <si>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</si>
  <si>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</si>
  <si>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</si>
  <si>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</si>
  <si>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</si>
  <si>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</si>
  <si>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</si>
  <si>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</si>
  <si>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</si>
  <si>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</si>
  <si>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</si>
  <si>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</si>
  <si>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</si>
  <si>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</si>
  <si>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</si>
  <si>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</si>
  <si>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</si>
  <si>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</si>
  <si>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</si>
  <si>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</si>
  <si>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</si>
  <si>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</si>
  <si>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</si>
  <si>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</si>
  <si>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</si>
  <si>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</si>
  <si>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</si>
  <si>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</si>
  <si>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</si>
  <si>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</si>
  <si>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</si>
  <si>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</si>
  <si>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</si>
  <si>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</si>
  <si>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</si>
  <si>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</si>
  <si>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</si>
  <si>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</si>
  <si>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</si>
  <si>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</si>
  <si>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</si>
  <si>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</si>
  <si>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</si>
  <si>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</si>
  <si>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</si>
  <si>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</si>
  <si>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</si>
  <si>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</si>
  <si>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</si>
  <si>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</si>
  <si>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</si>
  <si>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</si>
  <si>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</si>
  <si>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</si>
  <si>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</si>
  <si>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</si>
  <si>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</si>
  <si>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</si>
  <si>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</si>
  <si>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</si>
  <si>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</si>
  <si>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</si>
  <si>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</si>
  <si>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</si>
  <si>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</si>
  <si>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</si>
  <si>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</si>
  <si>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</si>
  <si>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</si>
  <si>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</si>
  <si>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</si>
  <si>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</si>
  <si>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</si>
  <si>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</si>
  <si>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</si>
  <si>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</si>
  <si>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</si>
  <si>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</si>
  <si>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</si>
  <si>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</si>
  <si>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</si>
  <si>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</si>
  <si>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</si>
  <si>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</si>
  <si>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</si>
  <si>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</si>
  <si>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</si>
  <si>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</si>
  <si>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</si>
  <si>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</si>
  <si>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</si>
  <si>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</si>
  <si>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</si>
  <si>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</si>
  <si>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</si>
  <si>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</si>
  <si>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</si>
  <si>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</si>
  <si>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</si>
  <si>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</si>
  <si>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</si>
  <si>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</si>
  <si>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</si>
  <si>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</si>
  <si>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</si>
  <si>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</si>
  <si>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</si>
  <si>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</si>
  <si>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</si>
  <si>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</si>
  <si>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</si>
  <si>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</si>
  <si>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</si>
  <si>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</si>
  <si>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</si>
  <si>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</si>
  <si>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</si>
  <si>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</si>
  <si>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</si>
  <si>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</si>
  <si>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</si>
  <si>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</si>
  <si>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</si>
  <si>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</si>
  <si>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</si>
  <si>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</si>
  <si>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</si>
  <si>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</si>
  <si>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</si>
  <si>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</si>
  <si>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</si>
  <si>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</si>
  <si>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</si>
  <si>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</si>
  <si>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</si>
  <si>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</si>
  <si>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</si>
  <si>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</si>
  <si>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</si>
  <si>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</si>
  <si>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</si>
  <si>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</si>
  <si>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</si>
  <si>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</si>
  <si>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</si>
  <si>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</si>
  <si>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</si>
  <si>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</si>
  <si>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</si>
  <si>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</si>
  <si>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</si>
  <si>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</si>
  <si>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</si>
  <si>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</si>
  <si>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</si>
  <si>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</si>
  <si>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</si>
  <si>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</si>
  <si>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</si>
  <si>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</si>
  <si>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</si>
  <si>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</si>
  <si>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</si>
  <si>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</si>
  <si>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</si>
  <si>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</si>
  <si>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</si>
  <si>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</si>
  <si>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</si>
  <si>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</si>
  <si>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</si>
  <si>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</si>
  <si>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</si>
  <si>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</si>
  <si>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</si>
  <si>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</si>
  <si>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</si>
  <si>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</si>
  <si>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</si>
  <si>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</si>
  <si>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</si>
  <si>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</si>
  <si>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</si>
  <si>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</si>
  <si>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</si>
  <si>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</si>
  <si>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</si>
  <si>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</si>
  <si>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</si>
  <si>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</si>
  <si>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</si>
  <si>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</si>
  <si>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</si>
  <si>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</si>
  <si>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</si>
  <si>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</si>
  <si>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</si>
  <si>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</si>
  <si>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</si>
  <si>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</si>
  <si>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</si>
  <si>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</si>
  <si>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</si>
  <si>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</si>
  <si>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</si>
  <si>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</si>
  <si>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</si>
  <si>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</si>
  <si>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</si>
  <si>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</si>
  <si>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</si>
  <si>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</si>
  <si>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</si>
  <si>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</si>
  <si>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</si>
  <si>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</si>
  <si>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</si>
  <si>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</si>
  <si>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</si>
  <si>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</si>
  <si>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</si>
  <si>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</si>
  <si>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</si>
  <si>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</si>
  <si>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</si>
  <si>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</si>
  <si>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</si>
  <si>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</si>
  <si>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</si>
  <si>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</si>
  <si>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</si>
  <si>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</si>
  <si>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</si>
  <si>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</si>
  <si>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</si>
  <si>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</si>
  <si>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</si>
  <si>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</si>
  <si>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</si>
  <si>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</si>
  <si>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</si>
  <si>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</si>
  <si>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</si>
  <si>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</si>
  <si>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</si>
  <si>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</si>
  <si>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</si>
  <si>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</si>
  <si>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</si>
  <si>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</si>
  <si>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</si>
  <si>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</si>
  <si>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</si>
  <si>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</si>
  <si>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</si>
  <si>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</si>
  <si>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</si>
  <si>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</si>
  <si>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</si>
  <si>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</si>
  <si>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</si>
  <si>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</si>
  <si>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</si>
  <si>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</si>
  <si>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</si>
  <si>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</si>
  <si>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</si>
  <si>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</si>
  <si>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</si>
  <si>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</si>
  <si>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</si>
  <si>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</si>
  <si>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</si>
  <si>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</si>
  <si>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</si>
  <si>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</si>
  <si>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</si>
  <si>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</si>
  <si>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</si>
  <si>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</si>
  <si>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</si>
  <si>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</si>
  <si>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</si>
  <si>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</si>
  <si>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</si>
  <si>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</si>
  <si>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</si>
  <si>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</si>
  <si>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</si>
  <si>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</si>
  <si>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</si>
  <si>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</si>
  <si>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</si>
  <si>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</si>
  <si>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</si>
  <si>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</si>
  <si>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</si>
  <si>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</si>
  <si>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</si>
  <si>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</si>
  <si>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</si>
  <si>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</si>
  <si>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</si>
  <si>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</si>
  <si>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</si>
  <si>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</si>
  <si>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</si>
  <si>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</si>
  <si>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</si>
  <si>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</si>
  <si>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</si>
  <si>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</si>
  <si>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</si>
  <si>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</si>
  <si>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</si>
  <si>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</si>
  <si>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</si>
  <si>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</si>
  <si>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</si>
  <si>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</si>
  <si>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</si>
  <si>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</si>
  <si>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</si>
  <si>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</si>
  <si>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</si>
  <si>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</si>
  <si>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</si>
  <si>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</si>
  <si>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</si>
  <si>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</si>
  <si>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</si>
  <si>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</si>
  <si>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</si>
  <si>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</si>
  <si>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</si>
  <si>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</si>
  <si>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</si>
  <si>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</si>
  <si>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</si>
  <si>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</si>
  <si>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</si>
  <si>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</si>
  <si>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</si>
  <si>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</si>
  <si>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</si>
  <si>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</si>
  <si>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</si>
  <si>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</si>
  <si>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</si>
  <si>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</si>
  <si>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</si>
  <si>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</si>
  <si>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</si>
  <si>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</si>
  <si>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</si>
  <si>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</si>
  <si>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</si>
  <si>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</si>
  <si>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</si>
  <si>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</si>
  <si>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</si>
  <si>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</si>
  <si>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</si>
  <si>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</si>
  <si>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</si>
  <si>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</si>
  <si>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</si>
  <si>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</si>
  <si>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</si>
  <si>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</si>
  <si>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</si>
  <si>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</si>
  <si>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</si>
  <si>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</si>
  <si>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</si>
  <si>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</si>
  <si>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</si>
  <si>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</si>
  <si>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</si>
  <si>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</si>
  <si>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</si>
  <si>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</si>
  <si>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</si>
  <si>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</si>
  <si>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</si>
  <si>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</si>
  <si>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</si>
  <si>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</si>
  <si>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</si>
  <si>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</si>
  <si>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</si>
  <si>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</si>
  <si>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</si>
  <si>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</si>
  <si>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</si>
  <si>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</si>
  <si>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</si>
  <si>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</si>
  <si>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</si>
  <si>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</si>
  <si>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</si>
  <si>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</si>
  <si>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</si>
  <si>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</si>
  <si>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</si>
  <si>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</si>
  <si>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</si>
  <si>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</si>
  <si>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</si>
  <si>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</si>
  <si>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</si>
  <si>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</si>
  <si>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</si>
  <si>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</si>
  <si>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</si>
  <si>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</si>
  <si>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</si>
  <si>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</si>
  <si>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</si>
  <si>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</si>
  <si>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</si>
  <si>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</si>
  <si>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</si>
  <si>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</si>
  <si>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</si>
  <si>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</si>
  <si>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</si>
  <si>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</si>
  <si>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</si>
  <si>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</si>
  <si>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</si>
  <si>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</si>
  <si>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</si>
  <si>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</si>
  <si>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</si>
  <si>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</si>
  <si>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</si>
  <si>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</si>
  <si>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</si>
  <si>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</si>
  <si>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</si>
  <si>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</si>
  <si>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</si>
  <si>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</si>
  <si>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</si>
  <si>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</si>
  <si>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</si>
  <si>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</si>
  <si>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</si>
  <si>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</si>
  <si>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</si>
  <si>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</si>
  <si>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</si>
  <si>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</si>
  <si>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</si>
  <si>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</si>
  <si>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</si>
  <si>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</si>
  <si>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</si>
  <si>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</si>
  <si>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</si>
  <si>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</si>
  <si>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</si>
  <si>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</si>
  <si>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</si>
  <si>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</si>
  <si>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</si>
  <si>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</si>
  <si>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</si>
  <si>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</si>
  <si>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</si>
  <si>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</si>
  <si>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</si>
  <si>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</si>
  <si>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</si>
  <si>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</si>
  <si>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</si>
  <si>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</si>
  <si>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</si>
  <si>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</si>
  <si>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</si>
  <si>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</si>
  <si>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</si>
  <si>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</si>
  <si>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</si>
  <si>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</si>
  <si>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</si>
  <si>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</si>
  <si>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</si>
  <si>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</si>
  <si>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</si>
  <si>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</si>
  <si>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</si>
  <si>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</si>
  <si>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</si>
  <si>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</si>
  <si>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</si>
  <si>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</si>
  <si>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</si>
  <si>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</si>
  <si>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</si>
  <si>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</si>
  <si>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</si>
  <si>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</si>
  <si>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</si>
  <si>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</si>
  <si>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</si>
  <si>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</si>
  <si>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</si>
  <si>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</si>
  <si>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</si>
  <si>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</si>
  <si>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</si>
  <si>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</si>
  <si>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</si>
  <si>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</si>
  <si>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</si>
  <si>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</si>
  <si>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</si>
  <si>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</si>
  <si>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</si>
  <si>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</si>
  <si>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</si>
  <si>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</si>
  <si>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</si>
  <si>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</si>
  <si>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</si>
  <si>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</si>
  <si>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</si>
  <si>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</si>
  <si>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</si>
  <si>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</si>
  <si>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</si>
  <si>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</si>
  <si>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</si>
  <si>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</si>
  <si>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</si>
  <si>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</si>
  <si>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</si>
  <si>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</si>
  <si>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</si>
  <si>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</si>
  <si>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</si>
  <si>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</si>
  <si>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</si>
  <si>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</si>
  <si>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</si>
  <si>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</si>
  <si>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</si>
  <si>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</si>
  <si>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</si>
  <si>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</si>
  <si>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</si>
  <si>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</si>
  <si>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</si>
  <si>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</si>
  <si>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</si>
  <si>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</si>
  <si>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</si>
  <si>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</si>
  <si>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</si>
  <si>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</si>
  <si>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</si>
  <si>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</si>
  <si>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</si>
  <si>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</si>
  <si>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</si>
  <si>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</si>
  <si>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</si>
  <si>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</si>
  <si>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</si>
  <si>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</si>
  <si>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</si>
  <si>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</si>
  <si>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</si>
  <si>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</si>
  <si>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</si>
  <si>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</si>
  <si>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</si>
  <si>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</si>
  <si>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</si>
  <si>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</si>
  <si>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</si>
  <si>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</si>
  <si>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</si>
  <si>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</si>
  <si>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</si>
  <si>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</si>
  <si>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</si>
  <si>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</si>
  <si>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</si>
  <si>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</si>
  <si>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</si>
  <si>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</si>
  <si>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</si>
  <si>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</si>
  <si>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</si>
  <si>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</si>
  <si>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</si>
  <si>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</si>
  <si>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</si>
  <si>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</si>
  <si>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</si>
  <si>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</si>
  <si>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</si>
  <si>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</si>
  <si>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</si>
  <si>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</si>
  <si>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</si>
  <si>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</si>
  <si>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</si>
  <si>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</si>
  <si>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</si>
  <si>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</si>
  <si>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</si>
  <si>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</si>
  <si>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</si>
  <si>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</si>
  <si>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</si>
  <si>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</si>
  <si>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</si>
  <si>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</si>
  <si>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</si>
  <si>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</si>
  <si>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</si>
  <si>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</si>
  <si>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</si>
  <si>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</si>
  <si>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</si>
  <si>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</si>
  <si>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</si>
  <si>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</si>
  <si>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</si>
  <si>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</si>
  <si>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</si>
  <si>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</si>
  <si>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</si>
  <si>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</si>
  <si>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</si>
  <si>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</si>
  <si>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</si>
  <si>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</si>
  <si>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</si>
  <si>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</si>
  <si>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</si>
  <si>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</si>
  <si>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</si>
  <si>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</si>
  <si>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</si>
  <si>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</si>
  <si>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</si>
  <si>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</si>
  <si>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</si>
  <si>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</si>
  <si>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</si>
  <si>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</si>
  <si>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</si>
  <si>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</si>
  <si>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</si>
  <si>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</si>
  <si>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</si>
  <si>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</si>
  <si>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</si>
  <si>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</si>
  <si>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</si>
  <si>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</si>
  <si>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</si>
  <si>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</si>
  <si>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</si>
  <si>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</si>
  <si>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</si>
  <si>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</si>
  <si>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</si>
  <si>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</si>
  <si>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</si>
  <si>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</si>
  <si>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</si>
  <si>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</si>
  <si>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</si>
  <si>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</si>
  <si>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</si>
  <si>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</si>
  <si>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</si>
  <si>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</si>
  <si>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</si>
  <si>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</si>
  <si>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</si>
  <si>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</si>
  <si>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</si>
  <si>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</si>
  <si>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</si>
  <si>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</si>
  <si>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</si>
  <si>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</si>
  <si>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</si>
  <si>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</si>
  <si>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</si>
  <si>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</si>
  <si>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</si>
  <si>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</si>
  <si>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</si>
  <si>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</si>
  <si>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</si>
  <si>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</si>
  <si>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</si>
  <si>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</si>
  <si>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</si>
  <si>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</si>
  <si>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</si>
  <si>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</si>
  <si>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</si>
  <si>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</si>
  <si>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</si>
  <si>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</si>
  <si>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</si>
  <si>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</si>
  <si>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</si>
  <si>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</si>
  <si>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</si>
  <si>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</si>
  <si>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</si>
  <si>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</si>
  <si>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</si>
  <si>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</si>
  <si>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</si>
  <si>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</si>
  <si>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</si>
  <si>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</si>
  <si>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</si>
  <si>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</si>
  <si>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</si>
  <si>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</si>
  <si>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</si>
  <si>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</si>
  <si>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</si>
  <si>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</si>
  <si>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</si>
  <si>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</si>
  <si>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</si>
  <si>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</si>
  <si>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</si>
  <si>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</si>
  <si>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</si>
  <si>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</si>
  <si>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</si>
  <si>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</si>
  <si>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</si>
  <si>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</si>
  <si>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</si>
  <si>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</si>
  <si>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</si>
  <si>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</si>
  <si>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</si>
  <si>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</si>
  <si>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</si>
  <si>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</si>
  <si>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</si>
  <si>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</si>
  <si>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</si>
  <si>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</si>
  <si>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</si>
  <si>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</si>
  <si>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</si>
  <si>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</si>
  <si>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</si>
  <si>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</si>
  <si>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</si>
  <si>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</si>
  <si>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</si>
  <si>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</si>
  <si>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</si>
  <si>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</si>
  <si>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</si>
  <si>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</si>
  <si>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</si>
  <si>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</si>
  <si>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</si>
  <si>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</si>
  <si>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</si>
  <si>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</si>
  <si>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</si>
  <si>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</si>
  <si>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</si>
  <si>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</si>
  <si>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</si>
  <si>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</si>
  <si>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</si>
  <si>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</si>
  <si>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</si>
  <si>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</si>
  <si>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</si>
  <si>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</si>
  <si>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</si>
  <si>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</si>
  <si>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</si>
  <si>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</si>
  <si>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</si>
  <si>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</si>
  <si>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</si>
  <si>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</si>
  <si>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Fullname</t>
  </si>
  <si>
    <t>Row Labels</t>
  </si>
  <si>
    <t>2019</t>
  </si>
  <si>
    <t>2020</t>
  </si>
  <si>
    <t>2021</t>
  </si>
  <si>
    <t>2022</t>
  </si>
  <si>
    <t>Arabica</t>
  </si>
  <si>
    <t>Excelsa</t>
  </si>
  <si>
    <t>Liberica</t>
  </si>
  <si>
    <t>Robusta</t>
  </si>
  <si>
    <t>Sum of Sales</t>
  </si>
  <si>
    <t>Years (Order Date)</t>
  </si>
  <si>
    <t>Months (Order Date)</t>
  </si>
  <si>
    <t>Jan</t>
  </si>
  <si>
    <t>Feb</t>
  </si>
  <si>
    <t>Mar</t>
  </si>
  <si>
    <t>Apr</t>
  </si>
  <si>
    <t>May</t>
  </si>
  <si>
    <t>Jun</t>
  </si>
  <si>
    <t>Jul</t>
  </si>
  <si>
    <t>Aug</t>
  </si>
  <si>
    <t>Sep</t>
  </si>
  <si>
    <t>Oct</t>
  </si>
  <si>
    <t>Nov</t>
  </si>
  <si>
    <t>Dec</t>
  </si>
  <si>
    <t>Coffee Shop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</si>
</sst>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quot;kg&quot;"/>
  </numFmts>
  <fonts count="8"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
      <b/>
      <sz val="11"/>
      <color theme="1"/>
      <name val="Calibri"/>
      <family val="2"/>
      <scheme val="minor"/>
    </font>
    <font>
      <b/>
      <sz val="11"/>
      <color theme="1"/>
      <name val="Calibri"/>
      <family val="2"/>
    </font>
    <font>
      <sz val="26"/>
      <color theme="0"/>
      <name val="Calibri"/>
      <family val="2"/>
      <scheme val="minor"/>
    </font>
    <font>
      <sz val="2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4" fillId="0" borderId="0" xfId="0" applyFont="1"/>
    <xf numFmtId="166" fontId="1" fillId="0" borderId="0" xfId="0" applyNumberFormat="1" applyFont="1" applyAlignment="1">
      <alignment vertical="center"/>
    </xf>
    <xf numFmtId="167" fontId="0" fillId="0" borderId="0" xfId="0" applyNumberFormat="1"/>
    <xf numFmtId="2" fontId="0" fillId="0" borderId="0" xfId="0" applyNumberFormat="1"/>
    <xf numFmtId="44" fontId="0" fillId="0" borderId="0" xfId="1" applyFont="1"/>
    <xf numFmtId="0" fontId="5" fillId="0" borderId="0" xfId="0" applyFont="1" applyAlignment="1">
      <alignment vertical="center"/>
    </xf>
    <xf numFmtId="0" fontId="0" fillId="0" borderId="0" xfId="0" applyFont="1"/>
    <xf numFmtId="0" fontId="0" fillId="0" borderId="0" xfId="0" pivotButton="1"/>
    <xf numFmtId="0" fontId="0" fillId="0" borderId="0" xfId="0" applyAlignment="1">
      <alignment horizontal="left"/>
    </xf>
    <xf numFmtId="1" fontId="0" fillId="0" borderId="0" xfId="0" applyNumberFormat="1"/>
    <xf numFmtId="0" fontId="6" fillId="0" borderId="0" xfId="0" applyFont="1" applyFill="1" applyAlignment="1"/>
    <xf numFmtId="0" fontId="7" fillId="2" borderId="0" xfId="0" applyFont="1" applyFill="1" applyAlignment="1">
      <alignment horizontal="center"/>
    </xf>
  </cellXfs>
  <cellStyles count="2">
    <cellStyle name="Currency" xfId="1" builtinId="4"/>
    <cellStyle name="Normal" xfId="0" builtinId="0"/>
  </cellStyles>
  <dxfs count="73">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font>
        <b/>
        <i val="0"/>
        <sz val="12"/>
        <color theme="4" tint="-0.499984740745262"/>
        <name val="Calibri"/>
        <family val="2"/>
        <scheme val="minor"/>
      </font>
      <fill>
        <patternFill>
          <bgColor theme="0"/>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z val="11"/>
        <name val="Calibri"/>
        <family val="2"/>
        <scheme val="minor"/>
      </font>
      <fill>
        <patternFill>
          <bgColor theme="4" tint="-0.499984740745262"/>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fill>
        <patternFill patternType="solid">
          <bgColor theme="4" tint="-0.499984740745262"/>
        </patternFill>
      </fill>
      <border>
        <vertical/>
        <horizontal/>
      </border>
    </dxf>
    <dxf>
      <font>
        <color theme="0"/>
      </font>
      <fill>
        <patternFill>
          <bgColor theme="4" tint="-0.499984740745262"/>
        </patternFill>
      </fill>
      <border>
        <left style="thin">
          <color theme="4"/>
        </left>
        <right style="thin">
          <color theme="4"/>
        </right>
        <top style="thin">
          <color theme="4"/>
        </top>
        <bottom style="thin">
          <color theme="4"/>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1"/>
        <color theme="1"/>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10" xr9:uid="{BA8A01FB-A25F-4386-869D-3E890D80DDE7}">
      <tableStyleElement type="wholeTable" dxfId="55"/>
      <tableStyleElement type="headerRow" dxfId="54"/>
    </tableStyle>
    <tableStyle name="Timeline Style 1" pivot="0" table="0" count="8" xr9:uid="{6883460B-A3F6-4A8E-A9AA-33786CF54E9D}">
      <tableStyleElement type="wholeTable" dxfId="60"/>
      <tableStyleElement type="headerRow" dxfId="59"/>
    </tableStyle>
    <tableStyle name="TimeSlicerStyleLight1 2" pivot="0" table="0" count="9" xr9:uid="{CCB2C038-D9AB-4CC2-A503-44CB2105FEA0}">
      <tableStyleElement type="wholeTable" dxfId="58"/>
      <tableStyleElement type="headerRow" dxfId="57"/>
    </tableStyle>
  </tableStyles>
  <colors>
    <mruColors>
      <color rgb="FF8130AE"/>
      <color rgb="FF8C3FC5"/>
      <color rgb="FFF17BBE"/>
      <color rgb="FFFFFFFF"/>
      <color rgb="FFF6A8D5"/>
      <color rgb="FF8B0F56"/>
      <color rgb="FFAA1269"/>
      <color rgb="FF622484"/>
      <color rgb="FF5F2987"/>
    </mruColors>
  </colors>
  <extLst>
    <ext xmlns:x14="http://schemas.microsoft.com/office/spreadsheetml/2009/9/main" uri="{46F421CA-312F-682f-3DD2-61675219B42D}">
      <x14:dxfs count="8">
        <dxf>
          <font>
            <color theme="0" tint="-0.14996795556505021"/>
          </font>
          <border>
            <left style="thin">
              <color theme="0"/>
            </left>
            <right style="thin">
              <color theme="0"/>
            </right>
            <top style="thin">
              <color theme="0"/>
            </top>
            <bottom style="thin">
              <color theme="0"/>
            </bottom>
          </border>
        </dxf>
        <dxf>
          <font>
            <strike/>
            <color theme="0" tint="-0.14993743705557422"/>
          </font>
        </dxf>
        <dxf>
          <font>
            <color theme="0"/>
          </font>
          <border>
            <left style="thin">
              <color theme="0"/>
            </left>
            <right style="thin">
              <color theme="0"/>
            </right>
            <top style="thin">
              <color theme="0"/>
            </top>
            <bottom style="thin">
              <color theme="0"/>
            </bottom>
          </border>
        </dxf>
        <dxf>
          <font>
            <strike/>
            <color theme="0"/>
          </font>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4" tint="-0.249977111117893"/>
          </font>
          <border>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3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3-1807-4BA5-BC15-F67926E7B422}"/>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6-1807-4BA5-BC15-F67926E7B422}"/>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7-1807-4BA5-BC15-F67926E7B422}"/>
            </c:ext>
          </c:extLst>
        </c:ser>
        <c:ser>
          <c:idx val="3"/>
          <c:order val="3"/>
          <c:tx>
            <c:strRef>
              <c:f>'Total sales'!$F$3:$F$4</c:f>
              <c:strCache>
                <c:ptCount val="1"/>
                <c:pt idx="0">
                  <c:v>Robusta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8-1807-4BA5-BC15-F67926E7B422}"/>
            </c:ext>
          </c:extLst>
        </c:ser>
        <c:dLbls>
          <c:showLegendKey val="0"/>
          <c:showVal val="0"/>
          <c:showCatName val="0"/>
          <c:showSerName val="0"/>
          <c:showPercent val="0"/>
          <c:showBubbleSize val="0"/>
        </c:dLbls>
        <c:smooth val="0"/>
        <c:axId val="123533776"/>
        <c:axId val="123531376"/>
      </c:lineChart>
      <c:catAx>
        <c:axId val="1235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531376"/>
        <c:crosses val="autoZero"/>
        <c:auto val="1"/>
        <c:lblAlgn val="ctr"/>
        <c:lblOffset val="100"/>
        <c:noMultiLvlLbl val="0"/>
      </c:catAx>
      <c:valAx>
        <c:axId val="123531376"/>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5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459580052493437"/>
          <c:y val="0.17171296296296296"/>
          <c:w val="0.65345516185476815"/>
          <c:h val="0.65880431612715074"/>
        </c:manualLayout>
      </c:layout>
      <c:bar3DChart>
        <c:barDir val="bar"/>
        <c:grouping val="clustered"/>
        <c:varyColors val="0"/>
        <c:ser>
          <c:idx val="0"/>
          <c:order val="0"/>
          <c:tx>
            <c:strRef>
              <c:f>'Sales by country'!$B$3</c:f>
              <c:strCache>
                <c:ptCount val="1"/>
                <c:pt idx="0">
                  <c:v>Total</c:v>
                </c:pt>
              </c:strCache>
            </c:strRef>
          </c:tx>
          <c:spPr>
            <a:solidFill>
              <a:schemeClr val="accent1">
                <a:lumMod val="75000"/>
              </a:schemeClr>
            </a:solidFill>
            <a:ln>
              <a:noFill/>
            </a:ln>
            <a:effectLst/>
            <a:sp3d/>
          </c:spPr>
          <c:invertIfNegative val="0"/>
          <c:cat>
            <c:strRef>
              <c:f>'Sales by country'!$A$4:$A$6</c:f>
              <c:strCache>
                <c:ptCount val="3"/>
                <c:pt idx="0">
                  <c:v>Ireland</c:v>
                </c:pt>
                <c:pt idx="1">
                  <c:v>United Kingdom</c:v>
                </c:pt>
                <c:pt idx="2">
                  <c:v>United States</c:v>
                </c:pt>
              </c:strCache>
            </c:strRef>
          </c:cat>
          <c:val>
            <c:numRef>
              <c:f>'Sales by country'!$B$4:$B$6</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CDB-4321-B7C2-2259F03456AF}"/>
            </c:ext>
          </c:extLst>
        </c:ser>
        <c:dLbls>
          <c:showLegendKey val="0"/>
          <c:showVal val="0"/>
          <c:showCatName val="0"/>
          <c:showSerName val="0"/>
          <c:showPercent val="0"/>
          <c:showBubbleSize val="0"/>
        </c:dLbls>
        <c:gapWidth val="150"/>
        <c:shape val="box"/>
        <c:axId val="89022080"/>
        <c:axId val="89019200"/>
        <c:axId val="0"/>
      </c:bar3DChart>
      <c:catAx>
        <c:axId val="8902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2.4832239720034999E-2"/>
              <c:y val="0.43969779819189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9200"/>
        <c:crosses val="autoZero"/>
        <c:auto val="1"/>
        <c:lblAlgn val="ctr"/>
        <c:lblOffset val="100"/>
        <c:noMultiLvlLbl val="0"/>
      </c:catAx>
      <c:valAx>
        <c:axId val="89019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Orders.xlsx]Top 5 customers!PivotTable3</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a:sp3d/>
        </c:spPr>
        <c:dLbl>
          <c:idx val="0"/>
          <c:layout>
            <c:manualLayout>
              <c:x val="2.7777777777777779E-3"/>
              <c:y val="-4.166666666666667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a:noFill/>
          </a:ln>
          <a:effectLst/>
          <a:sp3d/>
        </c:spPr>
        <c:dLbl>
          <c:idx val="0"/>
          <c:layout>
            <c:manualLayout>
              <c:x val="4.1666666666666154E-3"/>
              <c:y val="1.388888888888888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3333333333332"/>
                  <c:h val="0.11616980169145523"/>
                </c:manualLayout>
              </c15:layout>
            </c:ext>
          </c:extLst>
        </c:dLbl>
      </c:pivotFmt>
      <c:pivotFmt>
        <c:idx val="3"/>
        <c:spPr>
          <a:solidFill>
            <a:schemeClr val="accent5"/>
          </a:solidFill>
          <a:ln>
            <a:noFill/>
          </a:ln>
          <a:effectLst/>
          <a:sp3d/>
        </c:spPr>
        <c:dLbl>
          <c:idx val="0"/>
          <c:layout>
            <c:manualLayout>
              <c:x val="-1.0185067526415994E-16"/>
              <c:y val="-2.7777777777777776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a:noFill/>
          </a:ln>
          <a:effectLst/>
          <a:sp3d/>
        </c:spPr>
        <c:dLbl>
          <c:idx val="0"/>
          <c:layout>
            <c:manualLayout>
              <c:x val="5.5555555555554534E-3"/>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a:noFill/>
          </a:ln>
          <a:effectLst/>
          <a:sp3d/>
        </c:spPr>
        <c:dLbl>
          <c:idx val="0"/>
          <c:layout>
            <c:manualLayout>
              <c:x val="4.7222222222222117E-2"/>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customers'!$B$3</c:f>
              <c:strCache>
                <c:ptCount val="1"/>
                <c:pt idx="0">
                  <c:v>Total</c:v>
                </c:pt>
              </c:strCache>
            </c:strRef>
          </c:tx>
          <c:spPr>
            <a:solidFill>
              <a:schemeClr val="accent5"/>
            </a:solidFill>
            <a:ln>
              <a:noFill/>
            </a:ln>
            <a:effectLst/>
            <a:sp3d/>
          </c:spPr>
          <c:invertIfNegative val="0"/>
          <c:dLbls>
            <c:dLbl>
              <c:idx val="0"/>
              <c:layout>
                <c:manualLayout>
                  <c:x val="2.7777777777777779E-3"/>
                  <c:y val="-4.16666666666666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55-47AA-AFF2-D27F3E9E392F}"/>
                </c:ext>
              </c:extLst>
            </c:dLbl>
            <c:dLbl>
              <c:idx val="1"/>
              <c:layout>
                <c:manualLayout>
                  <c:x val="4.1666666666666154E-3"/>
                  <c:y val="1.3888888888888888E-2"/>
                </c:manualLayout>
              </c:layout>
              <c:showLegendKey val="0"/>
              <c:showVal val="1"/>
              <c:showCatName val="1"/>
              <c:showSerName val="0"/>
              <c:showPercent val="0"/>
              <c:showBubbleSize val="0"/>
              <c:extLst>
                <c:ext xmlns:c15="http://schemas.microsoft.com/office/drawing/2012/chart" uri="{CE6537A1-D6FC-4f65-9D91-7224C49458BB}">
                  <c15:layout>
                    <c:manualLayout>
                      <c:w val="0.24483333333333332"/>
                      <c:h val="0.11616980169145523"/>
                    </c:manualLayout>
                  </c15:layout>
                </c:ext>
                <c:ext xmlns:c16="http://schemas.microsoft.com/office/drawing/2014/chart" uri="{C3380CC4-5D6E-409C-BE32-E72D297353CC}">
                  <c16:uniqueId val="{00000003-5255-47AA-AFF2-D27F3E9E392F}"/>
                </c:ext>
              </c:extLst>
            </c:dLbl>
            <c:dLbl>
              <c:idx val="2"/>
              <c:layout>
                <c:manualLayout>
                  <c:x val="-1.0185067526415994E-16"/>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55-47AA-AFF2-D27F3E9E392F}"/>
                </c:ext>
              </c:extLst>
            </c:dLbl>
            <c:dLbl>
              <c:idx val="3"/>
              <c:layout>
                <c:manualLayout>
                  <c:x val="5.5555555555554534E-3"/>
                  <c:y val="-2.3148148148148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55-47AA-AFF2-D27F3E9E392F}"/>
                </c:ext>
              </c:extLst>
            </c:dLbl>
            <c:dLbl>
              <c:idx val="4"/>
              <c:layout>
                <c:manualLayout>
                  <c:x val="4.7222222222222117E-2"/>
                  <c:y val="-2.3148148148148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55-47AA-AFF2-D27F3E9E392F}"/>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5255-47AA-AFF2-D27F3E9E392F}"/>
            </c:ext>
          </c:extLst>
        </c:ser>
        <c:dLbls>
          <c:showLegendKey val="0"/>
          <c:showVal val="0"/>
          <c:showCatName val="0"/>
          <c:showSerName val="0"/>
          <c:showPercent val="0"/>
          <c:showBubbleSize val="0"/>
        </c:dLbls>
        <c:gapWidth val="150"/>
        <c:shape val="box"/>
        <c:axId val="161451968"/>
        <c:axId val="89034080"/>
        <c:axId val="0"/>
      </c:bar3DChart>
      <c:catAx>
        <c:axId val="1614519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034080"/>
        <c:crosses val="autoZero"/>
        <c:auto val="1"/>
        <c:lblAlgn val="ctr"/>
        <c:lblOffset val="100"/>
        <c:noMultiLvlLbl val="0"/>
      </c:catAx>
      <c:valAx>
        <c:axId val="89034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451968"/>
        <c:crosses val="autoZero"/>
        <c:crossBetween val="between"/>
      </c:valAx>
      <c:spPr>
        <a:solidFill>
          <a:schemeClr val="accent1">
            <a:lumMod val="50000"/>
          </a:schemeClr>
        </a:solid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4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92-46B7-BC00-DA36901BAA4E}"/>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C992-46B7-BC00-DA36901BAA4E}"/>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C992-46B7-BC00-DA36901BAA4E}"/>
            </c:ext>
          </c:extLst>
        </c:ser>
        <c:ser>
          <c:idx val="3"/>
          <c:order val="3"/>
          <c:tx>
            <c:strRef>
              <c:f>'Total sales'!$F$3:$F$4</c:f>
              <c:strCache>
                <c:ptCount val="1"/>
                <c:pt idx="0">
                  <c:v>Robusta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C992-46B7-BC00-DA36901BAA4E}"/>
            </c:ext>
          </c:extLst>
        </c:ser>
        <c:dLbls>
          <c:showLegendKey val="0"/>
          <c:showVal val="0"/>
          <c:showCatName val="0"/>
          <c:showSerName val="0"/>
          <c:showPercent val="0"/>
          <c:showBubbleSize val="0"/>
        </c:dLbls>
        <c:smooth val="0"/>
        <c:axId val="123533776"/>
        <c:axId val="123531376"/>
      </c:lineChart>
      <c:catAx>
        <c:axId val="1235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531376"/>
        <c:crosses val="autoZero"/>
        <c:auto val="1"/>
        <c:lblAlgn val="ctr"/>
        <c:lblOffset val="100"/>
        <c:noMultiLvlLbl val="0"/>
      </c:catAx>
      <c:valAx>
        <c:axId val="123531376"/>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5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Orders.xlsx]Sales by country!PivotTable2</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459580052493437"/>
          <c:y val="0.17171296296296296"/>
          <c:w val="0.65345516185476815"/>
          <c:h val="0.65880431612715074"/>
        </c:manualLayout>
      </c:layout>
      <c:bar3DChart>
        <c:barDir val="bar"/>
        <c:grouping val="clustered"/>
        <c:varyColors val="0"/>
        <c:ser>
          <c:idx val="0"/>
          <c:order val="0"/>
          <c:tx>
            <c:strRef>
              <c:f>'Sales by country'!$B$3</c:f>
              <c:strCache>
                <c:ptCount val="1"/>
                <c:pt idx="0">
                  <c:v>Total</c:v>
                </c:pt>
              </c:strCache>
            </c:strRef>
          </c:tx>
          <c:spPr>
            <a:solidFill>
              <a:schemeClr val="accent1">
                <a:lumMod val="75000"/>
              </a:schemeClr>
            </a:solidFill>
            <a:ln>
              <a:noFill/>
            </a:ln>
            <a:effectLst/>
            <a:sp3d/>
          </c:spPr>
          <c:invertIfNegative val="0"/>
          <c:cat>
            <c:strRef>
              <c:f>'Sales by country'!$A$4:$A$6</c:f>
              <c:strCache>
                <c:ptCount val="3"/>
                <c:pt idx="0">
                  <c:v>Ireland</c:v>
                </c:pt>
                <c:pt idx="1">
                  <c:v>United Kingdom</c:v>
                </c:pt>
                <c:pt idx="2">
                  <c:v>United States</c:v>
                </c:pt>
              </c:strCache>
            </c:strRef>
          </c:cat>
          <c:val>
            <c:numRef>
              <c:f>'Sales by country'!$B$4:$B$6</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E46-4CB5-B6B0-E493A63594CE}"/>
            </c:ext>
          </c:extLst>
        </c:ser>
        <c:dLbls>
          <c:showLegendKey val="0"/>
          <c:showVal val="0"/>
          <c:showCatName val="0"/>
          <c:showSerName val="0"/>
          <c:showPercent val="0"/>
          <c:showBubbleSize val="0"/>
        </c:dLbls>
        <c:gapWidth val="150"/>
        <c:shape val="box"/>
        <c:axId val="89022080"/>
        <c:axId val="89019200"/>
        <c:axId val="0"/>
      </c:bar3DChart>
      <c:catAx>
        <c:axId val="8902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Country</a:t>
                </a:r>
              </a:p>
            </c:rich>
          </c:tx>
          <c:layout>
            <c:manualLayout>
              <c:xMode val="edge"/>
              <c:yMode val="edge"/>
              <c:x val="2.4832239720034999E-2"/>
              <c:y val="0.43969779819189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019200"/>
        <c:crosses val="autoZero"/>
        <c:auto val="1"/>
        <c:lblAlgn val="ctr"/>
        <c:lblOffset val="100"/>
        <c:noMultiLvlLbl val="0"/>
      </c:catAx>
      <c:valAx>
        <c:axId val="89019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0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Orders.xlsx]Top 5 customers!PivotTable3</c:name>
    <c:fmtId val="4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a:sp3d/>
        </c:spPr>
        <c:dLbl>
          <c:idx val="0"/>
          <c:layout>
            <c:manualLayout>
              <c:x val="2.7777777777777779E-3"/>
              <c:y val="-4.166666666666667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a:noFill/>
          </a:ln>
          <a:effectLst/>
          <a:sp3d/>
        </c:spPr>
        <c:dLbl>
          <c:idx val="0"/>
          <c:layout>
            <c:manualLayout>
              <c:x val="4.1666666666666154E-3"/>
              <c:y val="1.388888888888888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3333333333332"/>
                  <c:h val="0.11616980169145523"/>
                </c:manualLayout>
              </c15:layout>
            </c:ext>
          </c:extLst>
        </c:dLbl>
      </c:pivotFmt>
      <c:pivotFmt>
        <c:idx val="3"/>
        <c:spPr>
          <a:solidFill>
            <a:schemeClr val="accent5"/>
          </a:solidFill>
          <a:ln>
            <a:noFill/>
          </a:ln>
          <a:effectLst/>
          <a:sp3d/>
        </c:spPr>
        <c:dLbl>
          <c:idx val="0"/>
          <c:layout>
            <c:manualLayout>
              <c:x val="-1.0185067526415994E-16"/>
              <c:y val="-2.7777777777777776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a:noFill/>
          </a:ln>
          <a:effectLst/>
          <a:sp3d/>
        </c:spPr>
        <c:dLbl>
          <c:idx val="0"/>
          <c:layout>
            <c:manualLayout>
              <c:x val="5.5555555555554534E-3"/>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a:noFill/>
          </a:ln>
          <a:effectLst/>
          <a:sp3d/>
        </c:spPr>
        <c:dLbl>
          <c:idx val="0"/>
          <c:layout>
            <c:manualLayout>
              <c:x val="4.7222222222222117E-2"/>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a:noFill/>
          </a:ln>
          <a:effectLst/>
          <a:sp3d/>
        </c:spPr>
        <c:dLbl>
          <c:idx val="0"/>
          <c:layout>
            <c:manualLayout>
              <c:x val="2.7777777777777779E-3"/>
              <c:y val="-4.166666666666667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a:noFill/>
          </a:ln>
          <a:effectLst/>
          <a:sp3d/>
        </c:spPr>
        <c:dLbl>
          <c:idx val="0"/>
          <c:layout>
            <c:manualLayout>
              <c:x val="4.1666666666666154E-3"/>
              <c:y val="1.3888888888888888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3333333333332"/>
                  <c:h val="0.11616980169145523"/>
                </c:manualLayout>
              </c15:layout>
            </c:ext>
          </c:extLst>
        </c:dLbl>
      </c:pivotFmt>
      <c:pivotFmt>
        <c:idx val="9"/>
        <c:spPr>
          <a:solidFill>
            <a:schemeClr val="accent5"/>
          </a:solidFill>
          <a:ln>
            <a:noFill/>
          </a:ln>
          <a:effectLst/>
          <a:sp3d/>
        </c:spPr>
        <c:dLbl>
          <c:idx val="0"/>
          <c:layout>
            <c:manualLayout>
              <c:x val="-1.0185067526415994E-16"/>
              <c:y val="-2.7777777777777776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olidFill>
          <a:ln>
            <a:noFill/>
          </a:ln>
          <a:effectLst/>
          <a:sp3d/>
        </c:spPr>
        <c:dLbl>
          <c:idx val="0"/>
          <c:layout>
            <c:manualLayout>
              <c:x val="5.5555555555554534E-3"/>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a:noFill/>
          </a:ln>
          <a:effectLst/>
          <a:sp3d/>
        </c:spPr>
        <c:dLbl>
          <c:idx val="0"/>
          <c:layout>
            <c:manualLayout>
              <c:x val="4.7222222222222117E-2"/>
              <c:y val="-2.314814814814814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solidFill>
          <a:ln>
            <a:noFill/>
          </a:ln>
          <a:effectLst/>
          <a:sp3d/>
        </c:spPr>
        <c:dLbl>
          <c:idx val="0"/>
          <c:layout>
            <c:manualLayout>
              <c:x val="1.1902820219705663E-2"/>
              <c:y val="-1.799931077291007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solidFill>
          <a:ln>
            <a:noFill/>
          </a:ln>
          <a:effectLst/>
          <a:sp3d/>
        </c:spPr>
        <c:dLbl>
          <c:idx val="0"/>
          <c:layout>
            <c:manualLayout>
              <c:x val="1.0208306538934925E-2"/>
              <c:y val="2.0035592766437103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3333333333332"/>
                  <c:h val="0.11616980169145523"/>
                </c:manualLayout>
              </c15:layout>
            </c:ext>
          </c:extLst>
        </c:dLbl>
      </c:pivotFmt>
      <c:pivotFmt>
        <c:idx val="15"/>
        <c:spPr>
          <a:solidFill>
            <a:schemeClr val="accent5"/>
          </a:solidFill>
          <a:ln>
            <a:noFill/>
          </a:ln>
          <a:effectLst/>
          <a:sp3d/>
        </c:spPr>
        <c:dLbl>
          <c:idx val="0"/>
          <c:layout>
            <c:manualLayout>
              <c:x val="9.1250643963697222E-3"/>
              <c:y val="-1.0530694479332529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solidFill>
          <a:ln>
            <a:noFill/>
          </a:ln>
          <a:effectLst/>
          <a:sp3d/>
        </c:spPr>
        <c:dLbl>
          <c:idx val="0"/>
          <c:layout>
            <c:manualLayout>
              <c:x val="1.4680576043041396E-2"/>
              <c:y val="-1.6557020047789181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solidFill>
          <a:ln>
            <a:noFill/>
          </a:ln>
          <a:effectLst/>
          <a:sp3d/>
        </c:spPr>
        <c:dLbl>
          <c:idx val="0"/>
          <c:layout>
            <c:manualLayout>
              <c:x val="1.3003216764826972E-2"/>
              <c:y val="-3.3745139599625491E-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082545907336767E-2"/>
          <c:y val="0.12540359766318018"/>
          <c:w val="0.90982352700264624"/>
          <c:h val="0.75558886922370816"/>
        </c:manualLayout>
      </c:layout>
      <c:bar3DChart>
        <c:barDir val="col"/>
        <c:grouping val="clustered"/>
        <c:varyColors val="0"/>
        <c:ser>
          <c:idx val="0"/>
          <c:order val="0"/>
          <c:tx>
            <c:strRef>
              <c:f>'Top 5 customers'!$B$3</c:f>
              <c:strCache>
                <c:ptCount val="1"/>
                <c:pt idx="0">
                  <c:v>Total</c:v>
                </c:pt>
              </c:strCache>
            </c:strRef>
          </c:tx>
          <c:spPr>
            <a:solidFill>
              <a:schemeClr val="accent5"/>
            </a:solidFill>
            <a:ln>
              <a:noFill/>
            </a:ln>
            <a:effectLst/>
            <a:sp3d/>
          </c:spPr>
          <c:invertIfNegative val="0"/>
          <c:dLbls>
            <c:dLbl>
              <c:idx val="0"/>
              <c:layout>
                <c:manualLayout>
                  <c:x val="1.1902820219705663E-2"/>
                  <c:y val="-1.799931077291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C5-4BF4-ABFF-848C3C602B8A}"/>
                </c:ext>
              </c:extLst>
            </c:dLbl>
            <c:dLbl>
              <c:idx val="1"/>
              <c:layout>
                <c:manualLayout>
                  <c:x val="1.0208306538934925E-2"/>
                  <c:y val="2.0035592766437103E-2"/>
                </c:manualLayout>
              </c:layout>
              <c:showLegendKey val="0"/>
              <c:showVal val="1"/>
              <c:showCatName val="0"/>
              <c:showSerName val="0"/>
              <c:showPercent val="0"/>
              <c:showBubbleSize val="0"/>
              <c:extLst>
                <c:ext xmlns:c15="http://schemas.microsoft.com/office/drawing/2012/chart" uri="{CE6537A1-D6FC-4f65-9D91-7224C49458BB}">
                  <c15:layout>
                    <c:manualLayout>
                      <c:w val="0.24483333333333332"/>
                      <c:h val="0.11616980169145523"/>
                    </c:manualLayout>
                  </c15:layout>
                </c:ext>
                <c:ext xmlns:c16="http://schemas.microsoft.com/office/drawing/2014/chart" uri="{C3380CC4-5D6E-409C-BE32-E72D297353CC}">
                  <c16:uniqueId val="{00000001-80C5-4BF4-ABFF-848C3C602B8A}"/>
                </c:ext>
              </c:extLst>
            </c:dLbl>
            <c:dLbl>
              <c:idx val="2"/>
              <c:layout>
                <c:manualLayout>
                  <c:x val="9.1250643963697222E-3"/>
                  <c:y val="-1.0530694479332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C5-4BF4-ABFF-848C3C602B8A}"/>
                </c:ext>
              </c:extLst>
            </c:dLbl>
            <c:dLbl>
              <c:idx val="3"/>
              <c:layout>
                <c:manualLayout>
                  <c:x val="1.4680576043041396E-2"/>
                  <c:y val="-1.6557020047789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C5-4BF4-ABFF-848C3C602B8A}"/>
                </c:ext>
              </c:extLst>
            </c:dLbl>
            <c:dLbl>
              <c:idx val="4"/>
              <c:layout>
                <c:manualLayout>
                  <c:x val="1.3003216764826972E-2"/>
                  <c:y val="-3.374513959962549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C5-4BF4-ABFF-848C3C602B8A}"/>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5-80C5-4BF4-ABFF-848C3C602B8A}"/>
            </c:ext>
          </c:extLst>
        </c:ser>
        <c:dLbls>
          <c:showLegendKey val="0"/>
          <c:showVal val="0"/>
          <c:showCatName val="0"/>
          <c:showSerName val="0"/>
          <c:showPercent val="0"/>
          <c:showBubbleSize val="0"/>
        </c:dLbls>
        <c:gapWidth val="150"/>
        <c:shape val="box"/>
        <c:axId val="161451968"/>
        <c:axId val="89034080"/>
        <c:axId val="0"/>
      </c:bar3DChart>
      <c:catAx>
        <c:axId val="161451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034080"/>
        <c:crosses val="autoZero"/>
        <c:auto val="1"/>
        <c:lblAlgn val="ctr"/>
        <c:lblOffset val="100"/>
        <c:noMultiLvlLbl val="0"/>
      </c:catAx>
      <c:valAx>
        <c:axId val="89034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451968"/>
        <c:crosses val="autoZero"/>
        <c:crossBetween val="between"/>
      </c:valAx>
      <c:spPr>
        <a:solidFill>
          <a:schemeClr val="accent1">
            <a:lumMod val="50000"/>
          </a:schemeClr>
        </a:solid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30480</xdr:colOff>
      <xdr:row>53</xdr:row>
      <xdr:rowOff>148590</xdr:rowOff>
    </xdr:from>
    <xdr:to>
      <xdr:col>13</xdr:col>
      <xdr:colOff>68580</xdr:colOff>
      <xdr:row>74</xdr:row>
      <xdr:rowOff>30480</xdr:rowOff>
    </xdr:to>
    <xdr:graphicFrame macro="">
      <xdr:nvGraphicFramePr>
        <xdr:cNvPr id="3" name="Chart 2">
          <a:extLst>
            <a:ext uri="{FF2B5EF4-FFF2-40B4-BE49-F238E27FC236}">
              <a16:creationId xmlns:a16="http://schemas.microsoft.com/office/drawing/2014/main" id="{34379376-ACF8-0070-30A7-7A8189FAD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xdr:colOff>
      <xdr:row>45</xdr:row>
      <xdr:rowOff>53340</xdr:rowOff>
    </xdr:from>
    <xdr:to>
      <xdr:col>14</xdr:col>
      <xdr:colOff>358140</xdr:colOff>
      <xdr:row>51</xdr:row>
      <xdr:rowOff>99060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3E94D89-6F92-DD2C-CF79-8A47261D79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43600" y="8282940"/>
              <a:ext cx="4617720"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114300</xdr:colOff>
      <xdr:row>47</xdr:row>
      <xdr:rowOff>60961</xdr:rowOff>
    </xdr:from>
    <xdr:to>
      <xdr:col>18</xdr:col>
      <xdr:colOff>144780</xdr:colOff>
      <xdr:row>53</xdr:row>
      <xdr:rowOff>160020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D17509FF-A225-49C4-4786-833585E5810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927080" y="8656321"/>
              <a:ext cx="185928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502920</xdr:colOff>
      <xdr:row>56</xdr:row>
      <xdr:rowOff>106681</xdr:rowOff>
    </xdr:from>
    <xdr:to>
      <xdr:col>17</xdr:col>
      <xdr:colOff>502920</xdr:colOff>
      <xdr:row>64</xdr:row>
      <xdr:rowOff>99061</xdr:rowOff>
    </xdr:to>
    <mc:AlternateContent xmlns:mc="http://schemas.openxmlformats.org/markup-compatibility/2006">
      <mc:Choice xmlns:a14="http://schemas.microsoft.com/office/drawing/2010/main" Requires="a14">
        <xdr:graphicFrame macro="">
          <xdr:nvGraphicFramePr>
            <xdr:cNvPr id="6" name="Coffee Type Fullname">
              <a:extLst>
                <a:ext uri="{FF2B5EF4-FFF2-40B4-BE49-F238E27FC236}">
                  <a16:creationId xmlns:a16="http://schemas.microsoft.com/office/drawing/2014/main" id="{0E071495-51C8-90E0-6963-2A758E3BA3AC}"/>
                </a:ext>
              </a:extLst>
            </xdr:cNvPr>
            <xdr:cNvGraphicFramePr/>
          </xdr:nvGraphicFramePr>
          <xdr:xfrm>
            <a:off x="0" y="0"/>
            <a:ext cx="0" cy="0"/>
          </xdr:xfrm>
          <a:graphic>
            <a:graphicData uri="http://schemas.microsoft.com/office/drawing/2010/slicer">
              <sle:slicer xmlns:sle="http://schemas.microsoft.com/office/drawing/2010/slicer" name="Coffee Type Fullname"/>
            </a:graphicData>
          </a:graphic>
        </xdr:graphicFrame>
      </mc:Choice>
      <mc:Fallback>
        <xdr:sp macro="" textlink="">
          <xdr:nvSpPr>
            <xdr:cNvPr id="0" name=""/>
            <xdr:cNvSpPr>
              <a:spLocks noTextEdit="1"/>
            </xdr:cNvSpPr>
          </xdr:nvSpPr>
          <xdr:spPr>
            <a:xfrm>
              <a:off x="10706100" y="1034796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541020</xdr:colOff>
      <xdr:row>57</xdr:row>
      <xdr:rowOff>30481</xdr:rowOff>
    </xdr:from>
    <xdr:to>
      <xdr:col>20</xdr:col>
      <xdr:colOff>541020</xdr:colOff>
      <xdr:row>63</xdr:row>
      <xdr:rowOff>68581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DA3DDD3-E938-70FB-6D58-4F6669F380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73000" y="1045464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125730</xdr:rowOff>
    </xdr:from>
    <xdr:to>
      <xdr:col>11</xdr:col>
      <xdr:colOff>457200</xdr:colOff>
      <xdr:row>21</xdr:row>
      <xdr:rowOff>125730</xdr:rowOff>
    </xdr:to>
    <xdr:graphicFrame macro="">
      <xdr:nvGraphicFramePr>
        <xdr:cNvPr id="2" name="Chart 1">
          <a:extLst>
            <a:ext uri="{FF2B5EF4-FFF2-40B4-BE49-F238E27FC236}">
              <a16:creationId xmlns:a16="http://schemas.microsoft.com/office/drawing/2014/main" id="{91D42FC9-F7F4-C439-68BA-E3BA4FE8C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172279</xdr:colOff>
      <xdr:row>4</xdr:row>
      <xdr:rowOff>129208</xdr:rowOff>
    </xdr:from>
    <xdr:to>
      <xdr:col>12</xdr:col>
      <xdr:colOff>477079</xdr:colOff>
      <xdr:row>19</xdr:row>
      <xdr:rowOff>89452</xdr:rowOff>
    </xdr:to>
    <xdr:graphicFrame macro="">
      <xdr:nvGraphicFramePr>
        <xdr:cNvPr id="3" name="Chart 2">
          <a:extLst>
            <a:ext uri="{FF2B5EF4-FFF2-40B4-BE49-F238E27FC236}">
              <a16:creationId xmlns:a16="http://schemas.microsoft.com/office/drawing/2014/main" id="{C734BFD4-C0E9-F3C5-D815-B8CBA02F3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137160</xdr:colOff>
      <xdr:row>2</xdr:row>
      <xdr:rowOff>15240</xdr:rowOff>
    </xdr:from>
    <xdr:to>
      <xdr:col>10</xdr:col>
      <xdr:colOff>396240</xdr:colOff>
      <xdr:row>10</xdr:row>
      <xdr:rowOff>7620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E05AF143-44C8-424D-97B5-790846BD1F0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7160" y="660699"/>
              <a:ext cx="6355080" cy="14267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121920</xdr:colOff>
      <xdr:row>11</xdr:row>
      <xdr:rowOff>15240</xdr:rowOff>
    </xdr:from>
    <xdr:to>
      <xdr:col>10</xdr:col>
      <xdr:colOff>228600</xdr:colOff>
      <xdr:row>36</xdr:row>
      <xdr:rowOff>175260</xdr:rowOff>
    </xdr:to>
    <xdr:graphicFrame macro="">
      <xdr:nvGraphicFramePr>
        <xdr:cNvPr id="4" name="Chart 3">
          <a:extLst>
            <a:ext uri="{FF2B5EF4-FFF2-40B4-BE49-F238E27FC236}">
              <a16:creationId xmlns:a16="http://schemas.microsoft.com/office/drawing/2014/main" id="{FD452D59-F68A-44CB-8372-D8F42EC12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510540</xdr:colOff>
      <xdr:row>9</xdr:row>
      <xdr:rowOff>7620</xdr:rowOff>
    </xdr:from>
    <xdr:to>
      <xdr:col>19</xdr:col>
      <xdr:colOff>582706</xdr:colOff>
      <xdr:row>24</xdr:row>
      <xdr:rowOff>7620</xdr:rowOff>
    </xdr:to>
    <xdr:graphicFrame macro="">
      <xdr:nvGraphicFramePr>
        <xdr:cNvPr id="5" name="Chart 4">
          <a:extLst>
            <a:ext uri="{FF2B5EF4-FFF2-40B4-BE49-F238E27FC236}">
              <a16:creationId xmlns:a16="http://schemas.microsoft.com/office/drawing/2014/main" id="{882053E3-26D6-4A20-8DDC-65229CCED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525780</xdr:colOff>
      <xdr:row>1</xdr:row>
      <xdr:rowOff>175260</xdr:rowOff>
    </xdr:from>
    <xdr:to>
      <xdr:col>13</xdr:col>
      <xdr:colOff>556260</xdr:colOff>
      <xdr:row>8</xdr:row>
      <xdr:rowOff>15239</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6CDDE0C7-9AB1-4B75-8456-C463ABCE865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6621780" y="641425"/>
              <a:ext cx="1859280" cy="1095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0</xdr:rowOff>
    </xdr:from>
    <xdr:to>
      <xdr:col>17</xdr:col>
      <xdr:colOff>0</xdr:colOff>
      <xdr:row>8</xdr:row>
      <xdr:rowOff>22860</xdr:rowOff>
    </xdr:to>
    <mc:AlternateContent xmlns:mc="http://schemas.openxmlformats.org/markup-compatibility/2006">
      <mc:Choice xmlns:a14="http://schemas.microsoft.com/office/drawing/2010/main" Requires="a14">
        <xdr:graphicFrame macro="">
          <xdr:nvGraphicFramePr>
            <xdr:cNvPr id="7" name="Coffee Type Fullname 1">
              <a:extLst>
                <a:ext uri="{FF2B5EF4-FFF2-40B4-BE49-F238E27FC236}">
                  <a16:creationId xmlns:a16="http://schemas.microsoft.com/office/drawing/2014/main" id="{80FB8C97-5184-4240-9438-967AF93D7E7B}"/>
                </a:ext>
              </a:extLst>
            </xdr:cNvPr>
            <xdr:cNvGraphicFramePr/>
          </xdr:nvGraphicFramePr>
          <xdr:xfrm>
            <a:off x="0" y="0"/>
            <a:ext cx="0" cy="0"/>
          </xdr:xfrm>
          <a:graphic>
            <a:graphicData uri="http://schemas.microsoft.com/office/drawing/2010/slicer">
              <sle:slicer xmlns:sle="http://schemas.microsoft.com/office/drawing/2010/slicer" name="Coffee Type Fullname 1"/>
            </a:graphicData>
          </a:graphic>
        </xdr:graphicFrame>
      </mc:Choice>
      <mc:Fallback>
        <xdr:sp macro="" textlink="">
          <xdr:nvSpPr>
            <xdr:cNvPr id="0" name=""/>
            <xdr:cNvSpPr>
              <a:spLocks noTextEdit="1"/>
            </xdr:cNvSpPr>
          </xdr:nvSpPr>
          <xdr:spPr>
            <a:xfrm>
              <a:off x="8534400" y="645459"/>
              <a:ext cx="1828800" cy="10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2</xdr:row>
      <xdr:rowOff>0</xdr:rowOff>
    </xdr:from>
    <xdr:to>
      <xdr:col>20</xdr:col>
      <xdr:colOff>0</xdr:colOff>
      <xdr:row>8</xdr:row>
      <xdr:rowOff>7620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A58BFEC-5BA9-422D-9782-668012AD32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16540" y="645459"/>
              <a:ext cx="1775460" cy="1083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510987</xdr:colOff>
      <xdr:row>25</xdr:row>
      <xdr:rowOff>8961</xdr:rowOff>
    </xdr:from>
    <xdr:to>
      <xdr:col>19</xdr:col>
      <xdr:colOff>591671</xdr:colOff>
      <xdr:row>46</xdr:row>
      <xdr:rowOff>1</xdr:rowOff>
    </xdr:to>
    <xdr:graphicFrame macro="">
      <xdr:nvGraphicFramePr>
        <xdr:cNvPr id="10" name="Chart 9">
          <a:extLst>
            <a:ext uri="{FF2B5EF4-FFF2-40B4-BE49-F238E27FC236}">
              <a16:creationId xmlns:a16="http://schemas.microsoft.com/office/drawing/2014/main" id="{DF72B8DC-F2F5-4853-985D-CEC72995A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hal Anjum" refreshedDate="45660.747062731483" createdVersion="8" refreshedVersion="8" minRefreshableVersion="3" recordCount="1000" xr:uid="{0A74BDEE-4810-4B34-BF94-0C4D92D21E25}">
  <cacheSource type="worksheet">
    <worksheetSource name="OrderDetail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Full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029001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x v="0"/>
    <n v="1"/>
    <n v="9.9499999999999993"/>
    <n v="19.899999999999999"/>
    <x v="0"/>
    <x v="0"/>
  </r>
  <r>
    <s v="QEV-37451-860"/>
    <x v="0"/>
    <x v="0"/>
    <s v="E-M-0.5"/>
    <n v="5"/>
    <x v="0"/>
    <s v="aallner0@lulu.com"/>
    <x v="0"/>
    <s v="Exc"/>
    <x v="0"/>
    <n v="0.5"/>
    <n v="8.25"/>
    <n v="41.25"/>
    <x v="1"/>
    <x v="0"/>
  </r>
  <r>
    <s v="FAA-43335-268"/>
    <x v="1"/>
    <x v="1"/>
    <s v="A-L-1"/>
    <n v="1"/>
    <x v="1"/>
    <s v="jredholes2@tmall.com"/>
    <x v="0"/>
    <s v="Ara"/>
    <x v="1"/>
    <n v="1"/>
    <n v="12.95"/>
    <n v="12.95"/>
    <x v="2"/>
    <x v="0"/>
  </r>
  <r>
    <s v="KAC-83089-793"/>
    <x v="2"/>
    <x v="2"/>
    <s v="E-M-1"/>
    <n v="2"/>
    <x v="2"/>
    <s v=""/>
    <x v="1"/>
    <s v="Exc"/>
    <x v="0"/>
    <n v="1"/>
    <n v="13.75"/>
    <n v="27.5"/>
    <x v="1"/>
    <x v="1"/>
  </r>
  <r>
    <s v="KAC-83089-793"/>
    <x v="2"/>
    <x v="2"/>
    <s v="R-L-2.5"/>
    <n v="2"/>
    <x v="2"/>
    <s v=""/>
    <x v="1"/>
    <s v="Rob"/>
    <x v="1"/>
    <n v="2.5"/>
    <n v="27.484999999999996"/>
    <n v="54.969999999999992"/>
    <x v="0"/>
    <x v="1"/>
  </r>
  <r>
    <s v="CVP-18956-553"/>
    <x v="3"/>
    <x v="3"/>
    <s v="L-D-1"/>
    <n v="3"/>
    <x v="3"/>
    <s v=""/>
    <x v="0"/>
    <s v="Lib"/>
    <x v="2"/>
    <n v="1"/>
    <n v="12.95"/>
    <n v="38.849999999999994"/>
    <x v="3"/>
    <x v="1"/>
  </r>
  <r>
    <s v="IPP-31994-879"/>
    <x v="4"/>
    <x v="4"/>
    <s v="E-D-0.5"/>
    <n v="3"/>
    <x v="4"/>
    <s v="slobe6@nifty.com"/>
    <x v="0"/>
    <s v="Exc"/>
    <x v="2"/>
    <n v="0.5"/>
    <n v="7.29"/>
    <n v="21.87"/>
    <x v="1"/>
    <x v="0"/>
  </r>
  <r>
    <s v="SNZ-65340-705"/>
    <x v="5"/>
    <x v="5"/>
    <s v="L-L-0.2"/>
    <n v="1"/>
    <x v="5"/>
    <s v=""/>
    <x v="1"/>
    <s v="Lib"/>
    <x v="1"/>
    <n v="0.2"/>
    <n v="4.7549999999999999"/>
    <n v="4.7549999999999999"/>
    <x v="3"/>
    <x v="0"/>
  </r>
  <r>
    <s v="EZT-46571-659"/>
    <x v="6"/>
    <x v="6"/>
    <s v="R-M-0.5"/>
    <n v="3"/>
    <x v="6"/>
    <s v="gpetracci8@livejournal.com"/>
    <x v="0"/>
    <s v="Rob"/>
    <x v="0"/>
    <n v="0.5"/>
    <n v="5.97"/>
    <n v="17.91"/>
    <x v="0"/>
    <x v="1"/>
  </r>
  <r>
    <s v="NWQ-70061-912"/>
    <x v="0"/>
    <x v="7"/>
    <s v="R-M-0.5"/>
    <n v="1"/>
    <x v="7"/>
    <s v="rraven9@ed.gov"/>
    <x v="0"/>
    <s v="Rob"/>
    <x v="0"/>
    <n v="0.5"/>
    <n v="5.97"/>
    <n v="5.97"/>
    <x v="0"/>
    <x v="1"/>
  </r>
  <r>
    <s v="BKK-47233-845"/>
    <x v="7"/>
    <x v="8"/>
    <s v="A-D-1"/>
    <n v="4"/>
    <x v="8"/>
    <s v="fferbera@businesswire.com"/>
    <x v="0"/>
    <s v="Ara"/>
    <x v="2"/>
    <n v="1"/>
    <n v="9.9499999999999993"/>
    <n v="39.799999999999997"/>
    <x v="2"/>
    <x v="1"/>
  </r>
  <r>
    <s v="VQR-01002-970"/>
    <x v="8"/>
    <x v="9"/>
    <s v="E-L-2.5"/>
    <n v="5"/>
    <x v="9"/>
    <s v="dphizackerlyb@utexas.edu"/>
    <x v="0"/>
    <s v="Exc"/>
    <x v="1"/>
    <n v="2.5"/>
    <n v="34.154999999999994"/>
    <n v="170.77499999999998"/>
    <x v="1"/>
    <x v="0"/>
  </r>
  <r>
    <s v="SZW-48378-399"/>
    <x v="9"/>
    <x v="10"/>
    <s v="R-M-1"/>
    <n v="5"/>
    <x v="10"/>
    <s v="rscholarc@nyu.edu"/>
    <x v="0"/>
    <s v="Rob"/>
    <x v="0"/>
    <n v="1"/>
    <n v="9.9499999999999993"/>
    <n v="49.75"/>
    <x v="0"/>
    <x v="1"/>
  </r>
  <r>
    <s v="ITA-87418-783"/>
    <x v="10"/>
    <x v="11"/>
    <s v="R-D-2.5"/>
    <n v="2"/>
    <x v="11"/>
    <s v="tvanyutind@wix.com"/>
    <x v="0"/>
    <s v="Rob"/>
    <x v="2"/>
    <n v="2.5"/>
    <n v="20.584999999999997"/>
    <n v="41.169999999999995"/>
    <x v="0"/>
    <x v="1"/>
  </r>
  <r>
    <s v="GNZ-46006-527"/>
    <x v="11"/>
    <x v="12"/>
    <s v="L-D-0.2"/>
    <n v="3"/>
    <x v="12"/>
    <s v="ptrobee@wunderground.com"/>
    <x v="0"/>
    <s v="Lib"/>
    <x v="2"/>
    <n v="0.2"/>
    <n v="3.8849999999999998"/>
    <n v="11.654999999999999"/>
    <x v="3"/>
    <x v="0"/>
  </r>
  <r>
    <s v="FYQ-78248-319"/>
    <x v="12"/>
    <x v="13"/>
    <s v="R-M-2.5"/>
    <n v="5"/>
    <x v="13"/>
    <s v="loscroftf@ebay.co.uk"/>
    <x v="0"/>
    <s v="Rob"/>
    <x v="0"/>
    <n v="2.5"/>
    <n v="22.884999999999998"/>
    <n v="114.42499999999998"/>
    <x v="0"/>
    <x v="1"/>
  </r>
  <r>
    <s v="VAU-44387-624"/>
    <x v="13"/>
    <x v="14"/>
    <s v="A-M-0.2"/>
    <n v="6"/>
    <x v="14"/>
    <s v="malabasterg@hexun.com"/>
    <x v="0"/>
    <s v="Ara"/>
    <x v="0"/>
    <n v="0.2"/>
    <n v="3.375"/>
    <n v="20.25"/>
    <x v="2"/>
    <x v="1"/>
  </r>
  <r>
    <s v="RDW-33155-159"/>
    <x v="14"/>
    <x v="15"/>
    <s v="A-L-1"/>
    <n v="6"/>
    <x v="15"/>
    <s v="rbroxuph@jimdo.com"/>
    <x v="0"/>
    <s v="Ara"/>
    <x v="1"/>
    <n v="1"/>
    <n v="12.95"/>
    <n v="77.699999999999989"/>
    <x v="2"/>
    <x v="1"/>
  </r>
  <r>
    <s v="TDZ-59011-211"/>
    <x v="15"/>
    <x v="16"/>
    <s v="R-D-2.5"/>
    <n v="4"/>
    <x v="16"/>
    <s v="predfordi@ow.ly"/>
    <x v="1"/>
    <s v="Rob"/>
    <x v="2"/>
    <n v="2.5"/>
    <n v="20.584999999999997"/>
    <n v="82.339999999999989"/>
    <x v="0"/>
    <x v="0"/>
  </r>
  <r>
    <s v="IDU-25793-399"/>
    <x v="16"/>
    <x v="17"/>
    <s v="A-M-0.2"/>
    <n v="5"/>
    <x v="17"/>
    <s v="acorradinoj@harvard.edu"/>
    <x v="0"/>
    <s v="Ara"/>
    <x v="0"/>
    <n v="0.2"/>
    <n v="3.375"/>
    <n v="16.875"/>
    <x v="2"/>
    <x v="0"/>
  </r>
  <r>
    <s v="IDU-25793-399"/>
    <x v="16"/>
    <x v="17"/>
    <s v="E-D-0.2"/>
    <n v="4"/>
    <x v="17"/>
    <s v="acorradinoj@harvard.edu"/>
    <x v="0"/>
    <s v="Exc"/>
    <x v="2"/>
    <n v="0.2"/>
    <n v="3.645"/>
    <n v="14.58"/>
    <x v="1"/>
    <x v="0"/>
  </r>
  <r>
    <s v="NUO-20013-488"/>
    <x v="16"/>
    <x v="18"/>
    <s v="A-D-0.2"/>
    <n v="6"/>
    <x v="18"/>
    <s v="adavidowskyl@netvibes.com"/>
    <x v="0"/>
    <s v="Ara"/>
    <x v="2"/>
    <n v="0.2"/>
    <n v="2.9849999999999999"/>
    <n v="17.91"/>
    <x v="2"/>
    <x v="1"/>
  </r>
  <r>
    <s v="UQU-65630-479"/>
    <x v="17"/>
    <x v="19"/>
    <s v="R-M-2.5"/>
    <n v="4"/>
    <x v="19"/>
    <s v="aantukm@kickstarter.com"/>
    <x v="0"/>
    <s v="Rob"/>
    <x v="0"/>
    <n v="2.5"/>
    <n v="22.884999999999998"/>
    <n v="91.539999999999992"/>
    <x v="0"/>
    <x v="0"/>
  </r>
  <r>
    <s v="FEO-11834-332"/>
    <x v="18"/>
    <x v="20"/>
    <s v="A-D-0.2"/>
    <n v="4"/>
    <x v="20"/>
    <s v="ikleinertn@timesonline.co.uk"/>
    <x v="0"/>
    <s v="Ara"/>
    <x v="2"/>
    <n v="0.2"/>
    <n v="2.9849999999999999"/>
    <n v="11.94"/>
    <x v="2"/>
    <x v="0"/>
  </r>
  <r>
    <s v="TKY-71558-096"/>
    <x v="19"/>
    <x v="21"/>
    <s v="A-M-1"/>
    <n v="1"/>
    <x v="21"/>
    <s v="cblofeldo@amazon.co.uk"/>
    <x v="0"/>
    <s v="Ara"/>
    <x v="0"/>
    <n v="1"/>
    <n v="11.25"/>
    <n v="11.25"/>
    <x v="2"/>
    <x v="1"/>
  </r>
  <r>
    <s v="OXY-65322-253"/>
    <x v="20"/>
    <x v="22"/>
    <s v="E-M-0.2"/>
    <n v="3"/>
    <x v="22"/>
    <s v=""/>
    <x v="0"/>
    <s v="Exc"/>
    <x v="0"/>
    <n v="0.2"/>
    <n v="4.125"/>
    <n v="12.375"/>
    <x v="1"/>
    <x v="0"/>
  </r>
  <r>
    <s v="EVP-43500-491"/>
    <x v="21"/>
    <x v="23"/>
    <s v="A-M-0.5"/>
    <n v="4"/>
    <x v="23"/>
    <s v="sshalesq@umich.edu"/>
    <x v="0"/>
    <s v="Ara"/>
    <x v="0"/>
    <n v="0.5"/>
    <n v="6.75"/>
    <n v="27"/>
    <x v="2"/>
    <x v="0"/>
  </r>
  <r>
    <s v="WAG-26945-689"/>
    <x v="22"/>
    <x v="24"/>
    <s v="A-M-0.2"/>
    <n v="5"/>
    <x v="24"/>
    <s v="vdanneilr@mtv.com"/>
    <x v="1"/>
    <s v="Ara"/>
    <x v="0"/>
    <n v="0.2"/>
    <n v="3.375"/>
    <n v="16.875"/>
    <x v="2"/>
    <x v="1"/>
  </r>
  <r>
    <s v="CHE-78995-767"/>
    <x v="23"/>
    <x v="25"/>
    <s v="A-D-0.5"/>
    <n v="3"/>
    <x v="25"/>
    <s v="tnewburys@usda.gov"/>
    <x v="1"/>
    <s v="Ara"/>
    <x v="2"/>
    <n v="0.5"/>
    <n v="5.97"/>
    <n v="17.91"/>
    <x v="2"/>
    <x v="1"/>
  </r>
  <r>
    <s v="RYZ-14633-602"/>
    <x v="21"/>
    <x v="26"/>
    <s v="A-D-1"/>
    <n v="4"/>
    <x v="26"/>
    <s v="mcalcuttt@baidu.com"/>
    <x v="1"/>
    <s v="Ara"/>
    <x v="2"/>
    <n v="1"/>
    <n v="9.9499999999999993"/>
    <n v="39.799999999999997"/>
    <x v="2"/>
    <x v="0"/>
  </r>
  <r>
    <s v="WOQ-36015-429"/>
    <x v="24"/>
    <x v="27"/>
    <s v="L-M-0.2"/>
    <n v="5"/>
    <x v="27"/>
    <s v=""/>
    <x v="0"/>
    <s v="Lib"/>
    <x v="0"/>
    <n v="0.2"/>
    <n v="4.3650000000000002"/>
    <n v="21.825000000000003"/>
    <x v="3"/>
    <x v="1"/>
  </r>
  <r>
    <s v="WOQ-36015-429"/>
    <x v="24"/>
    <x v="27"/>
    <s v="A-D-0.5"/>
    <n v="6"/>
    <x v="27"/>
    <s v=""/>
    <x v="0"/>
    <s v="Ara"/>
    <x v="2"/>
    <n v="0.5"/>
    <n v="5.97"/>
    <n v="35.82"/>
    <x v="2"/>
    <x v="1"/>
  </r>
  <r>
    <s v="WOQ-36015-429"/>
    <x v="24"/>
    <x v="27"/>
    <s v="L-M-0.5"/>
    <n v="6"/>
    <x v="27"/>
    <s v=""/>
    <x v="0"/>
    <s v="Lib"/>
    <x v="0"/>
    <n v="0.5"/>
    <n v="8.73"/>
    <n v="52.38"/>
    <x v="3"/>
    <x v="1"/>
  </r>
  <r>
    <s v="SCT-60553-454"/>
    <x v="25"/>
    <x v="28"/>
    <s v="L-L-0.2"/>
    <n v="5"/>
    <x v="28"/>
    <s v="ggatheralx@123-reg.co.uk"/>
    <x v="0"/>
    <s v="Lib"/>
    <x v="1"/>
    <n v="0.2"/>
    <n v="4.7549999999999999"/>
    <n v="23.774999999999999"/>
    <x v="3"/>
    <x v="1"/>
  </r>
  <r>
    <s v="GFK-52063-244"/>
    <x v="26"/>
    <x v="29"/>
    <s v="L-L-0.5"/>
    <n v="6"/>
    <x v="29"/>
    <s v="uwelberryy@ebay.co.uk"/>
    <x v="2"/>
    <s v="Lib"/>
    <x v="1"/>
    <n v="0.5"/>
    <n v="9.51"/>
    <n v="57.06"/>
    <x v="3"/>
    <x v="0"/>
  </r>
  <r>
    <s v="AMM-79521-378"/>
    <x v="27"/>
    <x v="30"/>
    <s v="A-D-0.5"/>
    <n v="6"/>
    <x v="30"/>
    <s v="feilhartz@who.int"/>
    <x v="0"/>
    <s v="Ara"/>
    <x v="2"/>
    <n v="0.5"/>
    <n v="5.97"/>
    <n v="35.82"/>
    <x v="2"/>
    <x v="1"/>
  </r>
  <r>
    <s v="QUQ-90580-772"/>
    <x v="28"/>
    <x v="31"/>
    <s v="L-M-0.2"/>
    <n v="2"/>
    <x v="31"/>
    <s v="zponting10@altervista.org"/>
    <x v="0"/>
    <s v="Lib"/>
    <x v="0"/>
    <n v="0.2"/>
    <n v="4.3650000000000002"/>
    <n v="8.73"/>
    <x v="3"/>
    <x v="1"/>
  </r>
  <r>
    <s v="LGD-24408-274"/>
    <x v="29"/>
    <x v="32"/>
    <s v="L-L-0.5"/>
    <n v="3"/>
    <x v="32"/>
    <s v="sstrase11@booking.com"/>
    <x v="0"/>
    <s v="Lib"/>
    <x v="1"/>
    <n v="0.5"/>
    <n v="9.51"/>
    <n v="28.53"/>
    <x v="3"/>
    <x v="1"/>
  </r>
  <r>
    <s v="HCT-95608-959"/>
    <x v="30"/>
    <x v="33"/>
    <s v="R-M-2.5"/>
    <n v="5"/>
    <x v="33"/>
    <s v="dde12@unesco.org"/>
    <x v="0"/>
    <s v="Rob"/>
    <x v="0"/>
    <n v="2.5"/>
    <n v="22.884999999999998"/>
    <n v="114.42499999999998"/>
    <x v="0"/>
    <x v="1"/>
  </r>
  <r>
    <s v="OFX-99147-470"/>
    <x v="31"/>
    <x v="34"/>
    <s v="R-M-1"/>
    <n v="6"/>
    <x v="34"/>
    <s v=""/>
    <x v="0"/>
    <s v="Rob"/>
    <x v="0"/>
    <n v="1"/>
    <n v="9.9499999999999993"/>
    <n v="59.699999999999996"/>
    <x v="0"/>
    <x v="0"/>
  </r>
  <r>
    <s v="LUO-37559-016"/>
    <x v="32"/>
    <x v="35"/>
    <s v="L-M-1"/>
    <n v="3"/>
    <x v="35"/>
    <s v=""/>
    <x v="0"/>
    <s v="Lib"/>
    <x v="0"/>
    <n v="1"/>
    <n v="14.55"/>
    <n v="43.650000000000006"/>
    <x v="3"/>
    <x v="1"/>
  </r>
  <r>
    <s v="XWC-20610-167"/>
    <x v="33"/>
    <x v="36"/>
    <s v="E-D-0.2"/>
    <n v="2"/>
    <x v="36"/>
    <s v="lyeoland15@pbs.org"/>
    <x v="0"/>
    <s v="Exc"/>
    <x v="2"/>
    <n v="0.2"/>
    <n v="3.645"/>
    <n v="7.29"/>
    <x v="1"/>
    <x v="0"/>
  </r>
  <r>
    <s v="GPU-79113-136"/>
    <x v="34"/>
    <x v="37"/>
    <s v="R-D-0.2"/>
    <n v="3"/>
    <x v="37"/>
    <s v="atolworthy16@toplist.cz"/>
    <x v="0"/>
    <s v="Rob"/>
    <x v="2"/>
    <n v="0.2"/>
    <n v="2.6849999999999996"/>
    <n v="8.0549999999999997"/>
    <x v="0"/>
    <x v="0"/>
  </r>
  <r>
    <s v="ULR-52653-960"/>
    <x v="35"/>
    <x v="38"/>
    <s v="L-L-2.5"/>
    <n v="2"/>
    <x v="38"/>
    <s v=""/>
    <x v="0"/>
    <s v="Lib"/>
    <x v="1"/>
    <n v="2.5"/>
    <n v="36.454999999999998"/>
    <n v="72.91"/>
    <x v="3"/>
    <x v="1"/>
  </r>
  <r>
    <s v="HPI-42308-142"/>
    <x v="36"/>
    <x v="39"/>
    <s v="E-M-0.5"/>
    <n v="2"/>
    <x v="39"/>
    <s v="obaudassi18@seesaa.net"/>
    <x v="0"/>
    <s v="Exc"/>
    <x v="0"/>
    <n v="0.5"/>
    <n v="8.25"/>
    <n v="16.5"/>
    <x v="1"/>
    <x v="0"/>
  </r>
  <r>
    <s v="XHI-30227-581"/>
    <x v="37"/>
    <x v="40"/>
    <s v="L-D-2.5"/>
    <n v="6"/>
    <x v="40"/>
    <s v="pkingsbury19@comcast.net"/>
    <x v="0"/>
    <s v="Lib"/>
    <x v="2"/>
    <n v="2.5"/>
    <n v="29.784999999999997"/>
    <n v="178.70999999999998"/>
    <x v="3"/>
    <x v="1"/>
  </r>
  <r>
    <s v="DJH-05202-380"/>
    <x v="38"/>
    <x v="41"/>
    <s v="E-M-2.5"/>
    <n v="2"/>
    <x v="41"/>
    <s v=""/>
    <x v="0"/>
    <s v="Exc"/>
    <x v="0"/>
    <n v="2.5"/>
    <n v="31.624999999999996"/>
    <n v="63.249999999999993"/>
    <x v="1"/>
    <x v="0"/>
  </r>
  <r>
    <s v="VMW-26889-781"/>
    <x v="39"/>
    <x v="42"/>
    <s v="A-L-0.2"/>
    <n v="2"/>
    <x v="42"/>
    <s v="acurley1b@hao123.com"/>
    <x v="0"/>
    <s v="Ara"/>
    <x v="1"/>
    <n v="0.2"/>
    <n v="3.8849999999999998"/>
    <n v="7.77"/>
    <x v="2"/>
    <x v="0"/>
  </r>
  <r>
    <s v="DBU-81099-586"/>
    <x v="40"/>
    <x v="43"/>
    <s v="A-D-2.5"/>
    <n v="4"/>
    <x v="43"/>
    <s v="rmcgilvary1c@tamu.edu"/>
    <x v="0"/>
    <s v="Ara"/>
    <x v="2"/>
    <n v="2.5"/>
    <n v="22.884999999999998"/>
    <n v="91.539999999999992"/>
    <x v="2"/>
    <x v="1"/>
  </r>
  <r>
    <s v="PQA-54820-810"/>
    <x v="41"/>
    <x v="44"/>
    <s v="A-L-1"/>
    <n v="3"/>
    <x v="44"/>
    <s v="ipikett1d@xinhuanet.com"/>
    <x v="0"/>
    <s v="Ara"/>
    <x v="1"/>
    <n v="1"/>
    <n v="12.95"/>
    <n v="38.849999999999994"/>
    <x v="2"/>
    <x v="1"/>
  </r>
  <r>
    <s v="XKB-41924-202"/>
    <x v="42"/>
    <x v="45"/>
    <s v="L-D-0.5"/>
    <n v="2"/>
    <x v="45"/>
    <s v="ibouldon1e@gizmodo.com"/>
    <x v="0"/>
    <s v="Lib"/>
    <x v="2"/>
    <n v="0.5"/>
    <n v="7.77"/>
    <n v="15.54"/>
    <x v="3"/>
    <x v="1"/>
  </r>
  <r>
    <s v="DWZ-69106-473"/>
    <x v="43"/>
    <x v="46"/>
    <s v="L-L-2.5"/>
    <n v="4"/>
    <x v="46"/>
    <s v="kflanders1f@over-blog.com"/>
    <x v="1"/>
    <s v="Lib"/>
    <x v="1"/>
    <n v="2.5"/>
    <n v="36.454999999999998"/>
    <n v="145.82"/>
    <x v="3"/>
    <x v="0"/>
  </r>
  <r>
    <s v="YHV-68700-050"/>
    <x v="44"/>
    <x v="47"/>
    <s v="R-M-0.5"/>
    <n v="5"/>
    <x v="47"/>
    <s v="hmattioli1g@webmd.com"/>
    <x v="2"/>
    <s v="Rob"/>
    <x v="0"/>
    <n v="0.5"/>
    <n v="5.97"/>
    <n v="29.849999999999998"/>
    <x v="0"/>
    <x v="1"/>
  </r>
  <r>
    <s v="YHV-68700-050"/>
    <x v="44"/>
    <x v="47"/>
    <s v="L-L-2.5"/>
    <n v="2"/>
    <x v="47"/>
    <s v="hmattioli1g@webmd.com"/>
    <x v="2"/>
    <s v="Lib"/>
    <x v="1"/>
    <n v="2.5"/>
    <n v="36.454999999999998"/>
    <n v="72.91"/>
    <x v="3"/>
    <x v="1"/>
  </r>
  <r>
    <s v="KRB-88066-642"/>
    <x v="45"/>
    <x v="48"/>
    <s v="L-M-1"/>
    <n v="5"/>
    <x v="48"/>
    <s v="agillard1i@issuu.com"/>
    <x v="0"/>
    <s v="Lib"/>
    <x v="0"/>
    <n v="1"/>
    <n v="14.55"/>
    <n v="72.75"/>
    <x v="3"/>
    <x v="1"/>
  </r>
  <r>
    <s v="LQU-08404-173"/>
    <x v="46"/>
    <x v="49"/>
    <s v="L-L-1"/>
    <n v="3"/>
    <x v="49"/>
    <s v=""/>
    <x v="0"/>
    <s v="Lib"/>
    <x v="1"/>
    <n v="1"/>
    <n v="15.85"/>
    <n v="47.55"/>
    <x v="3"/>
    <x v="1"/>
  </r>
  <r>
    <s v="CWK-60159-881"/>
    <x v="47"/>
    <x v="50"/>
    <s v="E-D-0.2"/>
    <n v="3"/>
    <x v="50"/>
    <s v="tgrizard1k@odnoklassniki.ru"/>
    <x v="0"/>
    <s v="Exc"/>
    <x v="2"/>
    <n v="0.2"/>
    <n v="3.645"/>
    <n v="10.935"/>
    <x v="1"/>
    <x v="0"/>
  </r>
  <r>
    <s v="EEG-74197-843"/>
    <x v="48"/>
    <x v="51"/>
    <s v="E-L-1"/>
    <n v="4"/>
    <x v="51"/>
    <s v="rrelton1l@stanford.edu"/>
    <x v="0"/>
    <s v="Exc"/>
    <x v="1"/>
    <n v="1"/>
    <n v="14.85"/>
    <n v="59.4"/>
    <x v="1"/>
    <x v="1"/>
  </r>
  <r>
    <s v="UCZ-59708-525"/>
    <x v="49"/>
    <x v="52"/>
    <s v="L-D-2.5"/>
    <n v="3"/>
    <x v="52"/>
    <s v=""/>
    <x v="0"/>
    <s v="Lib"/>
    <x v="2"/>
    <n v="2.5"/>
    <n v="29.784999999999997"/>
    <n v="89.35499999999999"/>
    <x v="3"/>
    <x v="0"/>
  </r>
  <r>
    <s v="HUB-47311-849"/>
    <x v="50"/>
    <x v="53"/>
    <s v="L-M-0.5"/>
    <n v="3"/>
    <x v="53"/>
    <s v="sgilroy1n@eepurl.com"/>
    <x v="0"/>
    <s v="Lib"/>
    <x v="0"/>
    <n v="0.5"/>
    <n v="8.73"/>
    <n v="26.19"/>
    <x v="3"/>
    <x v="0"/>
  </r>
  <r>
    <s v="WYM-17686-694"/>
    <x v="51"/>
    <x v="54"/>
    <s v="A-D-2.5"/>
    <n v="5"/>
    <x v="54"/>
    <s v="ccottingham1o@wikipedia.org"/>
    <x v="0"/>
    <s v="Ara"/>
    <x v="2"/>
    <n v="2.5"/>
    <n v="22.884999999999998"/>
    <n v="114.42499999999998"/>
    <x v="2"/>
    <x v="1"/>
  </r>
  <r>
    <s v="ZYQ-15797-695"/>
    <x v="52"/>
    <x v="55"/>
    <s v="R-D-0.5"/>
    <n v="5"/>
    <x v="55"/>
    <s v=""/>
    <x v="2"/>
    <s v="Rob"/>
    <x v="2"/>
    <n v="0.5"/>
    <n v="5.3699999999999992"/>
    <n v="26.849999999999994"/>
    <x v="0"/>
    <x v="0"/>
  </r>
  <r>
    <s v="EEJ-16185-108"/>
    <x v="53"/>
    <x v="56"/>
    <s v="L-L-0.2"/>
    <n v="5"/>
    <x v="56"/>
    <s v=""/>
    <x v="0"/>
    <s v="Lib"/>
    <x v="1"/>
    <n v="0.2"/>
    <n v="4.7549999999999999"/>
    <n v="23.774999999999999"/>
    <x v="3"/>
    <x v="0"/>
  </r>
  <r>
    <s v="RWR-77888-800"/>
    <x v="54"/>
    <x v="57"/>
    <s v="A-M-0.5"/>
    <n v="1"/>
    <x v="57"/>
    <s v="adykes1r@eventbrite.com"/>
    <x v="0"/>
    <s v="Ara"/>
    <x v="0"/>
    <n v="0.5"/>
    <n v="6.75"/>
    <n v="6.75"/>
    <x v="2"/>
    <x v="1"/>
  </r>
  <r>
    <s v="LHN-75209-742"/>
    <x v="55"/>
    <x v="58"/>
    <s v="R-M-0.5"/>
    <n v="6"/>
    <x v="58"/>
    <s v=""/>
    <x v="0"/>
    <s v="Rob"/>
    <x v="0"/>
    <n v="0.5"/>
    <n v="5.97"/>
    <n v="35.82"/>
    <x v="0"/>
    <x v="0"/>
  </r>
  <r>
    <s v="TIR-71396-998"/>
    <x v="56"/>
    <x v="59"/>
    <s v="R-D-2.5"/>
    <n v="4"/>
    <x v="59"/>
    <s v="acockrem1t@engadget.com"/>
    <x v="0"/>
    <s v="Rob"/>
    <x v="2"/>
    <n v="2.5"/>
    <n v="20.584999999999997"/>
    <n v="82.339999999999989"/>
    <x v="0"/>
    <x v="0"/>
  </r>
  <r>
    <s v="RXF-37618-213"/>
    <x v="57"/>
    <x v="60"/>
    <s v="R-L-0.5"/>
    <n v="1"/>
    <x v="60"/>
    <s v="bumpleby1u@soundcloud.com"/>
    <x v="0"/>
    <s v="Rob"/>
    <x v="1"/>
    <n v="0.5"/>
    <n v="7.169999999999999"/>
    <n v="7.169999999999999"/>
    <x v="0"/>
    <x v="0"/>
  </r>
  <r>
    <s v="ANM-16388-634"/>
    <x v="58"/>
    <x v="61"/>
    <s v="L-L-0.2"/>
    <n v="2"/>
    <x v="61"/>
    <s v="nsaleway1v@dedecms.com"/>
    <x v="0"/>
    <s v="Lib"/>
    <x v="1"/>
    <n v="0.2"/>
    <n v="4.7549999999999999"/>
    <n v="9.51"/>
    <x v="3"/>
    <x v="1"/>
  </r>
  <r>
    <s v="WYL-29300-070"/>
    <x v="59"/>
    <x v="62"/>
    <s v="R-M-0.2"/>
    <n v="1"/>
    <x v="62"/>
    <s v="hgoulter1w@abc.net.au"/>
    <x v="0"/>
    <s v="Rob"/>
    <x v="0"/>
    <n v="0.2"/>
    <n v="2.9849999999999999"/>
    <n v="2.9849999999999999"/>
    <x v="0"/>
    <x v="1"/>
  </r>
  <r>
    <s v="JHW-74554-805"/>
    <x v="60"/>
    <x v="63"/>
    <s v="R-M-1"/>
    <n v="6"/>
    <x v="63"/>
    <s v="grizzello1x@symantec.com"/>
    <x v="2"/>
    <s v="Rob"/>
    <x v="0"/>
    <n v="1"/>
    <n v="9.9499999999999993"/>
    <n v="59.699999999999996"/>
    <x v="0"/>
    <x v="0"/>
  </r>
  <r>
    <s v="KYS-27063-603"/>
    <x v="61"/>
    <x v="64"/>
    <s v="E-L-2.5"/>
    <n v="4"/>
    <x v="64"/>
    <s v="slist1y@mapquest.com"/>
    <x v="0"/>
    <s v="Exc"/>
    <x v="1"/>
    <n v="2.5"/>
    <n v="34.154999999999994"/>
    <n v="136.61999999999998"/>
    <x v="1"/>
    <x v="1"/>
  </r>
  <r>
    <s v="GAZ-58626-277"/>
    <x v="62"/>
    <x v="65"/>
    <s v="L-L-0.2"/>
    <n v="2"/>
    <x v="65"/>
    <s v="sedmondson1z@theguardian.com"/>
    <x v="1"/>
    <s v="Lib"/>
    <x v="1"/>
    <n v="0.2"/>
    <n v="4.7549999999999999"/>
    <n v="9.51"/>
    <x v="3"/>
    <x v="1"/>
  </r>
  <r>
    <s v="RPJ-37787-335"/>
    <x v="63"/>
    <x v="66"/>
    <s v="A-M-2.5"/>
    <n v="3"/>
    <x v="66"/>
    <s v=""/>
    <x v="0"/>
    <s v="Ara"/>
    <x v="0"/>
    <n v="2.5"/>
    <n v="25.874999999999996"/>
    <n v="77.624999999999986"/>
    <x v="2"/>
    <x v="1"/>
  </r>
  <r>
    <s v="LEF-83057-763"/>
    <x v="64"/>
    <x v="67"/>
    <s v="L-M-0.2"/>
    <n v="5"/>
    <x v="67"/>
    <s v=""/>
    <x v="0"/>
    <s v="Lib"/>
    <x v="0"/>
    <n v="0.2"/>
    <n v="4.3650000000000002"/>
    <n v="21.825000000000003"/>
    <x v="3"/>
    <x v="0"/>
  </r>
  <r>
    <s v="RPW-36123-215"/>
    <x v="65"/>
    <x v="68"/>
    <s v="E-L-0.5"/>
    <n v="2"/>
    <x v="68"/>
    <s v="jrangall22@newsvine.com"/>
    <x v="0"/>
    <s v="Exc"/>
    <x v="1"/>
    <n v="0.5"/>
    <n v="8.91"/>
    <n v="17.82"/>
    <x v="1"/>
    <x v="0"/>
  </r>
  <r>
    <s v="WLL-59044-117"/>
    <x v="66"/>
    <x v="69"/>
    <s v="R-D-1"/>
    <n v="6"/>
    <x v="69"/>
    <s v="kboorn23@ezinearticles.com"/>
    <x v="1"/>
    <s v="Rob"/>
    <x v="2"/>
    <n v="1"/>
    <n v="8.9499999999999993"/>
    <n v="53.699999999999996"/>
    <x v="0"/>
    <x v="0"/>
  </r>
  <r>
    <s v="AWT-22827-563"/>
    <x v="67"/>
    <x v="70"/>
    <s v="R-L-0.2"/>
    <n v="1"/>
    <x v="70"/>
    <s v=""/>
    <x v="1"/>
    <s v="Rob"/>
    <x v="1"/>
    <n v="0.2"/>
    <n v="3.5849999999999995"/>
    <n v="3.5849999999999995"/>
    <x v="0"/>
    <x v="0"/>
  </r>
  <r>
    <s v="QLM-07145-668"/>
    <x v="68"/>
    <x v="71"/>
    <s v="E-D-0.2"/>
    <n v="2"/>
    <x v="71"/>
    <s v="celgey25@webs.com"/>
    <x v="0"/>
    <s v="Exc"/>
    <x v="2"/>
    <n v="0.2"/>
    <n v="3.645"/>
    <n v="7.29"/>
    <x v="1"/>
    <x v="1"/>
  </r>
  <r>
    <s v="HVQ-64398-930"/>
    <x v="69"/>
    <x v="72"/>
    <s v="A-M-0.5"/>
    <n v="6"/>
    <x v="72"/>
    <s v="lmizzi26@rakuten.co.jp"/>
    <x v="0"/>
    <s v="Ara"/>
    <x v="0"/>
    <n v="0.5"/>
    <n v="6.75"/>
    <n v="40.5"/>
    <x v="2"/>
    <x v="0"/>
  </r>
  <r>
    <s v="WRT-40778-247"/>
    <x v="70"/>
    <x v="73"/>
    <s v="R-L-1"/>
    <n v="4"/>
    <x v="73"/>
    <s v="cgiacomazzo27@jigsy.com"/>
    <x v="0"/>
    <s v="Rob"/>
    <x v="1"/>
    <n v="1"/>
    <n v="11.95"/>
    <n v="47.8"/>
    <x v="0"/>
    <x v="1"/>
  </r>
  <r>
    <s v="SUB-13006-125"/>
    <x v="71"/>
    <x v="74"/>
    <s v="A-L-0.5"/>
    <n v="5"/>
    <x v="74"/>
    <s v="aarnow28@arizona.edu"/>
    <x v="0"/>
    <s v="Ara"/>
    <x v="1"/>
    <n v="0.5"/>
    <n v="7.77"/>
    <n v="38.849999999999994"/>
    <x v="2"/>
    <x v="0"/>
  </r>
  <r>
    <s v="CQM-49696-263"/>
    <x v="72"/>
    <x v="75"/>
    <s v="L-L-2.5"/>
    <n v="3"/>
    <x v="75"/>
    <s v="syann29@senate.gov"/>
    <x v="0"/>
    <s v="Lib"/>
    <x v="1"/>
    <n v="2.5"/>
    <n v="36.454999999999998"/>
    <n v="109.36499999999999"/>
    <x v="3"/>
    <x v="0"/>
  </r>
  <r>
    <s v="KXN-85094-246"/>
    <x v="73"/>
    <x v="76"/>
    <s v="L-M-2.5"/>
    <n v="3"/>
    <x v="76"/>
    <s v="bnaulls2a@tiny.cc"/>
    <x v="1"/>
    <s v="Lib"/>
    <x v="0"/>
    <n v="2.5"/>
    <n v="33.464999999999996"/>
    <n v="100.39499999999998"/>
    <x v="3"/>
    <x v="0"/>
  </r>
  <r>
    <s v="XOQ-12405-419"/>
    <x v="74"/>
    <x v="77"/>
    <s v="R-D-2.5"/>
    <n v="4"/>
    <x v="77"/>
    <s v=""/>
    <x v="0"/>
    <s v="Rob"/>
    <x v="2"/>
    <n v="2.5"/>
    <n v="20.584999999999997"/>
    <n v="82.339999999999989"/>
    <x v="0"/>
    <x v="0"/>
  </r>
  <r>
    <s v="HYF-10254-369"/>
    <x v="75"/>
    <x v="78"/>
    <s v="L-L-0.5"/>
    <n v="1"/>
    <x v="78"/>
    <s v="zsherewood2c@apache.org"/>
    <x v="0"/>
    <s v="Lib"/>
    <x v="1"/>
    <n v="0.5"/>
    <n v="9.51"/>
    <n v="9.51"/>
    <x v="3"/>
    <x v="1"/>
  </r>
  <r>
    <s v="XXJ-47000-307"/>
    <x v="76"/>
    <x v="79"/>
    <s v="A-L-2.5"/>
    <n v="3"/>
    <x v="79"/>
    <s v="jdufaire2d@fc2.com"/>
    <x v="0"/>
    <s v="Ara"/>
    <x v="1"/>
    <n v="2.5"/>
    <n v="29.784999999999997"/>
    <n v="89.35499999999999"/>
    <x v="2"/>
    <x v="1"/>
  </r>
  <r>
    <s v="XXJ-47000-307"/>
    <x v="76"/>
    <x v="79"/>
    <s v="A-D-0.2"/>
    <n v="4"/>
    <x v="79"/>
    <s v="jdufaire2d@fc2.com"/>
    <x v="0"/>
    <s v="Ara"/>
    <x v="2"/>
    <n v="0.2"/>
    <n v="2.9849999999999999"/>
    <n v="11.94"/>
    <x v="2"/>
    <x v="1"/>
  </r>
  <r>
    <s v="ZDK-82166-357"/>
    <x v="77"/>
    <x v="80"/>
    <s v="A-M-1"/>
    <n v="3"/>
    <x v="80"/>
    <s v="bkeaveney2f@netlog.com"/>
    <x v="0"/>
    <s v="Ara"/>
    <x v="0"/>
    <n v="1"/>
    <n v="11.25"/>
    <n v="33.75"/>
    <x v="2"/>
    <x v="1"/>
  </r>
  <r>
    <s v="IHN-19982-362"/>
    <x v="78"/>
    <x v="81"/>
    <s v="R-L-1"/>
    <n v="3"/>
    <x v="81"/>
    <s v="egrise2g@cargocollective.com"/>
    <x v="0"/>
    <s v="Rob"/>
    <x v="1"/>
    <n v="1"/>
    <n v="11.95"/>
    <n v="35.849999999999994"/>
    <x v="0"/>
    <x v="1"/>
  </r>
  <r>
    <s v="VMT-10030-889"/>
    <x v="79"/>
    <x v="82"/>
    <s v="A-L-1"/>
    <n v="6"/>
    <x v="82"/>
    <s v="tgottelier2h@vistaprint.com"/>
    <x v="0"/>
    <s v="Ara"/>
    <x v="1"/>
    <n v="1"/>
    <n v="12.95"/>
    <n v="77.699999999999989"/>
    <x v="2"/>
    <x v="1"/>
  </r>
  <r>
    <s v="NHL-11063-100"/>
    <x v="80"/>
    <x v="83"/>
    <s v="A-L-1"/>
    <n v="4"/>
    <x v="83"/>
    <s v=""/>
    <x v="1"/>
    <s v="Ara"/>
    <x v="1"/>
    <n v="1"/>
    <n v="12.95"/>
    <n v="51.8"/>
    <x v="2"/>
    <x v="0"/>
  </r>
  <r>
    <s v="ROV-87448-086"/>
    <x v="81"/>
    <x v="84"/>
    <s v="A-M-2.5"/>
    <n v="4"/>
    <x v="84"/>
    <s v="agreenhead2j@dailymail.co.uk"/>
    <x v="0"/>
    <s v="Ara"/>
    <x v="0"/>
    <n v="2.5"/>
    <n v="25.874999999999996"/>
    <n v="103.49999999999999"/>
    <x v="2"/>
    <x v="1"/>
  </r>
  <r>
    <s v="DGY-35773-612"/>
    <x v="82"/>
    <x v="85"/>
    <s v="E-L-1"/>
    <n v="3"/>
    <x v="85"/>
    <s v=""/>
    <x v="0"/>
    <s v="Exc"/>
    <x v="1"/>
    <n v="1"/>
    <n v="14.85"/>
    <n v="44.55"/>
    <x v="1"/>
    <x v="0"/>
  </r>
  <r>
    <s v="YWH-50638-556"/>
    <x v="83"/>
    <x v="86"/>
    <s v="E-L-0.5"/>
    <n v="4"/>
    <x v="86"/>
    <s v="elangcaster2l@spotify.com"/>
    <x v="2"/>
    <s v="Exc"/>
    <x v="1"/>
    <n v="0.5"/>
    <n v="8.91"/>
    <n v="35.64"/>
    <x v="1"/>
    <x v="0"/>
  </r>
  <r>
    <s v="ISL-11200-600"/>
    <x v="84"/>
    <x v="87"/>
    <s v="A-D-0.2"/>
    <n v="6"/>
    <x v="87"/>
    <s v=""/>
    <x v="1"/>
    <s v="Ara"/>
    <x v="2"/>
    <n v="0.2"/>
    <n v="2.9849999999999999"/>
    <n v="17.91"/>
    <x v="2"/>
    <x v="0"/>
  </r>
  <r>
    <s v="LBZ-75997-047"/>
    <x v="85"/>
    <x v="88"/>
    <s v="A-M-2.5"/>
    <n v="6"/>
    <x v="88"/>
    <s v="nmagauran2n@51.la"/>
    <x v="0"/>
    <s v="Ara"/>
    <x v="0"/>
    <n v="2.5"/>
    <n v="25.874999999999996"/>
    <n v="155.24999999999997"/>
    <x v="2"/>
    <x v="1"/>
  </r>
  <r>
    <s v="EUH-08089-954"/>
    <x v="86"/>
    <x v="89"/>
    <s v="A-D-0.2"/>
    <n v="2"/>
    <x v="89"/>
    <s v="vkirdsch2o@google.fr"/>
    <x v="0"/>
    <s v="Ara"/>
    <x v="2"/>
    <n v="0.2"/>
    <n v="2.9849999999999999"/>
    <n v="5.97"/>
    <x v="2"/>
    <x v="1"/>
  </r>
  <r>
    <s v="BLD-12227-251"/>
    <x v="87"/>
    <x v="90"/>
    <s v="A-M-0.5"/>
    <n v="2"/>
    <x v="90"/>
    <s v="iwhapple2p@com.com"/>
    <x v="0"/>
    <s v="Ara"/>
    <x v="0"/>
    <n v="0.5"/>
    <n v="6.75"/>
    <n v="13.5"/>
    <x v="2"/>
    <x v="1"/>
  </r>
  <r>
    <s v="OPY-30711-853"/>
    <x v="25"/>
    <x v="91"/>
    <s v="A-D-0.2"/>
    <n v="1"/>
    <x v="91"/>
    <s v=""/>
    <x v="1"/>
    <s v="Ara"/>
    <x v="2"/>
    <n v="0.2"/>
    <n v="2.9849999999999999"/>
    <n v="2.9849999999999999"/>
    <x v="2"/>
    <x v="1"/>
  </r>
  <r>
    <s v="DBC-44122-300"/>
    <x v="88"/>
    <x v="92"/>
    <s v="L-M-0.2"/>
    <n v="3"/>
    <x v="92"/>
    <s v=""/>
    <x v="0"/>
    <s v="Lib"/>
    <x v="0"/>
    <n v="0.2"/>
    <n v="4.3650000000000002"/>
    <n v="13.095000000000001"/>
    <x v="3"/>
    <x v="0"/>
  </r>
  <r>
    <s v="FJQ-60035-234"/>
    <x v="89"/>
    <x v="93"/>
    <s v="A-L-0.2"/>
    <n v="2"/>
    <x v="93"/>
    <s v=""/>
    <x v="0"/>
    <s v="Ara"/>
    <x v="1"/>
    <n v="0.2"/>
    <n v="3.8849999999999998"/>
    <n v="7.77"/>
    <x v="2"/>
    <x v="0"/>
  </r>
  <r>
    <s v="HSF-66926-425"/>
    <x v="90"/>
    <x v="94"/>
    <s v="L-D-2.5"/>
    <n v="5"/>
    <x v="94"/>
    <s v="nyoules2t@reference.com"/>
    <x v="1"/>
    <s v="Lib"/>
    <x v="2"/>
    <n v="2.5"/>
    <n v="29.784999999999997"/>
    <n v="148.92499999999998"/>
    <x v="3"/>
    <x v="0"/>
  </r>
  <r>
    <s v="LQG-41416-375"/>
    <x v="91"/>
    <x v="95"/>
    <s v="L-D-1"/>
    <n v="3"/>
    <x v="95"/>
    <s v="daizikovitz2u@answers.com"/>
    <x v="1"/>
    <s v="Lib"/>
    <x v="2"/>
    <n v="1"/>
    <n v="12.95"/>
    <n v="38.849999999999994"/>
    <x v="3"/>
    <x v="0"/>
  </r>
  <r>
    <s v="VZO-97265-841"/>
    <x v="92"/>
    <x v="96"/>
    <s v="R-M-0.2"/>
    <n v="4"/>
    <x v="96"/>
    <s v="brevel2v@fastcompany.com"/>
    <x v="0"/>
    <s v="Rob"/>
    <x v="0"/>
    <n v="0.2"/>
    <n v="2.9849999999999999"/>
    <n v="11.94"/>
    <x v="0"/>
    <x v="1"/>
  </r>
  <r>
    <s v="MOR-12987-399"/>
    <x v="93"/>
    <x v="97"/>
    <s v="L-M-1"/>
    <n v="6"/>
    <x v="97"/>
    <s v="epriddis2w@nationalgeographic.com"/>
    <x v="0"/>
    <s v="Lib"/>
    <x v="0"/>
    <n v="1"/>
    <n v="14.55"/>
    <n v="87.300000000000011"/>
    <x v="3"/>
    <x v="1"/>
  </r>
  <r>
    <s v="UOA-23786-489"/>
    <x v="94"/>
    <x v="98"/>
    <s v="A-M-0.5"/>
    <n v="6"/>
    <x v="98"/>
    <s v="qveel2x@jugem.jp"/>
    <x v="0"/>
    <s v="Ara"/>
    <x v="0"/>
    <n v="0.5"/>
    <n v="6.75"/>
    <n v="40.5"/>
    <x v="2"/>
    <x v="0"/>
  </r>
  <r>
    <s v="AJL-52941-018"/>
    <x v="95"/>
    <x v="99"/>
    <s v="E-D-1"/>
    <n v="2"/>
    <x v="99"/>
    <s v="lconyers2y@twitter.com"/>
    <x v="0"/>
    <s v="Exc"/>
    <x v="2"/>
    <n v="1"/>
    <n v="12.15"/>
    <n v="24.3"/>
    <x v="1"/>
    <x v="1"/>
  </r>
  <r>
    <s v="XSZ-84273-421"/>
    <x v="96"/>
    <x v="100"/>
    <s v="R-M-0.5"/>
    <n v="3"/>
    <x v="100"/>
    <s v="pwye2z@dagondesign.com"/>
    <x v="0"/>
    <s v="Rob"/>
    <x v="0"/>
    <n v="0.5"/>
    <n v="5.97"/>
    <n v="17.91"/>
    <x v="0"/>
    <x v="0"/>
  </r>
  <r>
    <s v="NUN-48214-216"/>
    <x v="97"/>
    <x v="101"/>
    <s v="A-M-0.5"/>
    <n v="4"/>
    <x v="101"/>
    <s v=""/>
    <x v="0"/>
    <s v="Ara"/>
    <x v="0"/>
    <n v="0.5"/>
    <n v="6.75"/>
    <n v="27"/>
    <x v="2"/>
    <x v="1"/>
  </r>
  <r>
    <s v="AKV-93064-769"/>
    <x v="98"/>
    <x v="102"/>
    <s v="L-D-0.5"/>
    <n v="1"/>
    <x v="102"/>
    <s v="tsheryn31@mtv.com"/>
    <x v="0"/>
    <s v="Lib"/>
    <x v="2"/>
    <n v="0.5"/>
    <n v="7.77"/>
    <n v="7.77"/>
    <x v="3"/>
    <x v="0"/>
  </r>
  <r>
    <s v="BRB-40903-533"/>
    <x v="99"/>
    <x v="103"/>
    <s v="E-L-0.2"/>
    <n v="3"/>
    <x v="103"/>
    <s v="mredgrave32@cargocollective.com"/>
    <x v="0"/>
    <s v="Exc"/>
    <x v="1"/>
    <n v="0.2"/>
    <n v="4.4550000000000001"/>
    <n v="13.365"/>
    <x v="1"/>
    <x v="0"/>
  </r>
  <r>
    <s v="GPR-19973-483"/>
    <x v="100"/>
    <x v="104"/>
    <s v="R-D-0.5"/>
    <n v="5"/>
    <x v="104"/>
    <s v="bfominov33@yale.edu"/>
    <x v="0"/>
    <s v="Rob"/>
    <x v="2"/>
    <n v="0.5"/>
    <n v="5.3699999999999992"/>
    <n v="26.849999999999994"/>
    <x v="0"/>
    <x v="1"/>
  </r>
  <r>
    <s v="XIY-43041-882"/>
    <x v="101"/>
    <x v="105"/>
    <s v="A-M-1"/>
    <n v="1"/>
    <x v="105"/>
    <s v="scritchlow34@un.org"/>
    <x v="0"/>
    <s v="Ara"/>
    <x v="0"/>
    <n v="1"/>
    <n v="11.25"/>
    <n v="11.25"/>
    <x v="2"/>
    <x v="1"/>
  </r>
  <r>
    <s v="YGY-98425-969"/>
    <x v="102"/>
    <x v="106"/>
    <s v="L-M-1"/>
    <n v="1"/>
    <x v="106"/>
    <s v="msteptow35@earthlink.net"/>
    <x v="1"/>
    <s v="Lib"/>
    <x v="0"/>
    <n v="1"/>
    <n v="14.55"/>
    <n v="14.55"/>
    <x v="3"/>
    <x v="1"/>
  </r>
  <r>
    <s v="MSB-08397-648"/>
    <x v="103"/>
    <x v="107"/>
    <s v="R-L-0.2"/>
    <n v="4"/>
    <x v="107"/>
    <s v=""/>
    <x v="0"/>
    <s v="Rob"/>
    <x v="1"/>
    <n v="0.2"/>
    <n v="3.5849999999999995"/>
    <n v="14.339999999999998"/>
    <x v="0"/>
    <x v="1"/>
  </r>
  <r>
    <s v="WDR-06028-345"/>
    <x v="104"/>
    <x v="108"/>
    <s v="L-L-1"/>
    <n v="1"/>
    <x v="108"/>
    <s v="imulliner37@pinterest.com"/>
    <x v="2"/>
    <s v="Lib"/>
    <x v="1"/>
    <n v="1"/>
    <n v="15.85"/>
    <n v="15.85"/>
    <x v="3"/>
    <x v="1"/>
  </r>
  <r>
    <s v="MXM-42948-061"/>
    <x v="105"/>
    <x v="109"/>
    <s v="L-L-0.2"/>
    <n v="4"/>
    <x v="109"/>
    <s v="gstandley38@dion.ne.jp"/>
    <x v="1"/>
    <s v="Lib"/>
    <x v="1"/>
    <n v="0.2"/>
    <n v="4.7549999999999999"/>
    <n v="19.02"/>
    <x v="3"/>
    <x v="0"/>
  </r>
  <r>
    <s v="MGQ-98961-173"/>
    <x v="11"/>
    <x v="110"/>
    <s v="L-L-0.5"/>
    <n v="4"/>
    <x v="110"/>
    <s v="bdrage39@youku.com"/>
    <x v="0"/>
    <s v="Lib"/>
    <x v="1"/>
    <n v="0.5"/>
    <n v="9.51"/>
    <n v="38.04"/>
    <x v="3"/>
    <x v="1"/>
  </r>
  <r>
    <s v="RFH-64349-897"/>
    <x v="106"/>
    <x v="111"/>
    <s v="E-D-0.5"/>
    <n v="3"/>
    <x v="111"/>
    <s v="myallop3a@fema.gov"/>
    <x v="0"/>
    <s v="Exc"/>
    <x v="2"/>
    <n v="0.5"/>
    <n v="7.29"/>
    <n v="21.87"/>
    <x v="1"/>
    <x v="0"/>
  </r>
  <r>
    <s v="TKL-20738-660"/>
    <x v="107"/>
    <x v="112"/>
    <s v="E-M-0.2"/>
    <n v="1"/>
    <x v="112"/>
    <s v="cswitsur3b@chronoengine.com"/>
    <x v="0"/>
    <s v="Exc"/>
    <x v="0"/>
    <n v="0.2"/>
    <n v="4.125"/>
    <n v="4.125"/>
    <x v="1"/>
    <x v="1"/>
  </r>
  <r>
    <s v="TKL-20738-660"/>
    <x v="107"/>
    <x v="112"/>
    <s v="A-L-0.2"/>
    <n v="1"/>
    <x v="112"/>
    <s v="cswitsur3b@chronoengine.com"/>
    <x v="0"/>
    <s v="Ara"/>
    <x v="1"/>
    <n v="0.2"/>
    <n v="3.8849999999999998"/>
    <n v="3.8849999999999998"/>
    <x v="2"/>
    <x v="1"/>
  </r>
  <r>
    <s v="TKL-20738-660"/>
    <x v="107"/>
    <x v="112"/>
    <s v="E-M-1"/>
    <n v="5"/>
    <x v="112"/>
    <s v="cswitsur3b@chronoengine.com"/>
    <x v="0"/>
    <s v="Exc"/>
    <x v="0"/>
    <n v="1"/>
    <n v="13.75"/>
    <n v="68.75"/>
    <x v="1"/>
    <x v="1"/>
  </r>
  <r>
    <s v="GOW-03198-575"/>
    <x v="108"/>
    <x v="113"/>
    <s v="A-D-0.5"/>
    <n v="4"/>
    <x v="113"/>
    <s v="mludwell3e@blogger.com"/>
    <x v="0"/>
    <s v="Ara"/>
    <x v="2"/>
    <n v="0.5"/>
    <n v="5.97"/>
    <n v="23.88"/>
    <x v="2"/>
    <x v="0"/>
  </r>
  <r>
    <s v="QJB-90477-635"/>
    <x v="109"/>
    <x v="114"/>
    <s v="L-L-2.5"/>
    <n v="4"/>
    <x v="114"/>
    <s v="dbeauchamp3f@usda.gov"/>
    <x v="0"/>
    <s v="Lib"/>
    <x v="1"/>
    <n v="2.5"/>
    <n v="36.454999999999998"/>
    <n v="145.82"/>
    <x v="3"/>
    <x v="1"/>
  </r>
  <r>
    <s v="MWP-46239-785"/>
    <x v="110"/>
    <x v="115"/>
    <s v="L-M-0.2"/>
    <n v="5"/>
    <x v="115"/>
    <s v="srodliff3g@ted.com"/>
    <x v="0"/>
    <s v="Lib"/>
    <x v="0"/>
    <n v="0.2"/>
    <n v="4.3650000000000002"/>
    <n v="21.825000000000003"/>
    <x v="3"/>
    <x v="0"/>
  </r>
  <r>
    <s v="QDV-03406-248"/>
    <x v="111"/>
    <x v="116"/>
    <s v="L-M-0.5"/>
    <n v="3"/>
    <x v="116"/>
    <s v="swoodham3h@businesswire.com"/>
    <x v="1"/>
    <s v="Lib"/>
    <x v="0"/>
    <n v="0.5"/>
    <n v="8.73"/>
    <n v="26.19"/>
    <x v="3"/>
    <x v="0"/>
  </r>
  <r>
    <s v="GPH-40635-105"/>
    <x v="112"/>
    <x v="117"/>
    <s v="A-M-1"/>
    <n v="1"/>
    <x v="117"/>
    <s v="hsynnot3i@about.com"/>
    <x v="0"/>
    <s v="Ara"/>
    <x v="0"/>
    <n v="1"/>
    <n v="11.25"/>
    <n v="11.25"/>
    <x v="2"/>
    <x v="1"/>
  </r>
  <r>
    <s v="JOM-80930-071"/>
    <x v="113"/>
    <x v="118"/>
    <s v="L-D-1"/>
    <n v="6"/>
    <x v="118"/>
    <s v="rlepere3j@shop-pro.jp"/>
    <x v="1"/>
    <s v="Lib"/>
    <x v="2"/>
    <n v="1"/>
    <n v="12.95"/>
    <n v="77.699999999999989"/>
    <x v="3"/>
    <x v="1"/>
  </r>
  <r>
    <s v="OIL-26493-755"/>
    <x v="114"/>
    <x v="119"/>
    <s v="A-M-0.5"/>
    <n v="1"/>
    <x v="119"/>
    <s v="twoofinden3k@businesswire.com"/>
    <x v="0"/>
    <s v="Ara"/>
    <x v="0"/>
    <n v="0.5"/>
    <n v="6.75"/>
    <n v="6.75"/>
    <x v="2"/>
    <x v="1"/>
  </r>
  <r>
    <s v="CYV-13426-645"/>
    <x v="115"/>
    <x v="120"/>
    <s v="E-D-1"/>
    <n v="1"/>
    <x v="120"/>
    <s v="edacca3l@google.pl"/>
    <x v="0"/>
    <s v="Exc"/>
    <x v="2"/>
    <n v="1"/>
    <n v="12.15"/>
    <n v="12.15"/>
    <x v="1"/>
    <x v="0"/>
  </r>
  <r>
    <s v="WRP-39846-614"/>
    <x v="49"/>
    <x v="121"/>
    <s v="A-L-2.5"/>
    <n v="5"/>
    <x v="121"/>
    <s v=""/>
    <x v="1"/>
    <s v="Ara"/>
    <x v="1"/>
    <n v="2.5"/>
    <n v="29.784999999999997"/>
    <n v="148.92499999999998"/>
    <x v="2"/>
    <x v="0"/>
  </r>
  <r>
    <s v="VDZ-76673-968"/>
    <x v="116"/>
    <x v="122"/>
    <s v="E-D-0.5"/>
    <n v="2"/>
    <x v="122"/>
    <s v="bhindsberg3n@blogs.com"/>
    <x v="0"/>
    <s v="Exc"/>
    <x v="2"/>
    <n v="0.5"/>
    <n v="7.29"/>
    <n v="14.58"/>
    <x v="1"/>
    <x v="0"/>
  </r>
  <r>
    <s v="VTV-03546-175"/>
    <x v="117"/>
    <x v="123"/>
    <s v="A-L-2.5"/>
    <n v="5"/>
    <x v="123"/>
    <s v="orobins3o@salon.com"/>
    <x v="0"/>
    <s v="Ara"/>
    <x v="1"/>
    <n v="2.5"/>
    <n v="29.784999999999997"/>
    <n v="148.92499999999998"/>
    <x v="2"/>
    <x v="0"/>
  </r>
  <r>
    <s v="GHR-72274-715"/>
    <x v="118"/>
    <x v="124"/>
    <s v="L-D-1"/>
    <n v="1"/>
    <x v="124"/>
    <s v="osyseland3p@independent.co.uk"/>
    <x v="0"/>
    <s v="Lib"/>
    <x v="2"/>
    <n v="1"/>
    <n v="12.95"/>
    <n v="12.95"/>
    <x v="3"/>
    <x v="1"/>
  </r>
  <r>
    <s v="ZGK-97262-313"/>
    <x v="119"/>
    <x v="125"/>
    <s v="E-M-2.5"/>
    <n v="3"/>
    <x v="125"/>
    <s v=""/>
    <x v="0"/>
    <s v="Exc"/>
    <x v="0"/>
    <n v="2.5"/>
    <n v="31.624999999999996"/>
    <n v="94.874999999999986"/>
    <x v="1"/>
    <x v="0"/>
  </r>
  <r>
    <s v="ZFS-30776-804"/>
    <x v="120"/>
    <x v="126"/>
    <s v="A-L-0.5"/>
    <n v="5"/>
    <x v="126"/>
    <s v="bmcamish2e@tripadvisor.com"/>
    <x v="0"/>
    <s v="Ara"/>
    <x v="1"/>
    <n v="0.5"/>
    <n v="7.77"/>
    <n v="38.849999999999994"/>
    <x v="2"/>
    <x v="0"/>
  </r>
  <r>
    <s v="QUU-91729-492"/>
    <x v="121"/>
    <x v="127"/>
    <s v="A-D-0.2"/>
    <n v="4"/>
    <x v="127"/>
    <s v="lkeenleyside3s@topsy.com"/>
    <x v="0"/>
    <s v="Ara"/>
    <x v="2"/>
    <n v="0.2"/>
    <n v="2.9849999999999999"/>
    <n v="11.94"/>
    <x v="2"/>
    <x v="1"/>
  </r>
  <r>
    <s v="PVI-72795-960"/>
    <x v="122"/>
    <x v="128"/>
    <s v="E-L-2.5"/>
    <n v="3"/>
    <x v="128"/>
    <s v=""/>
    <x v="1"/>
    <s v="Exc"/>
    <x v="1"/>
    <n v="2.5"/>
    <n v="34.154999999999994"/>
    <n v="102.46499999999997"/>
    <x v="1"/>
    <x v="1"/>
  </r>
  <r>
    <s v="PPP-78935-365"/>
    <x v="123"/>
    <x v="129"/>
    <s v="E-D-1"/>
    <n v="4"/>
    <x v="129"/>
    <s v=""/>
    <x v="0"/>
    <s v="Exc"/>
    <x v="2"/>
    <n v="1"/>
    <n v="12.15"/>
    <n v="48.6"/>
    <x v="1"/>
    <x v="1"/>
  </r>
  <r>
    <s v="JUO-34131-517"/>
    <x v="124"/>
    <x v="130"/>
    <s v="L-D-1"/>
    <n v="6"/>
    <x v="130"/>
    <s v=""/>
    <x v="0"/>
    <s v="Lib"/>
    <x v="2"/>
    <n v="1"/>
    <n v="12.95"/>
    <n v="77.699999999999989"/>
    <x v="3"/>
    <x v="0"/>
  </r>
  <r>
    <s v="ZJE-89333-489"/>
    <x v="125"/>
    <x v="131"/>
    <s v="L-D-2.5"/>
    <n v="1"/>
    <x v="131"/>
    <s v="vkundt3w@bigcartel.com"/>
    <x v="1"/>
    <s v="Lib"/>
    <x v="2"/>
    <n v="2.5"/>
    <n v="29.784999999999997"/>
    <n v="29.784999999999997"/>
    <x v="3"/>
    <x v="0"/>
  </r>
  <r>
    <s v="LOO-35324-159"/>
    <x v="126"/>
    <x v="132"/>
    <s v="A-L-0.2"/>
    <n v="4"/>
    <x v="132"/>
    <s v="bbett3x@google.de"/>
    <x v="0"/>
    <s v="Ara"/>
    <x v="1"/>
    <n v="0.2"/>
    <n v="3.8849999999999998"/>
    <n v="15.54"/>
    <x v="2"/>
    <x v="0"/>
  </r>
  <r>
    <s v="JBQ-93412-846"/>
    <x v="127"/>
    <x v="133"/>
    <s v="E-L-2.5"/>
    <n v="4"/>
    <x v="133"/>
    <s v=""/>
    <x v="1"/>
    <s v="Exc"/>
    <x v="1"/>
    <n v="2.5"/>
    <n v="34.154999999999994"/>
    <n v="136.61999999999998"/>
    <x v="1"/>
    <x v="0"/>
  </r>
  <r>
    <s v="EHX-66333-637"/>
    <x v="128"/>
    <x v="134"/>
    <s v="L-M-0.5"/>
    <n v="2"/>
    <x v="134"/>
    <s v="dstaite3z@scientificamerican.com"/>
    <x v="0"/>
    <s v="Lib"/>
    <x v="0"/>
    <n v="0.5"/>
    <n v="8.73"/>
    <n v="17.46"/>
    <x v="3"/>
    <x v="1"/>
  </r>
  <r>
    <s v="WXG-25759-236"/>
    <x v="103"/>
    <x v="135"/>
    <s v="E-L-2.5"/>
    <n v="2"/>
    <x v="135"/>
    <s v="wkeyse40@apple.com"/>
    <x v="0"/>
    <s v="Exc"/>
    <x v="1"/>
    <n v="2.5"/>
    <n v="34.154999999999994"/>
    <n v="68.309999999999988"/>
    <x v="1"/>
    <x v="0"/>
  </r>
  <r>
    <s v="QNA-31113-984"/>
    <x v="129"/>
    <x v="136"/>
    <s v="L-M-0.2"/>
    <n v="4"/>
    <x v="136"/>
    <s v="oclausenthue41@marriott.com"/>
    <x v="0"/>
    <s v="Lib"/>
    <x v="0"/>
    <n v="0.2"/>
    <n v="4.3650000000000002"/>
    <n v="17.46"/>
    <x v="3"/>
    <x v="1"/>
  </r>
  <r>
    <s v="ZWI-52029-159"/>
    <x v="130"/>
    <x v="137"/>
    <s v="L-M-1"/>
    <n v="3"/>
    <x v="137"/>
    <s v="lfrancisco42@fema.gov"/>
    <x v="0"/>
    <s v="Lib"/>
    <x v="0"/>
    <n v="1"/>
    <n v="14.55"/>
    <n v="43.650000000000006"/>
    <x v="3"/>
    <x v="1"/>
  </r>
  <r>
    <s v="ZWI-52029-159"/>
    <x v="130"/>
    <x v="137"/>
    <s v="E-M-1"/>
    <n v="2"/>
    <x v="137"/>
    <s v="lfrancisco42@fema.gov"/>
    <x v="0"/>
    <s v="Exc"/>
    <x v="0"/>
    <n v="1"/>
    <n v="13.75"/>
    <n v="27.5"/>
    <x v="1"/>
    <x v="1"/>
  </r>
  <r>
    <s v="DFS-49954-707"/>
    <x v="131"/>
    <x v="138"/>
    <s v="E-D-0.2"/>
    <n v="5"/>
    <x v="138"/>
    <s v="gskingle44@clickbank.net"/>
    <x v="0"/>
    <s v="Exc"/>
    <x v="2"/>
    <n v="0.2"/>
    <n v="3.645"/>
    <n v="18.225000000000001"/>
    <x v="1"/>
    <x v="0"/>
  </r>
  <r>
    <s v="VYP-89830-878"/>
    <x v="132"/>
    <x v="139"/>
    <s v="A-M-2.5"/>
    <n v="2"/>
    <x v="139"/>
    <s v=""/>
    <x v="0"/>
    <s v="Ara"/>
    <x v="0"/>
    <n v="2.5"/>
    <n v="25.874999999999996"/>
    <n v="51.749999999999993"/>
    <x v="2"/>
    <x v="0"/>
  </r>
  <r>
    <s v="AMT-40418-362"/>
    <x v="133"/>
    <x v="140"/>
    <s v="L-D-1"/>
    <n v="1"/>
    <x v="140"/>
    <s v="jbalsillie46@princeton.edu"/>
    <x v="0"/>
    <s v="Lib"/>
    <x v="2"/>
    <n v="1"/>
    <n v="12.95"/>
    <n v="12.95"/>
    <x v="3"/>
    <x v="0"/>
  </r>
  <r>
    <s v="NFQ-23241-793"/>
    <x v="134"/>
    <x v="141"/>
    <s v="A-M-1"/>
    <n v="3"/>
    <x v="141"/>
    <s v=""/>
    <x v="0"/>
    <s v="Ara"/>
    <x v="0"/>
    <n v="1"/>
    <n v="11.25"/>
    <n v="33.75"/>
    <x v="2"/>
    <x v="0"/>
  </r>
  <r>
    <s v="JQK-64922-985"/>
    <x v="113"/>
    <x v="142"/>
    <s v="R-M-2.5"/>
    <n v="3"/>
    <x v="142"/>
    <s v="bleffek48@ning.com"/>
    <x v="0"/>
    <s v="Rob"/>
    <x v="0"/>
    <n v="2.5"/>
    <n v="22.884999999999998"/>
    <n v="68.655000000000001"/>
    <x v="0"/>
    <x v="0"/>
  </r>
  <r>
    <s v="YET-17732-678"/>
    <x v="135"/>
    <x v="143"/>
    <s v="R-D-0.2"/>
    <n v="1"/>
    <x v="143"/>
    <s v=""/>
    <x v="0"/>
    <s v="Rob"/>
    <x v="2"/>
    <n v="0.2"/>
    <n v="2.6849999999999996"/>
    <n v="2.6849999999999996"/>
    <x v="0"/>
    <x v="1"/>
  </r>
  <r>
    <s v="NKW-24945-846"/>
    <x v="35"/>
    <x v="144"/>
    <s v="A-D-2.5"/>
    <n v="5"/>
    <x v="144"/>
    <s v="jpray4a@youtube.com"/>
    <x v="0"/>
    <s v="Ara"/>
    <x v="2"/>
    <n v="2.5"/>
    <n v="22.884999999999998"/>
    <n v="114.42499999999998"/>
    <x v="2"/>
    <x v="1"/>
  </r>
  <r>
    <s v="VKA-82720-513"/>
    <x v="136"/>
    <x v="145"/>
    <s v="A-M-2.5"/>
    <n v="6"/>
    <x v="145"/>
    <s v="gholborn4b@ow.ly"/>
    <x v="0"/>
    <s v="Ara"/>
    <x v="0"/>
    <n v="2.5"/>
    <n v="25.874999999999996"/>
    <n v="155.24999999999997"/>
    <x v="2"/>
    <x v="0"/>
  </r>
  <r>
    <s v="THA-60599-417"/>
    <x v="137"/>
    <x v="146"/>
    <s v="A-M-2.5"/>
    <n v="3"/>
    <x v="146"/>
    <s v="fkeinrat4c@dailymail.co.uk"/>
    <x v="0"/>
    <s v="Ara"/>
    <x v="0"/>
    <n v="2.5"/>
    <n v="25.874999999999996"/>
    <n v="77.624999999999986"/>
    <x v="2"/>
    <x v="0"/>
  </r>
  <r>
    <s v="MEK-39769-035"/>
    <x v="138"/>
    <x v="147"/>
    <s v="R-D-2.5"/>
    <n v="3"/>
    <x v="147"/>
    <s v="pyea4d@aol.com"/>
    <x v="1"/>
    <s v="Rob"/>
    <x v="2"/>
    <n v="2.5"/>
    <n v="20.584999999999997"/>
    <n v="61.754999999999995"/>
    <x v="0"/>
    <x v="1"/>
  </r>
  <r>
    <s v="JAF-18294-750"/>
    <x v="139"/>
    <x v="148"/>
    <s v="R-D-2.5"/>
    <n v="6"/>
    <x v="148"/>
    <s v=""/>
    <x v="0"/>
    <s v="Rob"/>
    <x v="2"/>
    <n v="2.5"/>
    <n v="20.584999999999997"/>
    <n v="123.50999999999999"/>
    <x v="0"/>
    <x v="0"/>
  </r>
  <r>
    <s v="TME-59627-221"/>
    <x v="140"/>
    <x v="149"/>
    <s v="L-L-2.5"/>
    <n v="6"/>
    <x v="149"/>
    <s v=""/>
    <x v="0"/>
    <s v="Lib"/>
    <x v="1"/>
    <n v="2.5"/>
    <n v="36.454999999999998"/>
    <n v="218.73"/>
    <x v="3"/>
    <x v="1"/>
  </r>
  <r>
    <s v="UDG-65353-824"/>
    <x v="141"/>
    <x v="150"/>
    <s v="E-M-0.5"/>
    <n v="4"/>
    <x v="150"/>
    <s v="kswede4g@addthis.com"/>
    <x v="0"/>
    <s v="Exc"/>
    <x v="0"/>
    <n v="0.5"/>
    <n v="8.25"/>
    <n v="33"/>
    <x v="1"/>
    <x v="1"/>
  </r>
  <r>
    <s v="ENQ-42923-176"/>
    <x v="142"/>
    <x v="151"/>
    <s v="A-L-0.5"/>
    <n v="3"/>
    <x v="151"/>
    <s v="lrubrow4h@microsoft.com"/>
    <x v="0"/>
    <s v="Ara"/>
    <x v="1"/>
    <n v="0.5"/>
    <n v="7.77"/>
    <n v="23.31"/>
    <x v="2"/>
    <x v="1"/>
  </r>
  <r>
    <s v="CBT-55781-720"/>
    <x v="143"/>
    <x v="152"/>
    <s v="E-D-0.5"/>
    <n v="3"/>
    <x v="152"/>
    <s v="dtift4i@netvibes.com"/>
    <x v="0"/>
    <s v="Exc"/>
    <x v="2"/>
    <n v="0.5"/>
    <n v="7.29"/>
    <n v="21.87"/>
    <x v="1"/>
    <x v="0"/>
  </r>
  <r>
    <s v="NEU-86533-016"/>
    <x v="144"/>
    <x v="153"/>
    <s v="R-D-0.2"/>
    <n v="6"/>
    <x v="153"/>
    <s v="gschonfeld4j@oracle.com"/>
    <x v="0"/>
    <s v="Rob"/>
    <x v="2"/>
    <n v="0.2"/>
    <n v="2.6849999999999996"/>
    <n v="16.11"/>
    <x v="0"/>
    <x v="1"/>
  </r>
  <r>
    <s v="BYU-58154-603"/>
    <x v="145"/>
    <x v="154"/>
    <s v="E-D-0.5"/>
    <n v="4"/>
    <x v="154"/>
    <s v="cfeye4k@google.co.jp"/>
    <x v="1"/>
    <s v="Exc"/>
    <x v="2"/>
    <n v="0.5"/>
    <n v="7.29"/>
    <n v="29.16"/>
    <x v="1"/>
    <x v="1"/>
  </r>
  <r>
    <s v="EHJ-05910-257"/>
    <x v="146"/>
    <x v="155"/>
    <s v="R-D-1"/>
    <n v="6"/>
    <x v="155"/>
    <s v=""/>
    <x v="0"/>
    <s v="Rob"/>
    <x v="2"/>
    <n v="1"/>
    <n v="8.9499999999999993"/>
    <n v="53.699999999999996"/>
    <x v="0"/>
    <x v="0"/>
  </r>
  <r>
    <s v="EIL-44855-309"/>
    <x v="147"/>
    <x v="156"/>
    <s v="R-D-0.5"/>
    <n v="5"/>
    <x v="156"/>
    <s v=""/>
    <x v="0"/>
    <s v="Rob"/>
    <x v="2"/>
    <n v="0.5"/>
    <n v="5.3699999999999992"/>
    <n v="26.849999999999994"/>
    <x v="0"/>
    <x v="0"/>
  </r>
  <r>
    <s v="HCA-87224-420"/>
    <x v="148"/>
    <x v="157"/>
    <s v="E-M-0.5"/>
    <n v="5"/>
    <x v="157"/>
    <s v="tfero4n@comsenz.com"/>
    <x v="0"/>
    <s v="Exc"/>
    <x v="0"/>
    <n v="0.5"/>
    <n v="8.25"/>
    <n v="41.25"/>
    <x v="1"/>
    <x v="0"/>
  </r>
  <r>
    <s v="ABO-29054-365"/>
    <x v="149"/>
    <x v="158"/>
    <s v="A-M-0.5"/>
    <n v="6"/>
    <x v="158"/>
    <s v=""/>
    <x v="1"/>
    <s v="Ara"/>
    <x v="0"/>
    <n v="0.5"/>
    <n v="6.75"/>
    <n v="40.5"/>
    <x v="2"/>
    <x v="1"/>
  </r>
  <r>
    <s v="TKN-58485-031"/>
    <x v="150"/>
    <x v="159"/>
    <s v="R-D-1"/>
    <n v="2"/>
    <x v="159"/>
    <s v="fdauney4p@sphinn.com"/>
    <x v="1"/>
    <s v="Rob"/>
    <x v="2"/>
    <n v="1"/>
    <n v="8.9499999999999993"/>
    <n v="17.899999999999999"/>
    <x v="0"/>
    <x v="1"/>
  </r>
  <r>
    <s v="RCK-04069-371"/>
    <x v="151"/>
    <x v="160"/>
    <s v="E-L-2.5"/>
    <n v="2"/>
    <x v="160"/>
    <s v="searley4q@youku.com"/>
    <x v="2"/>
    <s v="Exc"/>
    <x v="1"/>
    <n v="2.5"/>
    <n v="34.154999999999994"/>
    <n v="68.309999999999988"/>
    <x v="1"/>
    <x v="1"/>
  </r>
  <r>
    <s v="IRJ-67095-738"/>
    <x v="13"/>
    <x v="161"/>
    <s v="E-M-2.5"/>
    <n v="2"/>
    <x v="161"/>
    <s v="mchamberlayne4r@bigcartel.com"/>
    <x v="0"/>
    <s v="Exc"/>
    <x v="0"/>
    <n v="2.5"/>
    <n v="31.624999999999996"/>
    <n v="63.249999999999993"/>
    <x v="1"/>
    <x v="0"/>
  </r>
  <r>
    <s v="VEA-31961-977"/>
    <x v="79"/>
    <x v="162"/>
    <s v="E-D-0.5"/>
    <n v="3"/>
    <x v="162"/>
    <s v="bflaherty4s@moonfruit.com"/>
    <x v="1"/>
    <s v="Exc"/>
    <x v="2"/>
    <n v="0.5"/>
    <n v="7.29"/>
    <n v="21.87"/>
    <x v="1"/>
    <x v="1"/>
  </r>
  <r>
    <s v="BAF-42286-205"/>
    <x v="152"/>
    <x v="163"/>
    <s v="R-M-2.5"/>
    <n v="4"/>
    <x v="163"/>
    <s v="ocolbeck4t@sina.com.cn"/>
    <x v="0"/>
    <s v="Rob"/>
    <x v="0"/>
    <n v="2.5"/>
    <n v="22.884999999999998"/>
    <n v="91.539999999999992"/>
    <x v="0"/>
    <x v="1"/>
  </r>
  <r>
    <s v="WOR-52762-511"/>
    <x v="153"/>
    <x v="164"/>
    <s v="E-L-2.5"/>
    <n v="6"/>
    <x v="164"/>
    <s v=""/>
    <x v="0"/>
    <s v="Exc"/>
    <x v="1"/>
    <n v="2.5"/>
    <n v="34.154999999999994"/>
    <n v="204.92999999999995"/>
    <x v="1"/>
    <x v="0"/>
  </r>
  <r>
    <s v="ZWK-03995-815"/>
    <x v="154"/>
    <x v="165"/>
    <s v="E-M-2.5"/>
    <n v="2"/>
    <x v="165"/>
    <s v="ehobbing4v@nsw.gov.au"/>
    <x v="0"/>
    <s v="Exc"/>
    <x v="0"/>
    <n v="2.5"/>
    <n v="31.624999999999996"/>
    <n v="63.249999999999993"/>
    <x v="1"/>
    <x v="0"/>
  </r>
  <r>
    <s v="CKF-43291-846"/>
    <x v="155"/>
    <x v="166"/>
    <s v="E-L-2.5"/>
    <n v="1"/>
    <x v="166"/>
    <s v="othynne4w@auda.org.au"/>
    <x v="0"/>
    <s v="Exc"/>
    <x v="1"/>
    <n v="2.5"/>
    <n v="34.154999999999994"/>
    <n v="34.154999999999994"/>
    <x v="1"/>
    <x v="0"/>
  </r>
  <r>
    <s v="RMW-74160-339"/>
    <x v="156"/>
    <x v="167"/>
    <s v="R-L-2.5"/>
    <n v="4"/>
    <x v="167"/>
    <s v="eheining4x@flickr.com"/>
    <x v="0"/>
    <s v="Rob"/>
    <x v="1"/>
    <n v="2.5"/>
    <n v="27.484999999999996"/>
    <n v="109.93999999999998"/>
    <x v="0"/>
    <x v="0"/>
  </r>
  <r>
    <s v="FMT-94584-786"/>
    <x v="22"/>
    <x v="168"/>
    <s v="A-L-1"/>
    <n v="2"/>
    <x v="168"/>
    <s v="kmelloi4y@imdb.com"/>
    <x v="0"/>
    <s v="Ara"/>
    <x v="1"/>
    <n v="1"/>
    <n v="12.95"/>
    <n v="25.9"/>
    <x v="2"/>
    <x v="1"/>
  </r>
  <r>
    <s v="NWT-78222-575"/>
    <x v="157"/>
    <x v="169"/>
    <s v="A-D-0.2"/>
    <n v="1"/>
    <x v="169"/>
    <s v=""/>
    <x v="1"/>
    <s v="Ara"/>
    <x v="2"/>
    <n v="0.2"/>
    <n v="2.9849999999999999"/>
    <n v="2.9849999999999999"/>
    <x v="2"/>
    <x v="1"/>
  </r>
  <r>
    <s v="EOI-02511-919"/>
    <x v="158"/>
    <x v="170"/>
    <s v="E-L-0.2"/>
    <n v="5"/>
    <x v="170"/>
    <s v="amussen50@51.la"/>
    <x v="0"/>
    <s v="Exc"/>
    <x v="1"/>
    <n v="0.2"/>
    <n v="4.4550000000000001"/>
    <n v="22.274999999999999"/>
    <x v="1"/>
    <x v="1"/>
  </r>
  <r>
    <s v="EOI-02511-919"/>
    <x v="158"/>
    <x v="170"/>
    <s v="A-D-0.5"/>
    <n v="5"/>
    <x v="170"/>
    <s v="amussen50@51.la"/>
    <x v="0"/>
    <s v="Ara"/>
    <x v="2"/>
    <n v="0.5"/>
    <n v="5.97"/>
    <n v="29.849999999999998"/>
    <x v="2"/>
    <x v="1"/>
  </r>
  <r>
    <s v="UCT-03935-589"/>
    <x v="78"/>
    <x v="171"/>
    <s v="R-D-0.5"/>
    <n v="6"/>
    <x v="171"/>
    <s v="amundford52@nbcnews.com"/>
    <x v="0"/>
    <s v="Rob"/>
    <x v="2"/>
    <n v="0.5"/>
    <n v="5.3699999999999992"/>
    <n v="32.22"/>
    <x v="0"/>
    <x v="1"/>
  </r>
  <r>
    <s v="SBI-60013-494"/>
    <x v="159"/>
    <x v="172"/>
    <s v="E-M-0.2"/>
    <n v="2"/>
    <x v="172"/>
    <s v="twalas53@google.ca"/>
    <x v="0"/>
    <s v="Exc"/>
    <x v="0"/>
    <n v="0.2"/>
    <n v="4.125"/>
    <n v="8.25"/>
    <x v="1"/>
    <x v="1"/>
  </r>
  <r>
    <s v="QRA-73277-814"/>
    <x v="160"/>
    <x v="173"/>
    <s v="A-L-0.5"/>
    <n v="4"/>
    <x v="173"/>
    <s v="iblazewicz54@thetimes.co.uk"/>
    <x v="0"/>
    <s v="Ara"/>
    <x v="1"/>
    <n v="0.5"/>
    <n v="7.77"/>
    <n v="31.08"/>
    <x v="2"/>
    <x v="1"/>
  </r>
  <r>
    <s v="EQE-31648-909"/>
    <x v="161"/>
    <x v="174"/>
    <s v="E-D-0.5"/>
    <n v="5"/>
    <x v="174"/>
    <s v="arizzetti55@naver.com"/>
    <x v="0"/>
    <s v="Exc"/>
    <x v="2"/>
    <n v="0.5"/>
    <n v="7.29"/>
    <n v="36.450000000000003"/>
    <x v="1"/>
    <x v="0"/>
  </r>
  <r>
    <s v="QOO-24615-950"/>
    <x v="162"/>
    <x v="175"/>
    <s v="R-M-2.5"/>
    <n v="3"/>
    <x v="175"/>
    <s v="mmeriet56@noaa.gov"/>
    <x v="0"/>
    <s v="Rob"/>
    <x v="0"/>
    <n v="2.5"/>
    <n v="22.884999999999998"/>
    <n v="68.655000000000001"/>
    <x v="0"/>
    <x v="1"/>
  </r>
  <r>
    <s v="WDV-73864-037"/>
    <x v="70"/>
    <x v="176"/>
    <s v="L-M-0.5"/>
    <n v="5"/>
    <x v="176"/>
    <s v="lpratt57@netvibes.com"/>
    <x v="0"/>
    <s v="Lib"/>
    <x v="0"/>
    <n v="0.5"/>
    <n v="8.73"/>
    <n v="43.650000000000006"/>
    <x v="3"/>
    <x v="0"/>
  </r>
  <r>
    <s v="PKR-88575-066"/>
    <x v="163"/>
    <x v="177"/>
    <s v="E-L-0.2"/>
    <n v="1"/>
    <x v="177"/>
    <s v="akitchingham58@com.com"/>
    <x v="0"/>
    <s v="Exc"/>
    <x v="1"/>
    <n v="0.2"/>
    <n v="4.4550000000000001"/>
    <n v="4.4550000000000001"/>
    <x v="1"/>
    <x v="0"/>
  </r>
  <r>
    <s v="BWR-85735-955"/>
    <x v="153"/>
    <x v="178"/>
    <s v="L-M-1"/>
    <n v="3"/>
    <x v="178"/>
    <s v="bbartholin59@xinhuanet.com"/>
    <x v="0"/>
    <s v="Lib"/>
    <x v="0"/>
    <n v="1"/>
    <n v="14.55"/>
    <n v="43.650000000000006"/>
    <x v="3"/>
    <x v="0"/>
  </r>
  <r>
    <s v="YFX-64795-136"/>
    <x v="164"/>
    <x v="179"/>
    <s v="L-M-2.5"/>
    <n v="1"/>
    <x v="179"/>
    <s v="mprinn5a@usa.gov"/>
    <x v="0"/>
    <s v="Lib"/>
    <x v="0"/>
    <n v="2.5"/>
    <n v="33.464999999999996"/>
    <n v="33.464999999999996"/>
    <x v="3"/>
    <x v="0"/>
  </r>
  <r>
    <s v="DDO-71442-967"/>
    <x v="165"/>
    <x v="180"/>
    <s v="L-D-0.2"/>
    <n v="5"/>
    <x v="180"/>
    <s v="abaudino5b@netvibes.com"/>
    <x v="0"/>
    <s v="Lib"/>
    <x v="2"/>
    <n v="0.2"/>
    <n v="3.8849999999999998"/>
    <n v="19.424999999999997"/>
    <x v="3"/>
    <x v="0"/>
  </r>
  <r>
    <s v="ILQ-11027-588"/>
    <x v="166"/>
    <x v="181"/>
    <s v="E-D-1"/>
    <n v="6"/>
    <x v="181"/>
    <s v="ppetrushanko5c@blinklist.com"/>
    <x v="1"/>
    <s v="Exc"/>
    <x v="2"/>
    <n v="1"/>
    <n v="12.15"/>
    <n v="72.900000000000006"/>
    <x v="1"/>
    <x v="0"/>
  </r>
  <r>
    <s v="KRZ-13868-122"/>
    <x v="167"/>
    <x v="182"/>
    <s v="E-L-1"/>
    <n v="3"/>
    <x v="182"/>
    <s v=""/>
    <x v="0"/>
    <s v="Exc"/>
    <x v="1"/>
    <n v="1"/>
    <n v="14.85"/>
    <n v="44.55"/>
    <x v="1"/>
    <x v="1"/>
  </r>
  <r>
    <s v="VRM-93594-914"/>
    <x v="168"/>
    <x v="183"/>
    <s v="E-D-0.5"/>
    <n v="5"/>
    <x v="183"/>
    <s v="elaird5e@bing.com"/>
    <x v="0"/>
    <s v="Exc"/>
    <x v="2"/>
    <n v="0.5"/>
    <n v="7.29"/>
    <n v="36.450000000000003"/>
    <x v="1"/>
    <x v="1"/>
  </r>
  <r>
    <s v="HXL-22497-359"/>
    <x v="169"/>
    <x v="184"/>
    <s v="A-L-1"/>
    <n v="3"/>
    <x v="184"/>
    <s v="mhowsden5f@infoseek.co.jp"/>
    <x v="0"/>
    <s v="Ara"/>
    <x v="1"/>
    <n v="1"/>
    <n v="12.95"/>
    <n v="38.849999999999994"/>
    <x v="2"/>
    <x v="1"/>
  </r>
  <r>
    <s v="NOP-21394-646"/>
    <x v="170"/>
    <x v="185"/>
    <s v="E-L-0.5"/>
    <n v="6"/>
    <x v="185"/>
    <s v="ncuttler5g@parallels.com"/>
    <x v="0"/>
    <s v="Exc"/>
    <x v="1"/>
    <n v="0.5"/>
    <n v="8.91"/>
    <n v="53.46"/>
    <x v="1"/>
    <x v="1"/>
  </r>
  <r>
    <s v="NOP-21394-646"/>
    <x v="170"/>
    <x v="185"/>
    <s v="L-D-2.5"/>
    <n v="2"/>
    <x v="185"/>
    <s v="ncuttler5g@parallels.com"/>
    <x v="0"/>
    <s v="Lib"/>
    <x v="2"/>
    <n v="2.5"/>
    <n v="29.784999999999997"/>
    <n v="59.569999999999993"/>
    <x v="3"/>
    <x v="1"/>
  </r>
  <r>
    <s v="NOP-21394-646"/>
    <x v="170"/>
    <x v="185"/>
    <s v="L-D-2.5"/>
    <n v="3"/>
    <x v="185"/>
    <s v="ncuttler5g@parallels.com"/>
    <x v="0"/>
    <s v="Lib"/>
    <x v="2"/>
    <n v="2.5"/>
    <n v="29.784999999999997"/>
    <n v="89.35499999999999"/>
    <x v="3"/>
    <x v="1"/>
  </r>
  <r>
    <s v="NOP-21394-646"/>
    <x v="170"/>
    <x v="185"/>
    <s v="L-L-0.5"/>
    <n v="4"/>
    <x v="185"/>
    <s v="ncuttler5g@parallels.com"/>
    <x v="0"/>
    <s v="Lib"/>
    <x v="1"/>
    <n v="0.5"/>
    <n v="9.51"/>
    <n v="38.04"/>
    <x v="3"/>
    <x v="1"/>
  </r>
  <r>
    <s v="NOP-21394-646"/>
    <x v="170"/>
    <x v="185"/>
    <s v="E-M-1"/>
    <n v="3"/>
    <x v="185"/>
    <s v="ncuttler5g@parallels.com"/>
    <x v="0"/>
    <s v="Exc"/>
    <x v="0"/>
    <n v="1"/>
    <n v="13.75"/>
    <n v="41.25"/>
    <x v="1"/>
    <x v="1"/>
  </r>
  <r>
    <s v="FTV-77095-168"/>
    <x v="171"/>
    <x v="186"/>
    <s v="L-L-0.5"/>
    <n v="6"/>
    <x v="186"/>
    <s v=""/>
    <x v="0"/>
    <s v="Lib"/>
    <x v="1"/>
    <n v="0.5"/>
    <n v="9.51"/>
    <n v="57.06"/>
    <x v="3"/>
    <x v="1"/>
  </r>
  <r>
    <s v="BOR-02906-411"/>
    <x v="172"/>
    <x v="187"/>
    <s v="L-D-2.5"/>
    <n v="6"/>
    <x v="187"/>
    <s v="tfelip5m@typepad.com"/>
    <x v="0"/>
    <s v="Lib"/>
    <x v="2"/>
    <n v="2.5"/>
    <n v="29.784999999999997"/>
    <n v="178.70999999999998"/>
    <x v="3"/>
    <x v="0"/>
  </r>
  <r>
    <s v="WMP-68847-770"/>
    <x v="173"/>
    <x v="188"/>
    <s v="L-L-0.2"/>
    <n v="1"/>
    <x v="188"/>
    <s v="vle5n@disqus.com"/>
    <x v="0"/>
    <s v="Lib"/>
    <x v="1"/>
    <n v="0.2"/>
    <n v="4.7549999999999999"/>
    <n v="4.7549999999999999"/>
    <x v="3"/>
    <x v="1"/>
  </r>
  <r>
    <s v="TMO-22785-872"/>
    <x v="174"/>
    <x v="189"/>
    <s v="E-M-1"/>
    <n v="6"/>
    <x v="189"/>
    <s v=""/>
    <x v="0"/>
    <s v="Exc"/>
    <x v="0"/>
    <n v="1"/>
    <n v="13.75"/>
    <n v="82.5"/>
    <x v="1"/>
    <x v="1"/>
  </r>
  <r>
    <s v="TJG-73587-353"/>
    <x v="175"/>
    <x v="190"/>
    <s v="R-D-0.2"/>
    <n v="3"/>
    <x v="190"/>
    <s v=""/>
    <x v="0"/>
    <s v="Rob"/>
    <x v="2"/>
    <n v="0.2"/>
    <n v="2.6849999999999996"/>
    <n v="8.0549999999999997"/>
    <x v="0"/>
    <x v="0"/>
  </r>
  <r>
    <s v="OOU-61343-455"/>
    <x v="176"/>
    <x v="191"/>
    <s v="A-M-1"/>
    <n v="2"/>
    <x v="191"/>
    <s v="npoolman5q@howstuffworks.com"/>
    <x v="0"/>
    <s v="Ara"/>
    <x v="0"/>
    <n v="1"/>
    <n v="11.25"/>
    <n v="22.5"/>
    <x v="2"/>
    <x v="1"/>
  </r>
  <r>
    <s v="RMA-08327-369"/>
    <x v="142"/>
    <x v="192"/>
    <s v="A-M-0.5"/>
    <n v="6"/>
    <x v="192"/>
    <s v="oduny5r@constantcontact.com"/>
    <x v="0"/>
    <s v="Ara"/>
    <x v="0"/>
    <n v="0.5"/>
    <n v="6.75"/>
    <n v="40.5"/>
    <x v="2"/>
    <x v="0"/>
  </r>
  <r>
    <s v="SFB-97929-779"/>
    <x v="177"/>
    <x v="193"/>
    <s v="E-D-0.5"/>
    <n v="4"/>
    <x v="193"/>
    <s v="chalfhide5s@google.ru"/>
    <x v="1"/>
    <s v="Exc"/>
    <x v="2"/>
    <n v="0.5"/>
    <n v="7.29"/>
    <n v="29.16"/>
    <x v="1"/>
    <x v="0"/>
  </r>
  <r>
    <s v="AUP-10128-606"/>
    <x v="178"/>
    <x v="194"/>
    <s v="A-M-0.5"/>
    <n v="1"/>
    <x v="194"/>
    <s v="fmalecky5t@list-manage.com"/>
    <x v="2"/>
    <s v="Ara"/>
    <x v="0"/>
    <n v="0.5"/>
    <n v="6.75"/>
    <n v="6.75"/>
    <x v="2"/>
    <x v="1"/>
  </r>
  <r>
    <s v="YTW-40242-005"/>
    <x v="179"/>
    <x v="195"/>
    <s v="L-D-1"/>
    <n v="4"/>
    <x v="195"/>
    <s v="aattwater5u@wikia.com"/>
    <x v="0"/>
    <s v="Lib"/>
    <x v="2"/>
    <n v="1"/>
    <n v="12.95"/>
    <n v="51.8"/>
    <x v="3"/>
    <x v="0"/>
  </r>
  <r>
    <s v="PRP-53390-819"/>
    <x v="180"/>
    <x v="196"/>
    <s v="E-L-0.5"/>
    <n v="6"/>
    <x v="196"/>
    <s v="mwhellans5v@mapquest.com"/>
    <x v="0"/>
    <s v="Exc"/>
    <x v="1"/>
    <n v="0.5"/>
    <n v="8.91"/>
    <n v="53.46"/>
    <x v="1"/>
    <x v="1"/>
  </r>
  <r>
    <s v="GSJ-01065-125"/>
    <x v="181"/>
    <x v="197"/>
    <s v="E-D-0.2"/>
    <n v="4"/>
    <x v="197"/>
    <s v="dcamilletti5w@businesswire.com"/>
    <x v="0"/>
    <s v="Exc"/>
    <x v="2"/>
    <n v="0.2"/>
    <n v="3.645"/>
    <n v="14.58"/>
    <x v="1"/>
    <x v="0"/>
  </r>
  <r>
    <s v="YQU-65147-580"/>
    <x v="182"/>
    <x v="198"/>
    <s v="R-D-2.5"/>
    <n v="1"/>
    <x v="198"/>
    <s v="egalgey5x@wufoo.com"/>
    <x v="0"/>
    <s v="Rob"/>
    <x v="2"/>
    <n v="2.5"/>
    <n v="20.584999999999997"/>
    <n v="20.584999999999997"/>
    <x v="0"/>
    <x v="1"/>
  </r>
  <r>
    <s v="QPM-95832-683"/>
    <x v="183"/>
    <x v="199"/>
    <s v="L-L-1"/>
    <n v="2"/>
    <x v="199"/>
    <s v="mhame5y@newsvine.com"/>
    <x v="1"/>
    <s v="Lib"/>
    <x v="1"/>
    <n v="1"/>
    <n v="15.85"/>
    <n v="31.7"/>
    <x v="3"/>
    <x v="1"/>
  </r>
  <r>
    <s v="BNQ-88920-567"/>
    <x v="184"/>
    <x v="200"/>
    <s v="L-D-0.2"/>
    <n v="6"/>
    <x v="200"/>
    <s v="igurnee5z@usnews.com"/>
    <x v="0"/>
    <s v="Lib"/>
    <x v="2"/>
    <n v="0.2"/>
    <n v="3.8849999999999998"/>
    <n v="23.31"/>
    <x v="3"/>
    <x v="1"/>
  </r>
  <r>
    <s v="PUX-47906-110"/>
    <x v="185"/>
    <x v="201"/>
    <s v="L-M-1"/>
    <n v="4"/>
    <x v="201"/>
    <s v="asnowding60@comsenz.com"/>
    <x v="0"/>
    <s v="Lib"/>
    <x v="0"/>
    <n v="1"/>
    <n v="14.55"/>
    <n v="58.2"/>
    <x v="3"/>
    <x v="0"/>
  </r>
  <r>
    <s v="COL-72079-610"/>
    <x v="186"/>
    <x v="202"/>
    <s v="E-L-0.5"/>
    <n v="4"/>
    <x v="202"/>
    <s v="gpoinsett61@berkeley.edu"/>
    <x v="0"/>
    <s v="Exc"/>
    <x v="1"/>
    <n v="0.5"/>
    <n v="8.91"/>
    <n v="35.64"/>
    <x v="1"/>
    <x v="1"/>
  </r>
  <r>
    <s v="LBC-45686-819"/>
    <x v="187"/>
    <x v="203"/>
    <s v="A-M-1"/>
    <n v="5"/>
    <x v="203"/>
    <s v="rfurman62@t.co"/>
    <x v="1"/>
    <s v="Ara"/>
    <x v="0"/>
    <n v="1"/>
    <n v="11.25"/>
    <n v="56.25"/>
    <x v="2"/>
    <x v="0"/>
  </r>
  <r>
    <s v="BLQ-03709-265"/>
    <x v="148"/>
    <x v="204"/>
    <s v="R-L-0.2"/>
    <n v="3"/>
    <x v="204"/>
    <s v="ccrosier63@xrea.com"/>
    <x v="0"/>
    <s v="Rob"/>
    <x v="1"/>
    <n v="0.2"/>
    <n v="3.5849999999999995"/>
    <n v="10.754999999999999"/>
    <x v="0"/>
    <x v="1"/>
  </r>
  <r>
    <s v="BLQ-03709-265"/>
    <x v="148"/>
    <x v="204"/>
    <s v="R-M-0.2"/>
    <n v="5"/>
    <x v="204"/>
    <s v="ccrosier63@xrea.com"/>
    <x v="0"/>
    <s v="Rob"/>
    <x v="0"/>
    <n v="0.2"/>
    <n v="2.9849999999999999"/>
    <n v="14.924999999999999"/>
    <x v="0"/>
    <x v="1"/>
  </r>
  <r>
    <s v="VFZ-91673-181"/>
    <x v="188"/>
    <x v="205"/>
    <s v="A-L-1"/>
    <n v="6"/>
    <x v="205"/>
    <s v="lrushmer65@europa.eu"/>
    <x v="0"/>
    <s v="Ara"/>
    <x v="1"/>
    <n v="1"/>
    <n v="12.95"/>
    <n v="77.699999999999989"/>
    <x v="2"/>
    <x v="0"/>
  </r>
  <r>
    <s v="WKD-81956-870"/>
    <x v="189"/>
    <x v="206"/>
    <s v="L-D-0.5"/>
    <n v="3"/>
    <x v="206"/>
    <s v="wedinborough66@github.io"/>
    <x v="0"/>
    <s v="Lib"/>
    <x v="2"/>
    <n v="0.5"/>
    <n v="7.77"/>
    <n v="23.31"/>
    <x v="3"/>
    <x v="1"/>
  </r>
  <r>
    <s v="TNI-91067-006"/>
    <x v="190"/>
    <x v="207"/>
    <s v="E-L-1"/>
    <n v="4"/>
    <x v="207"/>
    <s v=""/>
    <x v="0"/>
    <s v="Exc"/>
    <x v="1"/>
    <n v="1"/>
    <n v="14.85"/>
    <n v="59.4"/>
    <x v="1"/>
    <x v="0"/>
  </r>
  <r>
    <s v="IZA-61469-812"/>
    <x v="191"/>
    <x v="208"/>
    <s v="L-D-2.5"/>
    <n v="4"/>
    <x v="208"/>
    <s v="kbromehead68@un.org"/>
    <x v="0"/>
    <s v="Lib"/>
    <x v="2"/>
    <n v="2.5"/>
    <n v="29.784999999999997"/>
    <n v="119.13999999999999"/>
    <x v="3"/>
    <x v="0"/>
  </r>
  <r>
    <s v="PSS-22466-862"/>
    <x v="192"/>
    <x v="209"/>
    <s v="R-L-0.2"/>
    <n v="4"/>
    <x v="209"/>
    <s v="ewesterman69@si.edu"/>
    <x v="1"/>
    <s v="Rob"/>
    <x v="1"/>
    <n v="0.2"/>
    <n v="3.5849999999999995"/>
    <n v="14.339999999999998"/>
    <x v="0"/>
    <x v="1"/>
  </r>
  <r>
    <s v="REH-56504-397"/>
    <x v="193"/>
    <x v="210"/>
    <s v="A-M-2.5"/>
    <n v="5"/>
    <x v="210"/>
    <s v="ahutchens6a@amazonaws.com"/>
    <x v="0"/>
    <s v="Ara"/>
    <x v="0"/>
    <n v="2.5"/>
    <n v="25.874999999999996"/>
    <n v="129.37499999999997"/>
    <x v="2"/>
    <x v="1"/>
  </r>
  <r>
    <s v="ALA-62598-016"/>
    <x v="194"/>
    <x v="211"/>
    <s v="R-D-0.2"/>
    <n v="6"/>
    <x v="211"/>
    <s v="nwyvill6b@naver.com"/>
    <x v="2"/>
    <s v="Rob"/>
    <x v="2"/>
    <n v="0.2"/>
    <n v="2.6849999999999996"/>
    <n v="16.11"/>
    <x v="0"/>
    <x v="0"/>
  </r>
  <r>
    <s v="EYE-70374-835"/>
    <x v="195"/>
    <x v="212"/>
    <s v="R-L-0.2"/>
    <n v="5"/>
    <x v="212"/>
    <s v="bmathon6c@barnesandnoble.com"/>
    <x v="0"/>
    <s v="Rob"/>
    <x v="1"/>
    <n v="0.2"/>
    <n v="3.5849999999999995"/>
    <n v="17.924999999999997"/>
    <x v="0"/>
    <x v="1"/>
  </r>
  <r>
    <s v="CCZ-19589-212"/>
    <x v="196"/>
    <x v="213"/>
    <s v="L-M-0.2"/>
    <n v="2"/>
    <x v="213"/>
    <s v="kstreight6d@about.com"/>
    <x v="0"/>
    <s v="Lib"/>
    <x v="0"/>
    <n v="0.2"/>
    <n v="4.3650000000000002"/>
    <n v="8.73"/>
    <x v="3"/>
    <x v="1"/>
  </r>
  <r>
    <s v="BPT-83989-157"/>
    <x v="197"/>
    <x v="214"/>
    <s v="A-M-2.5"/>
    <n v="2"/>
    <x v="214"/>
    <s v="pcutchie6e@globo.com"/>
    <x v="0"/>
    <s v="Ara"/>
    <x v="0"/>
    <n v="2.5"/>
    <n v="25.874999999999996"/>
    <n v="51.749999999999993"/>
    <x v="2"/>
    <x v="1"/>
  </r>
  <r>
    <s v="YFH-87456-208"/>
    <x v="198"/>
    <x v="215"/>
    <s v="L-M-0.2"/>
    <n v="2"/>
    <x v="215"/>
    <s v=""/>
    <x v="0"/>
    <s v="Lib"/>
    <x v="0"/>
    <n v="0.2"/>
    <n v="4.3650000000000002"/>
    <n v="8.73"/>
    <x v="3"/>
    <x v="0"/>
  </r>
  <r>
    <s v="JLN-14700-924"/>
    <x v="199"/>
    <x v="216"/>
    <s v="L-L-0.2"/>
    <n v="5"/>
    <x v="216"/>
    <s v="cgheraldi6g@opera.com"/>
    <x v="2"/>
    <s v="Lib"/>
    <x v="1"/>
    <n v="0.2"/>
    <n v="4.7549999999999999"/>
    <n v="23.774999999999999"/>
    <x v="3"/>
    <x v="1"/>
  </r>
  <r>
    <s v="JVW-22582-137"/>
    <x v="200"/>
    <x v="217"/>
    <s v="E-M-0.2"/>
    <n v="5"/>
    <x v="217"/>
    <s v="bkenwell6h@over-blog.com"/>
    <x v="0"/>
    <s v="Exc"/>
    <x v="0"/>
    <n v="0.2"/>
    <n v="4.125"/>
    <n v="20.625"/>
    <x v="1"/>
    <x v="1"/>
  </r>
  <r>
    <s v="LAA-41879-001"/>
    <x v="201"/>
    <x v="218"/>
    <s v="L-L-2.5"/>
    <n v="1"/>
    <x v="218"/>
    <s v="tsutty6i@google.es"/>
    <x v="0"/>
    <s v="Lib"/>
    <x v="1"/>
    <n v="2.5"/>
    <n v="36.454999999999998"/>
    <n v="36.454999999999998"/>
    <x v="3"/>
    <x v="1"/>
  </r>
  <r>
    <s v="BRV-64870-915"/>
    <x v="202"/>
    <x v="219"/>
    <s v="L-L-2.5"/>
    <n v="5"/>
    <x v="219"/>
    <s v=""/>
    <x v="1"/>
    <s v="Lib"/>
    <x v="1"/>
    <n v="2.5"/>
    <n v="36.454999999999998"/>
    <n v="182.27499999999998"/>
    <x v="3"/>
    <x v="1"/>
  </r>
  <r>
    <s v="RGJ-12544-083"/>
    <x v="203"/>
    <x v="220"/>
    <s v="L-D-2.5"/>
    <n v="3"/>
    <x v="220"/>
    <s v="charce6k@cafepress.com"/>
    <x v="1"/>
    <s v="Lib"/>
    <x v="2"/>
    <n v="2.5"/>
    <n v="29.784999999999997"/>
    <n v="89.35499999999999"/>
    <x v="3"/>
    <x v="1"/>
  </r>
  <r>
    <s v="JJX-83339-346"/>
    <x v="204"/>
    <x v="221"/>
    <s v="R-L-0.2"/>
    <n v="1"/>
    <x v="221"/>
    <s v=""/>
    <x v="0"/>
    <s v="Rob"/>
    <x v="1"/>
    <n v="0.2"/>
    <n v="3.5849999999999995"/>
    <n v="3.5849999999999995"/>
    <x v="0"/>
    <x v="0"/>
  </r>
  <r>
    <s v="BIU-21970-705"/>
    <x v="205"/>
    <x v="222"/>
    <s v="R-M-2.5"/>
    <n v="2"/>
    <x v="222"/>
    <s v="fdrysdale6m@symantec.com"/>
    <x v="0"/>
    <s v="Rob"/>
    <x v="0"/>
    <n v="2.5"/>
    <n v="22.884999999999998"/>
    <n v="45.769999999999996"/>
    <x v="0"/>
    <x v="0"/>
  </r>
  <r>
    <s v="ELJ-87741-745"/>
    <x v="206"/>
    <x v="223"/>
    <s v="E-L-1"/>
    <n v="4"/>
    <x v="223"/>
    <s v="dmagowan6n@fc2.com"/>
    <x v="0"/>
    <s v="Exc"/>
    <x v="1"/>
    <n v="1"/>
    <n v="14.85"/>
    <n v="59.4"/>
    <x v="1"/>
    <x v="1"/>
  </r>
  <r>
    <s v="SGI-48226-857"/>
    <x v="207"/>
    <x v="224"/>
    <s v="A-M-2.5"/>
    <n v="6"/>
    <x v="224"/>
    <s v=""/>
    <x v="0"/>
    <s v="Ara"/>
    <x v="0"/>
    <n v="2.5"/>
    <n v="25.874999999999996"/>
    <n v="155.24999999999997"/>
    <x v="2"/>
    <x v="0"/>
  </r>
  <r>
    <s v="AHV-66988-037"/>
    <x v="208"/>
    <x v="225"/>
    <s v="R-M-2.5"/>
    <n v="2"/>
    <x v="225"/>
    <s v=""/>
    <x v="0"/>
    <s v="Rob"/>
    <x v="0"/>
    <n v="2.5"/>
    <n v="22.884999999999998"/>
    <n v="45.769999999999996"/>
    <x v="0"/>
    <x v="1"/>
  </r>
  <r>
    <s v="ISK-42066-094"/>
    <x v="209"/>
    <x v="226"/>
    <s v="E-D-1"/>
    <n v="3"/>
    <x v="226"/>
    <s v="srushbrooke6q@youku.com"/>
    <x v="0"/>
    <s v="Exc"/>
    <x v="2"/>
    <n v="1"/>
    <n v="12.15"/>
    <n v="36.450000000000003"/>
    <x v="1"/>
    <x v="0"/>
  </r>
  <r>
    <s v="FTC-35822-530"/>
    <x v="210"/>
    <x v="227"/>
    <s v="E-D-0.5"/>
    <n v="4"/>
    <x v="227"/>
    <s v="tdrynan6r@deviantart.com"/>
    <x v="0"/>
    <s v="Exc"/>
    <x v="2"/>
    <n v="0.5"/>
    <n v="7.29"/>
    <n v="29.16"/>
    <x v="1"/>
    <x v="0"/>
  </r>
  <r>
    <s v="VSS-56247-688"/>
    <x v="211"/>
    <x v="228"/>
    <s v="L-M-2.5"/>
    <n v="4"/>
    <x v="228"/>
    <s v="eyurkov6s@hud.gov"/>
    <x v="0"/>
    <s v="Lib"/>
    <x v="0"/>
    <n v="2.5"/>
    <n v="33.464999999999996"/>
    <n v="133.85999999999999"/>
    <x v="3"/>
    <x v="1"/>
  </r>
  <r>
    <s v="HVW-25584-144"/>
    <x v="212"/>
    <x v="229"/>
    <s v="L-L-0.2"/>
    <n v="5"/>
    <x v="229"/>
    <s v="lmallan6t@state.gov"/>
    <x v="0"/>
    <s v="Lib"/>
    <x v="1"/>
    <n v="0.2"/>
    <n v="4.7549999999999999"/>
    <n v="23.774999999999999"/>
    <x v="3"/>
    <x v="0"/>
  </r>
  <r>
    <s v="MUY-15309-209"/>
    <x v="213"/>
    <x v="230"/>
    <s v="L-D-1"/>
    <n v="3"/>
    <x v="230"/>
    <s v="gbentjens6u@netlog.com"/>
    <x v="2"/>
    <s v="Lib"/>
    <x v="2"/>
    <n v="1"/>
    <n v="12.95"/>
    <n v="38.849999999999994"/>
    <x v="3"/>
    <x v="1"/>
  </r>
  <r>
    <s v="VAJ-44572-469"/>
    <x v="63"/>
    <x v="231"/>
    <s v="R-L-0.2"/>
    <n v="6"/>
    <x v="231"/>
    <s v=""/>
    <x v="1"/>
    <s v="Rob"/>
    <x v="1"/>
    <n v="0.2"/>
    <n v="3.5849999999999995"/>
    <n v="21.509999999999998"/>
    <x v="0"/>
    <x v="0"/>
  </r>
  <r>
    <s v="YJU-84377-606"/>
    <x v="214"/>
    <x v="232"/>
    <s v="A-D-1"/>
    <n v="1"/>
    <x v="232"/>
    <s v="lentwistle6w@omniture.com"/>
    <x v="0"/>
    <s v="Ara"/>
    <x v="2"/>
    <n v="1"/>
    <n v="9.9499999999999993"/>
    <n v="9.9499999999999993"/>
    <x v="2"/>
    <x v="0"/>
  </r>
  <r>
    <s v="VNC-93921-469"/>
    <x v="215"/>
    <x v="233"/>
    <s v="L-L-1"/>
    <n v="1"/>
    <x v="233"/>
    <s v="zkiffe74@cyberchimps.com"/>
    <x v="0"/>
    <s v="Lib"/>
    <x v="1"/>
    <n v="1"/>
    <n v="15.85"/>
    <n v="15.85"/>
    <x v="3"/>
    <x v="0"/>
  </r>
  <r>
    <s v="OGB-91614-810"/>
    <x v="216"/>
    <x v="234"/>
    <s v="R-M-0.2"/>
    <n v="1"/>
    <x v="234"/>
    <s v="macott6y@pagesperso-orange.fr"/>
    <x v="0"/>
    <s v="Rob"/>
    <x v="0"/>
    <n v="0.2"/>
    <n v="2.9849999999999999"/>
    <n v="2.9849999999999999"/>
    <x v="0"/>
    <x v="0"/>
  </r>
  <r>
    <s v="BQI-61647-496"/>
    <x v="217"/>
    <x v="235"/>
    <s v="E-M-1"/>
    <n v="5"/>
    <x v="235"/>
    <s v="cheaviside6z@rediff.com"/>
    <x v="0"/>
    <s v="Exc"/>
    <x v="0"/>
    <n v="1"/>
    <n v="13.75"/>
    <n v="68.75"/>
    <x v="1"/>
    <x v="0"/>
  </r>
  <r>
    <s v="IOM-51636-823"/>
    <x v="218"/>
    <x v="236"/>
    <s v="A-D-1"/>
    <n v="3"/>
    <x v="236"/>
    <s v=""/>
    <x v="0"/>
    <s v="Ara"/>
    <x v="2"/>
    <n v="1"/>
    <n v="9.9499999999999993"/>
    <n v="29.849999999999998"/>
    <x v="2"/>
    <x v="1"/>
  </r>
  <r>
    <s v="GGD-38107-641"/>
    <x v="219"/>
    <x v="237"/>
    <s v="L-M-1"/>
    <n v="4"/>
    <x v="237"/>
    <s v="lkernan71@wsj.com"/>
    <x v="0"/>
    <s v="Lib"/>
    <x v="0"/>
    <n v="1"/>
    <n v="14.55"/>
    <n v="58.2"/>
    <x v="3"/>
    <x v="1"/>
  </r>
  <r>
    <s v="LTO-95975-728"/>
    <x v="220"/>
    <x v="238"/>
    <s v="R-L-0.5"/>
    <n v="4"/>
    <x v="238"/>
    <s v="rmclae72@dailymotion.com"/>
    <x v="2"/>
    <s v="Rob"/>
    <x v="1"/>
    <n v="0.5"/>
    <n v="7.169999999999999"/>
    <n v="28.679999999999996"/>
    <x v="0"/>
    <x v="1"/>
  </r>
  <r>
    <s v="IGM-84664-265"/>
    <x v="114"/>
    <x v="239"/>
    <s v="R-L-0.5"/>
    <n v="3"/>
    <x v="239"/>
    <s v="cblowfelde73@ustream.tv"/>
    <x v="0"/>
    <s v="Rob"/>
    <x v="1"/>
    <n v="0.5"/>
    <n v="7.169999999999999"/>
    <n v="21.509999999999998"/>
    <x v="0"/>
    <x v="1"/>
  </r>
  <r>
    <s v="SKO-45740-621"/>
    <x v="221"/>
    <x v="233"/>
    <s v="L-M-0.5"/>
    <n v="2"/>
    <x v="233"/>
    <s v="zkiffe74@cyberchimps.com"/>
    <x v="0"/>
    <s v="Lib"/>
    <x v="0"/>
    <n v="0.5"/>
    <n v="8.73"/>
    <n v="17.46"/>
    <x v="3"/>
    <x v="0"/>
  </r>
  <r>
    <s v="FOJ-02234-063"/>
    <x v="222"/>
    <x v="240"/>
    <s v="E-D-2.5"/>
    <n v="1"/>
    <x v="240"/>
    <s v="docalleran75@ucla.edu"/>
    <x v="0"/>
    <s v="Exc"/>
    <x v="2"/>
    <n v="2.5"/>
    <n v="27.945"/>
    <n v="27.945"/>
    <x v="1"/>
    <x v="0"/>
  </r>
  <r>
    <s v="MSJ-11909-468"/>
    <x v="188"/>
    <x v="241"/>
    <s v="E-D-2.5"/>
    <n v="5"/>
    <x v="241"/>
    <s v="ccromwell76@desdev.cn"/>
    <x v="0"/>
    <s v="Exc"/>
    <x v="2"/>
    <n v="2.5"/>
    <n v="27.945"/>
    <n v="139.72499999999999"/>
    <x v="1"/>
    <x v="1"/>
  </r>
  <r>
    <s v="DKB-78053-329"/>
    <x v="223"/>
    <x v="242"/>
    <s v="R-M-0.2"/>
    <n v="2"/>
    <x v="242"/>
    <s v="ihay77@lulu.com"/>
    <x v="2"/>
    <s v="Rob"/>
    <x v="0"/>
    <n v="0.2"/>
    <n v="2.9849999999999999"/>
    <n v="5.97"/>
    <x v="0"/>
    <x v="1"/>
  </r>
  <r>
    <s v="DFZ-45083-941"/>
    <x v="224"/>
    <x v="243"/>
    <s v="R-L-2.5"/>
    <n v="1"/>
    <x v="243"/>
    <s v="ttaffarello78@sciencedaily.com"/>
    <x v="0"/>
    <s v="Rob"/>
    <x v="1"/>
    <n v="2.5"/>
    <n v="27.484999999999996"/>
    <n v="27.484999999999996"/>
    <x v="0"/>
    <x v="0"/>
  </r>
  <r>
    <s v="OTA-40969-710"/>
    <x v="83"/>
    <x v="244"/>
    <s v="R-L-1"/>
    <n v="5"/>
    <x v="244"/>
    <s v="mcanty79@jigsy.com"/>
    <x v="0"/>
    <s v="Rob"/>
    <x v="1"/>
    <n v="1"/>
    <n v="11.95"/>
    <n v="59.75"/>
    <x v="0"/>
    <x v="0"/>
  </r>
  <r>
    <s v="GRH-45571-667"/>
    <x v="104"/>
    <x v="245"/>
    <s v="E-M-1"/>
    <n v="3"/>
    <x v="245"/>
    <s v="jkopke7a@auda.org.au"/>
    <x v="0"/>
    <s v="Exc"/>
    <x v="0"/>
    <n v="1"/>
    <n v="13.75"/>
    <n v="41.25"/>
    <x v="1"/>
    <x v="1"/>
  </r>
  <r>
    <s v="NXV-05302-067"/>
    <x v="225"/>
    <x v="246"/>
    <s v="L-M-2.5"/>
    <n v="4"/>
    <x v="246"/>
    <s v=""/>
    <x v="0"/>
    <s v="Lib"/>
    <x v="0"/>
    <n v="2.5"/>
    <n v="33.464999999999996"/>
    <n v="133.85999999999999"/>
    <x v="3"/>
    <x v="1"/>
  </r>
  <r>
    <s v="VZH-86274-142"/>
    <x v="226"/>
    <x v="247"/>
    <s v="R-L-1"/>
    <n v="5"/>
    <x v="247"/>
    <s v=""/>
    <x v="1"/>
    <s v="Rob"/>
    <x v="1"/>
    <n v="1"/>
    <n v="11.95"/>
    <n v="59.75"/>
    <x v="0"/>
    <x v="0"/>
  </r>
  <r>
    <s v="KIX-93248-135"/>
    <x v="227"/>
    <x v="248"/>
    <s v="A-D-0.5"/>
    <n v="1"/>
    <x v="248"/>
    <s v="vhellmore7d@bbc.co.uk"/>
    <x v="0"/>
    <s v="Ara"/>
    <x v="2"/>
    <n v="0.5"/>
    <n v="5.97"/>
    <n v="5.97"/>
    <x v="2"/>
    <x v="0"/>
  </r>
  <r>
    <s v="AXR-10962-010"/>
    <x v="180"/>
    <x v="249"/>
    <s v="E-D-1"/>
    <n v="2"/>
    <x v="249"/>
    <s v="mseawright7e@nbcnews.com"/>
    <x v="2"/>
    <s v="Exc"/>
    <x v="2"/>
    <n v="1"/>
    <n v="12.15"/>
    <n v="24.3"/>
    <x v="1"/>
    <x v="1"/>
  </r>
  <r>
    <s v="IHS-71573-008"/>
    <x v="228"/>
    <x v="250"/>
    <s v="E-D-0.2"/>
    <n v="6"/>
    <x v="250"/>
    <s v="snortheast7f@mashable.com"/>
    <x v="0"/>
    <s v="Exc"/>
    <x v="2"/>
    <n v="0.2"/>
    <n v="3.645"/>
    <n v="21.87"/>
    <x v="1"/>
    <x v="0"/>
  </r>
  <r>
    <s v="QTR-19001-114"/>
    <x v="229"/>
    <x v="195"/>
    <s v="A-D-1"/>
    <n v="2"/>
    <x v="195"/>
    <s v="aattwater5u@wikia.com"/>
    <x v="0"/>
    <s v="Ara"/>
    <x v="2"/>
    <n v="1"/>
    <n v="9.9499999999999993"/>
    <n v="19.899999999999999"/>
    <x v="2"/>
    <x v="0"/>
  </r>
  <r>
    <s v="WBK-62297-910"/>
    <x v="230"/>
    <x v="251"/>
    <s v="A-D-0.2"/>
    <n v="2"/>
    <x v="251"/>
    <s v="mfearon7h@reverbnation.com"/>
    <x v="0"/>
    <s v="Ara"/>
    <x v="2"/>
    <n v="0.2"/>
    <n v="2.9849999999999999"/>
    <n v="5.97"/>
    <x v="2"/>
    <x v="1"/>
  </r>
  <r>
    <s v="OGY-19377-175"/>
    <x v="231"/>
    <x v="252"/>
    <s v="E-D-0.5"/>
    <n v="1"/>
    <x v="252"/>
    <s v=""/>
    <x v="1"/>
    <s v="Exc"/>
    <x v="2"/>
    <n v="0.5"/>
    <n v="7.29"/>
    <n v="7.29"/>
    <x v="1"/>
    <x v="0"/>
  </r>
  <r>
    <s v="ESR-66651-814"/>
    <x v="80"/>
    <x v="253"/>
    <s v="A-D-0.2"/>
    <n v="4"/>
    <x v="253"/>
    <s v="jsisneros7j@a8.net"/>
    <x v="0"/>
    <s v="Ara"/>
    <x v="2"/>
    <n v="0.2"/>
    <n v="2.9849999999999999"/>
    <n v="11.94"/>
    <x v="2"/>
    <x v="0"/>
  </r>
  <r>
    <s v="CPX-46916-770"/>
    <x v="232"/>
    <x v="254"/>
    <s v="R-L-1"/>
    <n v="6"/>
    <x v="254"/>
    <s v="zcarlson7k@bigcartel.com"/>
    <x v="1"/>
    <s v="Rob"/>
    <x v="1"/>
    <n v="1"/>
    <n v="11.95"/>
    <n v="71.699999999999989"/>
    <x v="0"/>
    <x v="0"/>
  </r>
  <r>
    <s v="MDC-03318-645"/>
    <x v="233"/>
    <x v="255"/>
    <s v="A-L-0.2"/>
    <n v="2"/>
    <x v="255"/>
    <s v="wmaddox7l@timesonline.co.uk"/>
    <x v="0"/>
    <s v="Ara"/>
    <x v="1"/>
    <n v="0.2"/>
    <n v="3.8849999999999998"/>
    <n v="7.77"/>
    <x v="2"/>
    <x v="1"/>
  </r>
  <r>
    <s v="SFF-86059-407"/>
    <x v="234"/>
    <x v="256"/>
    <s v="A-M-2.5"/>
    <n v="1"/>
    <x v="256"/>
    <s v="dhedlestone7m@craigslist.org"/>
    <x v="0"/>
    <s v="Ara"/>
    <x v="0"/>
    <n v="2.5"/>
    <n v="25.874999999999996"/>
    <n v="25.874999999999996"/>
    <x v="2"/>
    <x v="1"/>
  </r>
  <r>
    <s v="SCL-94540-788"/>
    <x v="235"/>
    <x v="257"/>
    <s v="E-L-2.5"/>
    <n v="6"/>
    <x v="257"/>
    <s v="tcrowthe7n@europa.eu"/>
    <x v="0"/>
    <s v="Exc"/>
    <x v="1"/>
    <n v="2.5"/>
    <n v="34.154999999999994"/>
    <n v="204.92999999999995"/>
    <x v="1"/>
    <x v="1"/>
  </r>
  <r>
    <s v="HVU-21634-076"/>
    <x v="236"/>
    <x v="258"/>
    <s v="R-L-2.5"/>
    <n v="4"/>
    <x v="258"/>
    <s v="dbury7o@tinyurl.com"/>
    <x v="1"/>
    <s v="Rob"/>
    <x v="1"/>
    <n v="2.5"/>
    <n v="27.484999999999996"/>
    <n v="109.93999999999998"/>
    <x v="0"/>
    <x v="0"/>
  </r>
  <r>
    <s v="XUS-73326-418"/>
    <x v="237"/>
    <x v="259"/>
    <s v="E-L-1"/>
    <n v="6"/>
    <x v="259"/>
    <s v="gbroadbear7p@omniture.com"/>
    <x v="0"/>
    <s v="Exc"/>
    <x v="1"/>
    <n v="1"/>
    <n v="14.85"/>
    <n v="89.1"/>
    <x v="1"/>
    <x v="1"/>
  </r>
  <r>
    <s v="XWD-18933-006"/>
    <x v="238"/>
    <x v="260"/>
    <s v="A-L-0.2"/>
    <n v="2"/>
    <x v="260"/>
    <s v="epalfrey7q@devhub.com"/>
    <x v="0"/>
    <s v="Ara"/>
    <x v="1"/>
    <n v="0.2"/>
    <n v="3.8849999999999998"/>
    <n v="7.77"/>
    <x v="2"/>
    <x v="0"/>
  </r>
  <r>
    <s v="HPD-65272-772"/>
    <x v="52"/>
    <x v="261"/>
    <s v="L-M-2.5"/>
    <n v="1"/>
    <x v="261"/>
    <s v="pmetrick7r@rakuten.co.jp"/>
    <x v="0"/>
    <s v="Lib"/>
    <x v="0"/>
    <n v="2.5"/>
    <n v="33.464999999999996"/>
    <n v="33.464999999999996"/>
    <x v="3"/>
    <x v="0"/>
  </r>
  <r>
    <s v="JEG-93140-224"/>
    <x v="146"/>
    <x v="262"/>
    <s v="E-M-0.5"/>
    <n v="5"/>
    <x v="262"/>
    <s v=""/>
    <x v="0"/>
    <s v="Exc"/>
    <x v="0"/>
    <n v="0.5"/>
    <n v="8.25"/>
    <n v="41.25"/>
    <x v="1"/>
    <x v="0"/>
  </r>
  <r>
    <s v="NNH-62058-950"/>
    <x v="239"/>
    <x v="263"/>
    <s v="E-L-1"/>
    <n v="4"/>
    <x v="263"/>
    <s v="kkarby7t@sbwire.com"/>
    <x v="0"/>
    <s v="Exc"/>
    <x v="1"/>
    <n v="1"/>
    <n v="14.85"/>
    <n v="59.4"/>
    <x v="1"/>
    <x v="0"/>
  </r>
  <r>
    <s v="LTD-71429-845"/>
    <x v="240"/>
    <x v="264"/>
    <s v="A-L-0.5"/>
    <n v="1"/>
    <x v="264"/>
    <s v="fcrumpe7u@ftc.gov"/>
    <x v="2"/>
    <s v="Ara"/>
    <x v="1"/>
    <n v="0.5"/>
    <n v="7.77"/>
    <n v="7.77"/>
    <x v="2"/>
    <x v="1"/>
  </r>
  <r>
    <s v="MPV-26985-215"/>
    <x v="241"/>
    <x v="265"/>
    <s v="R-D-0.5"/>
    <n v="1"/>
    <x v="265"/>
    <s v="achatto7v@sakura.ne.jp"/>
    <x v="2"/>
    <s v="Rob"/>
    <x v="2"/>
    <n v="0.5"/>
    <n v="5.3699999999999992"/>
    <n v="5.3699999999999992"/>
    <x v="0"/>
    <x v="0"/>
  </r>
  <r>
    <s v="IYO-10245-081"/>
    <x v="242"/>
    <x v="266"/>
    <s v="E-M-2.5"/>
    <n v="3"/>
    <x v="266"/>
    <s v=""/>
    <x v="0"/>
    <s v="Exc"/>
    <x v="0"/>
    <n v="2.5"/>
    <n v="31.624999999999996"/>
    <n v="94.874999999999986"/>
    <x v="1"/>
    <x v="1"/>
  </r>
  <r>
    <s v="BYZ-39669-954"/>
    <x v="243"/>
    <x v="267"/>
    <s v="L-L-2.5"/>
    <n v="1"/>
    <x v="267"/>
    <s v=""/>
    <x v="0"/>
    <s v="Lib"/>
    <x v="1"/>
    <n v="2.5"/>
    <n v="36.454999999999998"/>
    <n v="36.454999999999998"/>
    <x v="3"/>
    <x v="1"/>
  </r>
  <r>
    <s v="EFB-72860-209"/>
    <x v="244"/>
    <x v="268"/>
    <s v="A-M-0.2"/>
    <n v="4"/>
    <x v="268"/>
    <s v="bmergue7y@umn.edu"/>
    <x v="0"/>
    <s v="Ara"/>
    <x v="0"/>
    <n v="0.2"/>
    <n v="3.375"/>
    <n v="13.5"/>
    <x v="2"/>
    <x v="0"/>
  </r>
  <r>
    <s v="GMM-72397-378"/>
    <x v="245"/>
    <x v="269"/>
    <s v="R-L-0.2"/>
    <n v="4"/>
    <x v="269"/>
    <s v="kpatise7z@jigsy.com"/>
    <x v="0"/>
    <s v="Rob"/>
    <x v="1"/>
    <n v="0.2"/>
    <n v="3.5849999999999995"/>
    <n v="14.339999999999998"/>
    <x v="0"/>
    <x v="1"/>
  </r>
  <r>
    <s v="LYP-52345-883"/>
    <x v="246"/>
    <x v="270"/>
    <s v="E-M-0.5"/>
    <n v="1"/>
    <x v="270"/>
    <s v=""/>
    <x v="1"/>
    <s v="Exc"/>
    <x v="0"/>
    <n v="0.5"/>
    <n v="8.25"/>
    <n v="8.25"/>
    <x v="1"/>
    <x v="0"/>
  </r>
  <r>
    <s v="DFK-35846-692"/>
    <x v="247"/>
    <x v="271"/>
    <s v="R-D-0.2"/>
    <n v="5"/>
    <x v="271"/>
    <s v=""/>
    <x v="0"/>
    <s v="Rob"/>
    <x v="2"/>
    <n v="0.2"/>
    <n v="2.6849999999999996"/>
    <n v="13.424999999999997"/>
    <x v="0"/>
    <x v="0"/>
  </r>
  <r>
    <s v="XAH-93337-609"/>
    <x v="248"/>
    <x v="272"/>
    <s v="A-D-1"/>
    <n v="5"/>
    <x v="272"/>
    <s v="dduke82@vkontakte.ru"/>
    <x v="0"/>
    <s v="Ara"/>
    <x v="2"/>
    <n v="1"/>
    <n v="9.9499999999999993"/>
    <n v="49.75"/>
    <x v="2"/>
    <x v="1"/>
  </r>
  <r>
    <s v="QKA-72582-644"/>
    <x v="249"/>
    <x v="273"/>
    <s v="E-M-0.5"/>
    <n v="2"/>
    <x v="273"/>
    <s v=""/>
    <x v="1"/>
    <s v="Exc"/>
    <x v="0"/>
    <n v="0.5"/>
    <n v="8.25"/>
    <n v="16.5"/>
    <x v="1"/>
    <x v="1"/>
  </r>
  <r>
    <s v="ZDK-84567-102"/>
    <x v="250"/>
    <x v="274"/>
    <s v="A-D-0.5"/>
    <n v="3"/>
    <x v="274"/>
    <s v="ihussey84@mapy.cz"/>
    <x v="0"/>
    <s v="Ara"/>
    <x v="2"/>
    <n v="0.5"/>
    <n v="5.97"/>
    <n v="17.91"/>
    <x v="2"/>
    <x v="1"/>
  </r>
  <r>
    <s v="WAV-38301-984"/>
    <x v="251"/>
    <x v="275"/>
    <s v="A-D-0.5"/>
    <n v="5"/>
    <x v="275"/>
    <s v="cpinkerton85@upenn.edu"/>
    <x v="0"/>
    <s v="Ara"/>
    <x v="2"/>
    <n v="0.5"/>
    <n v="5.97"/>
    <n v="29.849999999999998"/>
    <x v="2"/>
    <x v="1"/>
  </r>
  <r>
    <s v="KZR-33023-209"/>
    <x v="177"/>
    <x v="276"/>
    <s v="E-L-1"/>
    <n v="3"/>
    <x v="276"/>
    <s v=""/>
    <x v="0"/>
    <s v="Exc"/>
    <x v="1"/>
    <n v="1"/>
    <n v="14.85"/>
    <n v="44.55"/>
    <x v="1"/>
    <x v="1"/>
  </r>
  <r>
    <s v="ULM-49433-003"/>
    <x v="252"/>
    <x v="277"/>
    <s v="E-M-1"/>
    <n v="2"/>
    <x v="277"/>
    <s v=""/>
    <x v="0"/>
    <s v="Exc"/>
    <x v="0"/>
    <n v="1"/>
    <n v="13.75"/>
    <n v="27.5"/>
    <x v="1"/>
    <x v="1"/>
  </r>
  <r>
    <s v="SIB-83254-136"/>
    <x v="253"/>
    <x v="278"/>
    <s v="R-M-0.5"/>
    <n v="6"/>
    <x v="278"/>
    <s v="dvizor88@furl.net"/>
    <x v="0"/>
    <s v="Rob"/>
    <x v="0"/>
    <n v="0.5"/>
    <n v="5.97"/>
    <n v="35.82"/>
    <x v="0"/>
    <x v="0"/>
  </r>
  <r>
    <s v="NOK-50349-551"/>
    <x v="254"/>
    <x v="279"/>
    <s v="R-D-0.5"/>
    <n v="3"/>
    <x v="279"/>
    <s v="esedgebeer89@oaic.gov.au"/>
    <x v="0"/>
    <s v="Rob"/>
    <x v="2"/>
    <n v="0.5"/>
    <n v="5.3699999999999992"/>
    <n v="16.11"/>
    <x v="0"/>
    <x v="0"/>
  </r>
  <r>
    <s v="YIS-96268-844"/>
    <x v="227"/>
    <x v="280"/>
    <s v="E-L-0.2"/>
    <n v="6"/>
    <x v="280"/>
    <s v="klestrange8a@lulu.com"/>
    <x v="0"/>
    <s v="Exc"/>
    <x v="1"/>
    <n v="0.2"/>
    <n v="4.4550000000000001"/>
    <n v="26.73"/>
    <x v="1"/>
    <x v="0"/>
  </r>
  <r>
    <s v="CXI-04933-855"/>
    <x v="110"/>
    <x v="281"/>
    <s v="E-L-2.5"/>
    <n v="6"/>
    <x v="281"/>
    <s v="ltanti8b@techcrunch.com"/>
    <x v="0"/>
    <s v="Exc"/>
    <x v="1"/>
    <n v="2.5"/>
    <n v="34.154999999999994"/>
    <n v="204.92999999999995"/>
    <x v="1"/>
    <x v="0"/>
  </r>
  <r>
    <s v="IZU-90429-382"/>
    <x v="182"/>
    <x v="282"/>
    <s v="A-L-1"/>
    <n v="3"/>
    <x v="282"/>
    <s v="ade8c@1und1.de"/>
    <x v="0"/>
    <s v="Ara"/>
    <x v="1"/>
    <n v="1"/>
    <n v="12.95"/>
    <n v="38.849999999999994"/>
    <x v="2"/>
    <x v="0"/>
  </r>
  <r>
    <s v="WIT-40912-783"/>
    <x v="255"/>
    <x v="283"/>
    <s v="L-D-0.2"/>
    <n v="4"/>
    <x v="283"/>
    <s v="tjedrachowicz8d@acquirethisname.com"/>
    <x v="0"/>
    <s v="Lib"/>
    <x v="2"/>
    <n v="0.2"/>
    <n v="3.8849999999999998"/>
    <n v="15.54"/>
    <x v="3"/>
    <x v="0"/>
  </r>
  <r>
    <s v="PSD-57291-590"/>
    <x v="256"/>
    <x v="284"/>
    <s v="A-M-0.5"/>
    <n v="1"/>
    <x v="284"/>
    <s v="pstonner8e@moonfruit.com"/>
    <x v="0"/>
    <s v="Ara"/>
    <x v="0"/>
    <n v="0.5"/>
    <n v="6.75"/>
    <n v="6.75"/>
    <x v="2"/>
    <x v="1"/>
  </r>
  <r>
    <s v="GOI-41472-677"/>
    <x v="3"/>
    <x v="285"/>
    <s v="E-D-2.5"/>
    <n v="4"/>
    <x v="285"/>
    <s v="dtingly8f@goo.ne.jp"/>
    <x v="0"/>
    <s v="Exc"/>
    <x v="2"/>
    <n v="2.5"/>
    <n v="27.945"/>
    <n v="111.78"/>
    <x v="1"/>
    <x v="0"/>
  </r>
  <r>
    <s v="KTX-17944-494"/>
    <x v="257"/>
    <x v="286"/>
    <s v="A-L-0.2"/>
    <n v="1"/>
    <x v="286"/>
    <s v="crushe8n@about.me"/>
    <x v="0"/>
    <s v="Ara"/>
    <x v="1"/>
    <n v="0.2"/>
    <n v="3.8849999999999998"/>
    <n v="3.8849999999999998"/>
    <x v="2"/>
    <x v="0"/>
  </r>
  <r>
    <s v="RDM-99811-230"/>
    <x v="258"/>
    <x v="287"/>
    <s v="L-M-0.2"/>
    <n v="5"/>
    <x v="287"/>
    <s v="bchecci8h@usa.gov"/>
    <x v="2"/>
    <s v="Lib"/>
    <x v="0"/>
    <n v="0.2"/>
    <n v="4.3650000000000002"/>
    <n v="21.825000000000003"/>
    <x v="3"/>
    <x v="1"/>
  </r>
  <r>
    <s v="JTU-55897-581"/>
    <x v="259"/>
    <x v="288"/>
    <s v="R-M-0.2"/>
    <n v="5"/>
    <x v="288"/>
    <s v="jbagot8i@mac.com"/>
    <x v="0"/>
    <s v="Rob"/>
    <x v="0"/>
    <n v="0.2"/>
    <n v="2.9849999999999999"/>
    <n v="14.924999999999999"/>
    <x v="0"/>
    <x v="1"/>
  </r>
  <r>
    <s v="CRK-07584-240"/>
    <x v="260"/>
    <x v="289"/>
    <s v="A-M-1"/>
    <n v="3"/>
    <x v="289"/>
    <s v="ebeeble8j@soundcloud.com"/>
    <x v="0"/>
    <s v="Ara"/>
    <x v="0"/>
    <n v="1"/>
    <n v="11.25"/>
    <n v="33.75"/>
    <x v="2"/>
    <x v="0"/>
  </r>
  <r>
    <s v="MKE-75518-399"/>
    <x v="261"/>
    <x v="290"/>
    <s v="A-M-1"/>
    <n v="3"/>
    <x v="290"/>
    <s v="cfluin8k@flickr.com"/>
    <x v="2"/>
    <s v="Ara"/>
    <x v="0"/>
    <n v="1"/>
    <n v="11.25"/>
    <n v="33.75"/>
    <x v="2"/>
    <x v="1"/>
  </r>
  <r>
    <s v="AEL-51169-725"/>
    <x v="262"/>
    <x v="291"/>
    <s v="L-M-0.2"/>
    <n v="6"/>
    <x v="291"/>
    <s v="ebletsor8l@vinaora.com"/>
    <x v="0"/>
    <s v="Lib"/>
    <x v="0"/>
    <n v="0.2"/>
    <n v="4.3650000000000002"/>
    <n v="26.19"/>
    <x v="3"/>
    <x v="0"/>
  </r>
  <r>
    <s v="ZGM-83108-823"/>
    <x v="263"/>
    <x v="292"/>
    <s v="E-L-1"/>
    <n v="1"/>
    <x v="292"/>
    <s v="pbrydell8m@bloglovin.com"/>
    <x v="1"/>
    <s v="Exc"/>
    <x v="1"/>
    <n v="1"/>
    <n v="14.85"/>
    <n v="14.85"/>
    <x v="1"/>
    <x v="1"/>
  </r>
  <r>
    <s v="JBP-78754-392"/>
    <x v="212"/>
    <x v="286"/>
    <s v="E-M-2.5"/>
    <n v="6"/>
    <x v="286"/>
    <s v="crushe8n@about.me"/>
    <x v="0"/>
    <s v="Exc"/>
    <x v="0"/>
    <n v="2.5"/>
    <n v="31.624999999999996"/>
    <n v="189.74999999999997"/>
    <x v="1"/>
    <x v="0"/>
  </r>
  <r>
    <s v="RNH-54912-747"/>
    <x v="187"/>
    <x v="293"/>
    <s v="R-M-0.5"/>
    <n v="1"/>
    <x v="293"/>
    <s v="nleethem8o@mac.com"/>
    <x v="0"/>
    <s v="Rob"/>
    <x v="0"/>
    <n v="0.5"/>
    <n v="5.97"/>
    <n v="5.97"/>
    <x v="0"/>
    <x v="0"/>
  </r>
  <r>
    <s v="JDS-33440-914"/>
    <x v="248"/>
    <x v="294"/>
    <s v="R-M-1"/>
    <n v="3"/>
    <x v="294"/>
    <s v="anesfield8p@people.com.cn"/>
    <x v="2"/>
    <s v="Rob"/>
    <x v="0"/>
    <n v="1"/>
    <n v="9.9499999999999993"/>
    <n v="29.849999999999998"/>
    <x v="0"/>
    <x v="0"/>
  </r>
  <r>
    <s v="SYX-48878-182"/>
    <x v="264"/>
    <x v="295"/>
    <s v="R-D-1"/>
    <n v="5"/>
    <x v="295"/>
    <s v=""/>
    <x v="0"/>
    <s v="Rob"/>
    <x v="2"/>
    <n v="1"/>
    <n v="8.9499999999999993"/>
    <n v="44.75"/>
    <x v="0"/>
    <x v="1"/>
  </r>
  <r>
    <s v="ZGD-94763-868"/>
    <x v="265"/>
    <x v="296"/>
    <s v="E-L-2.5"/>
    <n v="1"/>
    <x v="296"/>
    <s v="mbrockway8r@ibm.com"/>
    <x v="0"/>
    <s v="Exc"/>
    <x v="1"/>
    <n v="2.5"/>
    <n v="34.154999999999994"/>
    <n v="34.154999999999994"/>
    <x v="1"/>
    <x v="0"/>
  </r>
  <r>
    <s v="CZY-70361-485"/>
    <x v="266"/>
    <x v="297"/>
    <s v="E-L-2.5"/>
    <n v="6"/>
    <x v="297"/>
    <s v="nlush8s@dedecms.com"/>
    <x v="1"/>
    <s v="Exc"/>
    <x v="1"/>
    <n v="2.5"/>
    <n v="34.154999999999994"/>
    <n v="204.92999999999995"/>
    <x v="1"/>
    <x v="1"/>
  </r>
  <r>
    <s v="RJR-12175-899"/>
    <x v="267"/>
    <x v="298"/>
    <s v="E-D-0.5"/>
    <n v="3"/>
    <x v="298"/>
    <s v="smcmillian8t@csmonitor.com"/>
    <x v="0"/>
    <s v="Exc"/>
    <x v="2"/>
    <n v="0.5"/>
    <n v="7.29"/>
    <n v="21.87"/>
    <x v="1"/>
    <x v="1"/>
  </r>
  <r>
    <s v="ELB-07929-407"/>
    <x v="204"/>
    <x v="299"/>
    <s v="A-M-2.5"/>
    <n v="2"/>
    <x v="299"/>
    <s v="tbennison8u@google.cn"/>
    <x v="0"/>
    <s v="Ara"/>
    <x v="0"/>
    <n v="2.5"/>
    <n v="25.874999999999996"/>
    <n v="51.749999999999993"/>
    <x v="2"/>
    <x v="0"/>
  </r>
  <r>
    <s v="UJQ-54441-340"/>
    <x v="268"/>
    <x v="300"/>
    <s v="E-M-0.2"/>
    <n v="2"/>
    <x v="300"/>
    <s v="gtweed8v@yolasite.com"/>
    <x v="0"/>
    <s v="Exc"/>
    <x v="0"/>
    <n v="0.2"/>
    <n v="4.125"/>
    <n v="8.25"/>
    <x v="1"/>
    <x v="0"/>
  </r>
  <r>
    <s v="UJQ-54441-340"/>
    <x v="268"/>
    <x v="300"/>
    <s v="A-L-0.2"/>
    <n v="5"/>
    <x v="300"/>
    <s v="gtweed8v@yolasite.com"/>
    <x v="0"/>
    <s v="Ara"/>
    <x v="1"/>
    <n v="0.2"/>
    <n v="3.8849999999999998"/>
    <n v="19.424999999999997"/>
    <x v="2"/>
    <x v="0"/>
  </r>
  <r>
    <s v="OWY-43108-475"/>
    <x v="269"/>
    <x v="301"/>
    <s v="A-M-0.2"/>
    <n v="6"/>
    <x v="301"/>
    <s v="ggoggin8x@wix.com"/>
    <x v="1"/>
    <s v="Ara"/>
    <x v="0"/>
    <n v="0.2"/>
    <n v="3.375"/>
    <n v="20.25"/>
    <x v="2"/>
    <x v="0"/>
  </r>
  <r>
    <s v="GNO-91911-159"/>
    <x v="145"/>
    <x v="302"/>
    <s v="L-D-0.5"/>
    <n v="3"/>
    <x v="302"/>
    <s v="sjeyness8y@biglobe.ne.jp"/>
    <x v="1"/>
    <s v="Lib"/>
    <x v="2"/>
    <n v="0.5"/>
    <n v="7.77"/>
    <n v="23.31"/>
    <x v="3"/>
    <x v="1"/>
  </r>
  <r>
    <s v="CNY-06284-066"/>
    <x v="270"/>
    <x v="303"/>
    <s v="E-D-0.2"/>
    <n v="5"/>
    <x v="303"/>
    <s v="dbonhome8z@shinystat.com"/>
    <x v="0"/>
    <s v="Exc"/>
    <x v="2"/>
    <n v="0.2"/>
    <n v="3.645"/>
    <n v="18.225000000000001"/>
    <x v="1"/>
    <x v="0"/>
  </r>
  <r>
    <s v="OQS-46321-904"/>
    <x v="271"/>
    <x v="304"/>
    <s v="E-M-1"/>
    <n v="1"/>
    <x v="304"/>
    <s v=""/>
    <x v="0"/>
    <s v="Exc"/>
    <x v="0"/>
    <n v="1"/>
    <n v="13.75"/>
    <n v="13.75"/>
    <x v="1"/>
    <x v="1"/>
  </r>
  <r>
    <s v="IBW-87442-480"/>
    <x v="272"/>
    <x v="305"/>
    <s v="A-L-2.5"/>
    <n v="1"/>
    <x v="305"/>
    <s v="tle91@epa.gov"/>
    <x v="0"/>
    <s v="Ara"/>
    <x v="1"/>
    <n v="2.5"/>
    <n v="29.784999999999997"/>
    <n v="29.784999999999997"/>
    <x v="2"/>
    <x v="0"/>
  </r>
  <r>
    <s v="DGZ-82537-477"/>
    <x v="252"/>
    <x v="306"/>
    <s v="R-D-1"/>
    <n v="5"/>
    <x v="306"/>
    <s v=""/>
    <x v="0"/>
    <s v="Rob"/>
    <x v="2"/>
    <n v="1"/>
    <n v="8.9499999999999993"/>
    <n v="44.75"/>
    <x v="0"/>
    <x v="1"/>
  </r>
  <r>
    <s v="LPS-39089-432"/>
    <x v="273"/>
    <x v="307"/>
    <s v="R-D-1"/>
    <n v="5"/>
    <x v="307"/>
    <s v="balldridge93@yandex.ru"/>
    <x v="0"/>
    <s v="Rob"/>
    <x v="2"/>
    <n v="1"/>
    <n v="8.9499999999999993"/>
    <n v="44.75"/>
    <x v="0"/>
    <x v="0"/>
  </r>
  <r>
    <s v="MQU-86100-929"/>
    <x v="274"/>
    <x v="308"/>
    <s v="L-L-0.5"/>
    <n v="4"/>
    <x v="308"/>
    <s v=""/>
    <x v="0"/>
    <s v="Lib"/>
    <x v="1"/>
    <n v="0.5"/>
    <n v="9.51"/>
    <n v="38.04"/>
    <x v="3"/>
    <x v="0"/>
  </r>
  <r>
    <s v="XUR-14132-391"/>
    <x v="275"/>
    <x v="309"/>
    <s v="R-D-0.5"/>
    <n v="4"/>
    <x v="309"/>
    <s v="lgoodger95@guardian.co.uk"/>
    <x v="0"/>
    <s v="Rob"/>
    <x v="2"/>
    <n v="0.5"/>
    <n v="5.3699999999999992"/>
    <n v="21.479999999999997"/>
    <x v="0"/>
    <x v="0"/>
  </r>
  <r>
    <s v="OVI-27064-381"/>
    <x v="276"/>
    <x v="298"/>
    <s v="R-D-0.5"/>
    <n v="3"/>
    <x v="298"/>
    <s v="smcmillian8t@csmonitor.com"/>
    <x v="0"/>
    <s v="Rob"/>
    <x v="2"/>
    <n v="0.5"/>
    <n v="5.3699999999999992"/>
    <n v="16.11"/>
    <x v="0"/>
    <x v="1"/>
  </r>
  <r>
    <s v="SHP-17012-870"/>
    <x v="277"/>
    <x v="310"/>
    <s v="R-M-2.5"/>
    <n v="1"/>
    <x v="310"/>
    <s v="cdrewett97@wikipedia.org"/>
    <x v="0"/>
    <s v="Rob"/>
    <x v="0"/>
    <n v="2.5"/>
    <n v="22.884999999999998"/>
    <n v="22.884999999999998"/>
    <x v="0"/>
    <x v="0"/>
  </r>
  <r>
    <s v="FDY-03414-903"/>
    <x v="278"/>
    <x v="311"/>
    <s v="A-D-0.5"/>
    <n v="3"/>
    <x v="311"/>
    <s v="qparsons98@blogtalkradio.com"/>
    <x v="0"/>
    <s v="Ara"/>
    <x v="2"/>
    <n v="0.5"/>
    <n v="5.97"/>
    <n v="17.91"/>
    <x v="2"/>
    <x v="0"/>
  </r>
  <r>
    <s v="WXT-85291-143"/>
    <x v="279"/>
    <x v="312"/>
    <s v="R-M-0.5"/>
    <n v="4"/>
    <x v="312"/>
    <s v="vceely99@auda.org.au"/>
    <x v="0"/>
    <s v="Rob"/>
    <x v="0"/>
    <n v="0.5"/>
    <n v="5.97"/>
    <n v="23.88"/>
    <x v="0"/>
    <x v="0"/>
  </r>
  <r>
    <s v="QNP-18893-547"/>
    <x v="280"/>
    <x v="313"/>
    <s v="R-L-1"/>
    <n v="5"/>
    <x v="313"/>
    <s v=""/>
    <x v="0"/>
    <s v="Rob"/>
    <x v="1"/>
    <n v="1"/>
    <n v="11.95"/>
    <n v="59.75"/>
    <x v="0"/>
    <x v="1"/>
  </r>
  <r>
    <s v="DOH-92927-530"/>
    <x v="281"/>
    <x v="314"/>
    <s v="L-L-0.2"/>
    <n v="6"/>
    <x v="314"/>
    <s v="cvasiliev9b@discuz.net"/>
    <x v="0"/>
    <s v="Lib"/>
    <x v="1"/>
    <n v="0.2"/>
    <n v="4.7549999999999999"/>
    <n v="28.53"/>
    <x v="3"/>
    <x v="0"/>
  </r>
  <r>
    <s v="HGJ-82768-173"/>
    <x v="282"/>
    <x v="315"/>
    <s v="A-M-1"/>
    <n v="4"/>
    <x v="315"/>
    <s v="tomoylan9c@liveinternet.ru"/>
    <x v="2"/>
    <s v="Ara"/>
    <x v="0"/>
    <n v="1"/>
    <n v="11.25"/>
    <n v="45"/>
    <x v="2"/>
    <x v="1"/>
  </r>
  <r>
    <s v="YPT-95383-088"/>
    <x v="283"/>
    <x v="306"/>
    <s v="E-D-2.5"/>
    <n v="2"/>
    <x v="306"/>
    <s v=""/>
    <x v="0"/>
    <s v="Exc"/>
    <x v="2"/>
    <n v="2.5"/>
    <n v="27.945"/>
    <n v="55.89"/>
    <x v="1"/>
    <x v="1"/>
  </r>
  <r>
    <s v="OYH-16533-767"/>
    <x v="284"/>
    <x v="316"/>
    <s v="E-L-1"/>
    <n v="4"/>
    <x v="316"/>
    <s v="wfetherston9e@constantcontact.com"/>
    <x v="0"/>
    <s v="Exc"/>
    <x v="1"/>
    <n v="1"/>
    <n v="14.85"/>
    <n v="59.4"/>
    <x v="1"/>
    <x v="1"/>
  </r>
  <r>
    <s v="DWW-28642-549"/>
    <x v="285"/>
    <x v="317"/>
    <s v="E-D-0.2"/>
    <n v="2"/>
    <x v="317"/>
    <s v="erasmus9f@techcrunch.com"/>
    <x v="0"/>
    <s v="Exc"/>
    <x v="2"/>
    <n v="0.2"/>
    <n v="3.645"/>
    <n v="7.29"/>
    <x v="1"/>
    <x v="0"/>
  </r>
  <r>
    <s v="CGO-79583-871"/>
    <x v="286"/>
    <x v="318"/>
    <s v="E-D-0.5"/>
    <n v="1"/>
    <x v="318"/>
    <s v="wgiorgioni9g@wikipedia.org"/>
    <x v="0"/>
    <s v="Exc"/>
    <x v="2"/>
    <n v="0.5"/>
    <n v="7.29"/>
    <n v="7.29"/>
    <x v="1"/>
    <x v="0"/>
  </r>
  <r>
    <s v="TFY-52090-386"/>
    <x v="287"/>
    <x v="319"/>
    <s v="E-L-0.5"/>
    <n v="2"/>
    <x v="319"/>
    <s v="lscargle9h@myspace.com"/>
    <x v="0"/>
    <s v="Exc"/>
    <x v="1"/>
    <n v="0.5"/>
    <n v="8.91"/>
    <n v="17.82"/>
    <x v="1"/>
    <x v="1"/>
  </r>
  <r>
    <s v="TFY-52090-386"/>
    <x v="287"/>
    <x v="319"/>
    <s v="L-D-0.5"/>
    <n v="5"/>
    <x v="319"/>
    <s v="lscargle9h@myspace.com"/>
    <x v="0"/>
    <s v="Lib"/>
    <x v="2"/>
    <n v="0.5"/>
    <n v="7.77"/>
    <n v="38.849999999999994"/>
    <x v="3"/>
    <x v="1"/>
  </r>
  <r>
    <s v="NYY-73968-094"/>
    <x v="288"/>
    <x v="320"/>
    <s v="R-D-0.5"/>
    <n v="6"/>
    <x v="320"/>
    <s v="nclimance9j@europa.eu"/>
    <x v="0"/>
    <s v="Rob"/>
    <x v="2"/>
    <n v="0.5"/>
    <n v="5.3699999999999992"/>
    <n v="32.22"/>
    <x v="0"/>
    <x v="1"/>
  </r>
  <r>
    <s v="QEY-71761-460"/>
    <x v="250"/>
    <x v="321"/>
    <s v="R-M-1"/>
    <n v="2"/>
    <x v="321"/>
    <s v=""/>
    <x v="1"/>
    <s v="Rob"/>
    <x v="0"/>
    <n v="1"/>
    <n v="9.9499999999999993"/>
    <n v="19.899999999999999"/>
    <x v="0"/>
    <x v="0"/>
  </r>
  <r>
    <s v="GKQ-82603-910"/>
    <x v="289"/>
    <x v="322"/>
    <s v="R-L-1"/>
    <n v="5"/>
    <x v="322"/>
    <s v="asnazle9l@oracle.com"/>
    <x v="0"/>
    <s v="Rob"/>
    <x v="1"/>
    <n v="1"/>
    <n v="11.95"/>
    <n v="59.75"/>
    <x v="0"/>
    <x v="1"/>
  </r>
  <r>
    <s v="IOB-32673-745"/>
    <x v="290"/>
    <x v="323"/>
    <s v="A-L-0.5"/>
    <n v="3"/>
    <x v="323"/>
    <s v="rworg9m@arstechnica.com"/>
    <x v="0"/>
    <s v="Ara"/>
    <x v="1"/>
    <n v="0.5"/>
    <n v="7.77"/>
    <n v="23.31"/>
    <x v="2"/>
    <x v="0"/>
  </r>
  <r>
    <s v="YAU-98893-150"/>
    <x v="291"/>
    <x v="324"/>
    <s v="L-M-1"/>
    <n v="3"/>
    <x v="324"/>
    <s v="ldanes9n@umn.edu"/>
    <x v="0"/>
    <s v="Lib"/>
    <x v="0"/>
    <n v="1"/>
    <n v="14.55"/>
    <n v="43.650000000000006"/>
    <x v="3"/>
    <x v="1"/>
  </r>
  <r>
    <s v="XNM-14163-951"/>
    <x v="292"/>
    <x v="325"/>
    <s v="E-L-2.5"/>
    <n v="6"/>
    <x v="325"/>
    <s v="skeynd9o@narod.ru"/>
    <x v="0"/>
    <s v="Exc"/>
    <x v="1"/>
    <n v="2.5"/>
    <n v="34.154999999999994"/>
    <n v="204.92999999999995"/>
    <x v="1"/>
    <x v="1"/>
  </r>
  <r>
    <s v="JPB-45297-000"/>
    <x v="293"/>
    <x v="326"/>
    <s v="R-L-0.2"/>
    <n v="4"/>
    <x v="326"/>
    <s v="ddaveridge9p@arstechnica.com"/>
    <x v="0"/>
    <s v="Rob"/>
    <x v="1"/>
    <n v="0.2"/>
    <n v="3.5849999999999995"/>
    <n v="14.339999999999998"/>
    <x v="0"/>
    <x v="1"/>
  </r>
  <r>
    <s v="MOU-74341-266"/>
    <x v="294"/>
    <x v="327"/>
    <s v="A-D-0.5"/>
    <n v="4"/>
    <x v="327"/>
    <s v="jawdry9q@utexas.edu"/>
    <x v="0"/>
    <s v="Ara"/>
    <x v="2"/>
    <n v="0.5"/>
    <n v="5.97"/>
    <n v="23.88"/>
    <x v="2"/>
    <x v="1"/>
  </r>
  <r>
    <s v="DHJ-87461-571"/>
    <x v="295"/>
    <x v="328"/>
    <s v="A-M-1"/>
    <n v="2"/>
    <x v="328"/>
    <s v="eryles9r@fastcompany.com"/>
    <x v="0"/>
    <s v="Ara"/>
    <x v="0"/>
    <n v="1"/>
    <n v="11.25"/>
    <n v="22.5"/>
    <x v="2"/>
    <x v="1"/>
  </r>
  <r>
    <s v="DKM-97676-850"/>
    <x v="296"/>
    <x v="306"/>
    <s v="E-D-0.5"/>
    <n v="5"/>
    <x v="306"/>
    <s v=""/>
    <x v="0"/>
    <s v="Exc"/>
    <x v="2"/>
    <n v="0.5"/>
    <n v="7.29"/>
    <n v="36.450000000000003"/>
    <x v="1"/>
    <x v="1"/>
  </r>
  <r>
    <s v="UEB-09112-118"/>
    <x v="297"/>
    <x v="329"/>
    <s v="A-M-0.5"/>
    <n v="4"/>
    <x v="329"/>
    <s v=""/>
    <x v="0"/>
    <s v="Ara"/>
    <x v="0"/>
    <n v="0.5"/>
    <n v="6.75"/>
    <n v="27"/>
    <x v="2"/>
    <x v="0"/>
  </r>
  <r>
    <s v="ORZ-67699-748"/>
    <x v="298"/>
    <x v="330"/>
    <s v="A-M-2.5"/>
    <n v="6"/>
    <x v="330"/>
    <s v="jcaldicott9u@usda.gov"/>
    <x v="0"/>
    <s v="Ara"/>
    <x v="0"/>
    <n v="2.5"/>
    <n v="25.874999999999996"/>
    <n v="155.24999999999997"/>
    <x v="2"/>
    <x v="1"/>
  </r>
  <r>
    <s v="JXP-28398-485"/>
    <x v="299"/>
    <x v="331"/>
    <s v="A-D-2.5"/>
    <n v="5"/>
    <x v="331"/>
    <s v="mvedmore9v@a8.net"/>
    <x v="0"/>
    <s v="Ara"/>
    <x v="2"/>
    <n v="2.5"/>
    <n v="22.884999999999998"/>
    <n v="114.42499999999998"/>
    <x v="2"/>
    <x v="0"/>
  </r>
  <r>
    <s v="WWH-92259-198"/>
    <x v="300"/>
    <x v="332"/>
    <s v="L-D-1"/>
    <n v="4"/>
    <x v="332"/>
    <s v="wromao9w@chronoengine.com"/>
    <x v="0"/>
    <s v="Lib"/>
    <x v="2"/>
    <n v="1"/>
    <n v="12.95"/>
    <n v="51.8"/>
    <x v="3"/>
    <x v="0"/>
  </r>
  <r>
    <s v="FLR-82914-153"/>
    <x v="301"/>
    <x v="333"/>
    <s v="A-M-2.5"/>
    <n v="6"/>
    <x v="333"/>
    <s v=""/>
    <x v="0"/>
    <s v="Ara"/>
    <x v="0"/>
    <n v="2.5"/>
    <n v="25.874999999999996"/>
    <n v="155.24999999999997"/>
    <x v="2"/>
    <x v="1"/>
  </r>
  <r>
    <s v="AMB-93600-000"/>
    <x v="302"/>
    <x v="334"/>
    <s v="A-L-2.5"/>
    <n v="1"/>
    <x v="334"/>
    <s v="tcotmore9y@amazonaws.com"/>
    <x v="0"/>
    <s v="Ara"/>
    <x v="1"/>
    <n v="2.5"/>
    <n v="29.784999999999997"/>
    <n v="29.784999999999997"/>
    <x v="2"/>
    <x v="1"/>
  </r>
  <r>
    <s v="FEP-36895-658"/>
    <x v="303"/>
    <x v="335"/>
    <s v="R-L-0.2"/>
    <n v="6"/>
    <x v="335"/>
    <s v="yskipsey9z@spotify.com"/>
    <x v="2"/>
    <s v="Rob"/>
    <x v="1"/>
    <n v="0.2"/>
    <n v="3.5849999999999995"/>
    <n v="21.509999999999998"/>
    <x v="0"/>
    <x v="1"/>
  </r>
  <r>
    <s v="RXW-91413-276"/>
    <x v="304"/>
    <x v="336"/>
    <s v="R-D-2.5"/>
    <n v="2"/>
    <x v="336"/>
    <s v="ncorpsa0@gmpg.org"/>
    <x v="0"/>
    <s v="Rob"/>
    <x v="2"/>
    <n v="2.5"/>
    <n v="20.584999999999997"/>
    <n v="41.169999999999995"/>
    <x v="0"/>
    <x v="1"/>
  </r>
  <r>
    <s v="RXW-91413-276"/>
    <x v="304"/>
    <x v="336"/>
    <s v="R-M-0.5"/>
    <n v="1"/>
    <x v="336"/>
    <s v="ncorpsa0@gmpg.org"/>
    <x v="0"/>
    <s v="Rob"/>
    <x v="0"/>
    <n v="0.5"/>
    <n v="5.97"/>
    <n v="5.97"/>
    <x v="0"/>
    <x v="1"/>
  </r>
  <r>
    <s v="SDB-77492-188"/>
    <x v="305"/>
    <x v="337"/>
    <s v="E-L-1"/>
    <n v="5"/>
    <x v="337"/>
    <s v="fbabbera2@stanford.edu"/>
    <x v="0"/>
    <s v="Exc"/>
    <x v="1"/>
    <n v="1"/>
    <n v="14.85"/>
    <n v="74.25"/>
    <x v="1"/>
    <x v="0"/>
  </r>
  <r>
    <s v="RZN-65182-395"/>
    <x v="196"/>
    <x v="338"/>
    <s v="L-M-1"/>
    <n v="6"/>
    <x v="338"/>
    <s v="kloxtona3@opensource.org"/>
    <x v="0"/>
    <s v="Lib"/>
    <x v="0"/>
    <n v="1"/>
    <n v="14.55"/>
    <n v="87.300000000000011"/>
    <x v="3"/>
    <x v="1"/>
  </r>
  <r>
    <s v="HDQ-86094-507"/>
    <x v="110"/>
    <x v="339"/>
    <s v="E-D-1"/>
    <n v="6"/>
    <x v="339"/>
    <s v="ptoffula4@posterous.com"/>
    <x v="0"/>
    <s v="Exc"/>
    <x v="2"/>
    <n v="1"/>
    <n v="12.15"/>
    <n v="72.900000000000006"/>
    <x v="1"/>
    <x v="0"/>
  </r>
  <r>
    <s v="YXO-79631-417"/>
    <x v="24"/>
    <x v="340"/>
    <s v="L-D-0.5"/>
    <n v="1"/>
    <x v="340"/>
    <s v="cgwinnetta5@behance.net"/>
    <x v="0"/>
    <s v="Lib"/>
    <x v="2"/>
    <n v="0.5"/>
    <n v="7.77"/>
    <n v="7.77"/>
    <x v="3"/>
    <x v="1"/>
  </r>
  <r>
    <s v="SNF-57032-096"/>
    <x v="306"/>
    <x v="341"/>
    <s v="E-D-0.5"/>
    <n v="6"/>
    <x v="341"/>
    <s v=""/>
    <x v="0"/>
    <s v="Exc"/>
    <x v="2"/>
    <n v="0.5"/>
    <n v="7.29"/>
    <n v="43.74"/>
    <x v="1"/>
    <x v="1"/>
  </r>
  <r>
    <s v="DGL-29648-995"/>
    <x v="307"/>
    <x v="342"/>
    <s v="L-M-0.2"/>
    <n v="2"/>
    <x v="342"/>
    <s v=""/>
    <x v="0"/>
    <s v="Lib"/>
    <x v="0"/>
    <n v="0.2"/>
    <n v="4.3650000000000002"/>
    <n v="8.73"/>
    <x v="3"/>
    <x v="0"/>
  </r>
  <r>
    <s v="GPU-65651-504"/>
    <x v="308"/>
    <x v="343"/>
    <s v="E-M-2.5"/>
    <n v="2"/>
    <x v="343"/>
    <s v="lflaoniera8@wordpress.org"/>
    <x v="0"/>
    <s v="Exc"/>
    <x v="0"/>
    <n v="2.5"/>
    <n v="31.624999999999996"/>
    <n v="63.249999999999993"/>
    <x v="1"/>
    <x v="1"/>
  </r>
  <r>
    <s v="OJU-34452-896"/>
    <x v="309"/>
    <x v="344"/>
    <s v="E-L-0.5"/>
    <n v="1"/>
    <x v="344"/>
    <s v=""/>
    <x v="0"/>
    <s v="Exc"/>
    <x v="1"/>
    <n v="0.5"/>
    <n v="8.91"/>
    <n v="8.91"/>
    <x v="1"/>
    <x v="0"/>
  </r>
  <r>
    <s v="GZS-50547-887"/>
    <x v="310"/>
    <x v="345"/>
    <s v="E-D-1"/>
    <n v="2"/>
    <x v="345"/>
    <s v="ccatchesideaa@macromedia.com"/>
    <x v="0"/>
    <s v="Exc"/>
    <x v="2"/>
    <n v="1"/>
    <n v="12.15"/>
    <n v="24.3"/>
    <x v="1"/>
    <x v="0"/>
  </r>
  <r>
    <s v="ESR-54041-053"/>
    <x v="311"/>
    <x v="346"/>
    <s v="A-L-0.5"/>
    <n v="6"/>
    <x v="346"/>
    <s v="cgibbonsonab@accuweather.com"/>
    <x v="0"/>
    <s v="Ara"/>
    <x v="1"/>
    <n v="0.5"/>
    <n v="7.77"/>
    <n v="46.62"/>
    <x v="2"/>
    <x v="0"/>
  </r>
  <r>
    <s v="OGD-10781-526"/>
    <x v="132"/>
    <x v="347"/>
    <s v="R-L-0.5"/>
    <n v="6"/>
    <x v="347"/>
    <s v="tfarraac@behance.net"/>
    <x v="0"/>
    <s v="Rob"/>
    <x v="1"/>
    <n v="0.5"/>
    <n v="7.169999999999999"/>
    <n v="43.019999999999996"/>
    <x v="0"/>
    <x v="1"/>
  </r>
  <r>
    <s v="FVH-29271-315"/>
    <x v="312"/>
    <x v="348"/>
    <s v="A-D-0.5"/>
    <n v="3"/>
    <x v="348"/>
    <s v=""/>
    <x v="1"/>
    <s v="Ara"/>
    <x v="2"/>
    <n v="0.5"/>
    <n v="5.97"/>
    <n v="17.91"/>
    <x v="2"/>
    <x v="0"/>
  </r>
  <r>
    <s v="BNZ-20544-633"/>
    <x v="313"/>
    <x v="349"/>
    <s v="L-L-0.5"/>
    <n v="4"/>
    <x v="349"/>
    <s v="gbamfieldae@yellowpages.com"/>
    <x v="0"/>
    <s v="Lib"/>
    <x v="1"/>
    <n v="0.5"/>
    <n v="9.51"/>
    <n v="38.04"/>
    <x v="3"/>
    <x v="0"/>
  </r>
  <r>
    <s v="FUX-85791-078"/>
    <x v="156"/>
    <x v="350"/>
    <s v="A-M-0.2"/>
    <n v="2"/>
    <x v="350"/>
    <s v="whollingdaleaf@about.me"/>
    <x v="0"/>
    <s v="Ara"/>
    <x v="0"/>
    <n v="0.2"/>
    <n v="3.375"/>
    <n v="6.75"/>
    <x v="2"/>
    <x v="0"/>
  </r>
  <r>
    <s v="YXP-20078-116"/>
    <x v="314"/>
    <x v="351"/>
    <s v="R-M-0.5"/>
    <n v="1"/>
    <x v="351"/>
    <s v="jdeag@xrea.com"/>
    <x v="0"/>
    <s v="Rob"/>
    <x v="0"/>
    <n v="0.5"/>
    <n v="5.97"/>
    <n v="5.97"/>
    <x v="0"/>
    <x v="0"/>
  </r>
  <r>
    <s v="VQV-59984-866"/>
    <x v="315"/>
    <x v="352"/>
    <s v="R-D-0.2"/>
    <n v="3"/>
    <x v="352"/>
    <s v="vskulletah@tinyurl.com"/>
    <x v="1"/>
    <s v="Rob"/>
    <x v="2"/>
    <n v="0.2"/>
    <n v="2.6849999999999996"/>
    <n v="8.0549999999999997"/>
    <x v="0"/>
    <x v="1"/>
  </r>
  <r>
    <s v="JEH-37276-048"/>
    <x v="316"/>
    <x v="353"/>
    <s v="A-L-0.5"/>
    <n v="3"/>
    <x v="353"/>
    <s v="jrudeforthai@wunderground.com"/>
    <x v="1"/>
    <s v="Ara"/>
    <x v="1"/>
    <n v="0.5"/>
    <n v="7.77"/>
    <n v="23.31"/>
    <x v="2"/>
    <x v="0"/>
  </r>
  <r>
    <s v="VYD-28555-589"/>
    <x v="317"/>
    <x v="354"/>
    <s v="R-L-0.5"/>
    <n v="6"/>
    <x v="354"/>
    <s v="atomaszewskiaj@answers.com"/>
    <x v="2"/>
    <s v="Rob"/>
    <x v="1"/>
    <n v="0.5"/>
    <n v="7.169999999999999"/>
    <n v="43.019999999999996"/>
    <x v="0"/>
    <x v="0"/>
  </r>
  <r>
    <s v="WUG-76466-650"/>
    <x v="318"/>
    <x v="306"/>
    <s v="L-D-0.5"/>
    <n v="3"/>
    <x v="306"/>
    <s v=""/>
    <x v="0"/>
    <s v="Lib"/>
    <x v="2"/>
    <n v="0.5"/>
    <n v="7.77"/>
    <n v="23.31"/>
    <x v="3"/>
    <x v="1"/>
  </r>
  <r>
    <s v="RJV-08261-583"/>
    <x v="182"/>
    <x v="355"/>
    <s v="A-D-0.2"/>
    <n v="5"/>
    <x v="355"/>
    <s v="pbessal@qq.com"/>
    <x v="0"/>
    <s v="Ara"/>
    <x v="2"/>
    <n v="0.2"/>
    <n v="2.9849999999999999"/>
    <n v="14.924999999999999"/>
    <x v="2"/>
    <x v="0"/>
  </r>
  <r>
    <s v="PMR-56062-609"/>
    <x v="319"/>
    <x v="356"/>
    <s v="E-D-0.5"/>
    <n v="3"/>
    <x v="356"/>
    <s v="ewindressam@marketwatch.com"/>
    <x v="0"/>
    <s v="Exc"/>
    <x v="2"/>
    <n v="0.5"/>
    <n v="7.29"/>
    <n v="21.87"/>
    <x v="1"/>
    <x v="1"/>
  </r>
  <r>
    <s v="XLD-12920-505"/>
    <x v="320"/>
    <x v="357"/>
    <s v="E-L-0.5"/>
    <n v="6"/>
    <x v="357"/>
    <s v=""/>
    <x v="0"/>
    <s v="Exc"/>
    <x v="1"/>
    <n v="0.5"/>
    <n v="8.91"/>
    <n v="53.46"/>
    <x v="1"/>
    <x v="0"/>
  </r>
  <r>
    <s v="UBW-50312-037"/>
    <x v="321"/>
    <x v="358"/>
    <s v="A-L-2.5"/>
    <n v="4"/>
    <x v="358"/>
    <s v=""/>
    <x v="0"/>
    <s v="Ara"/>
    <x v="1"/>
    <n v="2.5"/>
    <n v="29.784999999999997"/>
    <n v="119.13999999999999"/>
    <x v="2"/>
    <x v="1"/>
  </r>
  <r>
    <s v="QAW-05889-019"/>
    <x v="322"/>
    <x v="359"/>
    <s v="L-M-0.5"/>
    <n v="5"/>
    <x v="359"/>
    <s v="vbaumadierap@google.cn"/>
    <x v="0"/>
    <s v="Lib"/>
    <x v="0"/>
    <n v="0.5"/>
    <n v="8.73"/>
    <n v="43.650000000000006"/>
    <x v="3"/>
    <x v="0"/>
  </r>
  <r>
    <s v="EPT-12715-397"/>
    <x v="128"/>
    <x v="360"/>
    <s v="A-D-0.2"/>
    <n v="6"/>
    <x v="360"/>
    <s v=""/>
    <x v="0"/>
    <s v="Ara"/>
    <x v="2"/>
    <n v="0.2"/>
    <n v="2.9849999999999999"/>
    <n v="17.91"/>
    <x v="2"/>
    <x v="0"/>
  </r>
  <r>
    <s v="DHT-93810-053"/>
    <x v="323"/>
    <x v="361"/>
    <s v="E-L-1"/>
    <n v="5"/>
    <x v="361"/>
    <s v="sweldsar@wired.com"/>
    <x v="0"/>
    <s v="Exc"/>
    <x v="1"/>
    <n v="1"/>
    <n v="14.85"/>
    <n v="74.25"/>
    <x v="1"/>
    <x v="0"/>
  </r>
  <r>
    <s v="DMY-96037-963"/>
    <x v="324"/>
    <x v="362"/>
    <s v="L-D-0.2"/>
    <n v="3"/>
    <x v="362"/>
    <s v="msarvaras@artisteer.com"/>
    <x v="0"/>
    <s v="Lib"/>
    <x v="2"/>
    <n v="0.2"/>
    <n v="3.8849999999999998"/>
    <n v="11.654999999999999"/>
    <x v="3"/>
    <x v="0"/>
  </r>
  <r>
    <s v="MBM-55936-917"/>
    <x v="325"/>
    <x v="363"/>
    <s v="L-D-0.5"/>
    <n v="3"/>
    <x v="363"/>
    <s v="ahavickat@nsw.gov.au"/>
    <x v="0"/>
    <s v="Lib"/>
    <x v="2"/>
    <n v="0.5"/>
    <n v="7.77"/>
    <n v="23.31"/>
    <x v="3"/>
    <x v="0"/>
  </r>
  <r>
    <s v="TPA-93614-840"/>
    <x v="326"/>
    <x v="364"/>
    <s v="E-D-0.5"/>
    <n v="2"/>
    <x v="364"/>
    <s v="sdivinyau@ask.com"/>
    <x v="0"/>
    <s v="Exc"/>
    <x v="2"/>
    <n v="0.5"/>
    <n v="7.29"/>
    <n v="14.58"/>
    <x v="1"/>
    <x v="0"/>
  </r>
  <r>
    <s v="WDM-77521-710"/>
    <x v="327"/>
    <x v="365"/>
    <s v="A-M-0.5"/>
    <n v="2"/>
    <x v="365"/>
    <s v="inorquoyav@businessweek.com"/>
    <x v="0"/>
    <s v="Ara"/>
    <x v="0"/>
    <n v="0.5"/>
    <n v="6.75"/>
    <n v="13.5"/>
    <x v="2"/>
    <x v="1"/>
  </r>
  <r>
    <s v="EIP-19142-462"/>
    <x v="328"/>
    <x v="366"/>
    <s v="E-L-1"/>
    <n v="6"/>
    <x v="366"/>
    <s v="aiddisonaw@usa.gov"/>
    <x v="0"/>
    <s v="Exc"/>
    <x v="1"/>
    <n v="1"/>
    <n v="14.85"/>
    <n v="89.1"/>
    <x v="1"/>
    <x v="1"/>
  </r>
  <r>
    <s v="EIP-19142-462"/>
    <x v="328"/>
    <x v="366"/>
    <s v="A-L-0.2"/>
    <n v="1"/>
    <x v="366"/>
    <s v="aiddisonaw@usa.gov"/>
    <x v="0"/>
    <s v="Ara"/>
    <x v="1"/>
    <n v="0.2"/>
    <n v="3.8849999999999998"/>
    <n v="3.8849999999999998"/>
    <x v="2"/>
    <x v="1"/>
  </r>
  <r>
    <s v="ZZL-76364-387"/>
    <x v="128"/>
    <x v="367"/>
    <s v="R-L-2.5"/>
    <n v="4"/>
    <x v="367"/>
    <s v="rlongfielday@bluehost.com"/>
    <x v="0"/>
    <s v="Rob"/>
    <x v="1"/>
    <n v="2.5"/>
    <n v="27.484999999999996"/>
    <n v="109.93999999999998"/>
    <x v="0"/>
    <x v="1"/>
  </r>
  <r>
    <s v="GMF-18638-786"/>
    <x v="329"/>
    <x v="368"/>
    <s v="L-D-0.5"/>
    <n v="6"/>
    <x v="368"/>
    <s v="gkislingburyaz@samsung.com"/>
    <x v="0"/>
    <s v="Lib"/>
    <x v="2"/>
    <n v="0.5"/>
    <n v="7.77"/>
    <n v="46.62"/>
    <x v="3"/>
    <x v="0"/>
  </r>
  <r>
    <s v="TDJ-20844-787"/>
    <x v="330"/>
    <x v="369"/>
    <s v="A-L-0.5"/>
    <n v="5"/>
    <x v="369"/>
    <s v="xgibbonsb0@artisteer.com"/>
    <x v="0"/>
    <s v="Ara"/>
    <x v="1"/>
    <n v="0.5"/>
    <n v="7.77"/>
    <n v="38.849999999999994"/>
    <x v="2"/>
    <x v="1"/>
  </r>
  <r>
    <s v="BWK-39400-446"/>
    <x v="331"/>
    <x v="370"/>
    <s v="L-D-0.5"/>
    <n v="4"/>
    <x v="370"/>
    <s v="fparresb1@imageshack.us"/>
    <x v="0"/>
    <s v="Lib"/>
    <x v="2"/>
    <n v="0.5"/>
    <n v="7.77"/>
    <n v="31.08"/>
    <x v="3"/>
    <x v="0"/>
  </r>
  <r>
    <s v="LCB-02099-995"/>
    <x v="332"/>
    <x v="371"/>
    <s v="A-D-0.2"/>
    <n v="6"/>
    <x v="371"/>
    <s v="gsibrayb2@wsj.com"/>
    <x v="0"/>
    <s v="Ara"/>
    <x v="2"/>
    <n v="0.2"/>
    <n v="2.9849999999999999"/>
    <n v="17.91"/>
    <x v="2"/>
    <x v="0"/>
  </r>
  <r>
    <s v="UBA-43678-174"/>
    <x v="333"/>
    <x v="372"/>
    <s v="E-D-2.5"/>
    <n v="6"/>
    <x v="372"/>
    <s v="ihotchkinb3@mit.edu"/>
    <x v="2"/>
    <s v="Exc"/>
    <x v="2"/>
    <n v="2.5"/>
    <n v="27.945"/>
    <n v="167.67000000000002"/>
    <x v="1"/>
    <x v="1"/>
  </r>
  <r>
    <s v="UDH-24280-432"/>
    <x v="334"/>
    <x v="373"/>
    <s v="L-L-1"/>
    <n v="4"/>
    <x v="373"/>
    <s v="nbroadberrieb4@gnu.org"/>
    <x v="0"/>
    <s v="Lib"/>
    <x v="1"/>
    <n v="1"/>
    <n v="15.85"/>
    <n v="63.4"/>
    <x v="3"/>
    <x v="1"/>
  </r>
  <r>
    <s v="IDQ-20193-502"/>
    <x v="335"/>
    <x v="374"/>
    <s v="L-M-0.2"/>
    <n v="2"/>
    <x v="374"/>
    <s v="rpithcockb5@yellowbook.com"/>
    <x v="0"/>
    <s v="Lib"/>
    <x v="0"/>
    <n v="0.2"/>
    <n v="4.3650000000000002"/>
    <n v="8.73"/>
    <x v="3"/>
    <x v="0"/>
  </r>
  <r>
    <s v="DJG-14442-608"/>
    <x v="336"/>
    <x v="375"/>
    <s v="R-D-1"/>
    <n v="3"/>
    <x v="375"/>
    <s v="gcroysdaleb6@nih.gov"/>
    <x v="0"/>
    <s v="Rob"/>
    <x v="2"/>
    <n v="1"/>
    <n v="8.9499999999999993"/>
    <n v="26.849999999999998"/>
    <x v="0"/>
    <x v="0"/>
  </r>
  <r>
    <s v="DWB-61381-370"/>
    <x v="337"/>
    <x v="376"/>
    <s v="L-L-0.2"/>
    <n v="2"/>
    <x v="376"/>
    <s v="bgozzettb7@github.com"/>
    <x v="0"/>
    <s v="Lib"/>
    <x v="1"/>
    <n v="0.2"/>
    <n v="4.7549999999999999"/>
    <n v="9.51"/>
    <x v="3"/>
    <x v="1"/>
  </r>
  <r>
    <s v="FRD-17347-990"/>
    <x v="80"/>
    <x v="377"/>
    <s v="A-D-1"/>
    <n v="4"/>
    <x v="377"/>
    <s v="tcraggsb8@house.gov"/>
    <x v="1"/>
    <s v="Ara"/>
    <x v="2"/>
    <n v="1"/>
    <n v="9.9499999999999993"/>
    <n v="39.799999999999997"/>
    <x v="2"/>
    <x v="1"/>
  </r>
  <r>
    <s v="YPP-27450-525"/>
    <x v="338"/>
    <x v="378"/>
    <s v="E-M-0.5"/>
    <n v="3"/>
    <x v="378"/>
    <s v="lcullrfordb9@xing.com"/>
    <x v="0"/>
    <s v="Exc"/>
    <x v="0"/>
    <n v="0.5"/>
    <n v="8.25"/>
    <n v="24.75"/>
    <x v="1"/>
    <x v="0"/>
  </r>
  <r>
    <s v="EFC-39577-424"/>
    <x v="339"/>
    <x v="379"/>
    <s v="E-M-1"/>
    <n v="5"/>
    <x v="379"/>
    <s v="arizonba@xing.com"/>
    <x v="0"/>
    <s v="Exc"/>
    <x v="0"/>
    <n v="1"/>
    <n v="13.75"/>
    <n v="68.75"/>
    <x v="1"/>
    <x v="0"/>
  </r>
  <r>
    <s v="LAW-80062-016"/>
    <x v="340"/>
    <x v="380"/>
    <s v="E-M-0.5"/>
    <n v="6"/>
    <x v="380"/>
    <s v=""/>
    <x v="1"/>
    <s v="Exc"/>
    <x v="0"/>
    <n v="0.5"/>
    <n v="8.25"/>
    <n v="49.5"/>
    <x v="1"/>
    <x v="1"/>
  </r>
  <r>
    <s v="WKL-27981-758"/>
    <x v="177"/>
    <x v="381"/>
    <s v="A-M-2.5"/>
    <n v="2"/>
    <x v="381"/>
    <s v="fmiellbc@spiegel.de"/>
    <x v="0"/>
    <s v="Ara"/>
    <x v="0"/>
    <n v="2.5"/>
    <n v="25.874999999999996"/>
    <n v="51.749999999999993"/>
    <x v="2"/>
    <x v="0"/>
  </r>
  <r>
    <s v="VRT-39834-265"/>
    <x v="341"/>
    <x v="382"/>
    <s v="L-L-1"/>
    <n v="3"/>
    <x v="382"/>
    <s v=""/>
    <x v="1"/>
    <s v="Lib"/>
    <x v="1"/>
    <n v="1"/>
    <n v="15.85"/>
    <n v="47.55"/>
    <x v="3"/>
    <x v="0"/>
  </r>
  <r>
    <s v="QTC-71005-730"/>
    <x v="342"/>
    <x v="383"/>
    <s v="A-L-0.2"/>
    <n v="4"/>
    <x v="383"/>
    <s v=""/>
    <x v="0"/>
    <s v="Ara"/>
    <x v="1"/>
    <n v="0.2"/>
    <n v="3.8849999999999998"/>
    <n v="15.54"/>
    <x v="2"/>
    <x v="1"/>
  </r>
  <r>
    <s v="TNX-09857-717"/>
    <x v="343"/>
    <x v="384"/>
    <s v="L-M-1"/>
    <n v="6"/>
    <x v="384"/>
    <s v=""/>
    <x v="0"/>
    <s v="Lib"/>
    <x v="0"/>
    <n v="1"/>
    <n v="14.55"/>
    <n v="87.300000000000011"/>
    <x v="3"/>
    <x v="0"/>
  </r>
  <r>
    <s v="JZV-43874-185"/>
    <x v="344"/>
    <x v="385"/>
    <s v="A-M-1"/>
    <n v="5"/>
    <x v="385"/>
    <s v=""/>
    <x v="0"/>
    <s v="Ara"/>
    <x v="0"/>
    <n v="1"/>
    <n v="11.25"/>
    <n v="56.25"/>
    <x v="2"/>
    <x v="0"/>
  </r>
  <r>
    <s v="ICF-17486-106"/>
    <x v="47"/>
    <x v="386"/>
    <s v="L-L-2.5"/>
    <n v="1"/>
    <x v="386"/>
    <s v="wspringallbh@jugem.jp"/>
    <x v="0"/>
    <s v="Lib"/>
    <x v="1"/>
    <n v="2.5"/>
    <n v="36.454999999999998"/>
    <n v="36.454999999999998"/>
    <x v="3"/>
    <x v="0"/>
  </r>
  <r>
    <s v="BMK-49520-383"/>
    <x v="345"/>
    <x v="387"/>
    <s v="R-L-0.2"/>
    <n v="3"/>
    <x v="387"/>
    <s v=""/>
    <x v="0"/>
    <s v="Rob"/>
    <x v="1"/>
    <n v="0.2"/>
    <n v="3.5849999999999995"/>
    <n v="10.754999999999999"/>
    <x v="0"/>
    <x v="0"/>
  </r>
  <r>
    <s v="HTS-15020-632"/>
    <x v="169"/>
    <x v="388"/>
    <s v="R-M-0.2"/>
    <n v="3"/>
    <x v="388"/>
    <s v="ghawkyensbj@census.gov"/>
    <x v="0"/>
    <s v="Rob"/>
    <x v="0"/>
    <n v="0.2"/>
    <n v="2.9849999999999999"/>
    <n v="8.9550000000000001"/>
    <x v="0"/>
    <x v="1"/>
  </r>
  <r>
    <s v="YLE-18247-749"/>
    <x v="346"/>
    <x v="389"/>
    <s v="A-L-0.5"/>
    <n v="3"/>
    <x v="389"/>
    <s v=""/>
    <x v="0"/>
    <s v="Ara"/>
    <x v="1"/>
    <n v="0.5"/>
    <n v="7.77"/>
    <n v="23.31"/>
    <x v="2"/>
    <x v="0"/>
  </r>
  <r>
    <s v="KJJ-12573-591"/>
    <x v="347"/>
    <x v="390"/>
    <s v="A-L-2.5"/>
    <n v="1"/>
    <x v="390"/>
    <s v=""/>
    <x v="0"/>
    <s v="Ara"/>
    <x v="1"/>
    <n v="2.5"/>
    <n v="29.784999999999997"/>
    <n v="29.784999999999997"/>
    <x v="2"/>
    <x v="0"/>
  </r>
  <r>
    <s v="RGU-43561-950"/>
    <x v="348"/>
    <x v="391"/>
    <s v="A-L-2.5"/>
    <n v="5"/>
    <x v="391"/>
    <s v="bmcgilvrabm@so-net.ne.jp"/>
    <x v="0"/>
    <s v="Ara"/>
    <x v="1"/>
    <n v="2.5"/>
    <n v="29.784999999999997"/>
    <n v="148.92499999999998"/>
    <x v="2"/>
    <x v="0"/>
  </r>
  <r>
    <s v="JSN-73975-443"/>
    <x v="349"/>
    <x v="392"/>
    <s v="L-M-0.5"/>
    <n v="1"/>
    <x v="392"/>
    <s v="adanzeybn@github.com"/>
    <x v="0"/>
    <s v="Lib"/>
    <x v="0"/>
    <n v="0.5"/>
    <n v="8.73"/>
    <n v="8.73"/>
    <x v="3"/>
    <x v="0"/>
  </r>
  <r>
    <s v="WNR-71736-993"/>
    <x v="350"/>
    <x v="347"/>
    <s v="L-D-0.5"/>
    <n v="4"/>
    <x v="347"/>
    <s v="tfarraac@behance.net"/>
    <x v="0"/>
    <s v="Lib"/>
    <x v="2"/>
    <n v="0.5"/>
    <n v="7.77"/>
    <n v="31.08"/>
    <x v="3"/>
    <x v="1"/>
  </r>
  <r>
    <s v="WNR-71736-993"/>
    <x v="350"/>
    <x v="347"/>
    <s v="A-D-2.5"/>
    <n v="6"/>
    <x v="347"/>
    <s v="tfarraac@behance.net"/>
    <x v="0"/>
    <s v="Ara"/>
    <x v="2"/>
    <n v="2.5"/>
    <n v="22.884999999999998"/>
    <n v="137.31"/>
    <x v="2"/>
    <x v="1"/>
  </r>
  <r>
    <s v="HNI-91338-546"/>
    <x v="54"/>
    <x v="393"/>
    <s v="A-D-0.5"/>
    <n v="5"/>
    <x v="393"/>
    <s v=""/>
    <x v="0"/>
    <s v="Ara"/>
    <x v="2"/>
    <n v="0.5"/>
    <n v="5.97"/>
    <n v="29.849999999999998"/>
    <x v="2"/>
    <x v="1"/>
  </r>
  <r>
    <s v="CYH-53243-218"/>
    <x v="237"/>
    <x v="394"/>
    <s v="R-M-0.5"/>
    <n v="3"/>
    <x v="394"/>
    <s v=""/>
    <x v="0"/>
    <s v="Rob"/>
    <x v="0"/>
    <n v="0.5"/>
    <n v="5.97"/>
    <n v="17.91"/>
    <x v="0"/>
    <x v="1"/>
  </r>
  <r>
    <s v="SVD-75407-177"/>
    <x v="351"/>
    <x v="395"/>
    <s v="E-L-0.5"/>
    <n v="3"/>
    <x v="395"/>
    <s v="ydombrellbs@dedecms.com"/>
    <x v="0"/>
    <s v="Exc"/>
    <x v="1"/>
    <n v="0.5"/>
    <n v="8.91"/>
    <n v="26.73"/>
    <x v="1"/>
    <x v="0"/>
  </r>
  <r>
    <s v="NVN-66443-451"/>
    <x v="352"/>
    <x v="396"/>
    <s v="R-D-1"/>
    <n v="2"/>
    <x v="396"/>
    <s v="adarthbt@t.co"/>
    <x v="0"/>
    <s v="Rob"/>
    <x v="2"/>
    <n v="1"/>
    <n v="8.9499999999999993"/>
    <n v="17.899999999999999"/>
    <x v="0"/>
    <x v="1"/>
  </r>
  <r>
    <s v="JUA-13580-095"/>
    <x v="102"/>
    <x v="397"/>
    <s v="R-L-0.2"/>
    <n v="4"/>
    <x v="397"/>
    <s v="mdarrigoebu@hud.gov"/>
    <x v="1"/>
    <s v="Rob"/>
    <x v="1"/>
    <n v="0.2"/>
    <n v="3.5849999999999995"/>
    <n v="14.339999999999998"/>
    <x v="0"/>
    <x v="0"/>
  </r>
  <r>
    <s v="ACY-56225-839"/>
    <x v="353"/>
    <x v="398"/>
    <s v="A-M-2.5"/>
    <n v="3"/>
    <x v="398"/>
    <s v=""/>
    <x v="0"/>
    <s v="Ara"/>
    <x v="0"/>
    <n v="2.5"/>
    <n v="25.874999999999996"/>
    <n v="77.624999999999986"/>
    <x v="2"/>
    <x v="0"/>
  </r>
  <r>
    <s v="QBB-07903-622"/>
    <x v="354"/>
    <x v="399"/>
    <s v="R-L-1"/>
    <n v="5"/>
    <x v="399"/>
    <s v="mackrillbw@bandcamp.com"/>
    <x v="0"/>
    <s v="Rob"/>
    <x v="1"/>
    <n v="1"/>
    <n v="11.95"/>
    <n v="59.75"/>
    <x v="0"/>
    <x v="1"/>
  </r>
  <r>
    <s v="JLJ-81802-619"/>
    <x v="135"/>
    <x v="347"/>
    <s v="A-L-1"/>
    <n v="6"/>
    <x v="347"/>
    <s v="tfarraac@behance.net"/>
    <x v="0"/>
    <s v="Ara"/>
    <x v="1"/>
    <n v="1"/>
    <n v="12.95"/>
    <n v="77.699999999999989"/>
    <x v="2"/>
    <x v="1"/>
  </r>
  <r>
    <s v="HFT-77191-168"/>
    <x v="343"/>
    <x v="400"/>
    <s v="R-D-0.2"/>
    <n v="2"/>
    <x v="400"/>
    <s v="mkippenby@dion.ne.jp"/>
    <x v="0"/>
    <s v="Rob"/>
    <x v="2"/>
    <n v="0.2"/>
    <n v="2.6849999999999996"/>
    <n v="5.3699999999999992"/>
    <x v="0"/>
    <x v="0"/>
  </r>
  <r>
    <s v="SZR-35951-530"/>
    <x v="89"/>
    <x v="401"/>
    <s v="E-D-2.5"/>
    <n v="3"/>
    <x v="401"/>
    <s v="wransonbz@ted.com"/>
    <x v="1"/>
    <s v="Exc"/>
    <x v="2"/>
    <n v="2.5"/>
    <n v="27.945"/>
    <n v="83.835000000000008"/>
    <x v="1"/>
    <x v="0"/>
  </r>
  <r>
    <s v="IKL-95976-565"/>
    <x v="355"/>
    <x v="402"/>
    <s v="A-M-1"/>
    <n v="2"/>
    <x v="402"/>
    <s v=""/>
    <x v="0"/>
    <s v="Ara"/>
    <x v="0"/>
    <n v="1"/>
    <n v="11.25"/>
    <n v="22.5"/>
    <x v="2"/>
    <x v="1"/>
  </r>
  <r>
    <s v="XEY-48929-474"/>
    <x v="204"/>
    <x v="403"/>
    <s v="L-M-2.5"/>
    <n v="6"/>
    <x v="403"/>
    <s v="lrignoldc1@miibeian.gov.cn"/>
    <x v="0"/>
    <s v="Lib"/>
    <x v="0"/>
    <n v="2.5"/>
    <n v="33.464999999999996"/>
    <n v="200.78999999999996"/>
    <x v="3"/>
    <x v="0"/>
  </r>
  <r>
    <s v="SQT-07286-736"/>
    <x v="356"/>
    <x v="404"/>
    <s v="A-M-1"/>
    <n v="6"/>
    <x v="404"/>
    <s v=""/>
    <x v="0"/>
    <s v="Ara"/>
    <x v="0"/>
    <n v="1"/>
    <n v="11.25"/>
    <n v="67.5"/>
    <x v="2"/>
    <x v="1"/>
  </r>
  <r>
    <s v="QDU-45390-361"/>
    <x v="357"/>
    <x v="405"/>
    <s v="E-M-0.5"/>
    <n v="1"/>
    <x v="405"/>
    <s v="crowthornc3@msn.com"/>
    <x v="0"/>
    <s v="Exc"/>
    <x v="0"/>
    <n v="0.5"/>
    <n v="8.25"/>
    <n v="8.25"/>
    <x v="1"/>
    <x v="1"/>
  </r>
  <r>
    <s v="RUJ-30649-712"/>
    <x v="300"/>
    <x v="406"/>
    <s v="L-L-0.2"/>
    <n v="2"/>
    <x v="406"/>
    <s v="orylandc4@deviantart.com"/>
    <x v="0"/>
    <s v="Lib"/>
    <x v="1"/>
    <n v="0.2"/>
    <n v="4.7549999999999999"/>
    <n v="9.51"/>
    <x v="3"/>
    <x v="0"/>
  </r>
  <r>
    <s v="WSV-49732-075"/>
    <x v="358"/>
    <x v="407"/>
    <s v="L-D-2.5"/>
    <n v="1"/>
    <x v="407"/>
    <s v=""/>
    <x v="0"/>
    <s v="Lib"/>
    <x v="2"/>
    <n v="2.5"/>
    <n v="29.784999999999997"/>
    <n v="29.784999999999997"/>
    <x v="3"/>
    <x v="1"/>
  </r>
  <r>
    <s v="VJF-46305-323"/>
    <x v="161"/>
    <x v="408"/>
    <s v="L-D-0.5"/>
    <n v="2"/>
    <x v="408"/>
    <s v="msesonck@census.gov"/>
    <x v="0"/>
    <s v="Lib"/>
    <x v="2"/>
    <n v="0.5"/>
    <n v="7.77"/>
    <n v="15.54"/>
    <x v="3"/>
    <x v="1"/>
  </r>
  <r>
    <s v="CXD-74176-600"/>
    <x v="129"/>
    <x v="409"/>
    <s v="E-L-0.5"/>
    <n v="4"/>
    <x v="409"/>
    <s v="craglessc7@webmd.com"/>
    <x v="1"/>
    <s v="Exc"/>
    <x v="1"/>
    <n v="0.5"/>
    <n v="8.91"/>
    <n v="35.64"/>
    <x v="1"/>
    <x v="1"/>
  </r>
  <r>
    <s v="ADX-50674-975"/>
    <x v="359"/>
    <x v="410"/>
    <s v="A-M-2.5"/>
    <n v="4"/>
    <x v="410"/>
    <s v="fhollowsc8@blogtalkradio.com"/>
    <x v="0"/>
    <s v="Ara"/>
    <x v="0"/>
    <n v="2.5"/>
    <n v="25.874999999999996"/>
    <n v="103.49999999999999"/>
    <x v="2"/>
    <x v="0"/>
  </r>
  <r>
    <s v="RRP-51647-420"/>
    <x v="360"/>
    <x v="411"/>
    <s v="E-D-1"/>
    <n v="3"/>
    <x v="411"/>
    <s v="llathleiffc9@nationalgeographic.com"/>
    <x v="1"/>
    <s v="Exc"/>
    <x v="2"/>
    <n v="1"/>
    <n v="12.15"/>
    <n v="36.450000000000003"/>
    <x v="1"/>
    <x v="0"/>
  </r>
  <r>
    <s v="PKJ-99134-523"/>
    <x v="361"/>
    <x v="412"/>
    <s v="R-L-0.5"/>
    <n v="5"/>
    <x v="412"/>
    <s v="kheadsca@jalbum.net"/>
    <x v="0"/>
    <s v="Rob"/>
    <x v="1"/>
    <n v="0.5"/>
    <n v="7.169999999999999"/>
    <n v="35.849999999999994"/>
    <x v="0"/>
    <x v="1"/>
  </r>
  <r>
    <s v="FZQ-29439-457"/>
    <x v="362"/>
    <x v="413"/>
    <s v="E-L-0.2"/>
    <n v="5"/>
    <x v="413"/>
    <s v="tbownecb@unicef.org"/>
    <x v="1"/>
    <s v="Exc"/>
    <x v="1"/>
    <n v="0.2"/>
    <n v="4.4550000000000001"/>
    <n v="22.274999999999999"/>
    <x v="1"/>
    <x v="0"/>
  </r>
  <r>
    <s v="USN-68115-161"/>
    <x v="363"/>
    <x v="414"/>
    <s v="E-M-0.2"/>
    <n v="6"/>
    <x v="414"/>
    <s v="rjacquemardcc@acquirethisname.com"/>
    <x v="1"/>
    <s v="Exc"/>
    <x v="0"/>
    <n v="0.2"/>
    <n v="4.125"/>
    <n v="24.75"/>
    <x v="1"/>
    <x v="1"/>
  </r>
  <r>
    <s v="IXU-20263-532"/>
    <x v="364"/>
    <x v="415"/>
    <s v="L-M-2.5"/>
    <n v="2"/>
    <x v="415"/>
    <s v="kwarmancd@printfriendly.com"/>
    <x v="1"/>
    <s v="Lib"/>
    <x v="0"/>
    <n v="2.5"/>
    <n v="33.464999999999996"/>
    <n v="66.929999999999993"/>
    <x v="3"/>
    <x v="0"/>
  </r>
  <r>
    <s v="CBT-15092-420"/>
    <x v="85"/>
    <x v="416"/>
    <s v="L-M-0.5"/>
    <n v="1"/>
    <x v="416"/>
    <s v="wcholomince@about.com"/>
    <x v="2"/>
    <s v="Lib"/>
    <x v="0"/>
    <n v="0.5"/>
    <n v="8.73"/>
    <n v="8.73"/>
    <x v="3"/>
    <x v="0"/>
  </r>
  <r>
    <s v="PKQ-46841-696"/>
    <x v="365"/>
    <x v="417"/>
    <s v="R-M-0.5"/>
    <n v="3"/>
    <x v="417"/>
    <s v="abraidmancf@census.gov"/>
    <x v="0"/>
    <s v="Rob"/>
    <x v="0"/>
    <n v="0.5"/>
    <n v="5.97"/>
    <n v="17.91"/>
    <x v="0"/>
    <x v="1"/>
  </r>
  <r>
    <s v="XDU-05471-219"/>
    <x v="366"/>
    <x v="418"/>
    <s v="R-L-0.5"/>
    <n v="1"/>
    <x v="418"/>
    <s v="pdurbancg@symantec.com"/>
    <x v="1"/>
    <s v="Rob"/>
    <x v="1"/>
    <n v="0.5"/>
    <n v="7.169999999999999"/>
    <n v="7.169999999999999"/>
    <x v="0"/>
    <x v="1"/>
  </r>
  <r>
    <s v="NID-20149-329"/>
    <x v="367"/>
    <x v="419"/>
    <s v="R-D-0.2"/>
    <n v="2"/>
    <x v="419"/>
    <s v="aharroldch@miibeian.gov.cn"/>
    <x v="0"/>
    <s v="Rob"/>
    <x v="2"/>
    <n v="0.2"/>
    <n v="2.6849999999999996"/>
    <n v="5.3699999999999992"/>
    <x v="0"/>
    <x v="1"/>
  </r>
  <r>
    <s v="SVU-27222-213"/>
    <x v="142"/>
    <x v="420"/>
    <s v="L-L-0.2"/>
    <n v="5"/>
    <x v="420"/>
    <s v="spamphilonci@mlb.com"/>
    <x v="1"/>
    <s v="Lib"/>
    <x v="1"/>
    <n v="0.2"/>
    <n v="4.7549999999999999"/>
    <n v="23.774999999999999"/>
    <x v="3"/>
    <x v="1"/>
  </r>
  <r>
    <s v="RWI-84131-848"/>
    <x v="368"/>
    <x v="421"/>
    <s v="R-D-2.5"/>
    <n v="2"/>
    <x v="421"/>
    <s v="mspurdencj@exblog.jp"/>
    <x v="0"/>
    <s v="Rob"/>
    <x v="2"/>
    <n v="2.5"/>
    <n v="20.584999999999997"/>
    <n v="41.169999999999995"/>
    <x v="0"/>
    <x v="0"/>
  </r>
  <r>
    <s v="GUU-40666-525"/>
    <x v="31"/>
    <x v="408"/>
    <s v="A-L-0.2"/>
    <n v="3"/>
    <x v="408"/>
    <s v="msesonck@census.gov"/>
    <x v="0"/>
    <s v="Ara"/>
    <x v="1"/>
    <n v="0.2"/>
    <n v="3.8849999999999998"/>
    <n v="11.654999999999999"/>
    <x v="2"/>
    <x v="1"/>
  </r>
  <r>
    <s v="SCN-51395-066"/>
    <x v="369"/>
    <x v="422"/>
    <s v="L-L-0.5"/>
    <n v="4"/>
    <x v="422"/>
    <s v="npirronecl@weibo.com"/>
    <x v="0"/>
    <s v="Lib"/>
    <x v="1"/>
    <n v="0.5"/>
    <n v="9.51"/>
    <n v="38.04"/>
    <x v="3"/>
    <x v="1"/>
  </r>
  <r>
    <s v="ULA-24644-321"/>
    <x v="370"/>
    <x v="423"/>
    <s v="R-D-2.5"/>
    <n v="4"/>
    <x v="423"/>
    <s v="rcawleycm@yellowbook.com"/>
    <x v="1"/>
    <s v="Rob"/>
    <x v="2"/>
    <n v="2.5"/>
    <n v="20.584999999999997"/>
    <n v="82.339999999999989"/>
    <x v="0"/>
    <x v="0"/>
  </r>
  <r>
    <s v="EOL-92666-762"/>
    <x v="371"/>
    <x v="424"/>
    <s v="L-L-0.2"/>
    <n v="2"/>
    <x v="424"/>
    <s v="sbarribalcn@microsoft.com"/>
    <x v="1"/>
    <s v="Lib"/>
    <x v="1"/>
    <n v="0.2"/>
    <n v="4.7549999999999999"/>
    <n v="9.51"/>
    <x v="3"/>
    <x v="0"/>
  </r>
  <r>
    <s v="AJV-18231-334"/>
    <x v="372"/>
    <x v="425"/>
    <s v="R-D-2.5"/>
    <n v="2"/>
    <x v="425"/>
    <s v="aadamidesco@bizjournals.com"/>
    <x v="2"/>
    <s v="Rob"/>
    <x v="2"/>
    <n v="2.5"/>
    <n v="20.584999999999997"/>
    <n v="41.169999999999995"/>
    <x v="0"/>
    <x v="1"/>
  </r>
  <r>
    <s v="ZQI-47236-301"/>
    <x v="373"/>
    <x v="426"/>
    <s v="L-L-0.5"/>
    <n v="5"/>
    <x v="426"/>
    <s v="cthowescp@craigslist.org"/>
    <x v="0"/>
    <s v="Lib"/>
    <x v="1"/>
    <n v="0.5"/>
    <n v="9.51"/>
    <n v="47.55"/>
    <x v="3"/>
    <x v="1"/>
  </r>
  <r>
    <s v="ZCR-15721-658"/>
    <x v="374"/>
    <x v="427"/>
    <s v="A-M-1"/>
    <n v="4"/>
    <x v="427"/>
    <s v="rwillowaycq@admin.ch"/>
    <x v="0"/>
    <s v="Ara"/>
    <x v="0"/>
    <n v="1"/>
    <n v="11.25"/>
    <n v="45"/>
    <x v="2"/>
    <x v="1"/>
  </r>
  <r>
    <s v="QEW-47945-682"/>
    <x v="319"/>
    <x v="428"/>
    <s v="L-L-0.2"/>
    <n v="5"/>
    <x v="428"/>
    <s v="aelwincr@privacy.gov.au"/>
    <x v="0"/>
    <s v="Lib"/>
    <x v="1"/>
    <n v="0.2"/>
    <n v="4.7549999999999999"/>
    <n v="23.774999999999999"/>
    <x v="3"/>
    <x v="1"/>
  </r>
  <r>
    <s v="PSY-45485-542"/>
    <x v="375"/>
    <x v="429"/>
    <s v="R-D-0.5"/>
    <n v="3"/>
    <x v="429"/>
    <s v="abilbrookcs@booking.com"/>
    <x v="1"/>
    <s v="Rob"/>
    <x v="2"/>
    <n v="0.5"/>
    <n v="5.3699999999999992"/>
    <n v="16.11"/>
    <x v="0"/>
    <x v="0"/>
  </r>
  <r>
    <s v="BAQ-74241-156"/>
    <x v="376"/>
    <x v="430"/>
    <s v="R-D-0.2"/>
    <n v="4"/>
    <x v="430"/>
    <s v="rmckallct@sakura.ne.jp"/>
    <x v="2"/>
    <s v="Rob"/>
    <x v="2"/>
    <n v="0.2"/>
    <n v="2.6849999999999996"/>
    <n v="10.739999999999998"/>
    <x v="0"/>
    <x v="0"/>
  </r>
  <r>
    <s v="BVU-77367-451"/>
    <x v="377"/>
    <x v="431"/>
    <s v="A-D-1"/>
    <n v="5"/>
    <x v="431"/>
    <s v="bdailecu@vistaprint.com"/>
    <x v="0"/>
    <s v="Ara"/>
    <x v="2"/>
    <n v="1"/>
    <n v="9.9499999999999993"/>
    <n v="49.75"/>
    <x v="2"/>
    <x v="0"/>
  </r>
  <r>
    <s v="TJE-91516-344"/>
    <x v="378"/>
    <x v="432"/>
    <s v="E-M-1"/>
    <n v="2"/>
    <x v="432"/>
    <s v="atrehernecv@state.tx.us"/>
    <x v="1"/>
    <s v="Exc"/>
    <x v="0"/>
    <n v="1"/>
    <n v="13.75"/>
    <n v="27.5"/>
    <x v="1"/>
    <x v="1"/>
  </r>
  <r>
    <s v="LIS-96202-702"/>
    <x v="277"/>
    <x v="433"/>
    <s v="L-D-2.5"/>
    <n v="4"/>
    <x v="433"/>
    <s v="abrentnallcw@biglobe.ne.jp"/>
    <x v="2"/>
    <s v="Lib"/>
    <x v="2"/>
    <n v="2.5"/>
    <n v="29.784999999999997"/>
    <n v="119.13999999999999"/>
    <x v="3"/>
    <x v="1"/>
  </r>
  <r>
    <s v="VIO-27668-766"/>
    <x v="379"/>
    <x v="434"/>
    <s v="R-D-2.5"/>
    <n v="1"/>
    <x v="434"/>
    <s v="ddrinkallcx@psu.edu"/>
    <x v="0"/>
    <s v="Rob"/>
    <x v="2"/>
    <n v="2.5"/>
    <n v="20.584999999999997"/>
    <n v="20.584999999999997"/>
    <x v="0"/>
    <x v="0"/>
  </r>
  <r>
    <s v="ZVG-20473-043"/>
    <x v="86"/>
    <x v="435"/>
    <s v="A-D-0.2"/>
    <n v="3"/>
    <x v="435"/>
    <s v="dkornelcy@cyberchimps.com"/>
    <x v="0"/>
    <s v="Ara"/>
    <x v="2"/>
    <n v="0.2"/>
    <n v="2.9849999999999999"/>
    <n v="8.9550000000000001"/>
    <x v="2"/>
    <x v="0"/>
  </r>
  <r>
    <s v="KGZ-56395-231"/>
    <x v="380"/>
    <x v="436"/>
    <s v="A-D-0.5"/>
    <n v="1"/>
    <x v="436"/>
    <s v="rlequeuxcz@newyorker.com"/>
    <x v="0"/>
    <s v="Ara"/>
    <x v="2"/>
    <n v="0.5"/>
    <n v="5.97"/>
    <n v="5.97"/>
    <x v="2"/>
    <x v="1"/>
  </r>
  <r>
    <s v="CUU-92244-729"/>
    <x v="381"/>
    <x v="437"/>
    <s v="E-M-1"/>
    <n v="3"/>
    <x v="437"/>
    <s v="jmccaulld0@parallels.com"/>
    <x v="0"/>
    <s v="Exc"/>
    <x v="0"/>
    <n v="1"/>
    <n v="13.75"/>
    <n v="41.25"/>
    <x v="1"/>
    <x v="0"/>
  </r>
  <r>
    <s v="EHE-94714-312"/>
    <x v="382"/>
    <x v="438"/>
    <s v="E-L-0.2"/>
    <n v="5"/>
    <x v="438"/>
    <s v="abrashda@plala.or.jp"/>
    <x v="0"/>
    <s v="Exc"/>
    <x v="1"/>
    <n v="0.2"/>
    <n v="4.4550000000000001"/>
    <n v="22.274999999999999"/>
    <x v="1"/>
    <x v="0"/>
  </r>
  <r>
    <s v="RTL-16205-161"/>
    <x v="11"/>
    <x v="439"/>
    <s v="A-M-0.5"/>
    <n v="1"/>
    <x v="439"/>
    <s v="ahutchinsond2@imgur.com"/>
    <x v="0"/>
    <s v="Ara"/>
    <x v="0"/>
    <n v="0.5"/>
    <n v="6.75"/>
    <n v="6.75"/>
    <x v="2"/>
    <x v="0"/>
  </r>
  <r>
    <s v="GTS-22482-014"/>
    <x v="167"/>
    <x v="440"/>
    <s v="L-M-2.5"/>
    <n v="4"/>
    <x v="440"/>
    <s v=""/>
    <x v="0"/>
    <s v="Lib"/>
    <x v="0"/>
    <n v="2.5"/>
    <n v="33.464999999999996"/>
    <n v="133.85999999999999"/>
    <x v="3"/>
    <x v="0"/>
  </r>
  <r>
    <s v="DYG-25473-881"/>
    <x v="383"/>
    <x v="441"/>
    <s v="A-D-0.2"/>
    <n v="2"/>
    <x v="441"/>
    <s v="rdriversd4@hexun.com"/>
    <x v="0"/>
    <s v="Ara"/>
    <x v="2"/>
    <n v="0.2"/>
    <n v="2.9849999999999999"/>
    <n v="5.97"/>
    <x v="2"/>
    <x v="1"/>
  </r>
  <r>
    <s v="HTR-21838-286"/>
    <x v="18"/>
    <x v="442"/>
    <s v="A-L-1"/>
    <n v="2"/>
    <x v="442"/>
    <s v="hzeald5@google.de"/>
    <x v="0"/>
    <s v="Ara"/>
    <x v="1"/>
    <n v="1"/>
    <n v="12.95"/>
    <n v="25.9"/>
    <x v="2"/>
    <x v="1"/>
  </r>
  <r>
    <s v="KYG-28296-920"/>
    <x v="84"/>
    <x v="443"/>
    <s v="E-M-2.5"/>
    <n v="1"/>
    <x v="443"/>
    <s v="gsmallcombed6@ucla.edu"/>
    <x v="1"/>
    <s v="Exc"/>
    <x v="0"/>
    <n v="2.5"/>
    <n v="31.624999999999996"/>
    <n v="31.624999999999996"/>
    <x v="1"/>
    <x v="0"/>
  </r>
  <r>
    <s v="NNB-20459-430"/>
    <x v="384"/>
    <x v="444"/>
    <s v="L-M-0.2"/>
    <n v="2"/>
    <x v="444"/>
    <s v="ddibleyd7@feedburner.com"/>
    <x v="0"/>
    <s v="Lib"/>
    <x v="0"/>
    <n v="0.2"/>
    <n v="4.3650000000000002"/>
    <n v="8.73"/>
    <x v="3"/>
    <x v="1"/>
  </r>
  <r>
    <s v="FEK-14025-351"/>
    <x v="385"/>
    <x v="445"/>
    <s v="E-L-0.2"/>
    <n v="6"/>
    <x v="445"/>
    <s v="gdimitrioud8@chronoengine.com"/>
    <x v="0"/>
    <s v="Exc"/>
    <x v="1"/>
    <n v="0.2"/>
    <n v="4.4550000000000001"/>
    <n v="26.73"/>
    <x v="1"/>
    <x v="0"/>
  </r>
  <r>
    <s v="AWH-16980-469"/>
    <x v="386"/>
    <x v="446"/>
    <s v="L-M-0.2"/>
    <n v="6"/>
    <x v="446"/>
    <s v="fflanagand9@woothemes.com"/>
    <x v="0"/>
    <s v="Lib"/>
    <x v="0"/>
    <n v="0.2"/>
    <n v="4.3650000000000002"/>
    <n v="26.19"/>
    <x v="3"/>
    <x v="1"/>
  </r>
  <r>
    <s v="ZPW-31329-741"/>
    <x v="387"/>
    <x v="438"/>
    <s v="R-D-1"/>
    <n v="6"/>
    <x v="438"/>
    <s v="abrashda@plala.or.jp"/>
    <x v="0"/>
    <s v="Rob"/>
    <x v="2"/>
    <n v="1"/>
    <n v="8.9499999999999993"/>
    <n v="53.699999999999996"/>
    <x v="0"/>
    <x v="0"/>
  </r>
  <r>
    <s v="ZPW-31329-741"/>
    <x v="387"/>
    <x v="438"/>
    <s v="E-M-2.5"/>
    <n v="4"/>
    <x v="438"/>
    <s v="abrashda@plala.or.jp"/>
    <x v="0"/>
    <s v="Exc"/>
    <x v="0"/>
    <n v="2.5"/>
    <n v="31.624999999999996"/>
    <n v="126.49999999999999"/>
    <x v="1"/>
    <x v="0"/>
  </r>
  <r>
    <s v="ZPW-31329-741"/>
    <x v="387"/>
    <x v="438"/>
    <s v="E-M-0.2"/>
    <n v="1"/>
    <x v="438"/>
    <s v="abrashda@plala.or.jp"/>
    <x v="0"/>
    <s v="Exc"/>
    <x v="0"/>
    <n v="0.2"/>
    <n v="4.125"/>
    <n v="4.125"/>
    <x v="1"/>
    <x v="0"/>
  </r>
  <r>
    <s v="UBI-83843-396"/>
    <x v="388"/>
    <x v="447"/>
    <s v="R-L-1"/>
    <n v="2"/>
    <x v="447"/>
    <s v="nizhakovdd@aol.com"/>
    <x v="2"/>
    <s v="Rob"/>
    <x v="1"/>
    <n v="1"/>
    <n v="11.95"/>
    <n v="23.9"/>
    <x v="0"/>
    <x v="1"/>
  </r>
  <r>
    <s v="VID-40587-569"/>
    <x v="389"/>
    <x v="448"/>
    <s v="E-D-2.5"/>
    <n v="5"/>
    <x v="448"/>
    <s v="skeetsde@answers.com"/>
    <x v="0"/>
    <s v="Exc"/>
    <x v="2"/>
    <n v="2.5"/>
    <n v="27.945"/>
    <n v="139.72499999999999"/>
    <x v="1"/>
    <x v="0"/>
  </r>
  <r>
    <s v="KBB-52530-416"/>
    <x v="229"/>
    <x v="449"/>
    <s v="L-D-2.5"/>
    <n v="2"/>
    <x v="449"/>
    <s v=""/>
    <x v="0"/>
    <s v="Lib"/>
    <x v="2"/>
    <n v="2.5"/>
    <n v="29.784999999999997"/>
    <n v="59.569999999999993"/>
    <x v="3"/>
    <x v="0"/>
  </r>
  <r>
    <s v="ISJ-48676-420"/>
    <x v="390"/>
    <x v="450"/>
    <s v="L-L-0.5"/>
    <n v="6"/>
    <x v="450"/>
    <s v="kcakedg@huffingtonpost.com"/>
    <x v="0"/>
    <s v="Lib"/>
    <x v="1"/>
    <n v="0.5"/>
    <n v="9.51"/>
    <n v="57.06"/>
    <x v="3"/>
    <x v="1"/>
  </r>
  <r>
    <s v="MIF-17920-768"/>
    <x v="391"/>
    <x v="451"/>
    <s v="R-L-0.2"/>
    <n v="6"/>
    <x v="451"/>
    <s v="mhanseddh@instagram.com"/>
    <x v="1"/>
    <s v="Rob"/>
    <x v="1"/>
    <n v="0.2"/>
    <n v="3.5849999999999995"/>
    <n v="21.509999999999998"/>
    <x v="0"/>
    <x v="0"/>
  </r>
  <r>
    <s v="CPX-19312-088"/>
    <x v="117"/>
    <x v="452"/>
    <s v="L-M-0.5"/>
    <n v="6"/>
    <x v="452"/>
    <s v="fkienleindi@trellian.com"/>
    <x v="1"/>
    <s v="Lib"/>
    <x v="0"/>
    <n v="0.5"/>
    <n v="8.73"/>
    <n v="52.38"/>
    <x v="3"/>
    <x v="0"/>
  </r>
  <r>
    <s v="RXI-67978-260"/>
    <x v="392"/>
    <x v="453"/>
    <s v="E-D-1"/>
    <n v="6"/>
    <x v="453"/>
    <s v="kegglestonedj@sphinn.com"/>
    <x v="1"/>
    <s v="Exc"/>
    <x v="2"/>
    <n v="1"/>
    <n v="12.15"/>
    <n v="72.900000000000006"/>
    <x v="1"/>
    <x v="1"/>
  </r>
  <r>
    <s v="LKE-14821-285"/>
    <x v="393"/>
    <x v="454"/>
    <s v="R-M-0.2"/>
    <n v="5"/>
    <x v="454"/>
    <s v="bsemkinsdk@unc.edu"/>
    <x v="1"/>
    <s v="Rob"/>
    <x v="0"/>
    <n v="0.2"/>
    <n v="2.9849999999999999"/>
    <n v="14.924999999999999"/>
    <x v="0"/>
    <x v="0"/>
  </r>
  <r>
    <s v="LRK-97117-150"/>
    <x v="394"/>
    <x v="455"/>
    <s v="L-L-1"/>
    <n v="6"/>
    <x v="455"/>
    <s v="slorenzettidl@is.gd"/>
    <x v="0"/>
    <s v="Lib"/>
    <x v="1"/>
    <n v="1"/>
    <n v="15.85"/>
    <n v="95.1"/>
    <x v="3"/>
    <x v="1"/>
  </r>
  <r>
    <s v="IGK-51227-573"/>
    <x v="137"/>
    <x v="456"/>
    <s v="L-D-0.5"/>
    <n v="2"/>
    <x v="456"/>
    <s v="bgiannazzidm@apple.com"/>
    <x v="0"/>
    <s v="Lib"/>
    <x v="2"/>
    <n v="0.5"/>
    <n v="7.77"/>
    <n v="15.54"/>
    <x v="3"/>
    <x v="1"/>
  </r>
  <r>
    <s v="ZAY-43009-775"/>
    <x v="395"/>
    <x v="457"/>
    <s v="L-D-0.2"/>
    <n v="6"/>
    <x v="457"/>
    <s v=""/>
    <x v="0"/>
    <s v="Lib"/>
    <x v="2"/>
    <n v="0.2"/>
    <n v="3.8849999999999998"/>
    <n v="23.31"/>
    <x v="3"/>
    <x v="1"/>
  </r>
  <r>
    <s v="EMA-63190-618"/>
    <x v="396"/>
    <x v="458"/>
    <s v="E-M-0.2"/>
    <n v="1"/>
    <x v="458"/>
    <s v="ulethbrigdo@hc360.com"/>
    <x v="0"/>
    <s v="Exc"/>
    <x v="0"/>
    <n v="0.2"/>
    <n v="4.125"/>
    <n v="4.125"/>
    <x v="1"/>
    <x v="0"/>
  </r>
  <r>
    <s v="FBI-35855-418"/>
    <x v="189"/>
    <x v="459"/>
    <s v="R-M-0.5"/>
    <n v="6"/>
    <x v="459"/>
    <s v="sfarnishdp@dmoz.org"/>
    <x v="2"/>
    <s v="Rob"/>
    <x v="0"/>
    <n v="0.5"/>
    <n v="5.97"/>
    <n v="35.82"/>
    <x v="0"/>
    <x v="1"/>
  </r>
  <r>
    <s v="TXB-80533-417"/>
    <x v="8"/>
    <x v="460"/>
    <s v="L-L-1"/>
    <n v="2"/>
    <x v="460"/>
    <s v="fjecockdq@unicef.org"/>
    <x v="0"/>
    <s v="Lib"/>
    <x v="1"/>
    <n v="1"/>
    <n v="15.85"/>
    <n v="31.7"/>
    <x v="3"/>
    <x v="1"/>
  </r>
  <r>
    <s v="MBM-00112-248"/>
    <x v="397"/>
    <x v="461"/>
    <s v="L-L-1"/>
    <n v="5"/>
    <x v="461"/>
    <s v=""/>
    <x v="0"/>
    <s v="Lib"/>
    <x v="1"/>
    <n v="1"/>
    <n v="15.85"/>
    <n v="79.25"/>
    <x v="3"/>
    <x v="0"/>
  </r>
  <r>
    <s v="EUO-69145-988"/>
    <x v="398"/>
    <x v="462"/>
    <s v="E-D-0.2"/>
    <n v="3"/>
    <x v="462"/>
    <s v="hpallisterds@ning.com"/>
    <x v="0"/>
    <s v="Exc"/>
    <x v="2"/>
    <n v="0.2"/>
    <n v="3.645"/>
    <n v="10.935"/>
    <x v="1"/>
    <x v="1"/>
  </r>
  <r>
    <s v="GYA-80327-368"/>
    <x v="399"/>
    <x v="463"/>
    <s v="A-D-1"/>
    <n v="4"/>
    <x v="463"/>
    <s v="cmershdt@drupal.org"/>
    <x v="1"/>
    <s v="Ara"/>
    <x v="2"/>
    <n v="1"/>
    <n v="9.9499999999999993"/>
    <n v="39.799999999999997"/>
    <x v="2"/>
    <x v="1"/>
  </r>
  <r>
    <s v="TNW-41601-420"/>
    <x v="400"/>
    <x v="464"/>
    <s v="R-M-1"/>
    <n v="5"/>
    <x v="464"/>
    <s v="murione5@alexa.com"/>
    <x v="1"/>
    <s v="Rob"/>
    <x v="0"/>
    <n v="1"/>
    <n v="9.9499999999999993"/>
    <n v="49.75"/>
    <x v="0"/>
    <x v="0"/>
  </r>
  <r>
    <s v="ALR-62963-723"/>
    <x v="401"/>
    <x v="465"/>
    <s v="R-D-0.2"/>
    <n v="3"/>
    <x v="465"/>
    <s v=""/>
    <x v="1"/>
    <s v="Rob"/>
    <x v="2"/>
    <n v="0.2"/>
    <n v="2.6849999999999996"/>
    <n v="8.0549999999999997"/>
    <x v="0"/>
    <x v="0"/>
  </r>
  <r>
    <s v="JIG-27636-870"/>
    <x v="402"/>
    <x v="466"/>
    <s v="R-L-1"/>
    <n v="4"/>
    <x v="466"/>
    <s v=""/>
    <x v="0"/>
    <s v="Rob"/>
    <x v="1"/>
    <n v="1"/>
    <n v="11.95"/>
    <n v="47.8"/>
    <x v="0"/>
    <x v="1"/>
  </r>
  <r>
    <s v="CTE-31437-326"/>
    <x v="6"/>
    <x v="467"/>
    <s v="R-M-0.2"/>
    <n v="4"/>
    <x v="467"/>
    <s v="gduckerdx@patch.com"/>
    <x v="2"/>
    <s v="Rob"/>
    <x v="0"/>
    <n v="0.2"/>
    <n v="2.9849999999999999"/>
    <n v="11.94"/>
    <x v="0"/>
    <x v="1"/>
  </r>
  <r>
    <s v="CTE-31437-326"/>
    <x v="6"/>
    <x v="467"/>
    <s v="E-M-0.2"/>
    <n v="4"/>
    <x v="467"/>
    <s v="gduckerdx@patch.com"/>
    <x v="2"/>
    <s v="Exc"/>
    <x v="0"/>
    <n v="0.2"/>
    <n v="4.125"/>
    <n v="16.5"/>
    <x v="1"/>
    <x v="1"/>
  </r>
  <r>
    <s v="CTE-31437-326"/>
    <x v="6"/>
    <x v="467"/>
    <s v="L-D-1"/>
    <n v="4"/>
    <x v="467"/>
    <s v="gduckerdx@patch.com"/>
    <x v="2"/>
    <s v="Lib"/>
    <x v="2"/>
    <n v="1"/>
    <n v="12.95"/>
    <n v="51.8"/>
    <x v="3"/>
    <x v="1"/>
  </r>
  <r>
    <s v="CTE-31437-326"/>
    <x v="6"/>
    <x v="467"/>
    <s v="L-L-0.2"/>
    <n v="3"/>
    <x v="467"/>
    <s v="gduckerdx@patch.com"/>
    <x v="2"/>
    <s v="Lib"/>
    <x v="1"/>
    <n v="0.2"/>
    <n v="4.7549999999999999"/>
    <n v="14.265000000000001"/>
    <x v="3"/>
    <x v="1"/>
  </r>
  <r>
    <s v="SLD-63003-334"/>
    <x v="403"/>
    <x v="468"/>
    <s v="L-M-0.2"/>
    <n v="6"/>
    <x v="468"/>
    <s v="wstearleye1@census.gov"/>
    <x v="0"/>
    <s v="Lib"/>
    <x v="0"/>
    <n v="0.2"/>
    <n v="4.3650000000000002"/>
    <n v="26.19"/>
    <x v="3"/>
    <x v="1"/>
  </r>
  <r>
    <s v="BXN-64230-789"/>
    <x v="404"/>
    <x v="469"/>
    <s v="A-L-1"/>
    <n v="2"/>
    <x v="469"/>
    <s v="dwincere2@marriott.com"/>
    <x v="0"/>
    <s v="Ara"/>
    <x v="1"/>
    <n v="1"/>
    <n v="12.95"/>
    <n v="25.9"/>
    <x v="2"/>
    <x v="0"/>
  </r>
  <r>
    <s v="XEE-37895-169"/>
    <x v="21"/>
    <x v="470"/>
    <s v="A-L-2.5"/>
    <n v="3"/>
    <x v="470"/>
    <s v="plyfielde3@baidu.com"/>
    <x v="0"/>
    <s v="Ara"/>
    <x v="1"/>
    <n v="2.5"/>
    <n v="29.784999999999997"/>
    <n v="89.35499999999999"/>
    <x v="2"/>
    <x v="0"/>
  </r>
  <r>
    <s v="ZTX-80764-911"/>
    <x v="239"/>
    <x v="471"/>
    <s v="L-D-0.5"/>
    <n v="6"/>
    <x v="471"/>
    <s v="hperrise4@studiopress.com"/>
    <x v="1"/>
    <s v="Lib"/>
    <x v="2"/>
    <n v="0.5"/>
    <n v="7.77"/>
    <n v="46.62"/>
    <x v="3"/>
    <x v="1"/>
  </r>
  <r>
    <s v="WVT-88135-549"/>
    <x v="405"/>
    <x v="464"/>
    <s v="A-D-1"/>
    <n v="3"/>
    <x v="464"/>
    <s v="murione5@alexa.com"/>
    <x v="1"/>
    <s v="Ara"/>
    <x v="2"/>
    <n v="1"/>
    <n v="9.9499999999999993"/>
    <n v="29.849999999999998"/>
    <x v="2"/>
    <x v="0"/>
  </r>
  <r>
    <s v="IPA-94170-889"/>
    <x v="292"/>
    <x v="472"/>
    <s v="R-L-0.2"/>
    <n v="3"/>
    <x v="472"/>
    <s v="ckide6@narod.ru"/>
    <x v="1"/>
    <s v="Rob"/>
    <x v="1"/>
    <n v="0.2"/>
    <n v="3.5849999999999995"/>
    <n v="10.754999999999999"/>
    <x v="0"/>
    <x v="0"/>
  </r>
  <r>
    <s v="YQL-63755-365"/>
    <x v="117"/>
    <x v="473"/>
    <s v="A-M-0.2"/>
    <n v="4"/>
    <x v="473"/>
    <s v="cbeinee7@xinhuanet.com"/>
    <x v="0"/>
    <s v="Ara"/>
    <x v="0"/>
    <n v="0.2"/>
    <n v="3.375"/>
    <n v="13.5"/>
    <x v="2"/>
    <x v="0"/>
  </r>
  <r>
    <s v="RKW-81145-984"/>
    <x v="406"/>
    <x v="474"/>
    <s v="L-L-1"/>
    <n v="3"/>
    <x v="474"/>
    <s v="cbakeupe8@globo.com"/>
    <x v="0"/>
    <s v="Lib"/>
    <x v="1"/>
    <n v="1"/>
    <n v="15.85"/>
    <n v="47.55"/>
    <x v="3"/>
    <x v="1"/>
  </r>
  <r>
    <s v="MBT-23379-866"/>
    <x v="407"/>
    <x v="475"/>
    <s v="L-L-1"/>
    <n v="5"/>
    <x v="475"/>
    <s v="nhelkine9@example.com"/>
    <x v="0"/>
    <s v="Lib"/>
    <x v="1"/>
    <n v="1"/>
    <n v="15.85"/>
    <n v="79.25"/>
    <x v="3"/>
    <x v="1"/>
  </r>
  <r>
    <s v="GEJ-39834-935"/>
    <x v="408"/>
    <x v="476"/>
    <s v="L-M-0.2"/>
    <n v="6"/>
    <x v="476"/>
    <s v="pwitheringtonea@networkadvertising.org"/>
    <x v="0"/>
    <s v="Lib"/>
    <x v="0"/>
    <n v="0.2"/>
    <n v="4.3650000000000002"/>
    <n v="26.19"/>
    <x v="3"/>
    <x v="0"/>
  </r>
  <r>
    <s v="KRW-91640-596"/>
    <x v="409"/>
    <x v="477"/>
    <s v="R-L-0.5"/>
    <n v="3"/>
    <x v="477"/>
    <s v="ttilzeyeb@hostgator.com"/>
    <x v="0"/>
    <s v="Rob"/>
    <x v="1"/>
    <n v="0.5"/>
    <n v="7.169999999999999"/>
    <n v="21.509999999999998"/>
    <x v="0"/>
    <x v="1"/>
  </r>
  <r>
    <s v="AOT-70449-651"/>
    <x v="410"/>
    <x v="478"/>
    <s v="R-D-2.5"/>
    <n v="5"/>
    <x v="478"/>
    <s v=""/>
    <x v="0"/>
    <s v="Rob"/>
    <x v="2"/>
    <n v="2.5"/>
    <n v="20.584999999999997"/>
    <n v="102.92499999999998"/>
    <x v="0"/>
    <x v="0"/>
  </r>
  <r>
    <s v="DGC-21813-731"/>
    <x v="127"/>
    <x v="479"/>
    <s v="L-D-0.2"/>
    <n v="2"/>
    <x v="479"/>
    <s v=""/>
    <x v="0"/>
    <s v="Lib"/>
    <x v="2"/>
    <n v="0.2"/>
    <n v="3.8849999999999998"/>
    <n v="7.77"/>
    <x v="3"/>
    <x v="1"/>
  </r>
  <r>
    <s v="JBE-92943-643"/>
    <x v="411"/>
    <x v="480"/>
    <s v="E-D-2.5"/>
    <n v="5"/>
    <x v="480"/>
    <s v="kimortsee@alexa.com"/>
    <x v="0"/>
    <s v="Exc"/>
    <x v="2"/>
    <n v="2.5"/>
    <n v="27.945"/>
    <n v="139.72499999999999"/>
    <x v="1"/>
    <x v="1"/>
  </r>
  <r>
    <s v="ZIL-34948-499"/>
    <x v="112"/>
    <x v="464"/>
    <s v="A-D-0.5"/>
    <n v="2"/>
    <x v="464"/>
    <s v="murione5@alexa.com"/>
    <x v="1"/>
    <s v="Ara"/>
    <x v="2"/>
    <n v="0.5"/>
    <n v="5.97"/>
    <n v="11.94"/>
    <x v="2"/>
    <x v="0"/>
  </r>
  <r>
    <s v="JSU-23781-256"/>
    <x v="412"/>
    <x v="481"/>
    <s v="L-D-0.2"/>
    <n v="1"/>
    <x v="481"/>
    <s v="marmisteadeg@blogtalkradio.com"/>
    <x v="0"/>
    <s v="Lib"/>
    <x v="2"/>
    <n v="0.2"/>
    <n v="3.8849999999999998"/>
    <n v="3.8849999999999998"/>
    <x v="3"/>
    <x v="1"/>
  </r>
  <r>
    <s v="JSU-23781-256"/>
    <x v="412"/>
    <x v="481"/>
    <s v="R-M-1"/>
    <n v="4"/>
    <x v="481"/>
    <s v="marmisteadeg@blogtalkradio.com"/>
    <x v="0"/>
    <s v="Rob"/>
    <x v="0"/>
    <n v="1"/>
    <n v="9.9499999999999993"/>
    <n v="39.799999999999997"/>
    <x v="0"/>
    <x v="1"/>
  </r>
  <r>
    <s v="VPX-44956-367"/>
    <x v="413"/>
    <x v="482"/>
    <s v="R-M-0.5"/>
    <n v="5"/>
    <x v="482"/>
    <s v="vupstoneei@google.pl"/>
    <x v="0"/>
    <s v="Rob"/>
    <x v="0"/>
    <n v="0.5"/>
    <n v="5.97"/>
    <n v="29.849999999999998"/>
    <x v="0"/>
    <x v="1"/>
  </r>
  <r>
    <s v="VTB-46451-959"/>
    <x v="414"/>
    <x v="483"/>
    <s v="L-D-2.5"/>
    <n v="1"/>
    <x v="483"/>
    <s v="bbeelbyej@rediff.com"/>
    <x v="1"/>
    <s v="Lib"/>
    <x v="2"/>
    <n v="2.5"/>
    <n v="29.784999999999997"/>
    <n v="29.784999999999997"/>
    <x v="3"/>
    <x v="1"/>
  </r>
  <r>
    <s v="DNZ-11665-950"/>
    <x v="415"/>
    <x v="484"/>
    <s v="L-L-2.5"/>
    <n v="2"/>
    <x v="484"/>
    <s v=""/>
    <x v="0"/>
    <s v="Lib"/>
    <x v="1"/>
    <n v="2.5"/>
    <n v="36.454999999999998"/>
    <n v="72.91"/>
    <x v="3"/>
    <x v="1"/>
  </r>
  <r>
    <s v="ITR-54735-364"/>
    <x v="416"/>
    <x v="485"/>
    <s v="R-D-0.2"/>
    <n v="5"/>
    <x v="485"/>
    <s v=""/>
    <x v="0"/>
    <s v="Rob"/>
    <x v="2"/>
    <n v="0.2"/>
    <n v="2.6849999999999996"/>
    <n v="13.424999999999997"/>
    <x v="0"/>
    <x v="0"/>
  </r>
  <r>
    <s v="YDS-02797-307"/>
    <x v="417"/>
    <x v="486"/>
    <s v="E-M-2.5"/>
    <n v="4"/>
    <x v="486"/>
    <s v="wspeechlyem@amazon.com"/>
    <x v="0"/>
    <s v="Exc"/>
    <x v="0"/>
    <n v="2.5"/>
    <n v="31.624999999999996"/>
    <n v="126.49999999999999"/>
    <x v="1"/>
    <x v="0"/>
  </r>
  <r>
    <s v="BPG-68988-842"/>
    <x v="418"/>
    <x v="487"/>
    <s v="E-M-0.5"/>
    <n v="5"/>
    <x v="487"/>
    <s v="iphillpoten@buzzfeed.com"/>
    <x v="2"/>
    <s v="Exc"/>
    <x v="0"/>
    <n v="0.5"/>
    <n v="8.25"/>
    <n v="41.25"/>
    <x v="1"/>
    <x v="1"/>
  </r>
  <r>
    <s v="XZG-51938-658"/>
    <x v="419"/>
    <x v="488"/>
    <s v="E-L-0.5"/>
    <n v="6"/>
    <x v="488"/>
    <s v="lpennaccieo@statcounter.com"/>
    <x v="0"/>
    <s v="Exc"/>
    <x v="1"/>
    <n v="0.5"/>
    <n v="8.91"/>
    <n v="53.46"/>
    <x v="1"/>
    <x v="1"/>
  </r>
  <r>
    <s v="KAR-24978-271"/>
    <x v="420"/>
    <x v="489"/>
    <s v="R-M-1"/>
    <n v="6"/>
    <x v="489"/>
    <s v="sarpinep@moonfruit.com"/>
    <x v="0"/>
    <s v="Rob"/>
    <x v="0"/>
    <n v="1"/>
    <n v="9.9499999999999993"/>
    <n v="59.699999999999996"/>
    <x v="0"/>
    <x v="1"/>
  </r>
  <r>
    <s v="FQK-28730-361"/>
    <x v="421"/>
    <x v="490"/>
    <s v="R-M-1"/>
    <n v="6"/>
    <x v="490"/>
    <s v="dfrieseq@cargocollective.com"/>
    <x v="0"/>
    <s v="Rob"/>
    <x v="0"/>
    <n v="1"/>
    <n v="9.9499999999999993"/>
    <n v="59.699999999999996"/>
    <x v="0"/>
    <x v="1"/>
  </r>
  <r>
    <s v="BGB-67996-089"/>
    <x v="422"/>
    <x v="491"/>
    <s v="R-D-1"/>
    <n v="5"/>
    <x v="491"/>
    <s v="rsharerer@flavors.me"/>
    <x v="0"/>
    <s v="Rob"/>
    <x v="2"/>
    <n v="1"/>
    <n v="8.9499999999999993"/>
    <n v="44.75"/>
    <x v="0"/>
    <x v="1"/>
  </r>
  <r>
    <s v="XMC-20620-809"/>
    <x v="423"/>
    <x v="492"/>
    <s v="E-M-0.5"/>
    <n v="2"/>
    <x v="492"/>
    <s v="nnasebyes@umich.edu"/>
    <x v="0"/>
    <s v="Exc"/>
    <x v="0"/>
    <n v="0.5"/>
    <n v="8.25"/>
    <n v="16.5"/>
    <x v="1"/>
    <x v="0"/>
  </r>
  <r>
    <s v="ZSO-58292-191"/>
    <x v="109"/>
    <x v="493"/>
    <s v="R-D-0.5"/>
    <n v="4"/>
    <x v="493"/>
    <s v=""/>
    <x v="0"/>
    <s v="Rob"/>
    <x v="2"/>
    <n v="0.5"/>
    <n v="5.3699999999999992"/>
    <n v="21.479999999999997"/>
    <x v="0"/>
    <x v="1"/>
  </r>
  <r>
    <s v="LWJ-06793-303"/>
    <x v="204"/>
    <x v="494"/>
    <s v="R-M-2.5"/>
    <n v="2"/>
    <x v="494"/>
    <s v="koculleneu@ca.gov"/>
    <x v="1"/>
    <s v="Rob"/>
    <x v="0"/>
    <n v="2.5"/>
    <n v="22.884999999999998"/>
    <n v="45.769999999999996"/>
    <x v="0"/>
    <x v="0"/>
  </r>
  <r>
    <s v="FLM-82229-989"/>
    <x v="424"/>
    <x v="495"/>
    <s v="L-L-0.2"/>
    <n v="2"/>
    <x v="495"/>
    <s v=""/>
    <x v="1"/>
    <s v="Lib"/>
    <x v="1"/>
    <n v="0.2"/>
    <n v="4.7549999999999999"/>
    <n v="9.51"/>
    <x v="3"/>
    <x v="1"/>
  </r>
  <r>
    <s v="CPV-90280-133"/>
    <x v="13"/>
    <x v="464"/>
    <s v="R-D-0.2"/>
    <n v="3"/>
    <x v="464"/>
    <s v="murione5@alexa.com"/>
    <x v="1"/>
    <s v="Rob"/>
    <x v="2"/>
    <n v="0.2"/>
    <n v="2.6849999999999996"/>
    <n v="8.0549999999999997"/>
    <x v="0"/>
    <x v="0"/>
  </r>
  <r>
    <s v="OGW-60685-912"/>
    <x v="224"/>
    <x v="496"/>
    <s v="E-D-2.5"/>
    <n v="4"/>
    <x v="496"/>
    <s v="hbranganex@woothemes.com"/>
    <x v="0"/>
    <s v="Exc"/>
    <x v="2"/>
    <n v="2.5"/>
    <n v="27.945"/>
    <n v="111.78"/>
    <x v="1"/>
    <x v="0"/>
  </r>
  <r>
    <s v="DEC-11160-362"/>
    <x v="220"/>
    <x v="497"/>
    <s v="R-D-0.2"/>
    <n v="4"/>
    <x v="497"/>
    <s v="agallyoney@engadget.com"/>
    <x v="0"/>
    <s v="Rob"/>
    <x v="2"/>
    <n v="0.2"/>
    <n v="2.6849999999999996"/>
    <n v="10.739999999999998"/>
    <x v="0"/>
    <x v="0"/>
  </r>
  <r>
    <s v="WCT-07869-499"/>
    <x v="91"/>
    <x v="498"/>
    <s v="R-D-0.5"/>
    <n v="5"/>
    <x v="498"/>
    <s v="bdomangeez@yahoo.co.jp"/>
    <x v="0"/>
    <s v="Rob"/>
    <x v="2"/>
    <n v="0.5"/>
    <n v="5.3699999999999992"/>
    <n v="26.849999999999994"/>
    <x v="0"/>
    <x v="1"/>
  </r>
  <r>
    <s v="FHD-89872-325"/>
    <x v="425"/>
    <x v="499"/>
    <s v="L-L-1"/>
    <n v="4"/>
    <x v="499"/>
    <s v="koslerf0@gmpg.org"/>
    <x v="0"/>
    <s v="Lib"/>
    <x v="1"/>
    <n v="1"/>
    <n v="15.85"/>
    <n v="63.4"/>
    <x v="3"/>
    <x v="0"/>
  </r>
  <r>
    <s v="AZF-45991-584"/>
    <x v="426"/>
    <x v="500"/>
    <s v="A-D-2.5"/>
    <n v="1"/>
    <x v="500"/>
    <s v=""/>
    <x v="1"/>
    <s v="Ara"/>
    <x v="2"/>
    <n v="2.5"/>
    <n v="22.884999999999998"/>
    <n v="22.884999999999998"/>
    <x v="2"/>
    <x v="0"/>
  </r>
  <r>
    <s v="MDG-14481-513"/>
    <x v="427"/>
    <x v="501"/>
    <s v="A-M-2.5"/>
    <n v="4"/>
    <x v="501"/>
    <s v="zpellettf2@dailymotion.com"/>
    <x v="0"/>
    <s v="Ara"/>
    <x v="0"/>
    <n v="2.5"/>
    <n v="25.874999999999996"/>
    <n v="103.49999999999999"/>
    <x v="2"/>
    <x v="1"/>
  </r>
  <r>
    <s v="OFN-49424-848"/>
    <x v="428"/>
    <x v="502"/>
    <s v="R-L-2.5"/>
    <n v="2"/>
    <x v="502"/>
    <s v="isprakesf3@spiegel.de"/>
    <x v="0"/>
    <s v="Rob"/>
    <x v="1"/>
    <n v="2.5"/>
    <n v="27.484999999999996"/>
    <n v="54.969999999999992"/>
    <x v="0"/>
    <x v="1"/>
  </r>
  <r>
    <s v="NFA-03411-746"/>
    <x v="383"/>
    <x v="503"/>
    <s v="A-L-0.5"/>
    <n v="2"/>
    <x v="503"/>
    <s v="hfromantf4@ucsd.edu"/>
    <x v="0"/>
    <s v="Ara"/>
    <x v="1"/>
    <n v="0.5"/>
    <n v="7.77"/>
    <n v="15.54"/>
    <x v="2"/>
    <x v="1"/>
  </r>
  <r>
    <s v="CYM-74988-450"/>
    <x v="156"/>
    <x v="504"/>
    <s v="L-D-0.2"/>
    <n v="4"/>
    <x v="504"/>
    <s v="rflearf5@artisteer.com"/>
    <x v="2"/>
    <s v="Lib"/>
    <x v="2"/>
    <n v="0.2"/>
    <n v="3.8849999999999998"/>
    <n v="15.54"/>
    <x v="3"/>
    <x v="1"/>
  </r>
  <r>
    <s v="WTV-24996-658"/>
    <x v="429"/>
    <x v="505"/>
    <s v="E-D-2.5"/>
    <n v="3"/>
    <x v="505"/>
    <s v=""/>
    <x v="1"/>
    <s v="Exc"/>
    <x v="2"/>
    <n v="2.5"/>
    <n v="27.945"/>
    <n v="83.835000000000008"/>
    <x v="1"/>
    <x v="1"/>
  </r>
  <r>
    <s v="DSL-69915-544"/>
    <x v="103"/>
    <x v="506"/>
    <s v="R-L-0.2"/>
    <n v="3"/>
    <x v="506"/>
    <s v="wlightollersf9@baidu.com"/>
    <x v="0"/>
    <s v="Rob"/>
    <x v="1"/>
    <n v="0.2"/>
    <n v="3.5849999999999995"/>
    <n v="10.754999999999999"/>
    <x v="0"/>
    <x v="0"/>
  </r>
  <r>
    <s v="NBT-35757-542"/>
    <x v="361"/>
    <x v="507"/>
    <s v="E-L-0.2"/>
    <n v="3"/>
    <x v="507"/>
    <s v="bmundenf8@elpais.com"/>
    <x v="0"/>
    <s v="Exc"/>
    <x v="1"/>
    <n v="0.2"/>
    <n v="4.4550000000000001"/>
    <n v="13.365"/>
    <x v="1"/>
    <x v="0"/>
  </r>
  <r>
    <s v="OYU-25085-528"/>
    <x v="120"/>
    <x v="506"/>
    <s v="E-L-0.2"/>
    <n v="4"/>
    <x v="506"/>
    <s v="wlightollersf9@baidu.com"/>
    <x v="0"/>
    <s v="Exc"/>
    <x v="1"/>
    <n v="0.2"/>
    <n v="4.4550000000000001"/>
    <n v="17.82"/>
    <x v="1"/>
    <x v="0"/>
  </r>
  <r>
    <s v="XCG-07109-195"/>
    <x v="430"/>
    <x v="508"/>
    <s v="L-D-0.2"/>
    <n v="6"/>
    <x v="508"/>
    <s v="nbrakespearfa@rediff.com"/>
    <x v="0"/>
    <s v="Lib"/>
    <x v="2"/>
    <n v="0.2"/>
    <n v="3.8849999999999998"/>
    <n v="23.31"/>
    <x v="3"/>
    <x v="0"/>
  </r>
  <r>
    <s v="YZA-25234-630"/>
    <x v="125"/>
    <x v="509"/>
    <s v="E-D-0.2"/>
    <n v="2"/>
    <x v="509"/>
    <s v="mglawsopfb@reverbnation.com"/>
    <x v="0"/>
    <s v="Exc"/>
    <x v="2"/>
    <n v="0.2"/>
    <n v="3.645"/>
    <n v="7.29"/>
    <x v="1"/>
    <x v="1"/>
  </r>
  <r>
    <s v="OKU-29966-417"/>
    <x v="431"/>
    <x v="510"/>
    <s v="E-L-0.2"/>
    <n v="4"/>
    <x v="510"/>
    <s v="galbertsfc@etsy.com"/>
    <x v="2"/>
    <s v="Exc"/>
    <x v="1"/>
    <n v="0.2"/>
    <n v="4.4550000000000001"/>
    <n v="17.82"/>
    <x v="1"/>
    <x v="0"/>
  </r>
  <r>
    <s v="MEX-29350-659"/>
    <x v="40"/>
    <x v="511"/>
    <s v="E-M-1"/>
    <n v="5"/>
    <x v="511"/>
    <s v="vpolglasefd@about.me"/>
    <x v="0"/>
    <s v="Exc"/>
    <x v="0"/>
    <n v="1"/>
    <n v="13.75"/>
    <n v="68.75"/>
    <x v="1"/>
    <x v="1"/>
  </r>
  <r>
    <s v="NOY-99738-977"/>
    <x v="432"/>
    <x v="512"/>
    <s v="R-L-2.5"/>
    <n v="2"/>
    <x v="512"/>
    <s v=""/>
    <x v="2"/>
    <s v="Rob"/>
    <x v="1"/>
    <n v="2.5"/>
    <n v="27.484999999999996"/>
    <n v="54.969999999999992"/>
    <x v="0"/>
    <x v="0"/>
  </r>
  <r>
    <s v="TCR-01064-030"/>
    <x v="254"/>
    <x v="513"/>
    <s v="E-M-1"/>
    <n v="6"/>
    <x v="513"/>
    <s v="sbuschff@so-net.ne.jp"/>
    <x v="1"/>
    <s v="Exc"/>
    <x v="0"/>
    <n v="1"/>
    <n v="13.75"/>
    <n v="82.5"/>
    <x v="1"/>
    <x v="1"/>
  </r>
  <r>
    <s v="YUL-42750-776"/>
    <x v="219"/>
    <x v="514"/>
    <s v="L-M-0.2"/>
    <n v="2"/>
    <x v="514"/>
    <s v="craisbeckfg@webnode.com"/>
    <x v="0"/>
    <s v="Lib"/>
    <x v="0"/>
    <n v="0.2"/>
    <n v="4.3650000000000002"/>
    <n v="8.73"/>
    <x v="3"/>
    <x v="0"/>
  </r>
  <r>
    <s v="XQJ-86887-506"/>
    <x v="433"/>
    <x v="464"/>
    <s v="E-L-1"/>
    <n v="4"/>
    <x v="464"/>
    <s v="murione5@alexa.com"/>
    <x v="1"/>
    <s v="Exc"/>
    <x v="1"/>
    <n v="1"/>
    <n v="14.85"/>
    <n v="59.4"/>
    <x v="1"/>
    <x v="0"/>
  </r>
  <r>
    <s v="CUN-90044-279"/>
    <x v="434"/>
    <x v="515"/>
    <s v="L-D-0.2"/>
    <n v="4"/>
    <x v="515"/>
    <s v=""/>
    <x v="0"/>
    <s v="Lib"/>
    <x v="2"/>
    <n v="0.2"/>
    <n v="3.8849999999999998"/>
    <n v="15.54"/>
    <x v="3"/>
    <x v="0"/>
  </r>
  <r>
    <s v="ICC-73030-502"/>
    <x v="435"/>
    <x v="516"/>
    <s v="A-L-1"/>
    <n v="3"/>
    <x v="516"/>
    <s v="raynoldfj@ustream.tv"/>
    <x v="0"/>
    <s v="Ara"/>
    <x v="1"/>
    <n v="1"/>
    <n v="12.95"/>
    <n v="38.849999999999994"/>
    <x v="2"/>
    <x v="0"/>
  </r>
  <r>
    <s v="ADP-04506-084"/>
    <x v="436"/>
    <x v="517"/>
    <s v="E-M-2.5"/>
    <n v="6"/>
    <x v="517"/>
    <s v=""/>
    <x v="0"/>
    <s v="Exc"/>
    <x v="0"/>
    <n v="2.5"/>
    <n v="31.624999999999996"/>
    <n v="189.74999999999997"/>
    <x v="1"/>
    <x v="0"/>
  </r>
  <r>
    <s v="PNU-22150-408"/>
    <x v="437"/>
    <x v="518"/>
    <s v="A-D-0.2"/>
    <n v="6"/>
    <x v="518"/>
    <s v=""/>
    <x v="1"/>
    <s v="Ara"/>
    <x v="2"/>
    <n v="0.2"/>
    <n v="2.9849999999999999"/>
    <n v="17.91"/>
    <x v="2"/>
    <x v="0"/>
  </r>
  <r>
    <s v="VSQ-07182-513"/>
    <x v="438"/>
    <x v="519"/>
    <s v="L-L-0.2"/>
    <n v="6"/>
    <x v="519"/>
    <s v="bgrecefm@naver.com"/>
    <x v="2"/>
    <s v="Lib"/>
    <x v="1"/>
    <n v="0.2"/>
    <n v="4.7549999999999999"/>
    <n v="28.53"/>
    <x v="3"/>
    <x v="1"/>
  </r>
  <r>
    <s v="SPF-31673-217"/>
    <x v="439"/>
    <x v="520"/>
    <s v="E-M-1"/>
    <n v="6"/>
    <x v="520"/>
    <s v="dflintiffg1@e-recht24.de"/>
    <x v="2"/>
    <s v="Exc"/>
    <x v="0"/>
    <n v="1"/>
    <n v="13.75"/>
    <n v="82.5"/>
    <x v="1"/>
    <x v="1"/>
  </r>
  <r>
    <s v="NEX-63825-598"/>
    <x v="175"/>
    <x v="521"/>
    <s v="R-L-0.5"/>
    <n v="2"/>
    <x v="521"/>
    <s v="athysfo@cdc.gov"/>
    <x v="0"/>
    <s v="Rob"/>
    <x v="1"/>
    <n v="0.5"/>
    <n v="7.169999999999999"/>
    <n v="14.339999999999998"/>
    <x v="0"/>
    <x v="1"/>
  </r>
  <r>
    <s v="XPG-66112-335"/>
    <x v="440"/>
    <x v="522"/>
    <s v="R-D-2.5"/>
    <n v="4"/>
    <x v="522"/>
    <s v="jchuggfp@about.me"/>
    <x v="0"/>
    <s v="Rob"/>
    <x v="2"/>
    <n v="2.5"/>
    <n v="20.584999999999997"/>
    <n v="82.339999999999989"/>
    <x v="0"/>
    <x v="1"/>
  </r>
  <r>
    <s v="NSQ-72210-345"/>
    <x v="441"/>
    <x v="523"/>
    <s v="A-M-0.2"/>
    <n v="6"/>
    <x v="523"/>
    <s v="akelstonfq@sakura.ne.jp"/>
    <x v="0"/>
    <s v="Ara"/>
    <x v="0"/>
    <n v="0.2"/>
    <n v="3.375"/>
    <n v="20.25"/>
    <x v="2"/>
    <x v="0"/>
  </r>
  <r>
    <s v="XRR-28376-277"/>
    <x v="442"/>
    <x v="524"/>
    <s v="R-L-2.5"/>
    <n v="6"/>
    <x v="524"/>
    <s v=""/>
    <x v="1"/>
    <s v="Rob"/>
    <x v="1"/>
    <n v="2.5"/>
    <n v="27.484999999999996"/>
    <n v="164.90999999999997"/>
    <x v="0"/>
    <x v="1"/>
  </r>
  <r>
    <s v="WHQ-25197-475"/>
    <x v="443"/>
    <x v="525"/>
    <s v="L-L-0.2"/>
    <n v="4"/>
    <x v="525"/>
    <s v="cmottramfs@harvard.edu"/>
    <x v="0"/>
    <s v="Lib"/>
    <x v="1"/>
    <n v="0.2"/>
    <n v="4.7549999999999999"/>
    <n v="19.02"/>
    <x v="3"/>
    <x v="0"/>
  </r>
  <r>
    <s v="HMB-30634-745"/>
    <x v="216"/>
    <x v="520"/>
    <s v="A-D-2.5"/>
    <n v="6"/>
    <x v="520"/>
    <s v="dflintiffg1@e-recht24.de"/>
    <x v="2"/>
    <s v="Ara"/>
    <x v="2"/>
    <n v="2.5"/>
    <n v="22.884999999999998"/>
    <n v="137.31"/>
    <x v="2"/>
    <x v="1"/>
  </r>
  <r>
    <s v="XTL-68000-371"/>
    <x v="444"/>
    <x v="526"/>
    <s v="A-M-0.5"/>
    <n v="4"/>
    <x v="526"/>
    <s v="dsangwinfu@weebly.com"/>
    <x v="0"/>
    <s v="Ara"/>
    <x v="0"/>
    <n v="0.5"/>
    <n v="6.75"/>
    <n v="27"/>
    <x v="2"/>
    <x v="1"/>
  </r>
  <r>
    <s v="YES-51109-625"/>
    <x v="37"/>
    <x v="527"/>
    <s v="E-L-0.5"/>
    <n v="4"/>
    <x v="527"/>
    <s v="eaizikowitzfv@virginia.edu"/>
    <x v="2"/>
    <s v="Exc"/>
    <x v="1"/>
    <n v="0.5"/>
    <n v="8.91"/>
    <n v="35.64"/>
    <x v="1"/>
    <x v="1"/>
  </r>
  <r>
    <s v="EAY-89850-211"/>
    <x v="445"/>
    <x v="528"/>
    <s v="A-D-0.2"/>
    <n v="2"/>
    <x v="528"/>
    <s v=""/>
    <x v="0"/>
    <s v="Ara"/>
    <x v="2"/>
    <n v="0.2"/>
    <n v="2.9849999999999999"/>
    <n v="5.97"/>
    <x v="2"/>
    <x v="0"/>
  </r>
  <r>
    <s v="IOQ-84840-827"/>
    <x v="446"/>
    <x v="529"/>
    <s v="A-M-1"/>
    <n v="6"/>
    <x v="529"/>
    <s v="cvenourfx@ask.com"/>
    <x v="0"/>
    <s v="Ara"/>
    <x v="0"/>
    <n v="1"/>
    <n v="11.25"/>
    <n v="67.5"/>
    <x v="2"/>
    <x v="1"/>
  </r>
  <r>
    <s v="FBD-56220-430"/>
    <x v="245"/>
    <x v="530"/>
    <s v="R-L-0.2"/>
    <n v="6"/>
    <x v="530"/>
    <s v="mharbyfy@163.com"/>
    <x v="0"/>
    <s v="Rob"/>
    <x v="1"/>
    <n v="0.2"/>
    <n v="3.5849999999999995"/>
    <n v="21.509999999999998"/>
    <x v="0"/>
    <x v="0"/>
  </r>
  <r>
    <s v="COV-52659-202"/>
    <x v="447"/>
    <x v="531"/>
    <s v="L-M-2.5"/>
    <n v="2"/>
    <x v="531"/>
    <s v="rthickpennyfz@cafepress.com"/>
    <x v="0"/>
    <s v="Lib"/>
    <x v="0"/>
    <n v="2.5"/>
    <n v="33.464999999999996"/>
    <n v="66.929999999999993"/>
    <x v="3"/>
    <x v="1"/>
  </r>
  <r>
    <s v="YUO-76652-814"/>
    <x v="448"/>
    <x v="532"/>
    <s v="A-D-0.2"/>
    <n v="6"/>
    <x v="532"/>
    <s v="pormerodg0@redcross.org"/>
    <x v="0"/>
    <s v="Ara"/>
    <x v="2"/>
    <n v="0.2"/>
    <n v="2.9849999999999999"/>
    <n v="17.91"/>
    <x v="2"/>
    <x v="1"/>
  </r>
  <r>
    <s v="PBT-36926-102"/>
    <x v="344"/>
    <x v="520"/>
    <s v="L-M-1"/>
    <n v="4"/>
    <x v="520"/>
    <s v="dflintiffg1@e-recht24.de"/>
    <x v="2"/>
    <s v="Lib"/>
    <x v="0"/>
    <n v="1"/>
    <n v="14.55"/>
    <n v="58.2"/>
    <x v="3"/>
    <x v="1"/>
  </r>
  <r>
    <s v="BLV-60087-454"/>
    <x v="152"/>
    <x v="533"/>
    <s v="E-L-0.2"/>
    <n v="3"/>
    <x v="533"/>
    <s v="tzanettig2@gravatar.com"/>
    <x v="1"/>
    <s v="Exc"/>
    <x v="1"/>
    <n v="0.2"/>
    <n v="4.4550000000000001"/>
    <n v="13.365"/>
    <x v="1"/>
    <x v="1"/>
  </r>
  <r>
    <s v="BLV-60087-454"/>
    <x v="152"/>
    <x v="533"/>
    <s v="A-M-0.5"/>
    <n v="5"/>
    <x v="533"/>
    <s v="tzanettig2@gravatar.com"/>
    <x v="1"/>
    <s v="Ara"/>
    <x v="0"/>
    <n v="0.5"/>
    <n v="6.75"/>
    <n v="33.75"/>
    <x v="2"/>
    <x v="1"/>
  </r>
  <r>
    <s v="QYC-63914-195"/>
    <x v="449"/>
    <x v="534"/>
    <s v="E-L-1"/>
    <n v="3"/>
    <x v="534"/>
    <s v="rkirtleyg4@hatena.ne.jp"/>
    <x v="0"/>
    <s v="Exc"/>
    <x v="1"/>
    <n v="1"/>
    <n v="14.85"/>
    <n v="44.55"/>
    <x v="1"/>
    <x v="0"/>
  </r>
  <r>
    <s v="OIB-77163-890"/>
    <x v="450"/>
    <x v="535"/>
    <s v="E-L-0.5"/>
    <n v="5"/>
    <x v="535"/>
    <s v="cclemencetg5@weather.com"/>
    <x v="2"/>
    <s v="Exc"/>
    <x v="1"/>
    <n v="0.5"/>
    <n v="8.91"/>
    <n v="44.55"/>
    <x v="1"/>
    <x v="0"/>
  </r>
  <r>
    <s v="SGS-87525-238"/>
    <x v="451"/>
    <x v="536"/>
    <s v="E-D-1"/>
    <n v="5"/>
    <x v="536"/>
    <s v="rdonetg6@oakley.com"/>
    <x v="0"/>
    <s v="Exc"/>
    <x v="2"/>
    <n v="1"/>
    <n v="12.15"/>
    <n v="60.75"/>
    <x v="1"/>
    <x v="1"/>
  </r>
  <r>
    <s v="GQR-12490-152"/>
    <x v="83"/>
    <x v="537"/>
    <s v="R-L-0.2"/>
    <n v="1"/>
    <x v="537"/>
    <s v="sgaweng7@creativecommons.org"/>
    <x v="0"/>
    <s v="Rob"/>
    <x v="1"/>
    <n v="0.2"/>
    <n v="3.5849999999999995"/>
    <n v="3.5849999999999995"/>
    <x v="0"/>
    <x v="0"/>
  </r>
  <r>
    <s v="UOJ-28238-299"/>
    <x v="452"/>
    <x v="538"/>
    <s v="R-L-0.2"/>
    <n v="6"/>
    <x v="538"/>
    <s v="rreadieg8@guardian.co.uk"/>
    <x v="0"/>
    <s v="Rob"/>
    <x v="1"/>
    <n v="0.2"/>
    <n v="3.5849999999999995"/>
    <n v="21.509999999999998"/>
    <x v="0"/>
    <x v="1"/>
  </r>
  <r>
    <s v="ETD-58130-674"/>
    <x v="453"/>
    <x v="539"/>
    <s v="E-M-0.5"/>
    <n v="2"/>
    <x v="539"/>
    <s v="cverissimogh@theglobeandmail.com"/>
    <x v="2"/>
    <s v="Exc"/>
    <x v="0"/>
    <n v="0.5"/>
    <n v="8.25"/>
    <n v="16.5"/>
    <x v="1"/>
    <x v="0"/>
  </r>
  <r>
    <s v="UPF-60123-025"/>
    <x v="454"/>
    <x v="540"/>
    <s v="R-L-2.5"/>
    <n v="3"/>
    <x v="540"/>
    <s v=""/>
    <x v="0"/>
    <s v="Rob"/>
    <x v="1"/>
    <n v="2.5"/>
    <n v="27.484999999999996"/>
    <n v="82.454999999999984"/>
    <x v="0"/>
    <x v="1"/>
  </r>
  <r>
    <s v="NQS-01613-687"/>
    <x v="455"/>
    <x v="541"/>
    <s v="L-D-0.5"/>
    <n v="1"/>
    <x v="541"/>
    <s v="bogb@elpais.com"/>
    <x v="0"/>
    <s v="Lib"/>
    <x v="2"/>
    <n v="0.5"/>
    <n v="7.77"/>
    <n v="7.77"/>
    <x v="3"/>
    <x v="0"/>
  </r>
  <r>
    <s v="MGH-36050-573"/>
    <x v="456"/>
    <x v="542"/>
    <s v="R-M-0.5"/>
    <n v="2"/>
    <x v="542"/>
    <s v="vstansburygc@unblog.fr"/>
    <x v="0"/>
    <s v="Rob"/>
    <x v="0"/>
    <n v="0.5"/>
    <n v="5.97"/>
    <n v="11.94"/>
    <x v="0"/>
    <x v="0"/>
  </r>
  <r>
    <s v="UVF-59322-459"/>
    <x v="373"/>
    <x v="543"/>
    <s v="E-L-2.5"/>
    <n v="6"/>
    <x v="543"/>
    <s v="dheinonengd@printfriendly.com"/>
    <x v="0"/>
    <s v="Exc"/>
    <x v="1"/>
    <n v="2.5"/>
    <n v="34.154999999999994"/>
    <n v="204.92999999999995"/>
    <x v="1"/>
    <x v="1"/>
  </r>
  <r>
    <s v="VET-41158-896"/>
    <x v="457"/>
    <x v="544"/>
    <s v="E-M-2.5"/>
    <n v="2"/>
    <x v="544"/>
    <s v="jshentonge@google.com.hk"/>
    <x v="0"/>
    <s v="Exc"/>
    <x v="0"/>
    <n v="2.5"/>
    <n v="31.624999999999996"/>
    <n v="63.249999999999993"/>
    <x v="1"/>
    <x v="0"/>
  </r>
  <r>
    <s v="XYL-52196-459"/>
    <x v="458"/>
    <x v="545"/>
    <s v="R-D-0.2"/>
    <n v="3"/>
    <x v="545"/>
    <s v="jwilkissongf@nba.com"/>
    <x v="0"/>
    <s v="Rob"/>
    <x v="2"/>
    <n v="0.2"/>
    <n v="2.6849999999999996"/>
    <n v="8.0549999999999997"/>
    <x v="0"/>
    <x v="0"/>
  </r>
  <r>
    <s v="BPZ-51283-916"/>
    <x v="264"/>
    <x v="546"/>
    <s v="A-M-2.5"/>
    <n v="2"/>
    <x v="546"/>
    <s v=""/>
    <x v="0"/>
    <s v="Ara"/>
    <x v="0"/>
    <n v="2.5"/>
    <n v="25.874999999999996"/>
    <n v="51.749999999999993"/>
    <x v="2"/>
    <x v="1"/>
  </r>
  <r>
    <s v="VQW-91903-926"/>
    <x v="459"/>
    <x v="539"/>
    <s v="E-D-2.5"/>
    <n v="1"/>
    <x v="539"/>
    <s v="cverissimogh@theglobeandmail.com"/>
    <x v="2"/>
    <s v="Exc"/>
    <x v="2"/>
    <n v="2.5"/>
    <n v="27.945"/>
    <n v="27.945"/>
    <x v="1"/>
    <x v="0"/>
  </r>
  <r>
    <s v="OLF-77983-457"/>
    <x v="460"/>
    <x v="547"/>
    <s v="A-L-2.5"/>
    <n v="2"/>
    <x v="547"/>
    <s v="gstarcksgi@abc.net.au"/>
    <x v="0"/>
    <s v="Ara"/>
    <x v="1"/>
    <n v="2.5"/>
    <n v="29.784999999999997"/>
    <n v="59.569999999999993"/>
    <x v="2"/>
    <x v="1"/>
  </r>
  <r>
    <s v="MVI-04946-827"/>
    <x v="461"/>
    <x v="548"/>
    <s v="E-L-1"/>
    <n v="1"/>
    <x v="548"/>
    <s v=""/>
    <x v="2"/>
    <s v="Exc"/>
    <x v="1"/>
    <n v="1"/>
    <n v="14.85"/>
    <n v="14.85"/>
    <x v="1"/>
    <x v="1"/>
  </r>
  <r>
    <s v="UOG-94188-104"/>
    <x v="219"/>
    <x v="549"/>
    <s v="A-M-0.5"/>
    <n v="5"/>
    <x v="549"/>
    <s v="kscholardgk@sbwire.com"/>
    <x v="0"/>
    <s v="Ara"/>
    <x v="0"/>
    <n v="0.5"/>
    <n v="6.75"/>
    <n v="33.75"/>
    <x v="2"/>
    <x v="1"/>
  </r>
  <r>
    <s v="DSN-15872-519"/>
    <x v="462"/>
    <x v="550"/>
    <s v="L-L-2.5"/>
    <n v="4"/>
    <x v="550"/>
    <s v="bkindleygl@wikimedia.org"/>
    <x v="0"/>
    <s v="Lib"/>
    <x v="1"/>
    <n v="2.5"/>
    <n v="36.454999999999998"/>
    <n v="145.82"/>
    <x v="3"/>
    <x v="0"/>
  </r>
  <r>
    <s v="OUQ-73954-002"/>
    <x v="463"/>
    <x v="551"/>
    <s v="R-M-0.2"/>
    <n v="4"/>
    <x v="551"/>
    <s v="khammettgm@dmoz.org"/>
    <x v="0"/>
    <s v="Rob"/>
    <x v="0"/>
    <n v="0.2"/>
    <n v="2.9849999999999999"/>
    <n v="11.94"/>
    <x v="0"/>
    <x v="0"/>
  </r>
  <r>
    <s v="LGL-16843-667"/>
    <x v="464"/>
    <x v="552"/>
    <s v="A-D-0.2"/>
    <n v="4"/>
    <x v="552"/>
    <s v="ahulburtgn@fda.gov"/>
    <x v="0"/>
    <s v="Ara"/>
    <x v="2"/>
    <n v="0.2"/>
    <n v="2.9849999999999999"/>
    <n v="11.94"/>
    <x v="2"/>
    <x v="0"/>
  </r>
  <r>
    <s v="TCC-89722-031"/>
    <x v="465"/>
    <x v="553"/>
    <s v="L-D-0.5"/>
    <n v="1"/>
    <x v="553"/>
    <s v="plauritzengo@photobucket.com"/>
    <x v="0"/>
    <s v="Lib"/>
    <x v="2"/>
    <n v="0.5"/>
    <n v="7.77"/>
    <n v="7.77"/>
    <x v="3"/>
    <x v="1"/>
  </r>
  <r>
    <s v="TRA-79507-007"/>
    <x v="466"/>
    <x v="554"/>
    <s v="R-L-2.5"/>
    <n v="4"/>
    <x v="554"/>
    <s v="aburgwingp@redcross.org"/>
    <x v="0"/>
    <s v="Rob"/>
    <x v="1"/>
    <n v="2.5"/>
    <n v="27.484999999999996"/>
    <n v="109.93999999999998"/>
    <x v="0"/>
    <x v="0"/>
  </r>
  <r>
    <s v="MZJ-77284-941"/>
    <x v="467"/>
    <x v="555"/>
    <s v="E-L-0.2"/>
    <n v="5"/>
    <x v="555"/>
    <s v="erolingq@google.fr"/>
    <x v="0"/>
    <s v="Exc"/>
    <x v="1"/>
    <n v="0.2"/>
    <n v="4.4550000000000001"/>
    <n v="22.274999999999999"/>
    <x v="1"/>
    <x v="0"/>
  </r>
  <r>
    <s v="AXN-57779-891"/>
    <x v="468"/>
    <x v="556"/>
    <s v="R-M-0.2"/>
    <n v="3"/>
    <x v="556"/>
    <s v="dfowlegr@epa.gov"/>
    <x v="0"/>
    <s v="Rob"/>
    <x v="0"/>
    <n v="0.2"/>
    <n v="2.9849999999999999"/>
    <n v="8.9550000000000001"/>
    <x v="0"/>
    <x v="1"/>
  </r>
  <r>
    <s v="PJB-15659-994"/>
    <x v="469"/>
    <x v="557"/>
    <s v="L-D-2.5"/>
    <n v="4"/>
    <x v="557"/>
    <s v=""/>
    <x v="1"/>
    <s v="Lib"/>
    <x v="2"/>
    <n v="2.5"/>
    <n v="29.784999999999997"/>
    <n v="119.13999999999999"/>
    <x v="3"/>
    <x v="1"/>
  </r>
  <r>
    <s v="LTS-03470-353"/>
    <x v="470"/>
    <x v="558"/>
    <s v="A-L-2.5"/>
    <n v="5"/>
    <x v="558"/>
    <s v="wpowleslandgt@soundcloud.com"/>
    <x v="0"/>
    <s v="Ara"/>
    <x v="1"/>
    <n v="2.5"/>
    <n v="29.784999999999997"/>
    <n v="148.92499999999998"/>
    <x v="2"/>
    <x v="0"/>
  </r>
  <r>
    <s v="UMM-28497-689"/>
    <x v="471"/>
    <x v="539"/>
    <s v="L-L-2.5"/>
    <n v="3"/>
    <x v="539"/>
    <s v="cverissimogh@theglobeandmail.com"/>
    <x v="2"/>
    <s v="Lib"/>
    <x v="1"/>
    <n v="2.5"/>
    <n v="36.454999999999998"/>
    <n v="109.36499999999999"/>
    <x v="3"/>
    <x v="0"/>
  </r>
  <r>
    <s v="MJZ-93232-402"/>
    <x v="472"/>
    <x v="559"/>
    <s v="E-D-0.2"/>
    <n v="1"/>
    <x v="559"/>
    <s v="lellinghamgv@sciencedaily.com"/>
    <x v="0"/>
    <s v="Exc"/>
    <x v="2"/>
    <n v="0.2"/>
    <n v="3.645"/>
    <n v="3.645"/>
    <x v="1"/>
    <x v="0"/>
  </r>
  <r>
    <s v="UHW-74617-126"/>
    <x v="173"/>
    <x v="560"/>
    <s v="E-D-2.5"/>
    <n v="2"/>
    <x v="560"/>
    <s v=""/>
    <x v="0"/>
    <s v="Exc"/>
    <x v="2"/>
    <n v="2.5"/>
    <n v="27.945"/>
    <n v="55.89"/>
    <x v="1"/>
    <x v="1"/>
  </r>
  <r>
    <s v="RIK-61730-794"/>
    <x v="473"/>
    <x v="561"/>
    <s v="L-M-0.2"/>
    <n v="6"/>
    <x v="561"/>
    <s v="afendtgx@forbes.com"/>
    <x v="0"/>
    <s v="Lib"/>
    <x v="0"/>
    <n v="0.2"/>
    <n v="4.3650000000000002"/>
    <n v="26.19"/>
    <x v="3"/>
    <x v="0"/>
  </r>
  <r>
    <s v="IDJ-55379-750"/>
    <x v="474"/>
    <x v="562"/>
    <s v="R-M-1"/>
    <n v="4"/>
    <x v="562"/>
    <s v="acleyburngy@lycos.com"/>
    <x v="0"/>
    <s v="Rob"/>
    <x v="0"/>
    <n v="1"/>
    <n v="9.9499999999999993"/>
    <n v="39.799999999999997"/>
    <x v="0"/>
    <x v="1"/>
  </r>
  <r>
    <s v="OHX-11953-965"/>
    <x v="475"/>
    <x v="563"/>
    <s v="E-L-2.5"/>
    <n v="2"/>
    <x v="563"/>
    <s v="tcastiglionegz@xing.com"/>
    <x v="0"/>
    <s v="Exc"/>
    <x v="1"/>
    <n v="2.5"/>
    <n v="34.154999999999994"/>
    <n v="68.309999999999988"/>
    <x v="1"/>
    <x v="1"/>
  </r>
  <r>
    <s v="TVV-42245-088"/>
    <x v="476"/>
    <x v="564"/>
    <s v="A-M-0.2"/>
    <n v="4"/>
    <x v="564"/>
    <s v=""/>
    <x v="1"/>
    <s v="Ara"/>
    <x v="0"/>
    <n v="0.2"/>
    <n v="3.375"/>
    <n v="13.5"/>
    <x v="2"/>
    <x v="1"/>
  </r>
  <r>
    <s v="DYP-74337-787"/>
    <x v="431"/>
    <x v="565"/>
    <s v="R-M-0.5"/>
    <n v="1"/>
    <x v="565"/>
    <s v=""/>
    <x v="0"/>
    <s v="Rob"/>
    <x v="0"/>
    <n v="0.5"/>
    <n v="5.97"/>
    <n v="5.97"/>
    <x v="0"/>
    <x v="1"/>
  </r>
  <r>
    <s v="OKA-93124-100"/>
    <x v="477"/>
    <x v="539"/>
    <s v="R-M-0.5"/>
    <n v="5"/>
    <x v="539"/>
    <s v="cverissimogh@theglobeandmail.com"/>
    <x v="2"/>
    <s v="Rob"/>
    <x v="0"/>
    <n v="0.5"/>
    <n v="5.97"/>
    <n v="29.849999999999998"/>
    <x v="0"/>
    <x v="0"/>
  </r>
  <r>
    <s v="IXW-20780-268"/>
    <x v="478"/>
    <x v="566"/>
    <s v="L-L-2.5"/>
    <n v="2"/>
    <x v="566"/>
    <s v="scouronneh3@mozilla.org"/>
    <x v="0"/>
    <s v="Lib"/>
    <x v="1"/>
    <n v="2.5"/>
    <n v="36.454999999999998"/>
    <n v="72.91"/>
    <x v="3"/>
    <x v="0"/>
  </r>
  <r>
    <s v="NGG-24006-937"/>
    <x v="45"/>
    <x v="567"/>
    <s v="E-M-2.5"/>
    <n v="4"/>
    <x v="567"/>
    <s v="lflippellih4@github.io"/>
    <x v="2"/>
    <s v="Exc"/>
    <x v="0"/>
    <n v="2.5"/>
    <n v="31.624999999999996"/>
    <n v="126.49999999999999"/>
    <x v="1"/>
    <x v="1"/>
  </r>
  <r>
    <s v="JZC-31180-557"/>
    <x v="444"/>
    <x v="568"/>
    <s v="L-M-2.5"/>
    <n v="1"/>
    <x v="568"/>
    <s v="relizabethh5@live.com"/>
    <x v="0"/>
    <s v="Lib"/>
    <x v="0"/>
    <n v="2.5"/>
    <n v="33.464999999999996"/>
    <n v="33.464999999999996"/>
    <x v="3"/>
    <x v="1"/>
  </r>
  <r>
    <s v="ZMU-63715-204"/>
    <x v="479"/>
    <x v="569"/>
    <s v="E-D-1"/>
    <n v="6"/>
    <x v="569"/>
    <s v="irenhardh6@i2i.jp"/>
    <x v="0"/>
    <s v="Exc"/>
    <x v="2"/>
    <n v="1"/>
    <n v="12.15"/>
    <n v="72.900000000000006"/>
    <x v="1"/>
    <x v="0"/>
  </r>
  <r>
    <s v="GND-08192-056"/>
    <x v="480"/>
    <x v="570"/>
    <s v="L-D-0.5"/>
    <n v="2"/>
    <x v="570"/>
    <s v="wrocheh7@xinhuanet.com"/>
    <x v="0"/>
    <s v="Lib"/>
    <x v="2"/>
    <n v="0.5"/>
    <n v="7.77"/>
    <n v="15.54"/>
    <x v="3"/>
    <x v="0"/>
  </r>
  <r>
    <s v="RYY-38961-093"/>
    <x v="481"/>
    <x v="571"/>
    <s v="A-M-0.2"/>
    <n v="6"/>
    <x v="571"/>
    <s v="lalawayhh@weather.com"/>
    <x v="0"/>
    <s v="Ara"/>
    <x v="0"/>
    <n v="0.2"/>
    <n v="3.375"/>
    <n v="20.25"/>
    <x v="2"/>
    <x v="1"/>
  </r>
  <r>
    <s v="CVA-64996-969"/>
    <x v="478"/>
    <x v="572"/>
    <s v="A-L-1"/>
    <n v="6"/>
    <x v="572"/>
    <s v="codgaardh9@nsw.gov.au"/>
    <x v="0"/>
    <s v="Ara"/>
    <x v="1"/>
    <n v="1"/>
    <n v="12.95"/>
    <n v="77.699999999999989"/>
    <x v="2"/>
    <x v="1"/>
  </r>
  <r>
    <s v="XTH-67276-442"/>
    <x v="482"/>
    <x v="573"/>
    <s v="L-M-2.5"/>
    <n v="4"/>
    <x v="573"/>
    <s v="bbyrdha@4shared.com"/>
    <x v="0"/>
    <s v="Lib"/>
    <x v="0"/>
    <n v="2.5"/>
    <n v="33.464999999999996"/>
    <n v="133.85999999999999"/>
    <x v="3"/>
    <x v="1"/>
  </r>
  <r>
    <s v="PVU-02950-470"/>
    <x v="353"/>
    <x v="574"/>
    <s v="E-D-1"/>
    <n v="1"/>
    <x v="574"/>
    <s v=""/>
    <x v="2"/>
    <s v="Exc"/>
    <x v="2"/>
    <n v="1"/>
    <n v="12.15"/>
    <n v="12.15"/>
    <x v="1"/>
    <x v="1"/>
  </r>
  <r>
    <s v="XSN-26809-910"/>
    <x v="199"/>
    <x v="575"/>
    <s v="E-M-2.5"/>
    <n v="2"/>
    <x v="575"/>
    <s v="dchardinhc@nhs.uk"/>
    <x v="1"/>
    <s v="Exc"/>
    <x v="0"/>
    <n v="2.5"/>
    <n v="31.624999999999996"/>
    <n v="63.249999999999993"/>
    <x v="1"/>
    <x v="0"/>
  </r>
  <r>
    <s v="UDN-88321-005"/>
    <x v="372"/>
    <x v="576"/>
    <s v="R-L-0.5"/>
    <n v="5"/>
    <x v="576"/>
    <s v="hradbonehd@newsvine.com"/>
    <x v="0"/>
    <s v="Rob"/>
    <x v="1"/>
    <n v="0.5"/>
    <n v="7.169999999999999"/>
    <n v="35.849999999999994"/>
    <x v="0"/>
    <x v="1"/>
  </r>
  <r>
    <s v="EXP-21628-670"/>
    <x v="267"/>
    <x v="577"/>
    <s v="A-M-2.5"/>
    <n v="3"/>
    <x v="577"/>
    <s v="wbernthhe@miitbeian.gov.cn"/>
    <x v="0"/>
    <s v="Ara"/>
    <x v="0"/>
    <n v="2.5"/>
    <n v="25.874999999999996"/>
    <n v="77.624999999999986"/>
    <x v="2"/>
    <x v="1"/>
  </r>
  <r>
    <s v="VGM-24161-361"/>
    <x v="480"/>
    <x v="578"/>
    <s v="E-M-2.5"/>
    <n v="2"/>
    <x v="578"/>
    <s v="bacarsonhf@cnn.com"/>
    <x v="0"/>
    <s v="Exc"/>
    <x v="0"/>
    <n v="2.5"/>
    <n v="31.624999999999996"/>
    <n v="63.249999999999993"/>
    <x v="1"/>
    <x v="0"/>
  </r>
  <r>
    <s v="PKN-19556-918"/>
    <x v="483"/>
    <x v="579"/>
    <s v="E-L-0.2"/>
    <n v="6"/>
    <x v="579"/>
    <s v="fbrighamhg@blog.com"/>
    <x v="1"/>
    <s v="Exc"/>
    <x v="1"/>
    <n v="0.2"/>
    <n v="4.4550000000000001"/>
    <n v="26.73"/>
    <x v="1"/>
    <x v="0"/>
  </r>
  <r>
    <s v="PKN-19556-918"/>
    <x v="483"/>
    <x v="579"/>
    <s v="L-D-0.5"/>
    <n v="4"/>
    <x v="579"/>
    <s v="fbrighamhg@blog.com"/>
    <x v="1"/>
    <s v="Lib"/>
    <x v="2"/>
    <n v="0.5"/>
    <n v="7.77"/>
    <n v="31.08"/>
    <x v="3"/>
    <x v="0"/>
  </r>
  <r>
    <s v="PKN-19556-918"/>
    <x v="483"/>
    <x v="579"/>
    <s v="A-D-0.2"/>
    <n v="1"/>
    <x v="579"/>
    <s v="fbrighamhg@blog.com"/>
    <x v="1"/>
    <s v="Ara"/>
    <x v="2"/>
    <n v="0.2"/>
    <n v="2.9849999999999999"/>
    <n v="2.9849999999999999"/>
    <x v="2"/>
    <x v="0"/>
  </r>
  <r>
    <s v="PKN-19556-918"/>
    <x v="483"/>
    <x v="579"/>
    <s v="R-D-2.5"/>
    <n v="5"/>
    <x v="579"/>
    <s v="fbrighamhg@blog.com"/>
    <x v="1"/>
    <s v="Rob"/>
    <x v="2"/>
    <n v="2.5"/>
    <n v="20.584999999999997"/>
    <n v="102.92499999999998"/>
    <x v="0"/>
    <x v="0"/>
  </r>
  <r>
    <s v="DXQ-44537-297"/>
    <x v="484"/>
    <x v="580"/>
    <s v="E-L-0.5"/>
    <n v="4"/>
    <x v="580"/>
    <s v="myoxenhk@google.com"/>
    <x v="0"/>
    <s v="Exc"/>
    <x v="1"/>
    <n v="0.5"/>
    <n v="8.91"/>
    <n v="35.64"/>
    <x v="1"/>
    <x v="1"/>
  </r>
  <r>
    <s v="BPC-54727-307"/>
    <x v="485"/>
    <x v="581"/>
    <s v="R-L-1"/>
    <n v="4"/>
    <x v="581"/>
    <s v="gmcgavinhl@histats.com"/>
    <x v="0"/>
    <s v="Rob"/>
    <x v="1"/>
    <n v="1"/>
    <n v="11.95"/>
    <n v="47.8"/>
    <x v="0"/>
    <x v="1"/>
  </r>
  <r>
    <s v="KSH-47717-456"/>
    <x v="486"/>
    <x v="582"/>
    <s v="L-M-1"/>
    <n v="3"/>
    <x v="582"/>
    <s v="luttermarehm@engadget.com"/>
    <x v="0"/>
    <s v="Lib"/>
    <x v="0"/>
    <n v="1"/>
    <n v="14.55"/>
    <n v="43.650000000000006"/>
    <x v="3"/>
    <x v="1"/>
  </r>
  <r>
    <s v="ANK-59436-446"/>
    <x v="487"/>
    <x v="583"/>
    <s v="E-L-0.5"/>
    <n v="4"/>
    <x v="583"/>
    <s v="edambrogiohn@techcrunch.com"/>
    <x v="0"/>
    <s v="Exc"/>
    <x v="1"/>
    <n v="0.5"/>
    <n v="8.91"/>
    <n v="35.64"/>
    <x v="1"/>
    <x v="0"/>
  </r>
  <r>
    <s v="AYY-83051-752"/>
    <x v="488"/>
    <x v="584"/>
    <s v="L-L-1"/>
    <n v="6"/>
    <x v="584"/>
    <s v="cwinchcombeho@jiathis.com"/>
    <x v="0"/>
    <s v="Lib"/>
    <x v="1"/>
    <n v="1"/>
    <n v="15.85"/>
    <n v="95.1"/>
    <x v="3"/>
    <x v="0"/>
  </r>
  <r>
    <s v="CSW-59644-267"/>
    <x v="489"/>
    <x v="585"/>
    <s v="E-M-2.5"/>
    <n v="1"/>
    <x v="585"/>
    <s v="bpaumierhp@umn.edu"/>
    <x v="1"/>
    <s v="Exc"/>
    <x v="0"/>
    <n v="2.5"/>
    <n v="31.624999999999996"/>
    <n v="31.624999999999996"/>
    <x v="1"/>
    <x v="0"/>
  </r>
  <r>
    <s v="ITY-92466-909"/>
    <x v="162"/>
    <x v="586"/>
    <s v="A-M-2.5"/>
    <n v="3"/>
    <x v="586"/>
    <s v=""/>
    <x v="1"/>
    <s v="Ara"/>
    <x v="0"/>
    <n v="2.5"/>
    <n v="25.874999999999996"/>
    <n v="77.624999999999986"/>
    <x v="2"/>
    <x v="0"/>
  </r>
  <r>
    <s v="IGW-04801-466"/>
    <x v="490"/>
    <x v="587"/>
    <s v="L-D-0.2"/>
    <n v="1"/>
    <x v="587"/>
    <s v="jcapeyhr@bravesites.com"/>
    <x v="0"/>
    <s v="Lib"/>
    <x v="2"/>
    <n v="0.2"/>
    <n v="3.8849999999999998"/>
    <n v="3.8849999999999998"/>
    <x v="3"/>
    <x v="0"/>
  </r>
  <r>
    <s v="LJN-34281-921"/>
    <x v="491"/>
    <x v="588"/>
    <s v="R-L-2.5"/>
    <n v="5"/>
    <x v="588"/>
    <s v="tmathonneti0@google.co.jp"/>
    <x v="0"/>
    <s v="Rob"/>
    <x v="1"/>
    <n v="2.5"/>
    <n v="27.484999999999996"/>
    <n v="137.42499999999998"/>
    <x v="0"/>
    <x v="1"/>
  </r>
  <r>
    <s v="BWZ-46364-547"/>
    <x v="301"/>
    <x v="589"/>
    <s v="R-L-1"/>
    <n v="3"/>
    <x v="589"/>
    <s v="ybasillht@theguardian.com"/>
    <x v="0"/>
    <s v="Rob"/>
    <x v="1"/>
    <n v="1"/>
    <n v="11.95"/>
    <n v="35.849999999999994"/>
    <x v="0"/>
    <x v="0"/>
  </r>
  <r>
    <s v="SBC-95710-706"/>
    <x v="194"/>
    <x v="590"/>
    <s v="E-M-0.2"/>
    <n v="2"/>
    <x v="590"/>
    <s v="mbaistowhu@i2i.jp"/>
    <x v="2"/>
    <s v="Exc"/>
    <x v="0"/>
    <n v="0.2"/>
    <n v="4.125"/>
    <n v="8.25"/>
    <x v="1"/>
    <x v="0"/>
  </r>
  <r>
    <s v="WRN-55114-031"/>
    <x v="26"/>
    <x v="591"/>
    <s v="E-L-2.5"/>
    <n v="3"/>
    <x v="591"/>
    <s v="cpallanthv@typepad.com"/>
    <x v="0"/>
    <s v="Exc"/>
    <x v="1"/>
    <n v="2.5"/>
    <n v="34.154999999999994"/>
    <n v="102.46499999999997"/>
    <x v="1"/>
    <x v="0"/>
  </r>
  <r>
    <s v="TZU-64255-831"/>
    <x v="125"/>
    <x v="592"/>
    <s v="R-D-2.5"/>
    <n v="2"/>
    <x v="592"/>
    <s v=""/>
    <x v="0"/>
    <s v="Rob"/>
    <x v="2"/>
    <n v="2.5"/>
    <n v="20.584999999999997"/>
    <n v="41.169999999999995"/>
    <x v="0"/>
    <x v="1"/>
  </r>
  <r>
    <s v="JVF-91003-729"/>
    <x v="492"/>
    <x v="593"/>
    <s v="A-D-2.5"/>
    <n v="3"/>
    <x v="593"/>
    <s v="dohx@redcross.org"/>
    <x v="0"/>
    <s v="Ara"/>
    <x v="2"/>
    <n v="2.5"/>
    <n v="22.884999999999998"/>
    <n v="68.655000000000001"/>
    <x v="2"/>
    <x v="0"/>
  </r>
  <r>
    <s v="MVB-22135-665"/>
    <x v="462"/>
    <x v="594"/>
    <s v="A-D-1"/>
    <n v="1"/>
    <x v="594"/>
    <s v="drallinhy@howstuffworks.com"/>
    <x v="0"/>
    <s v="Ara"/>
    <x v="2"/>
    <n v="1"/>
    <n v="9.9499999999999993"/>
    <n v="9.9499999999999993"/>
    <x v="2"/>
    <x v="0"/>
  </r>
  <r>
    <s v="CKS-47815-571"/>
    <x v="493"/>
    <x v="595"/>
    <s v="L-L-0.5"/>
    <n v="3"/>
    <x v="595"/>
    <s v="achillhz@epa.gov"/>
    <x v="2"/>
    <s v="Lib"/>
    <x v="1"/>
    <n v="0.5"/>
    <n v="9.51"/>
    <n v="28.53"/>
    <x v="3"/>
    <x v="0"/>
  </r>
  <r>
    <s v="OAW-17338-101"/>
    <x v="494"/>
    <x v="588"/>
    <s v="R-D-0.2"/>
    <n v="6"/>
    <x v="588"/>
    <s v="tmathonneti0@google.co.jp"/>
    <x v="0"/>
    <s v="Rob"/>
    <x v="2"/>
    <n v="0.2"/>
    <n v="2.6849999999999996"/>
    <n v="16.11"/>
    <x v="0"/>
    <x v="1"/>
  </r>
  <r>
    <s v="ALP-37623-536"/>
    <x v="495"/>
    <x v="596"/>
    <s v="L-L-1"/>
    <n v="6"/>
    <x v="596"/>
    <s v="cdenysi1@is.gd"/>
    <x v="2"/>
    <s v="Lib"/>
    <x v="1"/>
    <n v="1"/>
    <n v="15.85"/>
    <n v="95.1"/>
    <x v="3"/>
    <x v="1"/>
  </r>
  <r>
    <s v="WMU-87639-108"/>
    <x v="496"/>
    <x v="597"/>
    <s v="R-D-0.5"/>
    <n v="1"/>
    <x v="597"/>
    <s v="cstebbingsi2@drupal.org"/>
    <x v="0"/>
    <s v="Rob"/>
    <x v="2"/>
    <n v="0.5"/>
    <n v="5.3699999999999992"/>
    <n v="5.3699999999999992"/>
    <x v="0"/>
    <x v="0"/>
  </r>
  <r>
    <s v="USN-44968-231"/>
    <x v="497"/>
    <x v="598"/>
    <s v="R-L-1"/>
    <n v="4"/>
    <x v="598"/>
    <s v=""/>
    <x v="0"/>
    <s v="Rob"/>
    <x v="1"/>
    <n v="1"/>
    <n v="11.95"/>
    <n v="47.8"/>
    <x v="0"/>
    <x v="1"/>
  </r>
  <r>
    <s v="YZG-20575-451"/>
    <x v="498"/>
    <x v="599"/>
    <s v="L-L-1"/>
    <n v="4"/>
    <x v="599"/>
    <s v="rzywickii4@ifeng.com"/>
    <x v="1"/>
    <s v="Lib"/>
    <x v="1"/>
    <n v="1"/>
    <n v="15.85"/>
    <n v="63.4"/>
    <x v="3"/>
    <x v="1"/>
  </r>
  <r>
    <s v="HTH-52867-812"/>
    <x v="382"/>
    <x v="600"/>
    <s v="A-M-2.5"/>
    <n v="4"/>
    <x v="600"/>
    <s v="aburgetti5@moonfruit.com"/>
    <x v="0"/>
    <s v="Ara"/>
    <x v="0"/>
    <n v="2.5"/>
    <n v="25.874999999999996"/>
    <n v="103.49999999999999"/>
    <x v="2"/>
    <x v="1"/>
  </r>
  <r>
    <s v="FWU-44971-444"/>
    <x v="499"/>
    <x v="601"/>
    <s v="A-D-2.5"/>
    <n v="3"/>
    <x v="601"/>
    <s v="mmalloyi6@seattletimes.com"/>
    <x v="0"/>
    <s v="Ara"/>
    <x v="2"/>
    <n v="2.5"/>
    <n v="22.884999999999998"/>
    <n v="68.655000000000001"/>
    <x v="2"/>
    <x v="1"/>
  </r>
  <r>
    <s v="EQI-82205-066"/>
    <x v="500"/>
    <x v="602"/>
    <s v="R-M-2.5"/>
    <n v="2"/>
    <x v="602"/>
    <s v="mmcparlandi7@w3.org"/>
    <x v="0"/>
    <s v="Rob"/>
    <x v="0"/>
    <n v="2.5"/>
    <n v="22.884999999999998"/>
    <n v="45.769999999999996"/>
    <x v="0"/>
    <x v="0"/>
  </r>
  <r>
    <s v="NAR-00747-074"/>
    <x v="501"/>
    <x v="603"/>
    <s v="L-D-1"/>
    <n v="4"/>
    <x v="603"/>
    <s v="sjennaroyi8@purevolume.com"/>
    <x v="0"/>
    <s v="Lib"/>
    <x v="2"/>
    <n v="1"/>
    <n v="12.95"/>
    <n v="51.8"/>
    <x v="3"/>
    <x v="1"/>
  </r>
  <r>
    <s v="JYR-22052-185"/>
    <x v="502"/>
    <x v="604"/>
    <s v="A-M-0.5"/>
    <n v="2"/>
    <x v="604"/>
    <s v="wplacei9@wsj.com"/>
    <x v="0"/>
    <s v="Ara"/>
    <x v="0"/>
    <n v="0.5"/>
    <n v="6.75"/>
    <n v="13.5"/>
    <x v="2"/>
    <x v="0"/>
  </r>
  <r>
    <s v="XKO-54097-932"/>
    <x v="503"/>
    <x v="605"/>
    <s v="E-M-0.5"/>
    <n v="3"/>
    <x v="605"/>
    <s v="jmillettik@addtoany.com"/>
    <x v="0"/>
    <s v="Exc"/>
    <x v="0"/>
    <n v="0.5"/>
    <n v="8.25"/>
    <n v="24.75"/>
    <x v="1"/>
    <x v="0"/>
  </r>
  <r>
    <s v="HXA-72415-025"/>
    <x v="504"/>
    <x v="606"/>
    <s v="A-D-2.5"/>
    <n v="2"/>
    <x v="606"/>
    <s v="dgadsdenib@google.com.hk"/>
    <x v="1"/>
    <s v="Ara"/>
    <x v="2"/>
    <n v="2.5"/>
    <n v="22.884999999999998"/>
    <n v="45.769999999999996"/>
    <x v="2"/>
    <x v="0"/>
  </r>
  <r>
    <s v="MJF-20065-335"/>
    <x v="497"/>
    <x v="607"/>
    <s v="E-L-0.5"/>
    <n v="6"/>
    <x v="607"/>
    <s v="vwakelinic@unesco.org"/>
    <x v="0"/>
    <s v="Exc"/>
    <x v="1"/>
    <n v="0.5"/>
    <n v="8.91"/>
    <n v="53.46"/>
    <x v="1"/>
    <x v="1"/>
  </r>
  <r>
    <s v="GFI-83300-059"/>
    <x v="501"/>
    <x v="608"/>
    <s v="A-M-0.2"/>
    <n v="6"/>
    <x v="608"/>
    <s v="acampsallid@zimbio.com"/>
    <x v="0"/>
    <s v="Ara"/>
    <x v="0"/>
    <n v="0.2"/>
    <n v="3.375"/>
    <n v="20.25"/>
    <x v="2"/>
    <x v="0"/>
  </r>
  <r>
    <s v="WJR-51493-682"/>
    <x v="1"/>
    <x v="609"/>
    <s v="L-D-2.5"/>
    <n v="5"/>
    <x v="609"/>
    <s v="smosebyie@stanford.edu"/>
    <x v="0"/>
    <s v="Lib"/>
    <x v="2"/>
    <n v="2.5"/>
    <n v="29.784999999999997"/>
    <n v="148.92499999999998"/>
    <x v="3"/>
    <x v="1"/>
  </r>
  <r>
    <s v="SHP-55648-472"/>
    <x v="505"/>
    <x v="610"/>
    <s v="A-M-1"/>
    <n v="6"/>
    <x v="610"/>
    <s v="cwassif@prweb.com"/>
    <x v="0"/>
    <s v="Ara"/>
    <x v="0"/>
    <n v="1"/>
    <n v="11.25"/>
    <n v="67.5"/>
    <x v="2"/>
    <x v="1"/>
  </r>
  <r>
    <s v="HYR-03455-684"/>
    <x v="506"/>
    <x v="611"/>
    <s v="E-D-1"/>
    <n v="6"/>
    <x v="611"/>
    <s v="isjostromig@pbs.org"/>
    <x v="0"/>
    <s v="Exc"/>
    <x v="2"/>
    <n v="1"/>
    <n v="12.15"/>
    <n v="72.900000000000006"/>
    <x v="1"/>
    <x v="1"/>
  </r>
  <r>
    <s v="HYR-03455-684"/>
    <x v="506"/>
    <x v="611"/>
    <s v="L-D-0.2"/>
    <n v="2"/>
    <x v="611"/>
    <s v="isjostromig@pbs.org"/>
    <x v="0"/>
    <s v="Lib"/>
    <x v="2"/>
    <n v="0.2"/>
    <n v="3.8849999999999998"/>
    <n v="7.77"/>
    <x v="3"/>
    <x v="1"/>
  </r>
  <r>
    <s v="HUG-52766-375"/>
    <x v="507"/>
    <x v="612"/>
    <s v="A-D-2.5"/>
    <n v="4"/>
    <x v="612"/>
    <s v="jbranchettii@bravesites.com"/>
    <x v="0"/>
    <s v="Ara"/>
    <x v="2"/>
    <n v="2.5"/>
    <n v="22.884999999999998"/>
    <n v="91.539999999999992"/>
    <x v="2"/>
    <x v="1"/>
  </r>
  <r>
    <s v="DAH-46595-917"/>
    <x v="508"/>
    <x v="613"/>
    <s v="A-D-1"/>
    <n v="6"/>
    <x v="613"/>
    <s v="nrudlandij@blogs.com"/>
    <x v="1"/>
    <s v="Ara"/>
    <x v="2"/>
    <n v="1"/>
    <n v="9.9499999999999993"/>
    <n v="59.699999999999996"/>
    <x v="2"/>
    <x v="1"/>
  </r>
  <r>
    <s v="VEM-79839-466"/>
    <x v="509"/>
    <x v="605"/>
    <s v="R-L-2.5"/>
    <n v="5"/>
    <x v="605"/>
    <s v="jmillettik@addtoany.com"/>
    <x v="0"/>
    <s v="Rob"/>
    <x v="1"/>
    <n v="2.5"/>
    <n v="27.484999999999996"/>
    <n v="137.42499999999998"/>
    <x v="0"/>
    <x v="0"/>
  </r>
  <r>
    <s v="OWH-11126-533"/>
    <x v="131"/>
    <x v="614"/>
    <s v="L-M-2.5"/>
    <n v="2"/>
    <x v="614"/>
    <s v="ftourryil@google.de"/>
    <x v="0"/>
    <s v="Lib"/>
    <x v="0"/>
    <n v="2.5"/>
    <n v="33.464999999999996"/>
    <n v="66.929999999999993"/>
    <x v="3"/>
    <x v="1"/>
  </r>
  <r>
    <s v="UMT-26130-151"/>
    <x v="510"/>
    <x v="615"/>
    <s v="L-M-0.2"/>
    <n v="3"/>
    <x v="615"/>
    <s v="cweatherallim@toplist.cz"/>
    <x v="0"/>
    <s v="Lib"/>
    <x v="0"/>
    <n v="0.2"/>
    <n v="4.3650000000000002"/>
    <n v="13.095000000000001"/>
    <x v="3"/>
    <x v="0"/>
  </r>
  <r>
    <s v="JKA-27899-806"/>
    <x v="511"/>
    <x v="616"/>
    <s v="R-L-1"/>
    <n v="5"/>
    <x v="616"/>
    <s v="gheindrickin@usda.gov"/>
    <x v="0"/>
    <s v="Rob"/>
    <x v="1"/>
    <n v="1"/>
    <n v="11.95"/>
    <n v="59.75"/>
    <x v="0"/>
    <x v="1"/>
  </r>
  <r>
    <s v="ULU-07744-724"/>
    <x v="512"/>
    <x v="617"/>
    <s v="L-M-0.5"/>
    <n v="5"/>
    <x v="617"/>
    <s v="limasonio@discuz.net"/>
    <x v="0"/>
    <s v="Lib"/>
    <x v="0"/>
    <n v="0.5"/>
    <n v="8.73"/>
    <n v="43.650000000000006"/>
    <x v="3"/>
    <x v="0"/>
  </r>
  <r>
    <s v="NOM-56457-507"/>
    <x v="513"/>
    <x v="618"/>
    <s v="E-M-1"/>
    <n v="6"/>
    <x v="618"/>
    <s v="hsaillip@odnoklassniki.ru"/>
    <x v="0"/>
    <s v="Exc"/>
    <x v="0"/>
    <n v="1"/>
    <n v="13.75"/>
    <n v="82.5"/>
    <x v="1"/>
    <x v="0"/>
  </r>
  <r>
    <s v="NZN-71683-705"/>
    <x v="514"/>
    <x v="619"/>
    <s v="A-L-2.5"/>
    <n v="6"/>
    <x v="619"/>
    <s v="hlarvoriq@last.fm"/>
    <x v="0"/>
    <s v="Ara"/>
    <x v="1"/>
    <n v="2.5"/>
    <n v="29.784999999999997"/>
    <n v="178.70999999999998"/>
    <x v="2"/>
    <x v="0"/>
  </r>
  <r>
    <s v="WMA-34232-850"/>
    <x v="7"/>
    <x v="620"/>
    <s v="L-D-2.5"/>
    <n v="4"/>
    <x v="620"/>
    <s v=""/>
    <x v="0"/>
    <s v="Lib"/>
    <x v="2"/>
    <n v="2.5"/>
    <n v="29.784999999999997"/>
    <n v="119.13999999999999"/>
    <x v="3"/>
    <x v="0"/>
  </r>
  <r>
    <s v="EZL-27919-704"/>
    <x v="481"/>
    <x v="621"/>
    <s v="L-L-0.5"/>
    <n v="5"/>
    <x v="621"/>
    <s v=""/>
    <x v="0"/>
    <s v="Lib"/>
    <x v="1"/>
    <n v="0.5"/>
    <n v="9.51"/>
    <n v="47.55"/>
    <x v="3"/>
    <x v="1"/>
  </r>
  <r>
    <s v="ZYU-11345-774"/>
    <x v="515"/>
    <x v="622"/>
    <s v="L-M-0.5"/>
    <n v="5"/>
    <x v="622"/>
    <s v="cpenwardenit@mlb.com"/>
    <x v="1"/>
    <s v="Lib"/>
    <x v="0"/>
    <n v="0.5"/>
    <n v="8.73"/>
    <n v="43.650000000000006"/>
    <x v="3"/>
    <x v="1"/>
  </r>
  <r>
    <s v="CPW-34587-459"/>
    <x v="516"/>
    <x v="623"/>
    <s v="A-L-2.5"/>
    <n v="6"/>
    <x v="623"/>
    <s v="mmiddisiu@dmoz.org"/>
    <x v="0"/>
    <s v="Ara"/>
    <x v="1"/>
    <n v="2.5"/>
    <n v="29.784999999999997"/>
    <n v="178.70999999999998"/>
    <x v="2"/>
    <x v="0"/>
  </r>
  <r>
    <s v="NQZ-82067-394"/>
    <x v="517"/>
    <x v="624"/>
    <s v="R-L-2.5"/>
    <n v="1"/>
    <x v="624"/>
    <s v="avairowiv@studiopress.com"/>
    <x v="2"/>
    <s v="Rob"/>
    <x v="1"/>
    <n v="2.5"/>
    <n v="27.484999999999996"/>
    <n v="27.484999999999996"/>
    <x v="0"/>
    <x v="1"/>
  </r>
  <r>
    <s v="JBW-95055-851"/>
    <x v="518"/>
    <x v="625"/>
    <s v="A-M-1"/>
    <n v="5"/>
    <x v="625"/>
    <s v="agoldieiw@goo.gl"/>
    <x v="0"/>
    <s v="Ara"/>
    <x v="0"/>
    <n v="1"/>
    <n v="11.25"/>
    <n v="56.25"/>
    <x v="2"/>
    <x v="1"/>
  </r>
  <r>
    <s v="AHY-20324-088"/>
    <x v="519"/>
    <x v="626"/>
    <s v="L-L-0.2"/>
    <n v="2"/>
    <x v="626"/>
    <s v="nayrisix@t-online.de"/>
    <x v="2"/>
    <s v="Lib"/>
    <x v="1"/>
    <n v="0.2"/>
    <n v="4.7549999999999999"/>
    <n v="9.51"/>
    <x v="3"/>
    <x v="0"/>
  </r>
  <r>
    <s v="ZSL-66684-103"/>
    <x v="520"/>
    <x v="627"/>
    <s v="E-M-0.2"/>
    <n v="2"/>
    <x v="627"/>
    <s v="lbenediktovichiy@wunderground.com"/>
    <x v="0"/>
    <s v="Exc"/>
    <x v="0"/>
    <n v="0.2"/>
    <n v="4.125"/>
    <n v="8.25"/>
    <x v="1"/>
    <x v="0"/>
  </r>
  <r>
    <s v="WNE-73911-475"/>
    <x v="521"/>
    <x v="628"/>
    <s v="L-D-0.5"/>
    <n v="6"/>
    <x v="628"/>
    <s v="tjacobovitziz@cbc.ca"/>
    <x v="0"/>
    <s v="Lib"/>
    <x v="2"/>
    <n v="0.5"/>
    <n v="7.77"/>
    <n v="46.62"/>
    <x v="3"/>
    <x v="1"/>
  </r>
  <r>
    <s v="EZB-68383-559"/>
    <x v="418"/>
    <x v="629"/>
    <s v="R-L-1"/>
    <n v="6"/>
    <x v="629"/>
    <s v=""/>
    <x v="0"/>
    <s v="Rob"/>
    <x v="1"/>
    <n v="1"/>
    <n v="11.95"/>
    <n v="71.699999999999989"/>
    <x v="0"/>
    <x v="1"/>
  </r>
  <r>
    <s v="OVO-01283-090"/>
    <x v="122"/>
    <x v="630"/>
    <s v="L-L-2.5"/>
    <n v="2"/>
    <x v="630"/>
    <s v="jdruittj1@feedburner.com"/>
    <x v="0"/>
    <s v="Lib"/>
    <x v="1"/>
    <n v="2.5"/>
    <n v="36.454999999999998"/>
    <n v="72.91"/>
    <x v="3"/>
    <x v="0"/>
  </r>
  <r>
    <s v="TXH-78646-919"/>
    <x v="423"/>
    <x v="631"/>
    <s v="R-D-0.2"/>
    <n v="3"/>
    <x v="631"/>
    <s v="dshortallj2@wikipedia.org"/>
    <x v="0"/>
    <s v="Rob"/>
    <x v="2"/>
    <n v="0.2"/>
    <n v="2.6849999999999996"/>
    <n v="8.0549999999999997"/>
    <x v="0"/>
    <x v="0"/>
  </r>
  <r>
    <s v="CYZ-37122-164"/>
    <x v="463"/>
    <x v="632"/>
    <s v="E-M-0.5"/>
    <n v="2"/>
    <x v="632"/>
    <s v="wcottierj3@cafepress.com"/>
    <x v="0"/>
    <s v="Exc"/>
    <x v="0"/>
    <n v="0.5"/>
    <n v="8.25"/>
    <n v="16.5"/>
    <x v="1"/>
    <x v="1"/>
  </r>
  <r>
    <s v="AGQ-06534-750"/>
    <x v="273"/>
    <x v="633"/>
    <s v="A-L-1"/>
    <n v="5"/>
    <x v="633"/>
    <s v="kgrinstedj4@google.com.br"/>
    <x v="1"/>
    <s v="Ara"/>
    <x v="1"/>
    <n v="1"/>
    <n v="12.95"/>
    <n v="64.75"/>
    <x v="2"/>
    <x v="1"/>
  </r>
  <r>
    <s v="QVL-32245-818"/>
    <x v="522"/>
    <x v="634"/>
    <s v="A-M-0.5"/>
    <n v="5"/>
    <x v="634"/>
    <s v="dskynerj5@hubpages.com"/>
    <x v="0"/>
    <s v="Ara"/>
    <x v="0"/>
    <n v="0.5"/>
    <n v="6.75"/>
    <n v="33.75"/>
    <x v="2"/>
    <x v="1"/>
  </r>
  <r>
    <s v="LTD-96842-834"/>
    <x v="523"/>
    <x v="635"/>
    <s v="L-D-2.5"/>
    <n v="6"/>
    <x v="635"/>
    <s v=""/>
    <x v="0"/>
    <s v="Lib"/>
    <x v="2"/>
    <n v="2.5"/>
    <n v="29.784999999999997"/>
    <n v="178.70999999999998"/>
    <x v="3"/>
    <x v="1"/>
  </r>
  <r>
    <s v="SEC-91807-425"/>
    <x v="260"/>
    <x v="636"/>
    <s v="A-M-1"/>
    <n v="2"/>
    <x v="636"/>
    <s v="jdymokeje@prnewswire.com"/>
    <x v="1"/>
    <s v="Ara"/>
    <x v="0"/>
    <n v="1"/>
    <n v="11.25"/>
    <n v="22.5"/>
    <x v="2"/>
    <x v="1"/>
  </r>
  <r>
    <s v="MHM-44857-599"/>
    <x v="331"/>
    <x v="637"/>
    <s v="L-D-1"/>
    <n v="1"/>
    <x v="637"/>
    <s v="aweinmannj8@shinystat.com"/>
    <x v="0"/>
    <s v="Lib"/>
    <x v="2"/>
    <n v="1"/>
    <n v="12.95"/>
    <n v="12.95"/>
    <x v="3"/>
    <x v="1"/>
  </r>
  <r>
    <s v="KGC-95046-911"/>
    <x v="524"/>
    <x v="638"/>
    <s v="A-M-2.5"/>
    <n v="2"/>
    <x v="638"/>
    <s v="eandriessenj9@europa.eu"/>
    <x v="0"/>
    <s v="Ara"/>
    <x v="0"/>
    <n v="2.5"/>
    <n v="25.874999999999996"/>
    <n v="51.749999999999993"/>
    <x v="2"/>
    <x v="0"/>
  </r>
  <r>
    <s v="RZC-75150-413"/>
    <x v="525"/>
    <x v="639"/>
    <s v="E-D-0.5"/>
    <n v="5"/>
    <x v="639"/>
    <s v="rdeaconsonja@archive.org"/>
    <x v="0"/>
    <s v="Exc"/>
    <x v="2"/>
    <n v="0.5"/>
    <n v="7.29"/>
    <n v="36.450000000000003"/>
    <x v="1"/>
    <x v="1"/>
  </r>
  <r>
    <s v="EYH-88288-452"/>
    <x v="526"/>
    <x v="640"/>
    <s v="L-L-2.5"/>
    <n v="5"/>
    <x v="640"/>
    <s v="dcarojb@twitter.com"/>
    <x v="0"/>
    <s v="Lib"/>
    <x v="1"/>
    <n v="2.5"/>
    <n v="36.454999999999998"/>
    <n v="182.27499999999998"/>
    <x v="3"/>
    <x v="0"/>
  </r>
  <r>
    <s v="NYQ-24237-772"/>
    <x v="104"/>
    <x v="641"/>
    <s v="L-D-0.5"/>
    <n v="4"/>
    <x v="641"/>
    <s v="jbluckjc@imageshack.us"/>
    <x v="0"/>
    <s v="Lib"/>
    <x v="2"/>
    <n v="0.5"/>
    <n v="7.77"/>
    <n v="31.08"/>
    <x v="3"/>
    <x v="1"/>
  </r>
  <r>
    <s v="WKB-21680-566"/>
    <x v="491"/>
    <x v="642"/>
    <s v="A-M-0.5"/>
    <n v="3"/>
    <x v="642"/>
    <s v=""/>
    <x v="1"/>
    <s v="Ara"/>
    <x v="0"/>
    <n v="0.5"/>
    <n v="6.75"/>
    <n v="20.25"/>
    <x v="2"/>
    <x v="1"/>
  </r>
  <r>
    <s v="THE-61147-027"/>
    <x v="157"/>
    <x v="636"/>
    <s v="L-D-1"/>
    <n v="2"/>
    <x v="636"/>
    <s v="jdymokeje@prnewswire.com"/>
    <x v="1"/>
    <s v="Lib"/>
    <x v="2"/>
    <n v="1"/>
    <n v="12.95"/>
    <n v="25.9"/>
    <x v="3"/>
    <x v="1"/>
  </r>
  <r>
    <s v="PTY-86420-119"/>
    <x v="527"/>
    <x v="643"/>
    <s v="A-D-0.5"/>
    <n v="4"/>
    <x v="643"/>
    <s v="otadmanjf@ft.com"/>
    <x v="0"/>
    <s v="Ara"/>
    <x v="2"/>
    <n v="0.5"/>
    <n v="5.97"/>
    <n v="23.88"/>
    <x v="2"/>
    <x v="0"/>
  </r>
  <r>
    <s v="QHL-27188-431"/>
    <x v="528"/>
    <x v="644"/>
    <s v="L-L-0.5"/>
    <n v="2"/>
    <x v="644"/>
    <s v="bguddejg@dailymotion.com"/>
    <x v="0"/>
    <s v="Lib"/>
    <x v="1"/>
    <n v="0.5"/>
    <n v="9.51"/>
    <n v="19.02"/>
    <x v="3"/>
    <x v="1"/>
  </r>
  <r>
    <s v="MIS-54381-047"/>
    <x v="99"/>
    <x v="645"/>
    <s v="A-D-0.5"/>
    <n v="5"/>
    <x v="645"/>
    <s v="nsictornesjh@buzzfeed.com"/>
    <x v="1"/>
    <s v="Ara"/>
    <x v="2"/>
    <n v="0.5"/>
    <n v="5.97"/>
    <n v="29.849999999999998"/>
    <x v="2"/>
    <x v="0"/>
  </r>
  <r>
    <s v="TBB-29780-459"/>
    <x v="529"/>
    <x v="646"/>
    <s v="A-L-0.5"/>
    <n v="1"/>
    <x v="646"/>
    <s v="vdunningji@independent.co.uk"/>
    <x v="0"/>
    <s v="Ara"/>
    <x v="1"/>
    <n v="0.5"/>
    <n v="7.77"/>
    <n v="7.77"/>
    <x v="2"/>
    <x v="0"/>
  </r>
  <r>
    <s v="QLC-52637-305"/>
    <x v="530"/>
    <x v="647"/>
    <s v="L-D-2.5"/>
    <n v="4"/>
    <x v="647"/>
    <s v=""/>
    <x v="1"/>
    <s v="Lib"/>
    <x v="2"/>
    <n v="2.5"/>
    <n v="29.784999999999997"/>
    <n v="119.13999999999999"/>
    <x v="3"/>
    <x v="0"/>
  </r>
  <r>
    <s v="CWT-27056-328"/>
    <x v="531"/>
    <x v="648"/>
    <s v="E-D-0.2"/>
    <n v="6"/>
    <x v="648"/>
    <s v=""/>
    <x v="0"/>
    <s v="Exc"/>
    <x v="2"/>
    <n v="0.2"/>
    <n v="3.645"/>
    <n v="21.87"/>
    <x v="1"/>
    <x v="0"/>
  </r>
  <r>
    <s v="ASS-05878-128"/>
    <x v="210"/>
    <x v="649"/>
    <s v="E-L-0.5"/>
    <n v="2"/>
    <x v="649"/>
    <s v="sgehringjl@gnu.org"/>
    <x v="0"/>
    <s v="Exc"/>
    <x v="1"/>
    <n v="0.5"/>
    <n v="8.91"/>
    <n v="17.82"/>
    <x v="1"/>
    <x v="1"/>
  </r>
  <r>
    <s v="EGK-03027-418"/>
    <x v="532"/>
    <x v="650"/>
    <s v="E-M-0.2"/>
    <n v="3"/>
    <x v="650"/>
    <s v="bfallowesjm@purevolume.com"/>
    <x v="0"/>
    <s v="Exc"/>
    <x v="0"/>
    <n v="0.2"/>
    <n v="4.125"/>
    <n v="12.375"/>
    <x v="1"/>
    <x v="1"/>
  </r>
  <r>
    <s v="KCY-61732-849"/>
    <x v="533"/>
    <x v="651"/>
    <s v="L-D-1"/>
    <n v="2"/>
    <x v="651"/>
    <s v=""/>
    <x v="1"/>
    <s v="Lib"/>
    <x v="2"/>
    <n v="1"/>
    <n v="12.95"/>
    <n v="25.9"/>
    <x v="3"/>
    <x v="1"/>
  </r>
  <r>
    <s v="BLI-21697-702"/>
    <x v="534"/>
    <x v="652"/>
    <s v="A-M-0.5"/>
    <n v="2"/>
    <x v="652"/>
    <s v="sdejo@newsvine.com"/>
    <x v="0"/>
    <s v="Ara"/>
    <x v="0"/>
    <n v="0.5"/>
    <n v="6.75"/>
    <n v="13.5"/>
    <x v="2"/>
    <x v="0"/>
  </r>
  <r>
    <s v="KFJ-46568-890"/>
    <x v="535"/>
    <x v="653"/>
    <s v="E-L-0.5"/>
    <n v="2"/>
    <x v="653"/>
    <s v=""/>
    <x v="0"/>
    <s v="Exc"/>
    <x v="1"/>
    <n v="0.5"/>
    <n v="8.91"/>
    <n v="17.82"/>
    <x v="1"/>
    <x v="0"/>
  </r>
  <r>
    <s v="SOK-43535-680"/>
    <x v="536"/>
    <x v="654"/>
    <s v="E-M-0.5"/>
    <n v="3"/>
    <x v="654"/>
    <s v="scountjq@nba.com"/>
    <x v="0"/>
    <s v="Exc"/>
    <x v="0"/>
    <n v="0.5"/>
    <n v="8.25"/>
    <n v="24.75"/>
    <x v="1"/>
    <x v="1"/>
  </r>
  <r>
    <s v="XUE-87260-201"/>
    <x v="537"/>
    <x v="655"/>
    <s v="R-M-0.2"/>
    <n v="6"/>
    <x v="655"/>
    <s v="sraglesjr@blogtalkradio.com"/>
    <x v="0"/>
    <s v="Rob"/>
    <x v="0"/>
    <n v="0.2"/>
    <n v="2.9849999999999999"/>
    <n v="17.91"/>
    <x v="0"/>
    <x v="1"/>
  </r>
  <r>
    <s v="CZF-40873-691"/>
    <x v="61"/>
    <x v="656"/>
    <s v="E-M-0.5"/>
    <n v="2"/>
    <x v="656"/>
    <s v=""/>
    <x v="2"/>
    <s v="Exc"/>
    <x v="0"/>
    <n v="0.5"/>
    <n v="8.25"/>
    <n v="16.5"/>
    <x v="1"/>
    <x v="1"/>
  </r>
  <r>
    <s v="AIA-98989-755"/>
    <x v="242"/>
    <x v="657"/>
    <s v="R-M-0.2"/>
    <n v="1"/>
    <x v="657"/>
    <s v="sbruunjt@blogtalkradio.com"/>
    <x v="0"/>
    <s v="Rob"/>
    <x v="0"/>
    <n v="0.2"/>
    <n v="2.9849999999999999"/>
    <n v="2.9849999999999999"/>
    <x v="0"/>
    <x v="1"/>
  </r>
  <r>
    <s v="ITZ-21793-986"/>
    <x v="299"/>
    <x v="658"/>
    <s v="E-D-0.2"/>
    <n v="4"/>
    <x v="658"/>
    <s v="aplluju@dagondesign.com"/>
    <x v="1"/>
    <s v="Exc"/>
    <x v="2"/>
    <n v="0.2"/>
    <n v="3.645"/>
    <n v="14.58"/>
    <x v="1"/>
    <x v="0"/>
  </r>
  <r>
    <s v="YOK-93322-608"/>
    <x v="343"/>
    <x v="659"/>
    <s v="E-L-1"/>
    <n v="6"/>
    <x v="659"/>
    <s v="gcornierjv@techcrunch.com"/>
    <x v="0"/>
    <s v="Exc"/>
    <x v="1"/>
    <n v="1"/>
    <n v="14.85"/>
    <n v="89.1"/>
    <x v="1"/>
    <x v="1"/>
  </r>
  <r>
    <s v="LXK-00634-611"/>
    <x v="538"/>
    <x v="636"/>
    <s v="R-L-1"/>
    <n v="3"/>
    <x v="636"/>
    <s v="jdymokeje@prnewswire.com"/>
    <x v="1"/>
    <s v="Rob"/>
    <x v="1"/>
    <n v="1"/>
    <n v="11.95"/>
    <n v="35.849999999999994"/>
    <x v="0"/>
    <x v="1"/>
  </r>
  <r>
    <s v="CQW-37388-302"/>
    <x v="539"/>
    <x v="660"/>
    <s v="A-D-2.5"/>
    <n v="3"/>
    <x v="660"/>
    <s v="wharvisonjx@gizmodo.com"/>
    <x v="0"/>
    <s v="Ara"/>
    <x v="2"/>
    <n v="2.5"/>
    <n v="22.884999999999998"/>
    <n v="68.655000000000001"/>
    <x v="2"/>
    <x v="1"/>
  </r>
  <r>
    <s v="SPA-79365-334"/>
    <x v="27"/>
    <x v="661"/>
    <s v="L-D-1"/>
    <n v="3"/>
    <x v="661"/>
    <s v="dheafordjy@twitpic.com"/>
    <x v="0"/>
    <s v="Lib"/>
    <x v="2"/>
    <n v="1"/>
    <n v="12.95"/>
    <n v="38.849999999999994"/>
    <x v="3"/>
    <x v="1"/>
  </r>
  <r>
    <s v="VPX-08817-517"/>
    <x v="540"/>
    <x v="662"/>
    <s v="L-L-1"/>
    <n v="5"/>
    <x v="662"/>
    <s v="gfanthamjz@hexun.com"/>
    <x v="0"/>
    <s v="Lib"/>
    <x v="1"/>
    <n v="1"/>
    <n v="15.85"/>
    <n v="79.25"/>
    <x v="3"/>
    <x v="0"/>
  </r>
  <r>
    <s v="PBP-87115-410"/>
    <x v="541"/>
    <x v="663"/>
    <s v="E-D-0.5"/>
    <n v="5"/>
    <x v="663"/>
    <s v="rcrookshanksk0@unc.edu"/>
    <x v="0"/>
    <s v="Exc"/>
    <x v="2"/>
    <n v="0.5"/>
    <n v="7.29"/>
    <n v="36.450000000000003"/>
    <x v="1"/>
    <x v="0"/>
  </r>
  <r>
    <s v="SFB-93752-440"/>
    <x v="390"/>
    <x v="664"/>
    <s v="R-M-0.2"/>
    <n v="3"/>
    <x v="664"/>
    <s v="nleakek1@cmu.edu"/>
    <x v="0"/>
    <s v="Rob"/>
    <x v="0"/>
    <n v="0.2"/>
    <n v="2.9849999999999999"/>
    <n v="8.9550000000000001"/>
    <x v="0"/>
    <x v="0"/>
  </r>
  <r>
    <s v="TBU-65158-068"/>
    <x v="396"/>
    <x v="665"/>
    <s v="E-D-1"/>
    <n v="2"/>
    <x v="665"/>
    <s v=""/>
    <x v="0"/>
    <s v="Exc"/>
    <x v="2"/>
    <n v="1"/>
    <n v="12.15"/>
    <n v="24.3"/>
    <x v="1"/>
    <x v="1"/>
  </r>
  <r>
    <s v="TEH-08414-216"/>
    <x v="185"/>
    <x v="666"/>
    <s v="E-M-2.5"/>
    <n v="2"/>
    <x v="666"/>
    <s v="geilhersenk3@networksolutions.com"/>
    <x v="0"/>
    <s v="Exc"/>
    <x v="0"/>
    <n v="2.5"/>
    <n v="31.624999999999996"/>
    <n v="63.249999999999993"/>
    <x v="1"/>
    <x v="1"/>
  </r>
  <r>
    <s v="MAY-77231-536"/>
    <x v="542"/>
    <x v="667"/>
    <s v="A-M-0.2"/>
    <n v="2"/>
    <x v="667"/>
    <s v=""/>
    <x v="0"/>
    <s v="Ara"/>
    <x v="0"/>
    <n v="0.2"/>
    <n v="3.375"/>
    <n v="6.75"/>
    <x v="2"/>
    <x v="0"/>
  </r>
  <r>
    <s v="ATY-28980-884"/>
    <x v="117"/>
    <x v="668"/>
    <s v="A-L-0.2"/>
    <n v="6"/>
    <x v="668"/>
    <s v="caleixok5@globo.com"/>
    <x v="0"/>
    <s v="Ara"/>
    <x v="1"/>
    <n v="0.2"/>
    <n v="3.8849999999999998"/>
    <n v="23.31"/>
    <x v="2"/>
    <x v="1"/>
  </r>
  <r>
    <s v="SWP-88281-918"/>
    <x v="543"/>
    <x v="669"/>
    <s v="L-L-2.5"/>
    <n v="4"/>
    <x v="669"/>
    <s v=""/>
    <x v="0"/>
    <s v="Lib"/>
    <x v="1"/>
    <n v="2.5"/>
    <n v="36.454999999999998"/>
    <n v="145.82"/>
    <x v="3"/>
    <x v="1"/>
  </r>
  <r>
    <s v="VCE-56531-986"/>
    <x v="544"/>
    <x v="670"/>
    <s v="R-M-0.5"/>
    <n v="5"/>
    <x v="670"/>
    <s v="rtomkowiczk7@bravesites.com"/>
    <x v="1"/>
    <s v="Rob"/>
    <x v="0"/>
    <n v="0.5"/>
    <n v="5.97"/>
    <n v="29.849999999999998"/>
    <x v="0"/>
    <x v="0"/>
  </r>
  <r>
    <s v="FVV-75700-005"/>
    <x v="545"/>
    <x v="671"/>
    <s v="E-D-0.5"/>
    <n v="3"/>
    <x v="671"/>
    <s v="rhuscroftk8@jimdo.com"/>
    <x v="0"/>
    <s v="Exc"/>
    <x v="2"/>
    <n v="0.5"/>
    <n v="7.29"/>
    <n v="21.87"/>
    <x v="1"/>
    <x v="0"/>
  </r>
  <r>
    <s v="CFZ-53492-600"/>
    <x v="546"/>
    <x v="672"/>
    <s v="L-M-0.2"/>
    <n v="1"/>
    <x v="672"/>
    <s v="sscurrerk9@flavors.me"/>
    <x v="2"/>
    <s v="Lib"/>
    <x v="0"/>
    <n v="0.2"/>
    <n v="4.3650000000000002"/>
    <n v="4.3650000000000002"/>
    <x v="3"/>
    <x v="1"/>
  </r>
  <r>
    <s v="LDK-71031-121"/>
    <x v="420"/>
    <x v="673"/>
    <s v="L-L-2.5"/>
    <n v="1"/>
    <x v="673"/>
    <s v="arudramka@prnewswire.com"/>
    <x v="0"/>
    <s v="Lib"/>
    <x v="1"/>
    <n v="2.5"/>
    <n v="36.454999999999998"/>
    <n v="36.454999999999998"/>
    <x v="3"/>
    <x v="1"/>
  </r>
  <r>
    <s v="EBA-82404-343"/>
    <x v="547"/>
    <x v="674"/>
    <s v="L-D-0.2"/>
    <n v="4"/>
    <x v="674"/>
    <s v=""/>
    <x v="0"/>
    <s v="Lib"/>
    <x v="2"/>
    <n v="0.2"/>
    <n v="3.8849999999999998"/>
    <n v="15.54"/>
    <x v="3"/>
    <x v="0"/>
  </r>
  <r>
    <s v="USA-42811-560"/>
    <x v="548"/>
    <x v="675"/>
    <s v="E-L-0.2"/>
    <n v="2"/>
    <x v="675"/>
    <s v="jmahakc@cyberchimps.com"/>
    <x v="0"/>
    <s v="Exc"/>
    <x v="1"/>
    <n v="0.2"/>
    <n v="4.4550000000000001"/>
    <n v="8.91"/>
    <x v="1"/>
    <x v="1"/>
  </r>
  <r>
    <s v="SNL-83703-516"/>
    <x v="549"/>
    <x v="676"/>
    <s v="L-M-2.5"/>
    <n v="3"/>
    <x v="676"/>
    <s v="gclemonkd@networksolutions.com"/>
    <x v="0"/>
    <s v="Lib"/>
    <x v="0"/>
    <n v="2.5"/>
    <n v="33.464999999999996"/>
    <n v="100.39499999999998"/>
    <x v="3"/>
    <x v="0"/>
  </r>
  <r>
    <s v="SUZ-83036-175"/>
    <x v="550"/>
    <x v="677"/>
    <s v="R-D-0.2"/>
    <n v="5"/>
    <x v="677"/>
    <s v=""/>
    <x v="0"/>
    <s v="Rob"/>
    <x v="2"/>
    <n v="0.2"/>
    <n v="2.6849999999999996"/>
    <n v="13.424999999999997"/>
    <x v="0"/>
    <x v="1"/>
  </r>
  <r>
    <s v="RGM-01187-513"/>
    <x v="551"/>
    <x v="678"/>
    <s v="E-D-0.2"/>
    <n v="6"/>
    <x v="678"/>
    <s v="bpollinskf@shinystat.com"/>
    <x v="0"/>
    <s v="Exc"/>
    <x v="2"/>
    <n v="0.2"/>
    <n v="3.645"/>
    <n v="21.87"/>
    <x v="1"/>
    <x v="1"/>
  </r>
  <r>
    <s v="CZG-01299-952"/>
    <x v="552"/>
    <x v="679"/>
    <s v="L-D-1"/>
    <n v="2"/>
    <x v="679"/>
    <s v="jtoyekg@pinterest.com"/>
    <x v="1"/>
    <s v="Lib"/>
    <x v="2"/>
    <n v="1"/>
    <n v="12.95"/>
    <n v="25.9"/>
    <x v="3"/>
    <x v="0"/>
  </r>
  <r>
    <s v="KLD-88731-484"/>
    <x v="553"/>
    <x v="680"/>
    <s v="A-M-1"/>
    <n v="5"/>
    <x v="680"/>
    <s v="clinskillkh@sphinn.com"/>
    <x v="0"/>
    <s v="Ara"/>
    <x v="0"/>
    <n v="1"/>
    <n v="11.25"/>
    <n v="56.25"/>
    <x v="2"/>
    <x v="1"/>
  </r>
  <r>
    <s v="BQK-38412-229"/>
    <x v="554"/>
    <x v="681"/>
    <s v="R-L-0.2"/>
    <n v="3"/>
    <x v="681"/>
    <s v="nvigrasski@ezinearticles.com"/>
    <x v="2"/>
    <s v="Rob"/>
    <x v="1"/>
    <n v="0.2"/>
    <n v="3.5849999999999995"/>
    <n v="10.754999999999999"/>
    <x v="0"/>
    <x v="1"/>
  </r>
  <r>
    <s v="TCX-76953-071"/>
    <x v="555"/>
    <x v="636"/>
    <s v="E-D-0.2"/>
    <n v="5"/>
    <x v="636"/>
    <s v="jdymokeje@prnewswire.com"/>
    <x v="1"/>
    <s v="Exc"/>
    <x v="2"/>
    <n v="0.2"/>
    <n v="3.645"/>
    <n v="18.225000000000001"/>
    <x v="1"/>
    <x v="1"/>
  </r>
  <r>
    <s v="LIN-88046-551"/>
    <x v="150"/>
    <x v="682"/>
    <s v="R-L-0.5"/>
    <n v="4"/>
    <x v="682"/>
    <s v="kcragellkk@google.com"/>
    <x v="1"/>
    <s v="Rob"/>
    <x v="1"/>
    <n v="0.5"/>
    <n v="7.169999999999999"/>
    <n v="28.679999999999996"/>
    <x v="0"/>
    <x v="1"/>
  </r>
  <r>
    <s v="PMV-54491-220"/>
    <x v="556"/>
    <x v="683"/>
    <s v="L-M-0.2"/>
    <n v="2"/>
    <x v="683"/>
    <s v="libertkl@huffingtonpost.com"/>
    <x v="0"/>
    <s v="Lib"/>
    <x v="0"/>
    <n v="0.2"/>
    <n v="4.3650000000000002"/>
    <n v="8.73"/>
    <x v="3"/>
    <x v="1"/>
  </r>
  <r>
    <s v="SKA-73676-005"/>
    <x v="327"/>
    <x v="684"/>
    <s v="L-M-1"/>
    <n v="4"/>
    <x v="684"/>
    <s v="rlidgeykm@vimeo.com"/>
    <x v="0"/>
    <s v="Lib"/>
    <x v="0"/>
    <n v="1"/>
    <n v="14.55"/>
    <n v="58.2"/>
    <x v="3"/>
    <x v="1"/>
  </r>
  <r>
    <s v="TKH-62197-239"/>
    <x v="557"/>
    <x v="685"/>
    <s v="A-D-0.5"/>
    <n v="3"/>
    <x v="685"/>
    <s v="tcastagnekn@wikia.com"/>
    <x v="0"/>
    <s v="Ara"/>
    <x v="2"/>
    <n v="0.5"/>
    <n v="5.97"/>
    <n v="17.91"/>
    <x v="2"/>
    <x v="1"/>
  </r>
  <r>
    <s v="YXF-57218-272"/>
    <x v="333"/>
    <x v="686"/>
    <s v="R-M-0.2"/>
    <n v="6"/>
    <x v="686"/>
    <s v=""/>
    <x v="0"/>
    <s v="Rob"/>
    <x v="0"/>
    <n v="0.2"/>
    <n v="2.9849999999999999"/>
    <n v="17.91"/>
    <x v="0"/>
    <x v="0"/>
  </r>
  <r>
    <s v="PKJ-30083-501"/>
    <x v="558"/>
    <x v="687"/>
    <s v="E-D-0.5"/>
    <n v="2"/>
    <x v="687"/>
    <s v="jhaldenkp@comcast.net"/>
    <x v="1"/>
    <s v="Exc"/>
    <x v="2"/>
    <n v="0.5"/>
    <n v="7.29"/>
    <n v="14.58"/>
    <x v="1"/>
    <x v="1"/>
  </r>
  <r>
    <s v="WTT-91832-645"/>
    <x v="559"/>
    <x v="688"/>
    <s v="A-M-1"/>
    <n v="3"/>
    <x v="688"/>
    <s v="holliffkq@sciencedirect.com"/>
    <x v="1"/>
    <s v="Ara"/>
    <x v="0"/>
    <n v="1"/>
    <n v="11.25"/>
    <n v="33.75"/>
    <x v="2"/>
    <x v="1"/>
  </r>
  <r>
    <s v="TRZ-94735-865"/>
    <x v="310"/>
    <x v="689"/>
    <s v="L-M-0.5"/>
    <n v="4"/>
    <x v="689"/>
    <s v="tquadrikr@opensource.org"/>
    <x v="1"/>
    <s v="Lib"/>
    <x v="0"/>
    <n v="0.5"/>
    <n v="8.73"/>
    <n v="34.92"/>
    <x v="3"/>
    <x v="0"/>
  </r>
  <r>
    <s v="UDB-09651-780"/>
    <x v="560"/>
    <x v="690"/>
    <s v="E-D-0.5"/>
    <n v="2"/>
    <x v="690"/>
    <s v="feshmadeks@umn.edu"/>
    <x v="0"/>
    <s v="Exc"/>
    <x v="2"/>
    <n v="0.5"/>
    <n v="7.29"/>
    <n v="14.58"/>
    <x v="1"/>
    <x v="1"/>
  </r>
  <r>
    <s v="EHJ-82097-549"/>
    <x v="561"/>
    <x v="691"/>
    <s v="R-D-0.2"/>
    <n v="2"/>
    <x v="691"/>
    <s v="moilierkt@paginegialle.it"/>
    <x v="1"/>
    <s v="Rob"/>
    <x v="2"/>
    <n v="0.2"/>
    <n v="2.6849999999999996"/>
    <n v="5.3699999999999992"/>
    <x v="0"/>
    <x v="0"/>
  </r>
  <r>
    <s v="ZFR-79447-696"/>
    <x v="562"/>
    <x v="692"/>
    <s v="R-M-0.5"/>
    <n v="1"/>
    <x v="692"/>
    <s v=""/>
    <x v="0"/>
    <s v="Rob"/>
    <x v="0"/>
    <n v="0.5"/>
    <n v="5.97"/>
    <n v="5.97"/>
    <x v="0"/>
    <x v="0"/>
  </r>
  <r>
    <s v="NUU-03893-975"/>
    <x v="563"/>
    <x v="693"/>
    <s v="L-L-0.5"/>
    <n v="2"/>
    <x v="693"/>
    <s v="vshoebothamkv@redcross.org"/>
    <x v="0"/>
    <s v="Lib"/>
    <x v="1"/>
    <n v="0.5"/>
    <n v="9.51"/>
    <n v="19.02"/>
    <x v="3"/>
    <x v="1"/>
  </r>
  <r>
    <s v="GVG-59542-307"/>
    <x v="564"/>
    <x v="694"/>
    <s v="E-M-1"/>
    <n v="2"/>
    <x v="694"/>
    <s v="bsterkekw@biblegateway.com"/>
    <x v="0"/>
    <s v="Exc"/>
    <x v="0"/>
    <n v="1"/>
    <n v="13.75"/>
    <n v="27.5"/>
    <x v="1"/>
    <x v="0"/>
  </r>
  <r>
    <s v="YLY-35287-172"/>
    <x v="565"/>
    <x v="695"/>
    <s v="A-D-0.5"/>
    <n v="5"/>
    <x v="695"/>
    <s v="scaponkx@craigslist.org"/>
    <x v="0"/>
    <s v="Ara"/>
    <x v="2"/>
    <n v="0.5"/>
    <n v="5.97"/>
    <n v="29.849999999999998"/>
    <x v="2"/>
    <x v="1"/>
  </r>
  <r>
    <s v="DCI-96254-548"/>
    <x v="566"/>
    <x v="636"/>
    <s v="A-D-0.2"/>
    <n v="6"/>
    <x v="636"/>
    <s v="jdymokeje@prnewswire.com"/>
    <x v="1"/>
    <s v="Ara"/>
    <x v="2"/>
    <n v="0.2"/>
    <n v="2.9849999999999999"/>
    <n v="17.91"/>
    <x v="2"/>
    <x v="1"/>
  </r>
  <r>
    <s v="KHZ-26264-253"/>
    <x v="160"/>
    <x v="696"/>
    <s v="L-L-0.2"/>
    <n v="6"/>
    <x v="696"/>
    <s v="fconstancekz@ifeng.com"/>
    <x v="0"/>
    <s v="Lib"/>
    <x v="1"/>
    <n v="0.2"/>
    <n v="4.7549999999999999"/>
    <n v="28.53"/>
    <x v="3"/>
    <x v="1"/>
  </r>
  <r>
    <s v="AAQ-13644-699"/>
    <x v="567"/>
    <x v="697"/>
    <s v="R-D-1"/>
    <n v="4"/>
    <x v="697"/>
    <s v="fsulmanl0@washington.edu"/>
    <x v="0"/>
    <s v="Rob"/>
    <x v="2"/>
    <n v="1"/>
    <n v="8.9499999999999993"/>
    <n v="35.799999999999997"/>
    <x v="0"/>
    <x v="0"/>
  </r>
  <r>
    <s v="LWL-68108-794"/>
    <x v="568"/>
    <x v="698"/>
    <s v="A-D-0.5"/>
    <n v="3"/>
    <x v="698"/>
    <s v="dhollymanl1@ibm.com"/>
    <x v="0"/>
    <s v="Ara"/>
    <x v="2"/>
    <n v="0.5"/>
    <n v="5.97"/>
    <n v="17.91"/>
    <x v="2"/>
    <x v="0"/>
  </r>
  <r>
    <s v="JQT-14347-517"/>
    <x v="569"/>
    <x v="699"/>
    <s v="R-D-1"/>
    <n v="1"/>
    <x v="699"/>
    <s v="lnardonil2@hao123.com"/>
    <x v="0"/>
    <s v="Rob"/>
    <x v="2"/>
    <n v="1"/>
    <n v="8.9499999999999993"/>
    <n v="8.9499999999999993"/>
    <x v="0"/>
    <x v="1"/>
  </r>
  <r>
    <s v="BMM-86471-923"/>
    <x v="570"/>
    <x v="700"/>
    <s v="L-D-2.5"/>
    <n v="1"/>
    <x v="700"/>
    <s v="dyarhaml3@moonfruit.com"/>
    <x v="0"/>
    <s v="Lib"/>
    <x v="2"/>
    <n v="2.5"/>
    <n v="29.784999999999997"/>
    <n v="29.784999999999997"/>
    <x v="3"/>
    <x v="0"/>
  </r>
  <r>
    <s v="IXU-67272-326"/>
    <x v="571"/>
    <x v="701"/>
    <s v="E-L-0.5"/>
    <n v="5"/>
    <x v="701"/>
    <s v="aferreal4@wikia.com"/>
    <x v="0"/>
    <s v="Exc"/>
    <x v="1"/>
    <n v="0.5"/>
    <n v="8.91"/>
    <n v="44.55"/>
    <x v="1"/>
    <x v="1"/>
  </r>
  <r>
    <s v="ITE-28312-615"/>
    <x v="139"/>
    <x v="702"/>
    <s v="E-L-1"/>
    <n v="6"/>
    <x v="702"/>
    <s v="ckendrickl5@webnode.com"/>
    <x v="0"/>
    <s v="Exc"/>
    <x v="1"/>
    <n v="1"/>
    <n v="14.85"/>
    <n v="89.1"/>
    <x v="1"/>
    <x v="0"/>
  </r>
  <r>
    <s v="ZHQ-30471-635"/>
    <x v="303"/>
    <x v="703"/>
    <s v="L-M-0.5"/>
    <n v="5"/>
    <x v="703"/>
    <s v="sdanilchikl6@mit.edu"/>
    <x v="2"/>
    <s v="Lib"/>
    <x v="0"/>
    <n v="0.5"/>
    <n v="8.73"/>
    <n v="43.650000000000006"/>
    <x v="3"/>
    <x v="1"/>
  </r>
  <r>
    <s v="LTP-31133-134"/>
    <x v="572"/>
    <x v="704"/>
    <s v="A-L-0.5"/>
    <n v="3"/>
    <x v="704"/>
    <s v=""/>
    <x v="0"/>
    <s v="Ara"/>
    <x v="1"/>
    <n v="0.5"/>
    <n v="7.77"/>
    <n v="23.31"/>
    <x v="2"/>
    <x v="1"/>
  </r>
  <r>
    <s v="ZVQ-26122-859"/>
    <x v="573"/>
    <x v="705"/>
    <s v="A-L-2.5"/>
    <n v="6"/>
    <x v="705"/>
    <s v="bfolomkinl8@yolasite.com"/>
    <x v="0"/>
    <s v="Ara"/>
    <x v="1"/>
    <n v="2.5"/>
    <n v="29.784999999999997"/>
    <n v="178.70999999999998"/>
    <x v="2"/>
    <x v="0"/>
  </r>
  <r>
    <s v="MIU-01481-194"/>
    <x v="574"/>
    <x v="706"/>
    <s v="R-M-1"/>
    <n v="6"/>
    <x v="706"/>
    <s v="rpursglovel9@biblegateway.com"/>
    <x v="0"/>
    <s v="Rob"/>
    <x v="0"/>
    <n v="1"/>
    <n v="9.9499999999999993"/>
    <n v="59.699999999999996"/>
    <x v="0"/>
    <x v="0"/>
  </r>
  <r>
    <s v="MIU-01481-194"/>
    <x v="574"/>
    <x v="706"/>
    <s v="A-L-0.5"/>
    <n v="2"/>
    <x v="706"/>
    <s v="rpursglovel9@biblegateway.com"/>
    <x v="0"/>
    <s v="Ara"/>
    <x v="1"/>
    <n v="0.5"/>
    <n v="7.77"/>
    <n v="15.54"/>
    <x v="2"/>
    <x v="0"/>
  </r>
  <r>
    <s v="UEA-72681-629"/>
    <x v="455"/>
    <x v="696"/>
    <s v="A-L-2.5"/>
    <n v="3"/>
    <x v="696"/>
    <s v="fconstancekz@ifeng.com"/>
    <x v="0"/>
    <s v="Ara"/>
    <x v="1"/>
    <n v="2.5"/>
    <n v="29.784999999999997"/>
    <n v="89.35499999999999"/>
    <x v="2"/>
    <x v="1"/>
  </r>
  <r>
    <s v="CVE-15042-481"/>
    <x v="575"/>
    <x v="696"/>
    <s v="R-L-1"/>
    <n v="2"/>
    <x v="696"/>
    <s v="fconstancekz@ifeng.com"/>
    <x v="0"/>
    <s v="Rob"/>
    <x v="1"/>
    <n v="1"/>
    <n v="11.95"/>
    <n v="23.9"/>
    <x v="0"/>
    <x v="1"/>
  </r>
  <r>
    <s v="EJA-79176-833"/>
    <x v="576"/>
    <x v="707"/>
    <s v="R-M-2.5"/>
    <n v="6"/>
    <x v="707"/>
    <s v="deburahld@google.co.jp"/>
    <x v="2"/>
    <s v="Rob"/>
    <x v="0"/>
    <n v="2.5"/>
    <n v="22.884999999999998"/>
    <n v="137.31"/>
    <x v="0"/>
    <x v="1"/>
  </r>
  <r>
    <s v="AHQ-40440-522"/>
    <x v="577"/>
    <x v="708"/>
    <s v="A-D-1"/>
    <n v="1"/>
    <x v="708"/>
    <s v="mbrimilcombele@cnn.com"/>
    <x v="0"/>
    <s v="Ara"/>
    <x v="2"/>
    <n v="1"/>
    <n v="9.9499999999999993"/>
    <n v="9.9499999999999993"/>
    <x v="2"/>
    <x v="1"/>
  </r>
  <r>
    <s v="TID-21626-411"/>
    <x v="578"/>
    <x v="709"/>
    <s v="R-L-0.5"/>
    <n v="3"/>
    <x v="709"/>
    <s v="sbollamlf@list-manage.com"/>
    <x v="0"/>
    <s v="Rob"/>
    <x v="1"/>
    <n v="0.5"/>
    <n v="7.169999999999999"/>
    <n v="21.509999999999998"/>
    <x v="0"/>
    <x v="1"/>
  </r>
  <r>
    <s v="RSR-96390-187"/>
    <x v="579"/>
    <x v="710"/>
    <s v="E-M-1"/>
    <n v="6"/>
    <x v="710"/>
    <s v=""/>
    <x v="0"/>
    <s v="Exc"/>
    <x v="0"/>
    <n v="1"/>
    <n v="13.75"/>
    <n v="82.5"/>
    <x v="1"/>
    <x v="1"/>
  </r>
  <r>
    <s v="BZE-96093-118"/>
    <x v="91"/>
    <x v="711"/>
    <s v="L-M-0.2"/>
    <n v="2"/>
    <x v="711"/>
    <s v="afilipczaklh@ning.com"/>
    <x v="1"/>
    <s v="Lib"/>
    <x v="0"/>
    <n v="0.2"/>
    <n v="4.3650000000000002"/>
    <n v="8.73"/>
    <x v="3"/>
    <x v="1"/>
  </r>
  <r>
    <s v="LOU-41819-242"/>
    <x v="272"/>
    <x v="712"/>
    <s v="R-M-1"/>
    <n v="2"/>
    <x v="712"/>
    <s v=""/>
    <x v="0"/>
    <s v="Rob"/>
    <x v="0"/>
    <n v="1"/>
    <n v="9.9499999999999993"/>
    <n v="19.899999999999999"/>
    <x v="0"/>
    <x v="0"/>
  </r>
  <r>
    <s v="FND-99527-640"/>
    <x v="65"/>
    <x v="713"/>
    <s v="E-L-0.5"/>
    <n v="2"/>
    <x v="713"/>
    <s v="relnaughlj@comsenz.com"/>
    <x v="0"/>
    <s v="Exc"/>
    <x v="1"/>
    <n v="0.5"/>
    <n v="8.91"/>
    <n v="17.82"/>
    <x v="1"/>
    <x v="0"/>
  </r>
  <r>
    <s v="ASG-27179-958"/>
    <x v="580"/>
    <x v="714"/>
    <s v="A-M-0.5"/>
    <n v="3"/>
    <x v="714"/>
    <s v="jdeehanlk@about.me"/>
    <x v="0"/>
    <s v="Ara"/>
    <x v="0"/>
    <n v="0.5"/>
    <n v="6.75"/>
    <n v="20.25"/>
    <x v="2"/>
    <x v="1"/>
  </r>
  <r>
    <s v="YKX-23510-272"/>
    <x v="581"/>
    <x v="715"/>
    <s v="A-L-2.5"/>
    <n v="2"/>
    <x v="715"/>
    <s v="jedenll@e-recht24.de"/>
    <x v="0"/>
    <s v="Ara"/>
    <x v="1"/>
    <n v="2.5"/>
    <n v="29.784999999999997"/>
    <n v="59.569999999999993"/>
    <x v="2"/>
    <x v="1"/>
  </r>
  <r>
    <s v="FSA-98650-921"/>
    <x v="489"/>
    <x v="716"/>
    <s v="L-L-0.5"/>
    <n v="2"/>
    <x v="716"/>
    <s v="cjewsterlu@moonfruit.com"/>
    <x v="0"/>
    <s v="Lib"/>
    <x v="1"/>
    <n v="0.5"/>
    <n v="9.51"/>
    <n v="19.02"/>
    <x v="3"/>
    <x v="0"/>
  </r>
  <r>
    <s v="ZUR-55774-294"/>
    <x v="234"/>
    <x v="717"/>
    <s v="L-D-1"/>
    <n v="6"/>
    <x v="717"/>
    <s v="usoutherdenln@hao123.com"/>
    <x v="0"/>
    <s v="Lib"/>
    <x v="2"/>
    <n v="1"/>
    <n v="12.95"/>
    <n v="77.699999999999989"/>
    <x v="3"/>
    <x v="0"/>
  </r>
  <r>
    <s v="FUO-99821-974"/>
    <x v="175"/>
    <x v="718"/>
    <s v="E-M-1"/>
    <n v="3"/>
    <x v="718"/>
    <s v=""/>
    <x v="0"/>
    <s v="Exc"/>
    <x v="0"/>
    <n v="1"/>
    <n v="13.75"/>
    <n v="41.25"/>
    <x v="1"/>
    <x v="1"/>
  </r>
  <r>
    <s v="YVH-19865-819"/>
    <x v="582"/>
    <x v="719"/>
    <s v="L-L-2.5"/>
    <n v="4"/>
    <x v="719"/>
    <s v="lburtenshawlp@shinystat.com"/>
    <x v="0"/>
    <s v="Lib"/>
    <x v="1"/>
    <n v="2.5"/>
    <n v="36.454999999999998"/>
    <n v="145.82"/>
    <x v="3"/>
    <x v="1"/>
  </r>
  <r>
    <s v="NNF-47422-501"/>
    <x v="583"/>
    <x v="720"/>
    <s v="E-L-0.2"/>
    <n v="6"/>
    <x v="720"/>
    <s v="agregorattilq@vistaprint.com"/>
    <x v="1"/>
    <s v="Exc"/>
    <x v="1"/>
    <n v="0.2"/>
    <n v="4.4550000000000001"/>
    <n v="26.73"/>
    <x v="1"/>
    <x v="1"/>
  </r>
  <r>
    <s v="RJI-71409-490"/>
    <x v="548"/>
    <x v="721"/>
    <s v="L-M-0.5"/>
    <n v="5"/>
    <x v="721"/>
    <s v="ccrosterlr@gov.uk"/>
    <x v="0"/>
    <s v="Lib"/>
    <x v="0"/>
    <n v="0.5"/>
    <n v="8.73"/>
    <n v="43.650000000000006"/>
    <x v="3"/>
    <x v="0"/>
  </r>
  <r>
    <s v="UZL-46108-213"/>
    <x v="584"/>
    <x v="722"/>
    <s v="L-L-1"/>
    <n v="2"/>
    <x v="722"/>
    <s v="gwhiteheadls@hp.com"/>
    <x v="0"/>
    <s v="Lib"/>
    <x v="1"/>
    <n v="1"/>
    <n v="15.85"/>
    <n v="31.7"/>
    <x v="3"/>
    <x v="1"/>
  </r>
  <r>
    <s v="AOX-44467-109"/>
    <x v="64"/>
    <x v="723"/>
    <s v="A-D-2.5"/>
    <n v="1"/>
    <x v="723"/>
    <s v="hjodrellelt@samsung.com"/>
    <x v="0"/>
    <s v="Ara"/>
    <x v="2"/>
    <n v="2.5"/>
    <n v="22.884999999999998"/>
    <n v="22.884999999999998"/>
    <x v="2"/>
    <x v="1"/>
  </r>
  <r>
    <s v="TZD-67261-174"/>
    <x v="585"/>
    <x v="716"/>
    <s v="E-D-2.5"/>
    <n v="1"/>
    <x v="716"/>
    <s v="cjewsterlu@moonfruit.com"/>
    <x v="0"/>
    <s v="Exc"/>
    <x v="2"/>
    <n v="2.5"/>
    <n v="27.945"/>
    <n v="27.945"/>
    <x v="1"/>
    <x v="0"/>
  </r>
  <r>
    <s v="TBU-64277-625"/>
    <x v="32"/>
    <x v="724"/>
    <s v="E-M-1"/>
    <n v="6"/>
    <x v="724"/>
    <s v=""/>
    <x v="0"/>
    <s v="Exc"/>
    <x v="0"/>
    <n v="1"/>
    <n v="13.75"/>
    <n v="82.5"/>
    <x v="1"/>
    <x v="0"/>
  </r>
  <r>
    <s v="TYP-85767-944"/>
    <x v="586"/>
    <x v="725"/>
    <s v="R-M-2.5"/>
    <n v="2"/>
    <x v="725"/>
    <s v="knottramlw@odnoklassniki.ru"/>
    <x v="1"/>
    <s v="Rob"/>
    <x v="0"/>
    <n v="2.5"/>
    <n v="22.884999999999998"/>
    <n v="45.769999999999996"/>
    <x v="0"/>
    <x v="0"/>
  </r>
  <r>
    <s v="GTT-73214-334"/>
    <x v="535"/>
    <x v="726"/>
    <s v="A-L-1"/>
    <n v="6"/>
    <x v="726"/>
    <s v="nbuneylx@jugem.jp"/>
    <x v="0"/>
    <s v="Ara"/>
    <x v="1"/>
    <n v="1"/>
    <n v="12.95"/>
    <n v="77.699999999999989"/>
    <x v="2"/>
    <x v="1"/>
  </r>
  <r>
    <s v="WAI-89905-069"/>
    <x v="587"/>
    <x v="727"/>
    <s v="A-L-0.5"/>
    <n v="3"/>
    <x v="727"/>
    <s v="smcshealy@photobucket.com"/>
    <x v="0"/>
    <s v="Ara"/>
    <x v="1"/>
    <n v="0.5"/>
    <n v="7.77"/>
    <n v="23.31"/>
    <x v="2"/>
    <x v="1"/>
  </r>
  <r>
    <s v="OJL-96844-459"/>
    <x v="393"/>
    <x v="728"/>
    <s v="L-L-0.2"/>
    <n v="5"/>
    <x v="728"/>
    <s v="khuddartlz@about.com"/>
    <x v="0"/>
    <s v="Lib"/>
    <x v="1"/>
    <n v="0.2"/>
    <n v="4.7549999999999999"/>
    <n v="23.774999999999999"/>
    <x v="3"/>
    <x v="0"/>
  </r>
  <r>
    <s v="VGI-33205-360"/>
    <x v="588"/>
    <x v="729"/>
    <s v="L-M-0.5"/>
    <n v="6"/>
    <x v="729"/>
    <s v="jgippesm0@cloudflare.com"/>
    <x v="2"/>
    <s v="Lib"/>
    <x v="0"/>
    <n v="0.5"/>
    <n v="8.73"/>
    <n v="52.38"/>
    <x v="3"/>
    <x v="0"/>
  </r>
  <r>
    <s v="PCA-14081-576"/>
    <x v="15"/>
    <x v="730"/>
    <s v="R-L-0.2"/>
    <n v="5"/>
    <x v="730"/>
    <s v="lwhittleseem1@e-recht24.de"/>
    <x v="0"/>
    <s v="Rob"/>
    <x v="1"/>
    <n v="0.2"/>
    <n v="3.5849999999999995"/>
    <n v="17.924999999999997"/>
    <x v="0"/>
    <x v="1"/>
  </r>
  <r>
    <s v="SCS-67069-962"/>
    <x v="507"/>
    <x v="731"/>
    <s v="A-L-2.5"/>
    <n v="5"/>
    <x v="731"/>
    <s v="gtrengrovem2@elpais.com"/>
    <x v="0"/>
    <s v="Ara"/>
    <x v="1"/>
    <n v="2.5"/>
    <n v="29.784999999999997"/>
    <n v="148.92499999999998"/>
    <x v="2"/>
    <x v="1"/>
  </r>
  <r>
    <s v="BDM-03174-485"/>
    <x v="533"/>
    <x v="732"/>
    <s v="R-L-0.5"/>
    <n v="4"/>
    <x v="732"/>
    <s v="wcalderom3@stumbleupon.com"/>
    <x v="0"/>
    <s v="Rob"/>
    <x v="1"/>
    <n v="0.5"/>
    <n v="7.169999999999999"/>
    <n v="28.679999999999996"/>
    <x v="0"/>
    <x v="1"/>
  </r>
  <r>
    <s v="UJV-32333-364"/>
    <x v="589"/>
    <x v="733"/>
    <s v="L-L-0.5"/>
    <n v="1"/>
    <x v="733"/>
    <s v=""/>
    <x v="0"/>
    <s v="Lib"/>
    <x v="1"/>
    <n v="0.5"/>
    <n v="9.51"/>
    <n v="9.51"/>
    <x v="3"/>
    <x v="1"/>
  </r>
  <r>
    <s v="FLI-11493-954"/>
    <x v="590"/>
    <x v="734"/>
    <s v="A-L-0.5"/>
    <n v="4"/>
    <x v="734"/>
    <s v="jkennicottm5@yahoo.co.jp"/>
    <x v="0"/>
    <s v="Ara"/>
    <x v="1"/>
    <n v="0.5"/>
    <n v="7.77"/>
    <n v="31.08"/>
    <x v="2"/>
    <x v="1"/>
  </r>
  <r>
    <s v="IWL-13117-537"/>
    <x v="457"/>
    <x v="735"/>
    <s v="R-D-0.2"/>
    <n v="3"/>
    <x v="735"/>
    <s v="gruggenm6@nymag.com"/>
    <x v="0"/>
    <s v="Rob"/>
    <x v="2"/>
    <n v="0.2"/>
    <n v="2.6849999999999996"/>
    <n v="8.0549999999999997"/>
    <x v="0"/>
    <x v="0"/>
  </r>
  <r>
    <s v="OAM-76916-748"/>
    <x v="591"/>
    <x v="736"/>
    <s v="E-D-1"/>
    <n v="3"/>
    <x v="736"/>
    <s v=""/>
    <x v="0"/>
    <s v="Exc"/>
    <x v="2"/>
    <n v="1"/>
    <n v="12.15"/>
    <n v="36.450000000000003"/>
    <x v="1"/>
    <x v="0"/>
  </r>
  <r>
    <s v="UMB-11223-710"/>
    <x v="592"/>
    <x v="737"/>
    <s v="R-D-0.2"/>
    <n v="6"/>
    <x v="737"/>
    <s v="mfrightm8@harvard.edu"/>
    <x v="1"/>
    <s v="Rob"/>
    <x v="2"/>
    <n v="0.2"/>
    <n v="2.6849999999999996"/>
    <n v="16.11"/>
    <x v="0"/>
    <x v="1"/>
  </r>
  <r>
    <s v="LXR-09892-726"/>
    <x v="402"/>
    <x v="738"/>
    <s v="R-D-2.5"/>
    <n v="2"/>
    <x v="738"/>
    <s v="btartem9@aol.com"/>
    <x v="0"/>
    <s v="Rob"/>
    <x v="2"/>
    <n v="2.5"/>
    <n v="20.584999999999997"/>
    <n v="41.169999999999995"/>
    <x v="0"/>
    <x v="0"/>
  </r>
  <r>
    <s v="QXX-89943-393"/>
    <x v="593"/>
    <x v="739"/>
    <s v="R-D-0.2"/>
    <n v="4"/>
    <x v="739"/>
    <s v="ckrzysztofiakma@skyrock.com"/>
    <x v="0"/>
    <s v="Rob"/>
    <x v="2"/>
    <n v="0.2"/>
    <n v="2.6849999999999996"/>
    <n v="10.739999999999998"/>
    <x v="0"/>
    <x v="1"/>
  </r>
  <r>
    <s v="WVS-57822-366"/>
    <x v="594"/>
    <x v="740"/>
    <s v="E-M-2.5"/>
    <n v="4"/>
    <x v="740"/>
    <s v="dpenquetmb@diigo.com"/>
    <x v="0"/>
    <s v="Exc"/>
    <x v="0"/>
    <n v="2.5"/>
    <n v="31.624999999999996"/>
    <n v="126.49999999999999"/>
    <x v="1"/>
    <x v="1"/>
  </r>
  <r>
    <s v="CLJ-23403-689"/>
    <x v="77"/>
    <x v="741"/>
    <s v="R-L-1"/>
    <n v="2"/>
    <x v="741"/>
    <s v=""/>
    <x v="2"/>
    <s v="Rob"/>
    <x v="1"/>
    <n v="1"/>
    <n v="11.95"/>
    <n v="23.9"/>
    <x v="0"/>
    <x v="1"/>
  </r>
  <r>
    <s v="XNU-83276-288"/>
    <x v="595"/>
    <x v="742"/>
    <s v="R-M-0.5"/>
    <n v="1"/>
    <x v="742"/>
    <s v=""/>
    <x v="0"/>
    <s v="Rob"/>
    <x v="0"/>
    <n v="0.5"/>
    <n v="5.97"/>
    <n v="5.97"/>
    <x v="0"/>
    <x v="1"/>
  </r>
  <r>
    <s v="YOG-94666-679"/>
    <x v="596"/>
    <x v="743"/>
    <s v="L-D-0.2"/>
    <n v="2"/>
    <x v="743"/>
    <s v=""/>
    <x v="2"/>
    <s v="Lib"/>
    <x v="2"/>
    <n v="0.2"/>
    <n v="3.8849999999999998"/>
    <n v="7.77"/>
    <x v="3"/>
    <x v="0"/>
  </r>
  <r>
    <s v="KHG-33953-115"/>
    <x v="514"/>
    <x v="744"/>
    <s v="L-D-0.5"/>
    <n v="3"/>
    <x v="744"/>
    <s v="kferrettimf@huffingtonpost.com"/>
    <x v="1"/>
    <s v="Lib"/>
    <x v="2"/>
    <n v="0.5"/>
    <n v="7.77"/>
    <n v="23.31"/>
    <x v="3"/>
    <x v="1"/>
  </r>
  <r>
    <s v="MHD-95615-696"/>
    <x v="54"/>
    <x v="745"/>
    <s v="R-L-2.5"/>
    <n v="5"/>
    <x v="745"/>
    <s v=""/>
    <x v="0"/>
    <s v="Rob"/>
    <x v="1"/>
    <n v="2.5"/>
    <n v="27.484999999999996"/>
    <n v="137.42499999999998"/>
    <x v="0"/>
    <x v="1"/>
  </r>
  <r>
    <s v="HBH-64794-080"/>
    <x v="597"/>
    <x v="746"/>
    <s v="R-D-0.2"/>
    <n v="3"/>
    <x v="746"/>
    <s v=""/>
    <x v="0"/>
    <s v="Rob"/>
    <x v="2"/>
    <n v="0.2"/>
    <n v="2.6849999999999996"/>
    <n v="8.0549999999999997"/>
    <x v="0"/>
    <x v="0"/>
  </r>
  <r>
    <s v="CNJ-56058-223"/>
    <x v="105"/>
    <x v="747"/>
    <s v="L-L-0.5"/>
    <n v="3"/>
    <x v="747"/>
    <s v="abalsdonemi@toplist.cz"/>
    <x v="0"/>
    <s v="Lib"/>
    <x v="1"/>
    <n v="0.5"/>
    <n v="9.51"/>
    <n v="28.53"/>
    <x v="3"/>
    <x v="1"/>
  </r>
  <r>
    <s v="KHO-27106-786"/>
    <x v="210"/>
    <x v="748"/>
    <s v="A-M-1"/>
    <n v="6"/>
    <x v="748"/>
    <s v="bromeramj@list-manage.com"/>
    <x v="1"/>
    <s v="Ara"/>
    <x v="0"/>
    <n v="1"/>
    <n v="11.25"/>
    <n v="67.5"/>
    <x v="2"/>
    <x v="0"/>
  </r>
  <r>
    <s v="KHO-27106-786"/>
    <x v="210"/>
    <x v="748"/>
    <s v="L-D-2.5"/>
    <n v="6"/>
    <x v="748"/>
    <s v="bromeramj@list-manage.com"/>
    <x v="1"/>
    <s v="Lib"/>
    <x v="2"/>
    <n v="2.5"/>
    <n v="29.784999999999997"/>
    <n v="178.70999999999998"/>
    <x v="3"/>
    <x v="0"/>
  </r>
  <r>
    <s v="YAC-50329-982"/>
    <x v="598"/>
    <x v="749"/>
    <s v="E-M-2.5"/>
    <n v="1"/>
    <x v="749"/>
    <s v="cbrydeml@tuttocitta.it"/>
    <x v="0"/>
    <s v="Exc"/>
    <x v="0"/>
    <n v="2.5"/>
    <n v="31.624999999999996"/>
    <n v="31.624999999999996"/>
    <x v="1"/>
    <x v="0"/>
  </r>
  <r>
    <s v="VVL-95291-039"/>
    <x v="360"/>
    <x v="750"/>
    <s v="E-L-0.2"/>
    <n v="2"/>
    <x v="750"/>
    <s v="senefermm@blog.com"/>
    <x v="0"/>
    <s v="Exc"/>
    <x v="1"/>
    <n v="0.2"/>
    <n v="4.4550000000000001"/>
    <n v="8.91"/>
    <x v="1"/>
    <x v="1"/>
  </r>
  <r>
    <s v="VUT-20974-364"/>
    <x v="62"/>
    <x v="751"/>
    <s v="R-M-0.5"/>
    <n v="6"/>
    <x v="751"/>
    <s v="lhaggerstonemn@independent.co.uk"/>
    <x v="0"/>
    <s v="Rob"/>
    <x v="0"/>
    <n v="0.5"/>
    <n v="5.97"/>
    <n v="35.82"/>
    <x v="0"/>
    <x v="1"/>
  </r>
  <r>
    <s v="SFC-34054-213"/>
    <x v="599"/>
    <x v="752"/>
    <s v="L-L-0.5"/>
    <n v="4"/>
    <x v="752"/>
    <s v="mgundrymo@omniture.com"/>
    <x v="1"/>
    <s v="Lib"/>
    <x v="1"/>
    <n v="0.5"/>
    <n v="9.51"/>
    <n v="38.04"/>
    <x v="3"/>
    <x v="1"/>
  </r>
  <r>
    <s v="UDS-04807-593"/>
    <x v="600"/>
    <x v="753"/>
    <s v="L-D-0.5"/>
    <n v="2"/>
    <x v="753"/>
    <s v="bwellanmp@cafepress.com"/>
    <x v="0"/>
    <s v="Lib"/>
    <x v="2"/>
    <n v="0.5"/>
    <n v="7.77"/>
    <n v="15.54"/>
    <x v="3"/>
    <x v="1"/>
  </r>
  <r>
    <s v="FWE-98471-488"/>
    <x v="601"/>
    <x v="745"/>
    <s v="L-L-1"/>
    <n v="5"/>
    <x v="745"/>
    <s v=""/>
    <x v="0"/>
    <s v="Lib"/>
    <x v="1"/>
    <n v="1"/>
    <n v="15.85"/>
    <n v="79.25"/>
    <x v="3"/>
    <x v="1"/>
  </r>
  <r>
    <s v="RAU-17060-674"/>
    <x v="602"/>
    <x v="754"/>
    <s v="L-L-0.2"/>
    <n v="1"/>
    <x v="754"/>
    <s v="catchesonmr@xinhuanet.com"/>
    <x v="0"/>
    <s v="Lib"/>
    <x v="1"/>
    <n v="0.2"/>
    <n v="4.7549999999999999"/>
    <n v="4.7549999999999999"/>
    <x v="3"/>
    <x v="0"/>
  </r>
  <r>
    <s v="AOL-13866-711"/>
    <x v="603"/>
    <x v="755"/>
    <s v="E-M-1"/>
    <n v="4"/>
    <x v="755"/>
    <s v="estentonms@google.it"/>
    <x v="0"/>
    <s v="Exc"/>
    <x v="0"/>
    <n v="1"/>
    <n v="13.75"/>
    <n v="55"/>
    <x v="1"/>
    <x v="0"/>
  </r>
  <r>
    <s v="NOA-79645-377"/>
    <x v="604"/>
    <x v="756"/>
    <s v="R-D-0.5"/>
    <n v="5"/>
    <x v="756"/>
    <s v="etrippmt@wp.com"/>
    <x v="0"/>
    <s v="Rob"/>
    <x v="2"/>
    <n v="0.5"/>
    <n v="5.3699999999999992"/>
    <n v="26.849999999999994"/>
    <x v="0"/>
    <x v="1"/>
  </r>
  <r>
    <s v="KMS-49214-806"/>
    <x v="605"/>
    <x v="757"/>
    <s v="E-L-2.5"/>
    <n v="4"/>
    <x v="757"/>
    <s v="lmacmanusmu@imdb.com"/>
    <x v="0"/>
    <s v="Exc"/>
    <x v="1"/>
    <n v="2.5"/>
    <n v="34.154999999999994"/>
    <n v="136.61999999999998"/>
    <x v="1"/>
    <x v="1"/>
  </r>
  <r>
    <s v="ABK-08091-531"/>
    <x v="606"/>
    <x v="758"/>
    <s v="L-L-1"/>
    <n v="3"/>
    <x v="758"/>
    <s v="tbenediktovichmv@ebay.com"/>
    <x v="0"/>
    <s v="Lib"/>
    <x v="1"/>
    <n v="1"/>
    <n v="15.85"/>
    <n v="47.55"/>
    <x v="3"/>
    <x v="0"/>
  </r>
  <r>
    <s v="GPT-67705-953"/>
    <x v="446"/>
    <x v="759"/>
    <s v="A-M-0.2"/>
    <n v="5"/>
    <x v="759"/>
    <s v="cbournermw@chronoengine.com"/>
    <x v="0"/>
    <s v="Ara"/>
    <x v="0"/>
    <n v="0.2"/>
    <n v="3.375"/>
    <n v="16.875"/>
    <x v="2"/>
    <x v="0"/>
  </r>
  <r>
    <s v="JNA-21450-177"/>
    <x v="18"/>
    <x v="760"/>
    <s v="A-D-1"/>
    <n v="3"/>
    <x v="760"/>
    <s v="oskermen3@hatena.ne.jp"/>
    <x v="0"/>
    <s v="Ara"/>
    <x v="2"/>
    <n v="1"/>
    <n v="9.9499999999999993"/>
    <n v="29.849999999999998"/>
    <x v="2"/>
    <x v="0"/>
  </r>
  <r>
    <s v="MPQ-23421-608"/>
    <x v="180"/>
    <x v="761"/>
    <s v="E-M-0.5"/>
    <n v="5"/>
    <x v="761"/>
    <s v="kheddanmy@icq.com"/>
    <x v="0"/>
    <s v="Exc"/>
    <x v="0"/>
    <n v="0.5"/>
    <n v="8.25"/>
    <n v="41.25"/>
    <x v="1"/>
    <x v="0"/>
  </r>
  <r>
    <s v="NLI-63891-565"/>
    <x v="580"/>
    <x v="762"/>
    <s v="E-M-0.2"/>
    <n v="5"/>
    <x v="762"/>
    <s v="ichartersmz@abc.net.au"/>
    <x v="0"/>
    <s v="Exc"/>
    <x v="0"/>
    <n v="0.2"/>
    <n v="4.125"/>
    <n v="20.625"/>
    <x v="1"/>
    <x v="1"/>
  </r>
  <r>
    <s v="HHF-36647-854"/>
    <x v="453"/>
    <x v="763"/>
    <s v="A-D-2.5"/>
    <n v="6"/>
    <x v="763"/>
    <s v="aroubertn0@tmall.com"/>
    <x v="0"/>
    <s v="Ara"/>
    <x v="2"/>
    <n v="2.5"/>
    <n v="22.884999999999998"/>
    <n v="137.31"/>
    <x v="2"/>
    <x v="0"/>
  </r>
  <r>
    <s v="SBN-16537-046"/>
    <x v="259"/>
    <x v="764"/>
    <s v="A-D-0.2"/>
    <n v="1"/>
    <x v="764"/>
    <s v="hmairsn1@so-net.ne.jp"/>
    <x v="0"/>
    <s v="Ara"/>
    <x v="2"/>
    <n v="0.2"/>
    <n v="2.9849999999999999"/>
    <n v="2.9849999999999999"/>
    <x v="2"/>
    <x v="1"/>
  </r>
  <r>
    <s v="XZD-44484-632"/>
    <x v="607"/>
    <x v="765"/>
    <s v="E-M-1"/>
    <n v="2"/>
    <x v="765"/>
    <s v="hrainforthn2@blog.com"/>
    <x v="0"/>
    <s v="Exc"/>
    <x v="0"/>
    <n v="1"/>
    <n v="13.75"/>
    <n v="27.5"/>
    <x v="1"/>
    <x v="1"/>
  </r>
  <r>
    <s v="XZD-44484-632"/>
    <x v="607"/>
    <x v="765"/>
    <s v="A-D-0.2"/>
    <n v="2"/>
    <x v="765"/>
    <s v="hrainforthn2@blog.com"/>
    <x v="0"/>
    <s v="Ara"/>
    <x v="2"/>
    <n v="0.2"/>
    <n v="2.9849999999999999"/>
    <n v="5.97"/>
    <x v="2"/>
    <x v="1"/>
  </r>
  <r>
    <s v="IKQ-39946-768"/>
    <x v="385"/>
    <x v="766"/>
    <s v="R-M-1"/>
    <n v="6"/>
    <x v="766"/>
    <s v="ijespern4@theglobeandmail.com"/>
    <x v="0"/>
    <s v="Rob"/>
    <x v="0"/>
    <n v="1"/>
    <n v="9.9499999999999993"/>
    <n v="59.699999999999996"/>
    <x v="0"/>
    <x v="1"/>
  </r>
  <r>
    <s v="KMB-95211-174"/>
    <x v="608"/>
    <x v="767"/>
    <s v="R-D-2.5"/>
    <n v="4"/>
    <x v="767"/>
    <s v="ldwerryhousen5@gravatar.com"/>
    <x v="0"/>
    <s v="Rob"/>
    <x v="2"/>
    <n v="2.5"/>
    <n v="20.584999999999997"/>
    <n v="82.339999999999989"/>
    <x v="0"/>
    <x v="0"/>
  </r>
  <r>
    <s v="QWY-99467-368"/>
    <x v="609"/>
    <x v="768"/>
    <s v="A-D-2.5"/>
    <n v="1"/>
    <x v="768"/>
    <s v="nbroomern6@examiner.com"/>
    <x v="0"/>
    <s v="Ara"/>
    <x v="2"/>
    <n v="2.5"/>
    <n v="22.884999999999998"/>
    <n v="22.884999999999998"/>
    <x v="2"/>
    <x v="1"/>
  </r>
  <r>
    <s v="SRG-76791-614"/>
    <x v="147"/>
    <x v="769"/>
    <s v="E-L-0.5"/>
    <n v="1"/>
    <x v="769"/>
    <s v="kthoumassonn7@bloglovin.com"/>
    <x v="0"/>
    <s v="Exc"/>
    <x v="1"/>
    <n v="0.5"/>
    <n v="8.91"/>
    <n v="8.91"/>
    <x v="1"/>
    <x v="0"/>
  </r>
  <r>
    <s v="VSN-94485-621"/>
    <x v="172"/>
    <x v="770"/>
    <s v="A-D-0.2"/>
    <n v="4"/>
    <x v="770"/>
    <s v="fhabberghamn8@discovery.com"/>
    <x v="0"/>
    <s v="Ara"/>
    <x v="2"/>
    <n v="0.2"/>
    <n v="2.9849999999999999"/>
    <n v="11.94"/>
    <x v="2"/>
    <x v="1"/>
  </r>
  <r>
    <s v="UFZ-24348-219"/>
    <x v="610"/>
    <x v="745"/>
    <s v="L-M-2.5"/>
    <n v="3"/>
    <x v="745"/>
    <s v=""/>
    <x v="0"/>
    <s v="Lib"/>
    <x v="0"/>
    <n v="2.5"/>
    <n v="33.464999999999996"/>
    <n v="100.39499999999998"/>
    <x v="3"/>
    <x v="1"/>
  </r>
  <r>
    <s v="UKS-93055-397"/>
    <x v="611"/>
    <x v="771"/>
    <s v="A-D-2.5"/>
    <n v="5"/>
    <x v="771"/>
    <s v="ravrashinna@tamu.edu"/>
    <x v="0"/>
    <s v="Ara"/>
    <x v="2"/>
    <n v="2.5"/>
    <n v="22.884999999999998"/>
    <n v="114.42499999999998"/>
    <x v="2"/>
    <x v="1"/>
  </r>
  <r>
    <s v="AVH-56062-335"/>
    <x v="612"/>
    <x v="772"/>
    <s v="E-M-0.5"/>
    <n v="5"/>
    <x v="772"/>
    <s v="mdoidgenb@etsy.com"/>
    <x v="0"/>
    <s v="Exc"/>
    <x v="0"/>
    <n v="0.5"/>
    <n v="8.25"/>
    <n v="41.25"/>
    <x v="1"/>
    <x v="1"/>
  </r>
  <r>
    <s v="HGE-19842-613"/>
    <x v="613"/>
    <x v="773"/>
    <s v="R-L-0.5"/>
    <n v="4"/>
    <x v="773"/>
    <s v="jedinboronc@reverbnation.com"/>
    <x v="0"/>
    <s v="Rob"/>
    <x v="1"/>
    <n v="0.5"/>
    <n v="7.169999999999999"/>
    <n v="28.679999999999996"/>
    <x v="0"/>
    <x v="0"/>
  </r>
  <r>
    <s v="WBA-85905-175"/>
    <x v="611"/>
    <x v="774"/>
    <s v="L-M-0.2"/>
    <n v="1"/>
    <x v="774"/>
    <s v="ttewelsonnd@cdbaby.com"/>
    <x v="0"/>
    <s v="Lib"/>
    <x v="0"/>
    <n v="0.2"/>
    <n v="4.3650000000000002"/>
    <n v="4.3650000000000002"/>
    <x v="3"/>
    <x v="1"/>
  </r>
  <r>
    <s v="DZI-35365-596"/>
    <x v="493"/>
    <x v="760"/>
    <s v="E-M-0.2"/>
    <n v="2"/>
    <x v="760"/>
    <s v="oskermen3@hatena.ne.jp"/>
    <x v="0"/>
    <s v="Exc"/>
    <x v="0"/>
    <n v="0.2"/>
    <n v="4.125"/>
    <n v="8.25"/>
    <x v="1"/>
    <x v="0"/>
  </r>
  <r>
    <s v="XIR-88982-743"/>
    <x v="614"/>
    <x v="775"/>
    <s v="E-M-0.2"/>
    <n v="2"/>
    <x v="775"/>
    <s v="ddrewittnf@mapquest.com"/>
    <x v="0"/>
    <s v="Exc"/>
    <x v="0"/>
    <n v="0.2"/>
    <n v="4.125"/>
    <n v="8.25"/>
    <x v="1"/>
    <x v="0"/>
  </r>
  <r>
    <s v="VUC-72395-865"/>
    <x v="151"/>
    <x v="776"/>
    <s v="A-D-0.5"/>
    <n v="6"/>
    <x v="776"/>
    <s v="agladhillng@stanford.edu"/>
    <x v="0"/>
    <s v="Ara"/>
    <x v="2"/>
    <n v="0.5"/>
    <n v="5.97"/>
    <n v="35.82"/>
    <x v="2"/>
    <x v="0"/>
  </r>
  <r>
    <s v="BQJ-44755-910"/>
    <x v="489"/>
    <x v="777"/>
    <s v="E-D-2.5"/>
    <n v="6"/>
    <x v="777"/>
    <s v="mlorineznh@whitehouse.gov"/>
    <x v="0"/>
    <s v="Exc"/>
    <x v="2"/>
    <n v="2.5"/>
    <n v="27.945"/>
    <n v="167.67000000000002"/>
    <x v="1"/>
    <x v="1"/>
  </r>
  <r>
    <s v="JKC-64636-831"/>
    <x v="615"/>
    <x v="778"/>
    <s v="A-M-2.5"/>
    <n v="2"/>
    <x v="778"/>
    <s v=""/>
    <x v="0"/>
    <s v="Ara"/>
    <x v="0"/>
    <n v="2.5"/>
    <n v="25.874999999999996"/>
    <n v="51.749999999999993"/>
    <x v="2"/>
    <x v="0"/>
  </r>
  <r>
    <s v="ZKI-78561-066"/>
    <x v="616"/>
    <x v="779"/>
    <s v="A-D-0.2"/>
    <n v="3"/>
    <x v="779"/>
    <s v="mvannj@wikipedia.org"/>
    <x v="0"/>
    <s v="Ara"/>
    <x v="2"/>
    <n v="0.2"/>
    <n v="2.9849999999999999"/>
    <n v="8.9550000000000001"/>
    <x v="2"/>
    <x v="0"/>
  </r>
  <r>
    <s v="IMP-12563-728"/>
    <x v="578"/>
    <x v="780"/>
    <s v="E-L-0.5"/>
    <n v="6"/>
    <x v="780"/>
    <s v=""/>
    <x v="0"/>
    <s v="Exc"/>
    <x v="1"/>
    <n v="0.5"/>
    <n v="8.91"/>
    <n v="53.46"/>
    <x v="1"/>
    <x v="1"/>
  </r>
  <r>
    <s v="MZL-81126-390"/>
    <x v="617"/>
    <x v="781"/>
    <s v="A-L-0.2"/>
    <n v="6"/>
    <x v="781"/>
    <s v="jethelstonnl@creativecommons.org"/>
    <x v="0"/>
    <s v="Ara"/>
    <x v="1"/>
    <n v="0.2"/>
    <n v="3.8849999999999998"/>
    <n v="23.31"/>
    <x v="2"/>
    <x v="0"/>
  </r>
  <r>
    <s v="MZL-81126-390"/>
    <x v="617"/>
    <x v="781"/>
    <s v="A-M-0.2"/>
    <n v="2"/>
    <x v="781"/>
    <s v="jethelstonnl@creativecommons.org"/>
    <x v="0"/>
    <s v="Ara"/>
    <x v="0"/>
    <n v="0.2"/>
    <n v="3.375"/>
    <n v="6.75"/>
    <x v="2"/>
    <x v="0"/>
  </r>
  <r>
    <s v="TVF-57766-608"/>
    <x v="155"/>
    <x v="782"/>
    <s v="L-D-0.5"/>
    <n v="1"/>
    <x v="782"/>
    <s v="peberznn@woothemes.com"/>
    <x v="0"/>
    <s v="Lib"/>
    <x v="2"/>
    <n v="0.5"/>
    <n v="7.77"/>
    <n v="7.77"/>
    <x v="3"/>
    <x v="0"/>
  </r>
  <r>
    <s v="RUX-37995-892"/>
    <x v="461"/>
    <x v="783"/>
    <s v="L-D-2.5"/>
    <n v="4"/>
    <x v="783"/>
    <s v="bgaishno@altervista.org"/>
    <x v="0"/>
    <s v="Lib"/>
    <x v="2"/>
    <n v="2.5"/>
    <n v="29.784999999999997"/>
    <n v="119.13999999999999"/>
    <x v="3"/>
    <x v="0"/>
  </r>
  <r>
    <s v="AVK-76526-953"/>
    <x v="87"/>
    <x v="784"/>
    <s v="A-D-1"/>
    <n v="2"/>
    <x v="784"/>
    <s v="ldantonnp@miitbeian.gov.cn"/>
    <x v="0"/>
    <s v="Ara"/>
    <x v="2"/>
    <n v="1"/>
    <n v="9.9499999999999993"/>
    <n v="19.899999999999999"/>
    <x v="2"/>
    <x v="1"/>
  </r>
  <r>
    <s v="RIU-02231-623"/>
    <x v="618"/>
    <x v="785"/>
    <s v="R-L-0.5"/>
    <n v="5"/>
    <x v="785"/>
    <s v="smorrallnq@answers.com"/>
    <x v="0"/>
    <s v="Rob"/>
    <x v="1"/>
    <n v="0.5"/>
    <n v="7.169999999999999"/>
    <n v="35.849999999999994"/>
    <x v="0"/>
    <x v="0"/>
  </r>
  <r>
    <s v="WFK-99317-827"/>
    <x v="619"/>
    <x v="786"/>
    <s v="L-D-2.5"/>
    <n v="3"/>
    <x v="786"/>
    <s v="dcrownshawnr@photobucket.com"/>
    <x v="0"/>
    <s v="Lib"/>
    <x v="2"/>
    <n v="2.5"/>
    <n v="29.784999999999997"/>
    <n v="89.35499999999999"/>
    <x v="3"/>
    <x v="1"/>
  </r>
  <r>
    <s v="SFD-00372-284"/>
    <x v="440"/>
    <x v="760"/>
    <s v="L-M-0.2"/>
    <n v="2"/>
    <x v="760"/>
    <s v="oskermen3@hatena.ne.jp"/>
    <x v="0"/>
    <s v="Lib"/>
    <x v="0"/>
    <n v="0.2"/>
    <n v="4.3650000000000002"/>
    <n v="8.73"/>
    <x v="3"/>
    <x v="0"/>
  </r>
  <r>
    <s v="SXC-62166-515"/>
    <x v="489"/>
    <x v="787"/>
    <s v="R-L-2.5"/>
    <n v="5"/>
    <x v="787"/>
    <s v="jreddochnt@sun.com"/>
    <x v="0"/>
    <s v="Rob"/>
    <x v="1"/>
    <n v="2.5"/>
    <n v="27.484999999999996"/>
    <n v="137.42499999999998"/>
    <x v="0"/>
    <x v="1"/>
  </r>
  <r>
    <s v="YIE-87008-621"/>
    <x v="620"/>
    <x v="788"/>
    <s v="L-M-0.5"/>
    <n v="4"/>
    <x v="788"/>
    <s v="stitleynu@whitehouse.gov"/>
    <x v="0"/>
    <s v="Lib"/>
    <x v="0"/>
    <n v="0.5"/>
    <n v="8.73"/>
    <n v="34.92"/>
    <x v="3"/>
    <x v="1"/>
  </r>
  <r>
    <s v="HRM-94548-288"/>
    <x v="621"/>
    <x v="789"/>
    <s v="A-L-2.5"/>
    <n v="6"/>
    <x v="789"/>
    <s v="rsimaonv@simplemachines.org"/>
    <x v="0"/>
    <s v="Ara"/>
    <x v="1"/>
    <n v="2.5"/>
    <n v="29.784999999999997"/>
    <n v="178.70999999999998"/>
    <x v="2"/>
    <x v="1"/>
  </r>
  <r>
    <s v="UJG-34731-295"/>
    <x v="374"/>
    <x v="790"/>
    <s v="A-M-2.5"/>
    <n v="1"/>
    <x v="790"/>
    <s v=""/>
    <x v="0"/>
    <s v="Ara"/>
    <x v="0"/>
    <n v="2.5"/>
    <n v="25.874999999999996"/>
    <n v="25.874999999999996"/>
    <x v="2"/>
    <x v="1"/>
  </r>
  <r>
    <s v="TWD-70988-853"/>
    <x v="345"/>
    <x v="791"/>
    <s v="L-D-1"/>
    <n v="6"/>
    <x v="791"/>
    <s v="nchisholmnx@example.com"/>
    <x v="0"/>
    <s v="Lib"/>
    <x v="2"/>
    <n v="1"/>
    <n v="12.95"/>
    <n v="77.699999999999989"/>
    <x v="3"/>
    <x v="0"/>
  </r>
  <r>
    <s v="CIX-22904-641"/>
    <x v="622"/>
    <x v="792"/>
    <s v="R-M-1"/>
    <n v="1"/>
    <x v="792"/>
    <s v="goatsny@live.com"/>
    <x v="0"/>
    <s v="Rob"/>
    <x v="0"/>
    <n v="1"/>
    <n v="9.9499999999999993"/>
    <n v="9.9499999999999993"/>
    <x v="0"/>
    <x v="0"/>
  </r>
  <r>
    <s v="DLV-65840-759"/>
    <x v="623"/>
    <x v="793"/>
    <s v="L-M-1"/>
    <n v="2"/>
    <x v="793"/>
    <s v="mbirkinnz@java.com"/>
    <x v="0"/>
    <s v="Lib"/>
    <x v="0"/>
    <n v="1"/>
    <n v="14.55"/>
    <n v="29.1"/>
    <x v="3"/>
    <x v="0"/>
  </r>
  <r>
    <s v="RXN-55491-201"/>
    <x v="354"/>
    <x v="794"/>
    <s v="R-L-0.2"/>
    <n v="6"/>
    <x v="794"/>
    <s v="rpysono0@constantcontact.com"/>
    <x v="1"/>
    <s v="Rob"/>
    <x v="1"/>
    <n v="0.2"/>
    <n v="3.5849999999999995"/>
    <n v="21.509999999999998"/>
    <x v="0"/>
    <x v="1"/>
  </r>
  <r>
    <s v="UHK-63283-868"/>
    <x v="624"/>
    <x v="795"/>
    <s v="A-M-0.5"/>
    <n v="1"/>
    <x v="795"/>
    <s v="mmacconnechieo9@reuters.com"/>
    <x v="0"/>
    <s v="Ara"/>
    <x v="0"/>
    <n v="0.5"/>
    <n v="6.75"/>
    <n v="6.75"/>
    <x v="2"/>
    <x v="0"/>
  </r>
  <r>
    <s v="PJC-31401-893"/>
    <x v="561"/>
    <x v="796"/>
    <s v="A-D-0.5"/>
    <n v="3"/>
    <x v="796"/>
    <s v="rtreachero2@usa.gov"/>
    <x v="1"/>
    <s v="Ara"/>
    <x v="2"/>
    <n v="0.5"/>
    <n v="5.97"/>
    <n v="17.91"/>
    <x v="2"/>
    <x v="1"/>
  </r>
  <r>
    <s v="HHO-79903-185"/>
    <x v="42"/>
    <x v="797"/>
    <s v="A-L-2.5"/>
    <n v="1"/>
    <x v="797"/>
    <s v="bfattorinio3@quantcast.com"/>
    <x v="1"/>
    <s v="Ara"/>
    <x v="1"/>
    <n v="2.5"/>
    <n v="29.784999999999997"/>
    <n v="29.784999999999997"/>
    <x v="2"/>
    <x v="0"/>
  </r>
  <r>
    <s v="YWM-07310-594"/>
    <x v="267"/>
    <x v="798"/>
    <s v="E-M-0.5"/>
    <n v="5"/>
    <x v="798"/>
    <s v="mpalleskeo4@nyu.edu"/>
    <x v="0"/>
    <s v="Exc"/>
    <x v="0"/>
    <n v="0.5"/>
    <n v="8.25"/>
    <n v="41.25"/>
    <x v="1"/>
    <x v="0"/>
  </r>
  <r>
    <s v="FHD-94983-982"/>
    <x v="625"/>
    <x v="799"/>
    <s v="R-M-0.5"/>
    <n v="3"/>
    <x v="799"/>
    <s v=""/>
    <x v="0"/>
    <s v="Rob"/>
    <x v="0"/>
    <n v="0.5"/>
    <n v="5.97"/>
    <n v="17.91"/>
    <x v="0"/>
    <x v="0"/>
  </r>
  <r>
    <s v="WQK-10857-119"/>
    <x v="616"/>
    <x v="800"/>
    <s v="E-D-0.5"/>
    <n v="1"/>
    <x v="800"/>
    <s v="fantcliffeo6@amazon.co.jp"/>
    <x v="1"/>
    <s v="Exc"/>
    <x v="2"/>
    <n v="0.5"/>
    <n v="7.29"/>
    <n v="7.29"/>
    <x v="1"/>
    <x v="0"/>
  </r>
  <r>
    <s v="DXA-50313-073"/>
    <x v="626"/>
    <x v="801"/>
    <s v="E-L-1"/>
    <n v="2"/>
    <x v="801"/>
    <s v="pmatignono7@harvard.edu"/>
    <x v="2"/>
    <s v="Exc"/>
    <x v="1"/>
    <n v="1"/>
    <n v="14.85"/>
    <n v="29.7"/>
    <x v="1"/>
    <x v="0"/>
  </r>
  <r>
    <s v="ONW-00560-570"/>
    <x v="52"/>
    <x v="802"/>
    <s v="A-M-1"/>
    <n v="2"/>
    <x v="802"/>
    <s v="cweondo8@theglobeandmail.com"/>
    <x v="0"/>
    <s v="Ara"/>
    <x v="0"/>
    <n v="1"/>
    <n v="11.25"/>
    <n v="22.5"/>
    <x v="2"/>
    <x v="1"/>
  </r>
  <r>
    <s v="BRJ-19414-277"/>
    <x v="622"/>
    <x v="795"/>
    <s v="R-M-0.2"/>
    <n v="4"/>
    <x v="795"/>
    <s v="mmacconnechieo9@reuters.com"/>
    <x v="0"/>
    <s v="Rob"/>
    <x v="0"/>
    <n v="0.2"/>
    <n v="2.9849999999999999"/>
    <n v="11.94"/>
    <x v="0"/>
    <x v="0"/>
  </r>
  <r>
    <s v="MIQ-16322-908"/>
    <x v="627"/>
    <x v="803"/>
    <s v="A-L-1"/>
    <n v="2"/>
    <x v="803"/>
    <s v="jskentelberyoa@paypal.com"/>
    <x v="0"/>
    <s v="Ara"/>
    <x v="1"/>
    <n v="1"/>
    <n v="12.95"/>
    <n v="25.9"/>
    <x v="2"/>
    <x v="1"/>
  </r>
  <r>
    <s v="MVO-39328-830"/>
    <x v="628"/>
    <x v="804"/>
    <s v="L-M-0.5"/>
    <n v="5"/>
    <x v="804"/>
    <s v="ocomberob@goo.gl"/>
    <x v="1"/>
    <s v="Lib"/>
    <x v="0"/>
    <n v="0.5"/>
    <n v="8.73"/>
    <n v="43.650000000000006"/>
    <x v="3"/>
    <x v="1"/>
  </r>
  <r>
    <s v="MVO-39328-830"/>
    <x v="628"/>
    <x v="804"/>
    <s v="A-L-0.5"/>
    <n v="6"/>
    <x v="804"/>
    <s v="ocomberob@goo.gl"/>
    <x v="1"/>
    <s v="Ara"/>
    <x v="1"/>
    <n v="0.5"/>
    <n v="7.77"/>
    <n v="46.62"/>
    <x v="2"/>
    <x v="1"/>
  </r>
  <r>
    <s v="NTJ-88319-746"/>
    <x v="629"/>
    <x v="805"/>
    <s v="L-L-0.5"/>
    <n v="3"/>
    <x v="805"/>
    <s v="ztramelod@netlog.com"/>
    <x v="0"/>
    <s v="Lib"/>
    <x v="1"/>
    <n v="0.5"/>
    <n v="9.51"/>
    <n v="28.53"/>
    <x v="3"/>
    <x v="1"/>
  </r>
  <r>
    <s v="LCY-24377-948"/>
    <x v="630"/>
    <x v="806"/>
    <s v="R-L-2.5"/>
    <n v="1"/>
    <x v="806"/>
    <s v=""/>
    <x v="0"/>
    <s v="Rob"/>
    <x v="1"/>
    <n v="2.5"/>
    <n v="27.484999999999996"/>
    <n v="27.484999999999996"/>
    <x v="0"/>
    <x v="0"/>
  </r>
  <r>
    <s v="FWD-85967-769"/>
    <x v="631"/>
    <x v="807"/>
    <s v="E-D-0.2"/>
    <n v="3"/>
    <x v="807"/>
    <s v=""/>
    <x v="0"/>
    <s v="Exc"/>
    <x v="2"/>
    <n v="0.2"/>
    <n v="3.645"/>
    <n v="10.935"/>
    <x v="1"/>
    <x v="1"/>
  </r>
  <r>
    <s v="KTO-53793-109"/>
    <x v="229"/>
    <x v="808"/>
    <s v="R-L-0.2"/>
    <n v="2"/>
    <x v="808"/>
    <s v="chatfullog@ebay.com"/>
    <x v="0"/>
    <s v="Rob"/>
    <x v="1"/>
    <n v="0.2"/>
    <n v="3.5849999999999995"/>
    <n v="7.169999999999999"/>
    <x v="0"/>
    <x v="1"/>
  </r>
  <r>
    <s v="OCK-89033-348"/>
    <x v="632"/>
    <x v="809"/>
    <s v="A-L-0.2"/>
    <n v="6"/>
    <x v="809"/>
    <s v=""/>
    <x v="0"/>
    <s v="Ara"/>
    <x v="1"/>
    <n v="0.2"/>
    <n v="3.8849999999999998"/>
    <n v="23.31"/>
    <x v="2"/>
    <x v="0"/>
  </r>
  <r>
    <s v="GPZ-36017-366"/>
    <x v="633"/>
    <x v="810"/>
    <s v="A-D-2.5"/>
    <n v="5"/>
    <x v="810"/>
    <s v="kmarrisonoq@dropbox.com"/>
    <x v="0"/>
    <s v="Ara"/>
    <x v="2"/>
    <n v="2.5"/>
    <n v="22.884999999999998"/>
    <n v="114.42499999999998"/>
    <x v="2"/>
    <x v="0"/>
  </r>
  <r>
    <s v="BZP-33213-637"/>
    <x v="95"/>
    <x v="811"/>
    <s v="A-M-2.5"/>
    <n v="3"/>
    <x v="811"/>
    <s v="lagnolooj@pinterest.com"/>
    <x v="0"/>
    <s v="Ara"/>
    <x v="0"/>
    <n v="2.5"/>
    <n v="25.874999999999996"/>
    <n v="77.624999999999986"/>
    <x v="2"/>
    <x v="0"/>
  </r>
  <r>
    <s v="WFH-21507-708"/>
    <x v="521"/>
    <x v="812"/>
    <s v="R-D-0.5"/>
    <n v="1"/>
    <x v="812"/>
    <s v="dkiddyok@fda.gov"/>
    <x v="0"/>
    <s v="Rob"/>
    <x v="2"/>
    <n v="0.5"/>
    <n v="5.3699999999999992"/>
    <n v="5.3699999999999992"/>
    <x v="0"/>
    <x v="0"/>
  </r>
  <r>
    <s v="HST-96923-073"/>
    <x v="76"/>
    <x v="813"/>
    <s v="R-D-2.5"/>
    <n v="6"/>
    <x v="813"/>
    <s v="hpetroulisol@state.tx.us"/>
    <x v="1"/>
    <s v="Rob"/>
    <x v="2"/>
    <n v="2.5"/>
    <n v="20.584999999999997"/>
    <n v="123.50999999999999"/>
    <x v="0"/>
    <x v="1"/>
  </r>
  <r>
    <s v="ENN-79947-323"/>
    <x v="634"/>
    <x v="814"/>
    <s v="L-M-0.5"/>
    <n v="2"/>
    <x v="814"/>
    <s v="mschollom@taobao.com"/>
    <x v="0"/>
    <s v="Lib"/>
    <x v="0"/>
    <n v="0.5"/>
    <n v="8.73"/>
    <n v="17.46"/>
    <x v="3"/>
    <x v="1"/>
  </r>
  <r>
    <s v="BHA-47429-889"/>
    <x v="635"/>
    <x v="815"/>
    <s v="E-L-0.2"/>
    <n v="3"/>
    <x v="815"/>
    <s v="kfersonon@g.co"/>
    <x v="0"/>
    <s v="Exc"/>
    <x v="1"/>
    <n v="0.2"/>
    <n v="4.4550000000000001"/>
    <n v="13.365"/>
    <x v="1"/>
    <x v="1"/>
  </r>
  <r>
    <s v="SZY-63017-318"/>
    <x v="636"/>
    <x v="816"/>
    <s v="A-L-0.2"/>
    <n v="2"/>
    <x v="816"/>
    <s v="bkellowayoo@omniture.com"/>
    <x v="0"/>
    <s v="Ara"/>
    <x v="1"/>
    <n v="0.2"/>
    <n v="3.8849999999999998"/>
    <n v="7.77"/>
    <x v="2"/>
    <x v="0"/>
  </r>
  <r>
    <s v="LCU-93317-340"/>
    <x v="637"/>
    <x v="817"/>
    <s v="R-D-0.2"/>
    <n v="1"/>
    <x v="817"/>
    <s v="soliffeop@yellowbook.com"/>
    <x v="0"/>
    <s v="Rob"/>
    <x v="2"/>
    <n v="0.2"/>
    <n v="2.6849999999999996"/>
    <n v="2.6849999999999996"/>
    <x v="0"/>
    <x v="0"/>
  </r>
  <r>
    <s v="UOM-71431-481"/>
    <x v="182"/>
    <x v="810"/>
    <s v="R-D-2.5"/>
    <n v="1"/>
    <x v="810"/>
    <s v="kmarrisonoq@dropbox.com"/>
    <x v="0"/>
    <s v="Rob"/>
    <x v="2"/>
    <n v="2.5"/>
    <n v="20.584999999999997"/>
    <n v="20.584999999999997"/>
    <x v="0"/>
    <x v="0"/>
  </r>
  <r>
    <s v="PJH-42618-877"/>
    <x v="479"/>
    <x v="818"/>
    <s v="A-D-2.5"/>
    <n v="5"/>
    <x v="818"/>
    <s v="cdolohuntyor@dailymail.co.uk"/>
    <x v="0"/>
    <s v="Ara"/>
    <x v="2"/>
    <n v="2.5"/>
    <n v="22.884999999999998"/>
    <n v="114.42499999999998"/>
    <x v="2"/>
    <x v="0"/>
  </r>
  <r>
    <s v="XED-90333-402"/>
    <x v="638"/>
    <x v="819"/>
    <s v="E-M-0.2"/>
    <n v="5"/>
    <x v="819"/>
    <s v="pvasilenkoos@addtoany.com"/>
    <x v="2"/>
    <s v="Exc"/>
    <x v="0"/>
    <n v="0.2"/>
    <n v="4.125"/>
    <n v="20.625"/>
    <x v="1"/>
    <x v="1"/>
  </r>
  <r>
    <s v="IKK-62234-199"/>
    <x v="639"/>
    <x v="820"/>
    <s v="L-L-0.5"/>
    <n v="6"/>
    <x v="820"/>
    <s v="rschankelborgot@ameblo.jp"/>
    <x v="0"/>
    <s v="Lib"/>
    <x v="1"/>
    <n v="0.5"/>
    <n v="9.51"/>
    <n v="57.06"/>
    <x v="3"/>
    <x v="0"/>
  </r>
  <r>
    <s v="KAW-95195-329"/>
    <x v="640"/>
    <x v="821"/>
    <s v="R-D-2.5"/>
    <n v="4"/>
    <x v="821"/>
    <s v=""/>
    <x v="1"/>
    <s v="Rob"/>
    <x v="2"/>
    <n v="2.5"/>
    <n v="20.584999999999997"/>
    <n v="82.339999999999989"/>
    <x v="0"/>
    <x v="0"/>
  </r>
  <r>
    <s v="QDO-57268-842"/>
    <x v="612"/>
    <x v="822"/>
    <s v="E-M-2.5"/>
    <n v="5"/>
    <x v="822"/>
    <s v=""/>
    <x v="0"/>
    <s v="Exc"/>
    <x v="0"/>
    <n v="2.5"/>
    <n v="31.624999999999996"/>
    <n v="158.12499999999997"/>
    <x v="1"/>
    <x v="1"/>
  </r>
  <r>
    <s v="IIZ-24416-212"/>
    <x v="641"/>
    <x v="823"/>
    <s v="R-D-0.5"/>
    <n v="6"/>
    <x v="823"/>
    <s v="bcargenow@geocities.jp"/>
    <x v="0"/>
    <s v="Rob"/>
    <x v="2"/>
    <n v="0.5"/>
    <n v="5.3699999999999992"/>
    <n v="32.22"/>
    <x v="0"/>
    <x v="0"/>
  </r>
  <r>
    <s v="AWP-11469-510"/>
    <x v="36"/>
    <x v="824"/>
    <s v="E-D-1"/>
    <n v="2"/>
    <x v="824"/>
    <s v="rsticklerox@printfriendly.com"/>
    <x v="2"/>
    <s v="Exc"/>
    <x v="2"/>
    <n v="1"/>
    <n v="12.15"/>
    <n v="24.3"/>
    <x v="1"/>
    <x v="1"/>
  </r>
  <r>
    <s v="KXA-27983-918"/>
    <x v="642"/>
    <x v="825"/>
    <s v="R-L-0.5"/>
    <n v="5"/>
    <x v="825"/>
    <s v=""/>
    <x v="0"/>
    <s v="Rob"/>
    <x v="1"/>
    <n v="0.5"/>
    <n v="7.169999999999999"/>
    <n v="35.849999999999994"/>
    <x v="0"/>
    <x v="1"/>
  </r>
  <r>
    <s v="VKQ-39009-292"/>
    <x v="219"/>
    <x v="822"/>
    <s v="L-M-1"/>
    <n v="5"/>
    <x v="822"/>
    <s v=""/>
    <x v="0"/>
    <s v="Lib"/>
    <x v="0"/>
    <n v="1"/>
    <n v="14.55"/>
    <n v="72.75"/>
    <x v="3"/>
    <x v="1"/>
  </r>
  <r>
    <s v="PDB-98743-282"/>
    <x v="643"/>
    <x v="826"/>
    <s v="L-L-1"/>
    <n v="3"/>
    <x v="826"/>
    <s v=""/>
    <x v="1"/>
    <s v="Lib"/>
    <x v="1"/>
    <n v="1"/>
    <n v="15.85"/>
    <n v="47.55"/>
    <x v="3"/>
    <x v="1"/>
  </r>
  <r>
    <s v="SXW-34014-556"/>
    <x v="644"/>
    <x v="827"/>
    <s v="R-L-0.2"/>
    <n v="1"/>
    <x v="827"/>
    <s v="djevonp1@ibm.com"/>
    <x v="0"/>
    <s v="Rob"/>
    <x v="1"/>
    <n v="0.2"/>
    <n v="3.5849999999999995"/>
    <n v="3.5849999999999995"/>
    <x v="0"/>
    <x v="0"/>
  </r>
  <r>
    <s v="QOJ-38788-727"/>
    <x v="136"/>
    <x v="828"/>
    <s v="E-M-2.5"/>
    <n v="5"/>
    <x v="828"/>
    <s v="hrannerp2@omniture.com"/>
    <x v="0"/>
    <s v="Exc"/>
    <x v="0"/>
    <n v="2.5"/>
    <n v="31.624999999999996"/>
    <n v="158.12499999999997"/>
    <x v="1"/>
    <x v="1"/>
  </r>
  <r>
    <s v="TGF-38649-658"/>
    <x v="645"/>
    <x v="829"/>
    <s v="L-M-0.5"/>
    <n v="2"/>
    <x v="829"/>
    <s v="bimriep3@addtoany.com"/>
    <x v="0"/>
    <s v="Lib"/>
    <x v="0"/>
    <n v="0.5"/>
    <n v="8.73"/>
    <n v="17.46"/>
    <x v="3"/>
    <x v="1"/>
  </r>
  <r>
    <s v="EAI-25194-209"/>
    <x v="646"/>
    <x v="830"/>
    <s v="A-L-2.5"/>
    <n v="5"/>
    <x v="830"/>
    <s v="dsopperp4@eventbrite.com"/>
    <x v="0"/>
    <s v="Ara"/>
    <x v="1"/>
    <n v="2.5"/>
    <n v="29.784999999999997"/>
    <n v="148.92499999999998"/>
    <x v="2"/>
    <x v="1"/>
  </r>
  <r>
    <s v="IJK-34441-720"/>
    <x v="647"/>
    <x v="831"/>
    <s v="A-M-0.5"/>
    <n v="6"/>
    <x v="831"/>
    <s v=""/>
    <x v="0"/>
    <s v="Ara"/>
    <x v="0"/>
    <n v="0.5"/>
    <n v="6.75"/>
    <n v="40.5"/>
    <x v="2"/>
    <x v="0"/>
  </r>
  <r>
    <s v="ZMC-00336-619"/>
    <x v="591"/>
    <x v="832"/>
    <s v="A-M-0.5"/>
    <n v="4"/>
    <x v="832"/>
    <s v="lledgleyp6@de.vu"/>
    <x v="0"/>
    <s v="Ara"/>
    <x v="0"/>
    <n v="0.5"/>
    <n v="6.75"/>
    <n v="27"/>
    <x v="2"/>
    <x v="0"/>
  </r>
  <r>
    <s v="UPX-54529-618"/>
    <x v="648"/>
    <x v="833"/>
    <s v="L-D-1"/>
    <n v="3"/>
    <x v="833"/>
    <s v="tmenaryp7@phoca.cz"/>
    <x v="0"/>
    <s v="Lib"/>
    <x v="2"/>
    <n v="1"/>
    <n v="12.95"/>
    <n v="38.849999999999994"/>
    <x v="3"/>
    <x v="1"/>
  </r>
  <r>
    <s v="DLX-01059-899"/>
    <x v="191"/>
    <x v="834"/>
    <s v="R-L-1"/>
    <n v="5"/>
    <x v="834"/>
    <s v="gciccottip8@so-net.ne.jp"/>
    <x v="0"/>
    <s v="Rob"/>
    <x v="1"/>
    <n v="1"/>
    <n v="11.95"/>
    <n v="59.75"/>
    <x v="0"/>
    <x v="1"/>
  </r>
  <r>
    <s v="MEK-85120-243"/>
    <x v="649"/>
    <x v="835"/>
    <s v="R-L-0.2"/>
    <n v="3"/>
    <x v="835"/>
    <s v=""/>
    <x v="0"/>
    <s v="Rob"/>
    <x v="1"/>
    <n v="0.2"/>
    <n v="3.5849999999999995"/>
    <n v="10.754999999999999"/>
    <x v="0"/>
    <x v="1"/>
  </r>
  <r>
    <s v="NFI-37188-246"/>
    <x v="553"/>
    <x v="836"/>
    <s v="A-D-2.5"/>
    <n v="4"/>
    <x v="836"/>
    <s v="wjallinpa@pcworld.com"/>
    <x v="0"/>
    <s v="Ara"/>
    <x v="2"/>
    <n v="2.5"/>
    <n v="22.884999999999998"/>
    <n v="91.539999999999992"/>
    <x v="2"/>
    <x v="1"/>
  </r>
  <r>
    <s v="BXH-62195-013"/>
    <x v="584"/>
    <x v="837"/>
    <s v="A-M-1"/>
    <n v="4"/>
    <x v="837"/>
    <s v="mbogeypb@thetimes.co.uk"/>
    <x v="0"/>
    <s v="Ara"/>
    <x v="0"/>
    <n v="1"/>
    <n v="11.25"/>
    <n v="45"/>
    <x v="2"/>
    <x v="0"/>
  </r>
  <r>
    <s v="YLK-78851-470"/>
    <x v="650"/>
    <x v="838"/>
    <s v="R-M-2.5"/>
    <n v="6"/>
    <x v="838"/>
    <s v=""/>
    <x v="0"/>
    <s v="Rob"/>
    <x v="0"/>
    <n v="2.5"/>
    <n v="22.884999999999998"/>
    <n v="137.31"/>
    <x v="0"/>
    <x v="0"/>
  </r>
  <r>
    <s v="DXY-76225-633"/>
    <x v="121"/>
    <x v="839"/>
    <s v="A-M-0.5"/>
    <n v="1"/>
    <x v="839"/>
    <s v="mcobbledickpd@ucsd.edu"/>
    <x v="0"/>
    <s v="Ara"/>
    <x v="0"/>
    <n v="0.5"/>
    <n v="6.75"/>
    <n v="6.75"/>
    <x v="2"/>
    <x v="1"/>
  </r>
  <r>
    <s v="UHP-24614-199"/>
    <x v="472"/>
    <x v="840"/>
    <s v="A-M-1"/>
    <n v="4"/>
    <x v="840"/>
    <s v="alewrype@whitehouse.gov"/>
    <x v="0"/>
    <s v="Ara"/>
    <x v="0"/>
    <n v="1"/>
    <n v="11.25"/>
    <n v="45"/>
    <x v="2"/>
    <x v="1"/>
  </r>
  <r>
    <s v="HBY-35655-049"/>
    <x v="594"/>
    <x v="841"/>
    <s v="E-D-2.5"/>
    <n v="3"/>
    <x v="841"/>
    <s v="ihesselpf@ox.ac.uk"/>
    <x v="0"/>
    <s v="Exc"/>
    <x v="2"/>
    <n v="2.5"/>
    <n v="27.945"/>
    <n v="83.835000000000008"/>
    <x v="1"/>
    <x v="0"/>
  </r>
  <r>
    <s v="DCE-22886-861"/>
    <x v="89"/>
    <x v="842"/>
    <s v="E-D-0.2"/>
    <n v="1"/>
    <x v="842"/>
    <s v=""/>
    <x v="1"/>
    <s v="Exc"/>
    <x v="2"/>
    <n v="0.2"/>
    <n v="3.645"/>
    <n v="3.645"/>
    <x v="1"/>
    <x v="0"/>
  </r>
  <r>
    <s v="QTG-93823-843"/>
    <x v="651"/>
    <x v="843"/>
    <s v="A-M-0.5"/>
    <n v="1"/>
    <x v="843"/>
    <s v="csorrellph@amazon.com"/>
    <x v="2"/>
    <s v="Ara"/>
    <x v="0"/>
    <n v="0.5"/>
    <n v="6.75"/>
    <n v="6.75"/>
    <x v="2"/>
    <x v="1"/>
  </r>
  <r>
    <s v="QTG-93823-843"/>
    <x v="651"/>
    <x v="843"/>
    <s v="E-D-0.5"/>
    <n v="3"/>
    <x v="843"/>
    <s v="csorrellph@amazon.com"/>
    <x v="2"/>
    <s v="Exc"/>
    <x v="2"/>
    <n v="0.5"/>
    <n v="7.29"/>
    <n v="21.87"/>
    <x v="1"/>
    <x v="1"/>
  </r>
  <r>
    <s v="WFT-16178-396"/>
    <x v="249"/>
    <x v="844"/>
    <s v="R-D-0.2"/>
    <n v="5"/>
    <x v="844"/>
    <s v="qheavysidepj@unc.edu"/>
    <x v="0"/>
    <s v="Rob"/>
    <x v="2"/>
    <n v="0.2"/>
    <n v="2.6849999999999996"/>
    <n v="13.424999999999997"/>
    <x v="0"/>
    <x v="0"/>
  </r>
  <r>
    <s v="ERC-54560-934"/>
    <x v="652"/>
    <x v="845"/>
    <s v="R-D-2.5"/>
    <n v="6"/>
    <x v="845"/>
    <s v="hreuvenpk@whitehouse.gov"/>
    <x v="0"/>
    <s v="Rob"/>
    <x v="2"/>
    <n v="2.5"/>
    <n v="20.584999999999997"/>
    <n v="123.50999999999999"/>
    <x v="0"/>
    <x v="1"/>
  </r>
  <r>
    <s v="RUK-78200-416"/>
    <x v="653"/>
    <x v="846"/>
    <s v="L-D-0.2"/>
    <n v="2"/>
    <x v="846"/>
    <s v="mattwoolpl@nba.com"/>
    <x v="0"/>
    <s v="Lib"/>
    <x v="2"/>
    <n v="0.2"/>
    <n v="3.8849999999999998"/>
    <n v="7.77"/>
    <x v="3"/>
    <x v="1"/>
  </r>
  <r>
    <s v="KHK-13105-388"/>
    <x v="177"/>
    <x v="847"/>
    <s v="A-M-1"/>
    <n v="6"/>
    <x v="847"/>
    <s v=""/>
    <x v="0"/>
    <s v="Ara"/>
    <x v="0"/>
    <n v="1"/>
    <n v="11.25"/>
    <n v="67.5"/>
    <x v="2"/>
    <x v="0"/>
  </r>
  <r>
    <s v="NJR-03699-189"/>
    <x v="22"/>
    <x v="848"/>
    <s v="E-D-2.5"/>
    <n v="1"/>
    <x v="848"/>
    <s v="gwynespn@dagondesign.com"/>
    <x v="0"/>
    <s v="Exc"/>
    <x v="2"/>
    <n v="2.5"/>
    <n v="27.945"/>
    <n v="27.945"/>
    <x v="1"/>
    <x v="1"/>
  </r>
  <r>
    <s v="PJV-20427-019"/>
    <x v="508"/>
    <x v="849"/>
    <s v="A-L-2.5"/>
    <n v="3"/>
    <x v="849"/>
    <s v="cmaccourtpo@amazon.com"/>
    <x v="0"/>
    <s v="Ara"/>
    <x v="1"/>
    <n v="2.5"/>
    <n v="29.784999999999997"/>
    <n v="89.35499999999999"/>
    <x v="2"/>
    <x v="1"/>
  </r>
  <r>
    <s v="UGK-07613-982"/>
    <x v="654"/>
    <x v="822"/>
    <s v="A-M-0.5"/>
    <n v="3"/>
    <x v="822"/>
    <s v=""/>
    <x v="0"/>
    <s v="Ara"/>
    <x v="0"/>
    <n v="0.5"/>
    <n v="6.75"/>
    <n v="20.25"/>
    <x v="2"/>
    <x v="1"/>
  </r>
  <r>
    <s v="OLA-68289-577"/>
    <x v="524"/>
    <x v="850"/>
    <s v="A-M-0.5"/>
    <n v="5"/>
    <x v="850"/>
    <s v="ewilsonepq@eepurl.com"/>
    <x v="0"/>
    <s v="Ara"/>
    <x v="0"/>
    <n v="0.5"/>
    <n v="6.75"/>
    <n v="33.75"/>
    <x v="2"/>
    <x v="0"/>
  </r>
  <r>
    <s v="TNR-84447-052"/>
    <x v="655"/>
    <x v="851"/>
    <s v="E-D-2.5"/>
    <n v="4"/>
    <x v="851"/>
    <s v="dduffiepr@time.com"/>
    <x v="0"/>
    <s v="Exc"/>
    <x v="2"/>
    <n v="2.5"/>
    <n v="27.945"/>
    <n v="111.78"/>
    <x v="1"/>
    <x v="1"/>
  </r>
  <r>
    <s v="FBZ-64200-586"/>
    <x v="523"/>
    <x v="852"/>
    <s v="E-M-2.5"/>
    <n v="2"/>
    <x v="852"/>
    <s v="mmatiasekps@ucoz.ru"/>
    <x v="0"/>
    <s v="Exc"/>
    <x v="0"/>
    <n v="2.5"/>
    <n v="31.624999999999996"/>
    <n v="63.249999999999993"/>
    <x v="1"/>
    <x v="0"/>
  </r>
  <r>
    <s v="OBN-66334-505"/>
    <x v="656"/>
    <x v="853"/>
    <s v="E-L-0.2"/>
    <n v="2"/>
    <x v="853"/>
    <s v="jcamillopt@shinystat.com"/>
    <x v="0"/>
    <s v="Exc"/>
    <x v="1"/>
    <n v="0.2"/>
    <n v="4.4550000000000001"/>
    <n v="8.91"/>
    <x v="1"/>
    <x v="0"/>
  </r>
  <r>
    <s v="NXM-89323-646"/>
    <x v="657"/>
    <x v="854"/>
    <s v="E-D-1"/>
    <n v="1"/>
    <x v="854"/>
    <s v="kphilbrickpu@cdc.gov"/>
    <x v="0"/>
    <s v="Exc"/>
    <x v="2"/>
    <n v="1"/>
    <n v="12.15"/>
    <n v="12.15"/>
    <x v="1"/>
    <x v="0"/>
  </r>
  <r>
    <s v="NHI-23264-055"/>
    <x v="658"/>
    <x v="855"/>
    <s v="A-D-0.5"/>
    <n v="4"/>
    <x v="855"/>
    <s v=""/>
    <x v="0"/>
    <s v="Ara"/>
    <x v="2"/>
    <n v="0.5"/>
    <n v="5.97"/>
    <n v="23.88"/>
    <x v="2"/>
    <x v="0"/>
  </r>
  <r>
    <s v="EQH-53569-934"/>
    <x v="659"/>
    <x v="856"/>
    <s v="E-M-1"/>
    <n v="4"/>
    <x v="856"/>
    <s v="bsillispw@istockphoto.com"/>
    <x v="0"/>
    <s v="Exc"/>
    <x v="0"/>
    <n v="1"/>
    <n v="13.75"/>
    <n v="55"/>
    <x v="1"/>
    <x v="1"/>
  </r>
  <r>
    <s v="XKK-06692-189"/>
    <x v="558"/>
    <x v="857"/>
    <s v="R-D-1"/>
    <n v="3"/>
    <x v="857"/>
    <s v=""/>
    <x v="0"/>
    <s v="Rob"/>
    <x v="2"/>
    <n v="1"/>
    <n v="8.9499999999999993"/>
    <n v="26.849999999999998"/>
    <x v="0"/>
    <x v="0"/>
  </r>
  <r>
    <s v="BYP-16005-016"/>
    <x v="660"/>
    <x v="858"/>
    <s v="R-M-2.5"/>
    <n v="5"/>
    <x v="858"/>
    <s v="rcuttspy@techcrunch.com"/>
    <x v="0"/>
    <s v="Rob"/>
    <x v="0"/>
    <n v="2.5"/>
    <n v="22.884999999999998"/>
    <n v="114.42499999999998"/>
    <x v="0"/>
    <x v="1"/>
  </r>
  <r>
    <s v="LWS-13938-905"/>
    <x v="661"/>
    <x v="859"/>
    <s v="A-M-2.5"/>
    <n v="6"/>
    <x v="859"/>
    <s v="mdelvespz@nature.com"/>
    <x v="0"/>
    <s v="Ara"/>
    <x v="0"/>
    <n v="2.5"/>
    <n v="25.874999999999996"/>
    <n v="155.24999999999997"/>
    <x v="2"/>
    <x v="0"/>
  </r>
  <r>
    <s v="OLH-95722-362"/>
    <x v="662"/>
    <x v="860"/>
    <s v="L-D-0.5"/>
    <n v="3"/>
    <x v="860"/>
    <s v="dgrittonq0@nydailynews.com"/>
    <x v="0"/>
    <s v="Lib"/>
    <x v="2"/>
    <n v="0.5"/>
    <n v="7.77"/>
    <n v="23.31"/>
    <x v="3"/>
    <x v="0"/>
  </r>
  <r>
    <s v="OLH-95722-362"/>
    <x v="662"/>
    <x v="860"/>
    <s v="R-M-2.5"/>
    <n v="4"/>
    <x v="860"/>
    <s v="dgrittonq0@nydailynews.com"/>
    <x v="0"/>
    <s v="Rob"/>
    <x v="0"/>
    <n v="2.5"/>
    <n v="22.884999999999998"/>
    <n v="91.539999999999992"/>
    <x v="0"/>
    <x v="0"/>
  </r>
  <r>
    <s v="KCW-50949-318"/>
    <x v="184"/>
    <x v="861"/>
    <s v="E-L-1"/>
    <n v="5"/>
    <x v="861"/>
    <s v="dgutq2@umich.edu"/>
    <x v="0"/>
    <s v="Exc"/>
    <x v="1"/>
    <n v="1"/>
    <n v="14.85"/>
    <n v="74.25"/>
    <x v="1"/>
    <x v="0"/>
  </r>
  <r>
    <s v="JGZ-16947-591"/>
    <x v="663"/>
    <x v="862"/>
    <s v="L-L-0.2"/>
    <n v="6"/>
    <x v="862"/>
    <s v="wpummeryq3@topsy.com"/>
    <x v="0"/>
    <s v="Lib"/>
    <x v="1"/>
    <n v="0.2"/>
    <n v="4.7549999999999999"/>
    <n v="28.53"/>
    <x v="3"/>
    <x v="1"/>
  </r>
  <r>
    <s v="LXS-63326-144"/>
    <x v="334"/>
    <x v="863"/>
    <s v="R-L-0.5"/>
    <n v="2"/>
    <x v="863"/>
    <s v="gsiudaq4@nytimes.com"/>
    <x v="0"/>
    <s v="Rob"/>
    <x v="1"/>
    <n v="0.5"/>
    <n v="7.169999999999999"/>
    <n v="14.339999999999998"/>
    <x v="0"/>
    <x v="0"/>
  </r>
  <r>
    <s v="CZG-86544-655"/>
    <x v="664"/>
    <x v="864"/>
    <s v="A-L-0.5"/>
    <n v="2"/>
    <x v="864"/>
    <s v="hcrowneq5@wufoo.com"/>
    <x v="1"/>
    <s v="Ara"/>
    <x v="1"/>
    <n v="0.5"/>
    <n v="7.77"/>
    <n v="15.54"/>
    <x v="2"/>
    <x v="0"/>
  </r>
  <r>
    <s v="WFV-88138-247"/>
    <x v="24"/>
    <x v="865"/>
    <s v="R-L-1"/>
    <n v="3"/>
    <x v="865"/>
    <s v="vpawseyq6@tiny.cc"/>
    <x v="0"/>
    <s v="Rob"/>
    <x v="1"/>
    <n v="1"/>
    <n v="11.95"/>
    <n v="35.849999999999994"/>
    <x v="0"/>
    <x v="1"/>
  </r>
  <r>
    <s v="RFG-28227-288"/>
    <x v="12"/>
    <x v="866"/>
    <s v="A-L-0.5"/>
    <n v="6"/>
    <x v="866"/>
    <s v="awaterhouseq7@istockphoto.com"/>
    <x v="0"/>
    <s v="Ara"/>
    <x v="1"/>
    <n v="0.5"/>
    <n v="7.77"/>
    <n v="46.62"/>
    <x v="2"/>
    <x v="1"/>
  </r>
  <r>
    <s v="QAK-77286-758"/>
    <x v="105"/>
    <x v="867"/>
    <s v="R-L-0.5"/>
    <n v="5"/>
    <x v="867"/>
    <s v="fhaughianq8@1688.com"/>
    <x v="0"/>
    <s v="Rob"/>
    <x v="1"/>
    <n v="0.5"/>
    <n v="7.169999999999999"/>
    <n v="35.849999999999994"/>
    <x v="0"/>
    <x v="1"/>
  </r>
  <r>
    <s v="CZD-56716-840"/>
    <x v="665"/>
    <x v="868"/>
    <s v="L-D-2.5"/>
    <n v="4"/>
    <x v="868"/>
    <s v=""/>
    <x v="0"/>
    <s v="Lib"/>
    <x v="2"/>
    <n v="2.5"/>
    <n v="29.784999999999997"/>
    <n v="119.13999999999999"/>
    <x v="3"/>
    <x v="1"/>
  </r>
  <r>
    <s v="UBI-59229-277"/>
    <x v="44"/>
    <x v="869"/>
    <s v="L-D-0.5"/>
    <n v="3"/>
    <x v="869"/>
    <s v=""/>
    <x v="0"/>
    <s v="Lib"/>
    <x v="2"/>
    <n v="0.5"/>
    <n v="7.77"/>
    <n v="23.31"/>
    <x v="3"/>
    <x v="1"/>
  </r>
  <r>
    <s v="WJJ-37489-898"/>
    <x v="171"/>
    <x v="870"/>
    <s v="A-M-1"/>
    <n v="1"/>
    <x v="870"/>
    <s v="rfaltinqb@topsy.com"/>
    <x v="1"/>
    <s v="Ara"/>
    <x v="0"/>
    <n v="1"/>
    <n v="11.25"/>
    <n v="11.25"/>
    <x v="2"/>
    <x v="1"/>
  </r>
  <r>
    <s v="ORX-57454-917"/>
    <x v="328"/>
    <x v="871"/>
    <s v="E-D-2.5"/>
    <n v="3"/>
    <x v="871"/>
    <s v="gcheekeqc@sitemeter.com"/>
    <x v="2"/>
    <s v="Exc"/>
    <x v="2"/>
    <n v="2.5"/>
    <n v="27.945"/>
    <n v="83.835000000000008"/>
    <x v="1"/>
    <x v="0"/>
  </r>
  <r>
    <s v="GRB-68838-629"/>
    <x v="648"/>
    <x v="872"/>
    <s v="R-L-2.5"/>
    <n v="4"/>
    <x v="872"/>
    <s v="grattqd@phpbb.com"/>
    <x v="1"/>
    <s v="Rob"/>
    <x v="1"/>
    <n v="2.5"/>
    <n v="27.484999999999996"/>
    <n v="109.93999999999998"/>
    <x v="0"/>
    <x v="1"/>
  </r>
  <r>
    <s v="SHT-04865-419"/>
    <x v="666"/>
    <x v="873"/>
    <s v="R-L-0.2"/>
    <n v="4"/>
    <x v="873"/>
    <s v=""/>
    <x v="0"/>
    <s v="Rob"/>
    <x v="1"/>
    <n v="0.2"/>
    <n v="3.5849999999999995"/>
    <n v="14.339999999999998"/>
    <x v="0"/>
    <x v="0"/>
  </r>
  <r>
    <s v="UQI-28177-865"/>
    <x v="577"/>
    <x v="874"/>
    <s v="R-L-0.2"/>
    <n v="6"/>
    <x v="874"/>
    <s v="ieberleinqf@hc360.com"/>
    <x v="0"/>
    <s v="Rob"/>
    <x v="1"/>
    <n v="0.2"/>
    <n v="3.5849999999999995"/>
    <n v="21.509999999999998"/>
    <x v="0"/>
    <x v="1"/>
  </r>
  <r>
    <s v="OIB-13664-879"/>
    <x v="114"/>
    <x v="875"/>
    <s v="A-M-1"/>
    <n v="2"/>
    <x v="875"/>
    <s v="jdrengqg@uiuc.edu"/>
    <x v="1"/>
    <s v="Ara"/>
    <x v="0"/>
    <n v="1"/>
    <n v="11.25"/>
    <n v="22.5"/>
    <x v="2"/>
    <x v="0"/>
  </r>
  <r>
    <s v="PJS-30996-485"/>
    <x v="4"/>
    <x v="857"/>
    <s v="A-L-0.2"/>
    <n v="1"/>
    <x v="857"/>
    <s v=""/>
    <x v="0"/>
    <s v="Ara"/>
    <x v="1"/>
    <n v="0.2"/>
    <n v="3.8849999999999998"/>
    <n v="3.8849999999999998"/>
    <x v="2"/>
    <x v="0"/>
  </r>
  <r>
    <s v="HEL-86709-449"/>
    <x v="667"/>
    <x v="857"/>
    <s v="E-D-2.5"/>
    <n v="1"/>
    <x v="857"/>
    <s v=""/>
    <x v="0"/>
    <s v="Exc"/>
    <x v="2"/>
    <n v="2.5"/>
    <n v="27.945"/>
    <n v="27.945"/>
    <x v="1"/>
    <x v="0"/>
  </r>
  <r>
    <s v="NCH-55389-562"/>
    <x v="110"/>
    <x v="857"/>
    <s v="E-L-2.5"/>
    <n v="5"/>
    <x v="857"/>
    <s v=""/>
    <x v="0"/>
    <s v="Exc"/>
    <x v="1"/>
    <n v="2.5"/>
    <n v="34.154999999999994"/>
    <n v="170.77499999999998"/>
    <x v="1"/>
    <x v="0"/>
  </r>
  <r>
    <s v="NCH-55389-562"/>
    <x v="110"/>
    <x v="857"/>
    <s v="R-L-2.5"/>
    <n v="2"/>
    <x v="857"/>
    <s v=""/>
    <x v="0"/>
    <s v="Rob"/>
    <x v="1"/>
    <n v="2.5"/>
    <n v="27.484999999999996"/>
    <n v="54.969999999999992"/>
    <x v="0"/>
    <x v="0"/>
  </r>
  <r>
    <s v="NCH-55389-562"/>
    <x v="110"/>
    <x v="857"/>
    <s v="E-L-1"/>
    <n v="1"/>
    <x v="857"/>
    <s v=""/>
    <x v="0"/>
    <s v="Exc"/>
    <x v="1"/>
    <n v="1"/>
    <n v="14.85"/>
    <n v="14.85"/>
    <x v="1"/>
    <x v="0"/>
  </r>
  <r>
    <s v="NCH-55389-562"/>
    <x v="110"/>
    <x v="857"/>
    <s v="A-L-0.2"/>
    <n v="2"/>
    <x v="857"/>
    <s v=""/>
    <x v="0"/>
    <s v="Ara"/>
    <x v="1"/>
    <n v="0.2"/>
    <n v="3.8849999999999998"/>
    <n v="7.77"/>
    <x v="2"/>
    <x v="0"/>
  </r>
  <r>
    <s v="GUG-45603-775"/>
    <x v="668"/>
    <x v="876"/>
    <s v="L-L-0.2"/>
    <n v="5"/>
    <x v="876"/>
    <s v="rstrathernqn@devhub.com"/>
    <x v="0"/>
    <s v="Lib"/>
    <x v="1"/>
    <n v="0.2"/>
    <n v="4.7549999999999999"/>
    <n v="23.774999999999999"/>
    <x v="3"/>
    <x v="0"/>
  </r>
  <r>
    <s v="KJB-98240-098"/>
    <x v="422"/>
    <x v="877"/>
    <s v="L-L-1"/>
    <n v="5"/>
    <x v="877"/>
    <s v="cmiguelqo@exblog.jp"/>
    <x v="0"/>
    <s v="Lib"/>
    <x v="1"/>
    <n v="1"/>
    <n v="15.85"/>
    <n v="79.25"/>
    <x v="3"/>
    <x v="0"/>
  </r>
  <r>
    <s v="JMS-48374-462"/>
    <x v="669"/>
    <x v="878"/>
    <s v="A-D-2.5"/>
    <n v="2"/>
    <x v="878"/>
    <s v=""/>
    <x v="0"/>
    <s v="Ara"/>
    <x v="2"/>
    <n v="2.5"/>
    <n v="22.884999999999998"/>
    <n v="45.769999999999996"/>
    <x v="2"/>
    <x v="0"/>
  </r>
  <r>
    <s v="YIT-15877-117"/>
    <x v="670"/>
    <x v="879"/>
    <s v="R-D-1"/>
    <n v="1"/>
    <x v="879"/>
    <s v="mrocksqq@exblog.jp"/>
    <x v="1"/>
    <s v="Rob"/>
    <x v="2"/>
    <n v="1"/>
    <n v="8.9499999999999993"/>
    <n v="8.9499999999999993"/>
    <x v="0"/>
    <x v="0"/>
  </r>
  <r>
    <s v="YVK-82679-655"/>
    <x v="341"/>
    <x v="880"/>
    <s v="R-M-0.5"/>
    <n v="4"/>
    <x v="880"/>
    <s v="yburrellsqr@vinaora.com"/>
    <x v="0"/>
    <s v="Rob"/>
    <x v="0"/>
    <n v="0.5"/>
    <n v="5.97"/>
    <n v="23.88"/>
    <x v="0"/>
    <x v="0"/>
  </r>
  <r>
    <s v="TYH-81940-054"/>
    <x v="671"/>
    <x v="881"/>
    <s v="E-L-0.2"/>
    <n v="5"/>
    <x v="881"/>
    <s v="cgoodrumqs@goodreads.com"/>
    <x v="0"/>
    <s v="Exc"/>
    <x v="1"/>
    <n v="0.2"/>
    <n v="4.4550000000000001"/>
    <n v="22.274999999999999"/>
    <x v="1"/>
    <x v="1"/>
  </r>
  <r>
    <s v="HTY-30660-254"/>
    <x v="672"/>
    <x v="882"/>
    <s v="R-M-1"/>
    <n v="3"/>
    <x v="882"/>
    <s v="jjefferysqt@blog.com"/>
    <x v="0"/>
    <s v="Rob"/>
    <x v="0"/>
    <n v="1"/>
    <n v="9.9499999999999993"/>
    <n v="29.849999999999998"/>
    <x v="0"/>
    <x v="0"/>
  </r>
  <r>
    <s v="GPW-43956-761"/>
    <x v="673"/>
    <x v="883"/>
    <s v="E-L-0.5"/>
    <n v="6"/>
    <x v="883"/>
    <s v="bwardellqu@adobe.com"/>
    <x v="0"/>
    <s v="Exc"/>
    <x v="1"/>
    <n v="0.5"/>
    <n v="8.91"/>
    <n v="53.46"/>
    <x v="1"/>
    <x v="0"/>
  </r>
  <r>
    <s v="DWY-56352-412"/>
    <x v="674"/>
    <x v="884"/>
    <s v="R-D-0.2"/>
    <n v="1"/>
    <x v="884"/>
    <s v="zwalisiakqv@ucsd.edu"/>
    <x v="1"/>
    <s v="Rob"/>
    <x v="2"/>
    <n v="0.2"/>
    <n v="2.6849999999999996"/>
    <n v="2.6849999999999996"/>
    <x v="0"/>
    <x v="0"/>
  </r>
  <r>
    <s v="PUH-55647-976"/>
    <x v="675"/>
    <x v="885"/>
    <s v="R-M-0.2"/>
    <n v="2"/>
    <x v="885"/>
    <s v="wleopoldqw@blogspot.com"/>
    <x v="0"/>
    <s v="Rob"/>
    <x v="0"/>
    <n v="0.2"/>
    <n v="2.9849999999999999"/>
    <n v="5.97"/>
    <x v="0"/>
    <x v="1"/>
  </r>
  <r>
    <s v="DTB-71371-705"/>
    <x v="539"/>
    <x v="886"/>
    <s v="L-D-1"/>
    <n v="1"/>
    <x v="886"/>
    <s v="cshaldersqx@cisco.com"/>
    <x v="0"/>
    <s v="Lib"/>
    <x v="2"/>
    <n v="1"/>
    <n v="12.95"/>
    <n v="12.95"/>
    <x v="3"/>
    <x v="0"/>
  </r>
  <r>
    <s v="ZDC-64769-740"/>
    <x v="676"/>
    <x v="887"/>
    <s v="E-M-0.5"/>
    <n v="1"/>
    <x v="887"/>
    <s v=""/>
    <x v="0"/>
    <s v="Exc"/>
    <x v="0"/>
    <n v="0.5"/>
    <n v="8.25"/>
    <n v="8.25"/>
    <x v="1"/>
    <x v="1"/>
  </r>
  <r>
    <s v="TED-81959-419"/>
    <x v="677"/>
    <x v="888"/>
    <s v="A-L-2.5"/>
    <n v="5"/>
    <x v="888"/>
    <s v="nfurberqz@jugem.jp"/>
    <x v="0"/>
    <s v="Ara"/>
    <x v="1"/>
    <n v="2.5"/>
    <n v="29.784999999999997"/>
    <n v="148.92499999999998"/>
    <x v="2"/>
    <x v="1"/>
  </r>
  <r>
    <s v="FDO-25756-141"/>
    <x v="629"/>
    <x v="889"/>
    <s v="A-L-2.5"/>
    <n v="3"/>
    <x v="889"/>
    <s v=""/>
    <x v="1"/>
    <s v="Ara"/>
    <x v="1"/>
    <n v="2.5"/>
    <n v="29.784999999999997"/>
    <n v="89.35499999999999"/>
    <x v="2"/>
    <x v="0"/>
  </r>
  <r>
    <s v="HKN-31467-517"/>
    <x v="662"/>
    <x v="890"/>
    <s v="L-M-1"/>
    <n v="6"/>
    <x v="890"/>
    <s v="ckeaver1@ucoz.com"/>
    <x v="0"/>
    <s v="Lib"/>
    <x v="0"/>
    <n v="1"/>
    <n v="14.55"/>
    <n v="87.300000000000011"/>
    <x v="3"/>
    <x v="1"/>
  </r>
  <r>
    <s v="POF-29666-012"/>
    <x v="102"/>
    <x v="891"/>
    <s v="R-D-0.5"/>
    <n v="1"/>
    <x v="891"/>
    <s v="sroseboroughr2@virginia.edu"/>
    <x v="0"/>
    <s v="Rob"/>
    <x v="2"/>
    <n v="0.5"/>
    <n v="5.3699999999999992"/>
    <n v="5.3699999999999992"/>
    <x v="0"/>
    <x v="0"/>
  </r>
  <r>
    <s v="IRX-59256-644"/>
    <x v="678"/>
    <x v="892"/>
    <s v="A-D-0.2"/>
    <n v="3"/>
    <x v="892"/>
    <s v="ckingwellr3@squarespace.com"/>
    <x v="1"/>
    <s v="Ara"/>
    <x v="2"/>
    <n v="0.2"/>
    <n v="2.9849999999999999"/>
    <n v="8.9550000000000001"/>
    <x v="2"/>
    <x v="0"/>
  </r>
  <r>
    <s v="LTN-89139-350"/>
    <x v="679"/>
    <x v="893"/>
    <s v="R-L-2.5"/>
    <n v="5"/>
    <x v="893"/>
    <s v="kcantor4@gmpg.org"/>
    <x v="0"/>
    <s v="Rob"/>
    <x v="1"/>
    <n v="2.5"/>
    <n v="27.484999999999996"/>
    <n v="137.42499999999998"/>
    <x v="0"/>
    <x v="0"/>
  </r>
  <r>
    <s v="TXF-79780-017"/>
    <x v="112"/>
    <x v="894"/>
    <s v="R-L-1"/>
    <n v="5"/>
    <x v="894"/>
    <s v="mblakemorer5@nsw.gov.au"/>
    <x v="0"/>
    <s v="Rob"/>
    <x v="1"/>
    <n v="1"/>
    <n v="11.95"/>
    <n v="59.75"/>
    <x v="0"/>
    <x v="1"/>
  </r>
  <r>
    <s v="ALM-80762-974"/>
    <x v="55"/>
    <x v="890"/>
    <s v="A-L-0.5"/>
    <n v="3"/>
    <x v="890"/>
    <s v="ckeaver1@ucoz.com"/>
    <x v="0"/>
    <s v="Ara"/>
    <x v="1"/>
    <n v="0.5"/>
    <n v="7.77"/>
    <n v="23.31"/>
    <x v="2"/>
    <x v="1"/>
  </r>
  <r>
    <s v="NXF-15738-707"/>
    <x v="680"/>
    <x v="895"/>
    <s v="R-D-0.5"/>
    <n v="2"/>
    <x v="895"/>
    <s v=""/>
    <x v="0"/>
    <s v="Rob"/>
    <x v="2"/>
    <n v="0.5"/>
    <n v="5.3699999999999992"/>
    <n v="10.739999999999998"/>
    <x v="0"/>
    <x v="1"/>
  </r>
  <r>
    <s v="MVV-19034-198"/>
    <x v="94"/>
    <x v="896"/>
    <s v="E-D-2.5"/>
    <n v="6"/>
    <x v="896"/>
    <s v=""/>
    <x v="0"/>
    <s v="Exc"/>
    <x v="2"/>
    <n v="2.5"/>
    <n v="27.945"/>
    <n v="167.67000000000002"/>
    <x v="1"/>
    <x v="0"/>
  </r>
  <r>
    <s v="KUX-19632-830"/>
    <x v="160"/>
    <x v="897"/>
    <s v="E-D-0.2"/>
    <n v="6"/>
    <x v="897"/>
    <s v="cbernardotr9@wix.com"/>
    <x v="0"/>
    <s v="Exc"/>
    <x v="2"/>
    <n v="0.2"/>
    <n v="3.645"/>
    <n v="21.87"/>
    <x v="1"/>
    <x v="0"/>
  </r>
  <r>
    <s v="SNZ-44595-152"/>
    <x v="681"/>
    <x v="898"/>
    <s v="R-L-1"/>
    <n v="2"/>
    <x v="898"/>
    <s v="kkemeryra@t.co"/>
    <x v="0"/>
    <s v="Rob"/>
    <x v="1"/>
    <n v="1"/>
    <n v="11.95"/>
    <n v="23.9"/>
    <x v="0"/>
    <x v="0"/>
  </r>
  <r>
    <s v="GQA-37241-629"/>
    <x v="502"/>
    <x v="899"/>
    <s v="A-M-0.2"/>
    <n v="2"/>
    <x v="899"/>
    <s v="fparlotrb@forbes.com"/>
    <x v="0"/>
    <s v="Ara"/>
    <x v="0"/>
    <n v="0.2"/>
    <n v="3.375"/>
    <n v="6.75"/>
    <x v="2"/>
    <x v="0"/>
  </r>
  <r>
    <s v="WVV-79948-067"/>
    <x v="682"/>
    <x v="900"/>
    <s v="E-M-2.5"/>
    <n v="1"/>
    <x v="900"/>
    <s v="rcheakrc@tripadvisor.com"/>
    <x v="1"/>
    <s v="Exc"/>
    <x v="0"/>
    <n v="2.5"/>
    <n v="31.624999999999996"/>
    <n v="31.624999999999996"/>
    <x v="1"/>
    <x v="0"/>
  </r>
  <r>
    <s v="LHX-81117-166"/>
    <x v="683"/>
    <x v="901"/>
    <s v="R-L-1"/>
    <n v="4"/>
    <x v="901"/>
    <s v="kogeneayrd@utexas.edu"/>
    <x v="0"/>
    <s v="Rob"/>
    <x v="1"/>
    <n v="1"/>
    <n v="11.95"/>
    <n v="47.8"/>
    <x v="0"/>
    <x v="1"/>
  </r>
  <r>
    <s v="GCD-75444-320"/>
    <x v="594"/>
    <x v="902"/>
    <s v="L-M-2.5"/>
    <n v="1"/>
    <x v="902"/>
    <s v="cayrere@symantec.com"/>
    <x v="0"/>
    <s v="Lib"/>
    <x v="0"/>
    <n v="2.5"/>
    <n v="33.464999999999996"/>
    <n v="33.464999999999996"/>
    <x v="3"/>
    <x v="1"/>
  </r>
  <r>
    <s v="SGA-30059-217"/>
    <x v="389"/>
    <x v="903"/>
    <s v="A-D-0.5"/>
    <n v="5"/>
    <x v="903"/>
    <s v="lkynetonrf@macromedia.com"/>
    <x v="2"/>
    <s v="Ara"/>
    <x v="2"/>
    <n v="0.5"/>
    <n v="5.97"/>
    <n v="29.849999999999998"/>
    <x v="2"/>
    <x v="0"/>
  </r>
  <r>
    <s v="GNL-98714-885"/>
    <x v="583"/>
    <x v="904"/>
    <s v="R-M-1"/>
    <n v="3"/>
    <x v="904"/>
    <s v=""/>
    <x v="2"/>
    <s v="Rob"/>
    <x v="0"/>
    <n v="1"/>
    <n v="9.9499999999999993"/>
    <n v="29.849999999999998"/>
    <x v="0"/>
    <x v="0"/>
  </r>
  <r>
    <s v="OQA-93249-841"/>
    <x v="647"/>
    <x v="905"/>
    <s v="A-M-2.5"/>
    <n v="6"/>
    <x v="905"/>
    <s v=""/>
    <x v="0"/>
    <s v="Ara"/>
    <x v="0"/>
    <n v="2.5"/>
    <n v="25.874999999999996"/>
    <n v="155.24999999999997"/>
    <x v="2"/>
    <x v="0"/>
  </r>
  <r>
    <s v="DUV-12075-132"/>
    <x v="366"/>
    <x v="906"/>
    <s v="E-D-0.2"/>
    <n v="5"/>
    <x v="906"/>
    <s v=""/>
    <x v="0"/>
    <s v="Exc"/>
    <x v="2"/>
    <n v="0.2"/>
    <n v="3.645"/>
    <n v="18.225000000000001"/>
    <x v="1"/>
    <x v="1"/>
  </r>
  <r>
    <s v="DUV-12075-132"/>
    <x v="366"/>
    <x v="906"/>
    <s v="L-D-0.5"/>
    <n v="2"/>
    <x v="906"/>
    <s v=""/>
    <x v="0"/>
    <s v="Lib"/>
    <x v="2"/>
    <n v="0.5"/>
    <n v="7.77"/>
    <n v="15.54"/>
    <x v="3"/>
    <x v="1"/>
  </r>
  <r>
    <s v="KPO-24942-184"/>
    <x v="684"/>
    <x v="907"/>
    <s v="L-L-2.5"/>
    <n v="3"/>
    <x v="907"/>
    <s v=""/>
    <x v="1"/>
    <s v="Lib"/>
    <x v="1"/>
    <n v="2.5"/>
    <n v="36.454999999999998"/>
    <n v="109.36499999999999"/>
    <x v="3"/>
    <x v="1"/>
  </r>
  <r>
    <s v="SRJ-79353-838"/>
    <x v="506"/>
    <x v="908"/>
    <s v="A-L-1"/>
    <n v="6"/>
    <x v="908"/>
    <s v=""/>
    <x v="0"/>
    <s v="Ara"/>
    <x v="1"/>
    <n v="1"/>
    <n v="12.95"/>
    <n v="77.699999999999989"/>
    <x v="2"/>
    <x v="1"/>
  </r>
  <r>
    <s v="XBV-40336-071"/>
    <x v="685"/>
    <x v="909"/>
    <s v="A-D-0.2"/>
    <n v="3"/>
    <x v="909"/>
    <s v=""/>
    <x v="1"/>
    <s v="Ara"/>
    <x v="2"/>
    <n v="0.2"/>
    <n v="2.9849999999999999"/>
    <n v="8.9550000000000001"/>
    <x v="2"/>
    <x v="1"/>
  </r>
  <r>
    <s v="RLM-96511-467"/>
    <x v="191"/>
    <x v="910"/>
    <s v="R-L-2.5"/>
    <n v="1"/>
    <x v="910"/>
    <s v="jtewelsonrn@samsung.com"/>
    <x v="0"/>
    <s v="Rob"/>
    <x v="1"/>
    <n v="2.5"/>
    <n v="27.484999999999996"/>
    <n v="27.484999999999996"/>
    <x v="0"/>
    <x v="1"/>
  </r>
  <r>
    <s v="AEZ-13242-456"/>
    <x v="686"/>
    <x v="906"/>
    <s v="R-M-0.5"/>
    <n v="5"/>
    <x v="906"/>
    <s v=""/>
    <x v="0"/>
    <s v="Rob"/>
    <x v="0"/>
    <n v="0.5"/>
    <n v="5.97"/>
    <n v="29.849999999999998"/>
    <x v="0"/>
    <x v="1"/>
  </r>
  <r>
    <s v="UME-75640-698"/>
    <x v="687"/>
    <x v="906"/>
    <s v="A-M-0.5"/>
    <n v="4"/>
    <x v="906"/>
    <s v=""/>
    <x v="0"/>
    <s v="Ara"/>
    <x v="0"/>
    <n v="0.5"/>
    <n v="6.75"/>
    <n v="27"/>
    <x v="2"/>
    <x v="1"/>
  </r>
  <r>
    <s v="GJC-66474-557"/>
    <x v="629"/>
    <x v="911"/>
    <s v="A-D-1"/>
    <n v="1"/>
    <x v="911"/>
    <s v="njennyrq@bigcartel.com"/>
    <x v="0"/>
    <s v="Ara"/>
    <x v="2"/>
    <n v="1"/>
    <n v="9.9499999999999993"/>
    <n v="9.9499999999999993"/>
    <x v="2"/>
    <x v="1"/>
  </r>
  <r>
    <s v="IRV-20769-219"/>
    <x v="688"/>
    <x v="912"/>
    <s v="E-M-0.2"/>
    <n v="3"/>
    <x v="912"/>
    <s v=""/>
    <x v="2"/>
    <s v="Exc"/>
    <x v="0"/>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09CD2-37E8-4EA4-8719-E9816B5F0CAF}" name="PivotTable1"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F48" firstHeaderRow="1" firstDataRow="2" firstDataCol="2"/>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53">
      <pivotArea outline="0" collapsedLevelsAreSubtotals="1" fieldPosition="0"/>
    </format>
  </formats>
  <chartFormats count="10">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36" format="2" series="1">
      <pivotArea type="data" outline="0" fieldPosition="0">
        <references count="2">
          <reference field="4294967294" count="1" selected="0">
            <x v="0"/>
          </reference>
          <reference field="13" count="1" selected="0">
            <x v="2"/>
          </reference>
        </references>
      </pivotArea>
    </chartFormat>
    <chartFormat chart="36" format="3" series="1">
      <pivotArea type="data" outline="0" fieldPosition="0">
        <references count="2">
          <reference field="4294967294" count="1" selected="0">
            <x v="0"/>
          </reference>
          <reference field="13" count="1" selected="0">
            <x v="3"/>
          </reference>
        </references>
      </pivotArea>
    </chartFormat>
    <chartFormat chart="36" format="4" series="1">
      <pivotArea type="data" outline="0" fieldPosition="0">
        <references count="1">
          <reference field="4294967294" count="1" selected="0">
            <x v="0"/>
          </reference>
        </references>
      </pivotArea>
    </chartFormat>
    <chartFormat chart="42" format="9" series="1">
      <pivotArea type="data" outline="0" fieldPosition="0">
        <references count="2">
          <reference field="4294967294" count="1" selected="0">
            <x v="0"/>
          </reference>
          <reference field="13" count="1" selected="0">
            <x v="0"/>
          </reference>
        </references>
      </pivotArea>
    </chartFormat>
    <chartFormat chart="42" format="10" series="1">
      <pivotArea type="data" outline="0" fieldPosition="0">
        <references count="2">
          <reference field="4294967294" count="1" selected="0">
            <x v="0"/>
          </reference>
          <reference field="13" count="1" selected="0">
            <x v="1"/>
          </reference>
        </references>
      </pivotArea>
    </chartFormat>
    <chartFormat chart="42" format="11" series="1">
      <pivotArea type="data" outline="0" fieldPosition="0">
        <references count="2">
          <reference field="4294967294" count="1" selected="0">
            <x v="0"/>
          </reference>
          <reference field="13" count="1" selected="0">
            <x v="2"/>
          </reference>
        </references>
      </pivotArea>
    </chartFormat>
    <chartFormat chart="42" format="12" series="1">
      <pivotArea type="data" outline="0" fieldPosition="0">
        <references count="2">
          <reference field="4294967294" count="1" selected="0">
            <x v="0"/>
          </reference>
          <reference field="13" count="1" selected="0">
            <x v="3"/>
          </reference>
        </references>
      </pivotArea>
    </chartFormat>
    <chartFormat chart="4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B6647-E2EC-4FA5-A73A-5F7583DFCAB2}" name="PivotTable2"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A3:B6" firstHeaderRow="1" firstDataRow="1" firstDataCol="1"/>
  <pivotFields count="17">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numFmtId="167" showAll="0"/>
    <pivotField numFmtId="44" showAll="0"/>
    <pivotField dataField="1" numFmtId="44" showAll="0"/>
    <pivotField showAll="0">
      <items count="5">
        <item x="2"/>
        <item x="1"/>
        <item x="3"/>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2"/>
  </dataFields>
  <formats count="2">
    <format dxfId="51">
      <pivotArea outline="0" collapsedLevelsAreSubtotals="1" fieldPosition="0"/>
    </format>
    <format dxfId="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6CB714-7221-4145-B06B-DED84A3BB875}" name="PivotTable3"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7">
  <location ref="A3:B8" firstHeaderRow="1" firstDataRow="1" firstDataCol="1"/>
  <pivotFields count="17">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items count="4">
        <item x="2"/>
        <item x="1"/>
        <item x="0"/>
        <item t="default"/>
      </items>
    </pivotField>
    <pivotField numFmtId="167" showAll="0"/>
    <pivotField numFmtId="44" showAll="0"/>
    <pivotField dataField="1" numFmtId="44" showAll="0"/>
    <pivotField showAll="0">
      <items count="5">
        <item x="2"/>
        <item x="1"/>
        <item x="3"/>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
  </dataFields>
  <chartFormats count="18">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5" count="1" selected="0">
            <x v="28"/>
          </reference>
        </references>
      </pivotArea>
    </chartFormat>
    <chartFormat chart="25" format="14">
      <pivotArea type="data" outline="0" fieldPosition="0">
        <references count="2">
          <reference field="4294967294" count="1" selected="0">
            <x v="0"/>
          </reference>
          <reference field="5" count="1" selected="0">
            <x v="125"/>
          </reference>
        </references>
      </pivotArea>
    </chartFormat>
    <chartFormat chart="25" format="15">
      <pivotArea type="data" outline="0" fieldPosition="0">
        <references count="2">
          <reference field="4294967294" count="1" selected="0">
            <x v="0"/>
          </reference>
          <reference field="5" count="1" selected="0">
            <x v="255"/>
          </reference>
        </references>
      </pivotArea>
    </chartFormat>
    <chartFormat chart="25" format="16">
      <pivotArea type="data" outline="0" fieldPosition="0">
        <references count="2">
          <reference field="4294967294" count="1" selected="0">
            <x v="0"/>
          </reference>
          <reference field="5" count="1" selected="0">
            <x v="646"/>
          </reference>
        </references>
      </pivotArea>
    </chartFormat>
    <chartFormat chart="25" format="17">
      <pivotArea type="data" outline="0" fieldPosition="0">
        <references count="2">
          <reference field="4294967294" count="1" selected="0">
            <x v="0"/>
          </reference>
          <reference field="5" count="1" selected="0">
            <x v="831"/>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5" count="1" selected="0">
            <x v="28"/>
          </reference>
        </references>
      </pivotArea>
    </chartFormat>
    <chartFormat chart="28" format="2">
      <pivotArea type="data" outline="0" fieldPosition="0">
        <references count="2">
          <reference field="4294967294" count="1" selected="0">
            <x v="0"/>
          </reference>
          <reference field="5" count="1" selected="0">
            <x v="125"/>
          </reference>
        </references>
      </pivotArea>
    </chartFormat>
    <chartFormat chart="28" format="3">
      <pivotArea type="data" outline="0" fieldPosition="0">
        <references count="2">
          <reference field="4294967294" count="1" selected="0">
            <x v="0"/>
          </reference>
          <reference field="5" count="1" selected="0">
            <x v="255"/>
          </reference>
        </references>
      </pivotArea>
    </chartFormat>
    <chartFormat chart="28" format="4">
      <pivotArea type="data" outline="0" fieldPosition="0">
        <references count="2">
          <reference field="4294967294" count="1" selected="0">
            <x v="0"/>
          </reference>
          <reference field="5" count="1" selected="0">
            <x v="646"/>
          </reference>
        </references>
      </pivotArea>
    </chartFormat>
    <chartFormat chart="28" format="5">
      <pivotArea type="data" outline="0" fieldPosition="0">
        <references count="2">
          <reference field="4294967294" count="1" selected="0">
            <x v="0"/>
          </reference>
          <reference field="5" count="1" selected="0">
            <x v="831"/>
          </reference>
        </references>
      </pivotArea>
    </chartFormat>
    <chartFormat chart="44" format="12" series="1">
      <pivotArea type="data" outline="0" fieldPosition="0">
        <references count="1">
          <reference field="4294967294" count="1" selected="0">
            <x v="0"/>
          </reference>
        </references>
      </pivotArea>
    </chartFormat>
    <chartFormat chart="44" format="13">
      <pivotArea type="data" outline="0" fieldPosition="0">
        <references count="2">
          <reference field="4294967294" count="1" selected="0">
            <x v="0"/>
          </reference>
          <reference field="5" count="1" selected="0">
            <x v="28"/>
          </reference>
        </references>
      </pivotArea>
    </chartFormat>
    <chartFormat chart="44" format="14">
      <pivotArea type="data" outline="0" fieldPosition="0">
        <references count="2">
          <reference field="4294967294" count="1" selected="0">
            <x v="0"/>
          </reference>
          <reference field="5" count="1" selected="0">
            <x v="125"/>
          </reference>
        </references>
      </pivotArea>
    </chartFormat>
    <chartFormat chart="44" format="15">
      <pivotArea type="data" outline="0" fieldPosition="0">
        <references count="2">
          <reference field="4294967294" count="1" selected="0">
            <x v="0"/>
          </reference>
          <reference field="5" count="1" selected="0">
            <x v="255"/>
          </reference>
        </references>
      </pivotArea>
    </chartFormat>
    <chartFormat chart="44" format="16">
      <pivotArea type="data" outline="0" fieldPosition="0">
        <references count="2">
          <reference field="4294967294" count="1" selected="0">
            <x v="0"/>
          </reference>
          <reference field="5" count="1" selected="0">
            <x v="646"/>
          </reference>
        </references>
      </pivotArea>
    </chartFormat>
    <chartFormat chart="44" format="17">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4065780-03A6-4E8E-9874-7E9DED7D9535}" sourceName="Roast Type">
  <pivotTables>
    <pivotTable tabId="19" name="PivotTable1"/>
    <pivotTable tabId="21" name="PivotTable2"/>
    <pivotTable tabId="23" name="PivotTable3"/>
  </pivotTables>
  <data>
    <tabular pivotCacheId="10290017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name" xr10:uid="{B8692B1B-7525-4338-B8E3-E3A44783C8A3}" sourceName="Coffee Type Fullname">
  <pivotTables>
    <pivotTable tabId="19" name="PivotTable1"/>
    <pivotTable tabId="21" name="PivotTable2"/>
    <pivotTable tabId="23" name="PivotTable3"/>
  </pivotTables>
  <data>
    <tabular pivotCacheId="102900176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F227BE-DB06-491F-8311-506CC6B13E7B}" sourceName="Loyalty Card">
  <pivotTables>
    <pivotTable tabId="19" name="PivotTable1"/>
    <pivotTable tabId="21" name="PivotTable2"/>
    <pivotTable tabId="23" name="PivotTable3"/>
  </pivotTables>
  <data>
    <tabular pivotCacheId="10290017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26B0E4D-0EDC-427B-9B9B-AC6BB553F91F}" cache="Slicer_Roast_Type" caption="Roast Type" style="Blue slicer" rowHeight="234950"/>
  <slicer name="Coffee Type Fullname" xr10:uid="{98330544-EDBB-4607-9381-CD52B5317601}" cache="Slicer_Coffee_Type_Fullname" caption="Coffee Type Fullname" style="Blue slicer" rowHeight="234950"/>
  <slicer name="Loyalty Card" xr10:uid="{02CA47C8-005A-43E6-B600-176BC9BF03E6}" cache="Slicer_Loyalty_Card" caption="Loyalty Card" style="Blu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C571F4BB-D261-453A-8D13-12BD415C212E}" cache="Slicer_Roast_Type" caption="Roast Type" style="Blue slicer" rowHeight="234950"/>
  <slicer name="Coffee Type Fullname 1" xr10:uid="{7BEA3A30-FB0B-4551-9EE6-86AF9C10757B}" cache="Slicer_Coffee_Type_Fullname" caption="Coffee Type Fullname" style="Blue slicer" rowHeight="234950"/>
  <slicer name="Loyalty Card 1" xr10:uid="{A7A991D2-7828-467D-A687-92587C0B4DA8}"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D4B17B-8630-40A4-9145-E2A714B50A93}" name="OrderDetails" displayName="OrderDetails" ref="A1:O1001" totalsRowShown="0" headerRowDxfId="64">
  <autoFilter ref="A1:O1001" xr:uid="{39D4B17B-8630-40A4-9145-E2A714B50A93}"/>
  <tableColumns count="15">
    <tableColumn id="1" xr3:uid="{2D948DED-7CD4-4A06-B855-6ED412EC3D0E}" name="Order ID" dataDxfId="72"/>
    <tableColumn id="2" xr3:uid="{3721A19D-5101-4954-953B-B558C02FAC86}" name="Order Date" dataDxfId="71"/>
    <tableColumn id="3" xr3:uid="{8D1A8608-D536-47CD-AB2B-54C6A3D7FE62}" name="Customer ID" dataDxfId="63"/>
    <tableColumn id="4" xr3:uid="{72926C98-0B01-4BA6-81DE-541DB3BBFC76}" name="Product ID" dataDxfId="61"/>
    <tableColumn id="5" xr3:uid="{F728227C-6856-43C7-ACED-1A0FAFC0E12A}" name="Quantity" dataDxfId="62"/>
    <tableColumn id="6" xr3:uid="{819E391F-CEE1-4A44-8262-B0CA3AE1A2F9}" name="Customer Name" dataDxfId="70">
      <calculatedColumnFormula>_xlfn.XLOOKUP(orders!C2,customers!$A$2:$A$1001,customers!$B$2:$B$1001,,0)</calculatedColumnFormula>
    </tableColumn>
    <tableColumn id="7" xr3:uid="{C28EDCF5-EE21-4B7E-9D6D-4E0D46930948}" name="Email" dataDxfId="69">
      <calculatedColumnFormula>IF(_xlfn.XLOOKUP(orders!C2,customers!$A$2:$A$1001,customers!$C$2:$C$1001,,0)=0,"",_xlfn.XLOOKUP(orders!C2,customers!$A$2:$A$1001,customers!$C$2:$C$1001,,0))</calculatedColumnFormula>
    </tableColumn>
    <tableColumn id="8" xr3:uid="{A10C495A-EAF3-446F-9C8F-76F16FF13F7E}" name="Country" dataDxfId="68">
      <calculatedColumnFormula>_xlfn.XLOOKUP(C2,customers!$A$2:$A$1001,customers!$G$2:$G$1001,,0)</calculatedColumnFormula>
    </tableColumn>
    <tableColumn id="9" xr3:uid="{7B550756-8C4E-4076-875A-3B60F1A1E574}" name="Coffee Type">
      <calculatedColumnFormula>INDEX(products!$A$1:$G$49,MATCH(orders!$D2,products!$A$1:$A$49,0),MATCH(orders!I$1,products!$A$1:$G$1,0))</calculatedColumnFormula>
    </tableColumn>
    <tableColumn id="10" xr3:uid="{34507E95-004B-4991-A35E-C843A20999CD}" name="Roast Type">
      <calculatedColumnFormula>INDEX(products!$A$1:$G$49,MATCH(orders!$D2,products!$A$1:$A$49,0),MATCH(orders!J$1,products!$A$1:$G$1,0))</calculatedColumnFormula>
    </tableColumn>
    <tableColumn id="11" xr3:uid="{447F0DF6-2414-444F-B5FD-A3063A281A47}" name="Size" dataDxfId="67">
      <calculatedColumnFormula>INDEX(products!$A$1:$G$49,MATCH(orders!$D2,products!$A$1:$A$49,0),MATCH(orders!K$1,products!$A$1:$G$1,0))</calculatedColumnFormula>
    </tableColumn>
    <tableColumn id="12" xr3:uid="{42CB3A60-A854-4A75-819F-496B5EE18915}" name="Unit Price" dataDxfId="66" dataCellStyle="Currency">
      <calculatedColumnFormula>INDEX(products!$A$1:$G$49,MATCH(orders!$D2,products!$A$1:$A$49,0),MATCH(orders!L$1,products!$A$1:$G$1,0))</calculatedColumnFormula>
    </tableColumn>
    <tableColumn id="13" xr3:uid="{A3B186F2-AF2B-4180-9655-BE4BC8A26F3F}" name="Sales" dataDxfId="65" dataCellStyle="Currency">
      <calculatedColumnFormula>L2*E2</calculatedColumnFormula>
    </tableColumn>
    <tableColumn id="14" xr3:uid="{2BCE7DED-8A73-499F-A923-BE7BFB7E6886}" name="Coffee Type Fullname">
      <calculatedColumnFormula>IF(I2="Rob","Robusta",IF(I2="Ara","Arabica",IF(I2="Exc","Excelsa",IF(I2="Lib","Liberica",""))))</calculatedColumnFormula>
    </tableColumn>
    <tableColumn id="15" xr3:uid="{44CFBB08-DBBF-4436-982B-1CAD7F0C8C59}" name="Loyalty Card" dataDxfId="56">
      <calculatedColumnFormula>_xlfn.XLOOKUP(OrderDetails[[#This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4E4721-F2C8-45EF-AC55-AD2D849398D3}" sourceName="Order Date">
  <pivotTables>
    <pivotTable tabId="19" name="PivotTable1"/>
    <pivotTable tabId="21" name="PivotTable2"/>
    <pivotTable tabId="23" name="PivotTable3"/>
  </pivotTables>
  <state minimalRefreshVersion="6" lastRefreshVersion="6" pivotCacheId="10290017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11447A-E884-4338-9168-1F32F318BCA0}" cache="NativeTimeline_Order_Date" caption="Order Date" level="2" selectionLevel="2" scrollPosition="2021-11-01T00:00:00" style="TimeSlicerStyleLight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0EA27B-7DC0-4F11-9162-28827954A80C}" cache="NativeTimeline_Order_Date" caption="Order Date" level="2" selectionLevel="2" scrollPosition="2019-09-15T00:00:00" style="TimeSlicerStyleLight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7F09E-523D-424E-895D-E56619599CC0}">
  <dimension ref="A3:F48"/>
  <sheetViews>
    <sheetView topLeftCell="A37" zoomScaleNormal="100" workbookViewId="0">
      <selection activeCell="U48" sqref="U48"/>
    </sheetView>
  </sheetViews>
  <sheetFormatPr defaultRowHeight="14.4" x14ac:dyDescent="0.3"/>
  <cols>
    <col min="1" max="1" width="12.5546875" bestFit="1" customWidth="1"/>
    <col min="2" max="2" width="20.88671875" bestFit="1" customWidth="1"/>
    <col min="3" max="3" width="21.6640625" bestFit="1" customWidth="1"/>
    <col min="4" max="4" width="7" bestFit="1" customWidth="1"/>
    <col min="5" max="5" width="7.44140625" bestFit="1" customWidth="1"/>
    <col min="6" max="6" width="7.88671875" bestFit="1" customWidth="1"/>
    <col min="7" max="8" width="9" bestFit="1" customWidth="1"/>
  </cols>
  <sheetData>
    <row r="3" spans="1:6" x14ac:dyDescent="0.3">
      <c r="A3" s="11" t="s">
        <v>6206</v>
      </c>
      <c r="C3" s="11" t="s">
        <v>6196</v>
      </c>
    </row>
    <row r="4" spans="1:6" x14ac:dyDescent="0.3">
      <c r="A4" s="11" t="s">
        <v>6207</v>
      </c>
      <c r="B4" s="11" t="s">
        <v>6208</v>
      </c>
      <c r="C4" t="s">
        <v>6202</v>
      </c>
      <c r="D4" t="s">
        <v>6203</v>
      </c>
      <c r="E4" t="s">
        <v>6204</v>
      </c>
      <c r="F4" t="s">
        <v>6205</v>
      </c>
    </row>
    <row r="5" spans="1:6" x14ac:dyDescent="0.3">
      <c r="A5" t="s">
        <v>6198</v>
      </c>
      <c r="B5" t="s">
        <v>6209</v>
      </c>
      <c r="C5" s="13">
        <v>186.85499999999999</v>
      </c>
      <c r="D5" s="13">
        <v>305.97000000000003</v>
      </c>
      <c r="E5" s="13">
        <v>213.15999999999997</v>
      </c>
      <c r="F5" s="13">
        <v>123</v>
      </c>
    </row>
    <row r="6" spans="1:6" x14ac:dyDescent="0.3">
      <c r="B6" t="s">
        <v>6210</v>
      </c>
      <c r="C6" s="13">
        <v>251.96499999999997</v>
      </c>
      <c r="D6" s="13">
        <v>129.46</v>
      </c>
      <c r="E6" s="13">
        <v>434.03999999999996</v>
      </c>
      <c r="F6" s="13">
        <v>171.93999999999997</v>
      </c>
    </row>
    <row r="7" spans="1:6" x14ac:dyDescent="0.3">
      <c r="B7" t="s">
        <v>6211</v>
      </c>
      <c r="C7" s="13">
        <v>224.94499999999999</v>
      </c>
      <c r="D7" s="13">
        <v>349.12</v>
      </c>
      <c r="E7" s="13">
        <v>321.04000000000002</v>
      </c>
      <c r="F7" s="13">
        <v>126.035</v>
      </c>
    </row>
    <row r="8" spans="1:6" x14ac:dyDescent="0.3">
      <c r="B8" t="s">
        <v>6212</v>
      </c>
      <c r="C8" s="13">
        <v>307.12</v>
      </c>
      <c r="D8" s="13">
        <v>681.07499999999993</v>
      </c>
      <c r="E8" s="13">
        <v>533.70499999999993</v>
      </c>
      <c r="F8" s="13">
        <v>158.85</v>
      </c>
    </row>
    <row r="9" spans="1:6" x14ac:dyDescent="0.3">
      <c r="B9" t="s">
        <v>6213</v>
      </c>
      <c r="C9" s="13">
        <v>53.664999999999992</v>
      </c>
      <c r="D9" s="13">
        <v>83.025000000000006</v>
      </c>
      <c r="E9" s="13">
        <v>193.83499999999998</v>
      </c>
      <c r="F9" s="13">
        <v>68.039999999999992</v>
      </c>
    </row>
    <row r="10" spans="1:6" x14ac:dyDescent="0.3">
      <c r="B10" t="s">
        <v>6214</v>
      </c>
      <c r="C10" s="13">
        <v>163.01999999999998</v>
      </c>
      <c r="D10" s="13">
        <v>678.3599999999999</v>
      </c>
      <c r="E10" s="13">
        <v>171.04500000000002</v>
      </c>
      <c r="F10" s="13">
        <v>372.255</v>
      </c>
    </row>
    <row r="11" spans="1:6" x14ac:dyDescent="0.3">
      <c r="B11" t="s">
        <v>6215</v>
      </c>
      <c r="C11" s="13">
        <v>345.02</v>
      </c>
      <c r="D11" s="13">
        <v>273.86999999999995</v>
      </c>
      <c r="E11" s="13">
        <v>184.12999999999997</v>
      </c>
      <c r="F11" s="13">
        <v>201.11499999999998</v>
      </c>
    </row>
    <row r="12" spans="1:6" x14ac:dyDescent="0.3">
      <c r="B12" t="s">
        <v>6216</v>
      </c>
      <c r="C12" s="13">
        <v>334.89</v>
      </c>
      <c r="D12" s="13">
        <v>70.95</v>
      </c>
      <c r="E12" s="13">
        <v>134.23000000000002</v>
      </c>
      <c r="F12" s="13">
        <v>166.27499999999998</v>
      </c>
    </row>
    <row r="13" spans="1:6" x14ac:dyDescent="0.3">
      <c r="B13" t="s">
        <v>6217</v>
      </c>
      <c r="C13" s="13">
        <v>178.70999999999998</v>
      </c>
      <c r="D13" s="13">
        <v>166.1</v>
      </c>
      <c r="E13" s="13">
        <v>439.30999999999995</v>
      </c>
      <c r="F13" s="13">
        <v>492.9</v>
      </c>
    </row>
    <row r="14" spans="1:6" x14ac:dyDescent="0.3">
      <c r="B14" t="s">
        <v>6218</v>
      </c>
      <c r="C14" s="13">
        <v>301.98500000000001</v>
      </c>
      <c r="D14" s="13">
        <v>153.76499999999999</v>
      </c>
      <c r="E14" s="13">
        <v>215.55499999999998</v>
      </c>
      <c r="F14" s="13">
        <v>213.66499999999999</v>
      </c>
    </row>
    <row r="15" spans="1:6" x14ac:dyDescent="0.3">
      <c r="B15" t="s">
        <v>6219</v>
      </c>
      <c r="C15" s="13">
        <v>312.83499999999998</v>
      </c>
      <c r="D15" s="13">
        <v>63.249999999999993</v>
      </c>
      <c r="E15" s="13">
        <v>350.89500000000004</v>
      </c>
      <c r="F15" s="13">
        <v>96.405000000000001</v>
      </c>
    </row>
    <row r="16" spans="1:6" x14ac:dyDescent="0.3">
      <c r="B16" t="s">
        <v>6220</v>
      </c>
      <c r="C16" s="13">
        <v>265.62</v>
      </c>
      <c r="D16" s="13">
        <v>526.51499999999987</v>
      </c>
      <c r="E16" s="13">
        <v>187.06</v>
      </c>
      <c r="F16" s="13">
        <v>210.58999999999997</v>
      </c>
    </row>
    <row r="17" spans="1:6" x14ac:dyDescent="0.3">
      <c r="A17" t="s">
        <v>6199</v>
      </c>
      <c r="B17" t="s">
        <v>6209</v>
      </c>
      <c r="C17" s="13">
        <v>47.25</v>
      </c>
      <c r="D17" s="13">
        <v>65.805000000000007</v>
      </c>
      <c r="E17" s="13">
        <v>274.67500000000001</v>
      </c>
      <c r="F17" s="13">
        <v>179.22</v>
      </c>
    </row>
    <row r="18" spans="1:6" x14ac:dyDescent="0.3">
      <c r="B18" t="s">
        <v>6210</v>
      </c>
      <c r="C18" s="13">
        <v>745.44999999999993</v>
      </c>
      <c r="D18" s="13">
        <v>428.88499999999999</v>
      </c>
      <c r="E18" s="13">
        <v>194.17499999999998</v>
      </c>
      <c r="F18" s="13">
        <v>429.82999999999993</v>
      </c>
    </row>
    <row r="19" spans="1:6" x14ac:dyDescent="0.3">
      <c r="B19" t="s">
        <v>6211</v>
      </c>
      <c r="C19" s="13">
        <v>130.47</v>
      </c>
      <c r="D19" s="13">
        <v>271.48500000000001</v>
      </c>
      <c r="E19" s="13">
        <v>281.20499999999998</v>
      </c>
      <c r="F19" s="13">
        <v>231.63000000000002</v>
      </c>
    </row>
    <row r="20" spans="1:6" x14ac:dyDescent="0.3">
      <c r="B20" t="s">
        <v>6212</v>
      </c>
      <c r="C20" s="13">
        <v>27</v>
      </c>
      <c r="D20" s="13">
        <v>347.26</v>
      </c>
      <c r="E20" s="13">
        <v>147.51</v>
      </c>
      <c r="F20" s="13">
        <v>240.04</v>
      </c>
    </row>
    <row r="21" spans="1:6" x14ac:dyDescent="0.3">
      <c r="B21" t="s">
        <v>6213</v>
      </c>
      <c r="C21" s="13">
        <v>255.11499999999995</v>
      </c>
      <c r="D21" s="13">
        <v>541.73</v>
      </c>
      <c r="E21" s="13">
        <v>83.43</v>
      </c>
      <c r="F21" s="13">
        <v>59.079999999999991</v>
      </c>
    </row>
    <row r="22" spans="1:6" x14ac:dyDescent="0.3">
      <c r="B22" t="s">
        <v>6214</v>
      </c>
      <c r="C22" s="13">
        <v>584.78999999999985</v>
      </c>
      <c r="D22" s="13">
        <v>357.42999999999995</v>
      </c>
      <c r="E22" s="13">
        <v>355.34</v>
      </c>
      <c r="F22" s="13">
        <v>140.88</v>
      </c>
    </row>
    <row r="23" spans="1:6" x14ac:dyDescent="0.3">
      <c r="B23" t="s">
        <v>6215</v>
      </c>
      <c r="C23" s="13">
        <v>430.62</v>
      </c>
      <c r="D23" s="13">
        <v>227.42500000000001</v>
      </c>
      <c r="E23" s="13">
        <v>236.315</v>
      </c>
      <c r="F23" s="13">
        <v>414.58499999999992</v>
      </c>
    </row>
    <row r="24" spans="1:6" x14ac:dyDescent="0.3">
      <c r="B24" t="s">
        <v>6216</v>
      </c>
      <c r="C24" s="13">
        <v>22.5</v>
      </c>
      <c r="D24" s="13">
        <v>77.72</v>
      </c>
      <c r="E24" s="13">
        <v>60.5</v>
      </c>
      <c r="F24" s="13">
        <v>139.67999999999998</v>
      </c>
    </row>
    <row r="25" spans="1:6" x14ac:dyDescent="0.3">
      <c r="B25" t="s">
        <v>6217</v>
      </c>
      <c r="C25" s="13">
        <v>126.14999999999999</v>
      </c>
      <c r="D25" s="13">
        <v>195.11</v>
      </c>
      <c r="E25" s="13">
        <v>89.13</v>
      </c>
      <c r="F25" s="13">
        <v>302.65999999999997</v>
      </c>
    </row>
    <row r="26" spans="1:6" x14ac:dyDescent="0.3">
      <c r="B26" t="s">
        <v>6218</v>
      </c>
      <c r="C26" s="13">
        <v>376.03</v>
      </c>
      <c r="D26" s="13">
        <v>523.24</v>
      </c>
      <c r="E26" s="13">
        <v>440.96499999999997</v>
      </c>
      <c r="F26" s="13">
        <v>174.46999999999997</v>
      </c>
    </row>
    <row r="27" spans="1:6" x14ac:dyDescent="0.3">
      <c r="B27" t="s">
        <v>6219</v>
      </c>
      <c r="C27" s="13">
        <v>515.17999999999995</v>
      </c>
      <c r="D27" s="13">
        <v>142.56</v>
      </c>
      <c r="E27" s="13">
        <v>347.03999999999996</v>
      </c>
      <c r="F27" s="13">
        <v>104.08499999999999</v>
      </c>
    </row>
    <row r="28" spans="1:6" x14ac:dyDescent="0.3">
      <c r="B28" t="s">
        <v>6220</v>
      </c>
      <c r="C28" s="13">
        <v>95.859999999999985</v>
      </c>
      <c r="D28" s="13">
        <v>484.76</v>
      </c>
      <c r="E28" s="13">
        <v>94.17</v>
      </c>
      <c r="F28" s="13">
        <v>77.10499999999999</v>
      </c>
    </row>
    <row r="29" spans="1:6" x14ac:dyDescent="0.3">
      <c r="A29" t="s">
        <v>6200</v>
      </c>
      <c r="B29" t="s">
        <v>6209</v>
      </c>
      <c r="C29" s="13">
        <v>258.34500000000003</v>
      </c>
      <c r="D29" s="13">
        <v>139.625</v>
      </c>
      <c r="E29" s="13">
        <v>279.52000000000004</v>
      </c>
      <c r="F29" s="13">
        <v>160.19499999999999</v>
      </c>
    </row>
    <row r="30" spans="1:6" x14ac:dyDescent="0.3">
      <c r="B30" t="s">
        <v>6210</v>
      </c>
      <c r="C30" s="13">
        <v>342.2</v>
      </c>
      <c r="D30" s="13">
        <v>284.24999999999994</v>
      </c>
      <c r="E30" s="13">
        <v>251.83</v>
      </c>
      <c r="F30" s="13">
        <v>80.550000000000011</v>
      </c>
    </row>
    <row r="31" spans="1:6" x14ac:dyDescent="0.3">
      <c r="B31" t="s">
        <v>6211</v>
      </c>
      <c r="C31" s="13">
        <v>418.30499999999989</v>
      </c>
      <c r="D31" s="13">
        <v>468.125</v>
      </c>
      <c r="E31" s="13">
        <v>405.05500000000006</v>
      </c>
      <c r="F31" s="13">
        <v>253.15499999999997</v>
      </c>
    </row>
    <row r="32" spans="1:6" x14ac:dyDescent="0.3">
      <c r="B32" t="s">
        <v>6212</v>
      </c>
      <c r="C32" s="13">
        <v>102.32999999999998</v>
      </c>
      <c r="D32" s="13">
        <v>242.14000000000001</v>
      </c>
      <c r="E32" s="13">
        <v>554.875</v>
      </c>
      <c r="F32" s="13">
        <v>106.23999999999998</v>
      </c>
    </row>
    <row r="33" spans="1:6" x14ac:dyDescent="0.3">
      <c r="B33" t="s">
        <v>6213</v>
      </c>
      <c r="C33" s="13">
        <v>234.71999999999997</v>
      </c>
      <c r="D33" s="13">
        <v>133.08000000000001</v>
      </c>
      <c r="E33" s="13">
        <v>267.2</v>
      </c>
      <c r="F33" s="13">
        <v>272.68999999999994</v>
      </c>
    </row>
    <row r="34" spans="1:6" x14ac:dyDescent="0.3">
      <c r="B34" t="s">
        <v>6214</v>
      </c>
      <c r="C34" s="13">
        <v>430.39</v>
      </c>
      <c r="D34" s="13">
        <v>136.20500000000001</v>
      </c>
      <c r="E34" s="13">
        <v>209.6</v>
      </c>
      <c r="F34" s="13">
        <v>88.334999999999994</v>
      </c>
    </row>
    <row r="35" spans="1:6" x14ac:dyDescent="0.3">
      <c r="B35" t="s">
        <v>6215</v>
      </c>
      <c r="C35" s="13">
        <v>109.005</v>
      </c>
      <c r="D35" s="13">
        <v>393.57499999999999</v>
      </c>
      <c r="E35" s="13">
        <v>61.034999999999997</v>
      </c>
      <c r="F35" s="13">
        <v>199.48999999999998</v>
      </c>
    </row>
    <row r="36" spans="1:6" x14ac:dyDescent="0.3">
      <c r="B36" t="s">
        <v>6216</v>
      </c>
      <c r="C36" s="13">
        <v>287.52499999999998</v>
      </c>
      <c r="D36" s="13">
        <v>288.67</v>
      </c>
      <c r="E36" s="13">
        <v>125.58</v>
      </c>
      <c r="F36" s="13">
        <v>374.13499999999999</v>
      </c>
    </row>
    <row r="37" spans="1:6" x14ac:dyDescent="0.3">
      <c r="B37" t="s">
        <v>6217</v>
      </c>
      <c r="C37" s="13">
        <v>840.92999999999984</v>
      </c>
      <c r="D37" s="13">
        <v>409.875</v>
      </c>
      <c r="E37" s="13">
        <v>171.32999999999998</v>
      </c>
      <c r="F37" s="13">
        <v>221.43999999999997</v>
      </c>
    </row>
    <row r="38" spans="1:6" x14ac:dyDescent="0.3">
      <c r="B38" t="s">
        <v>6218</v>
      </c>
      <c r="C38" s="13">
        <v>299.07</v>
      </c>
      <c r="D38" s="13">
        <v>260.32499999999999</v>
      </c>
      <c r="E38" s="13">
        <v>584.64</v>
      </c>
      <c r="F38" s="13">
        <v>256.36500000000001</v>
      </c>
    </row>
    <row r="39" spans="1:6" x14ac:dyDescent="0.3">
      <c r="B39" t="s">
        <v>6219</v>
      </c>
      <c r="C39" s="13">
        <v>323.32499999999999</v>
      </c>
      <c r="D39" s="13">
        <v>565.57000000000005</v>
      </c>
      <c r="E39" s="13">
        <v>537.80999999999995</v>
      </c>
      <c r="F39" s="13">
        <v>189.47499999999999</v>
      </c>
    </row>
    <row r="40" spans="1:6" x14ac:dyDescent="0.3">
      <c r="B40" t="s">
        <v>6220</v>
      </c>
      <c r="C40" s="13">
        <v>399.48499999999996</v>
      </c>
      <c r="D40" s="13">
        <v>148.19999999999999</v>
      </c>
      <c r="E40" s="13">
        <v>388.21999999999997</v>
      </c>
      <c r="F40" s="13">
        <v>212.07499999999999</v>
      </c>
    </row>
    <row r="41" spans="1:6" x14ac:dyDescent="0.3">
      <c r="A41" t="s">
        <v>6201</v>
      </c>
      <c r="B41" t="s">
        <v>6209</v>
      </c>
      <c r="C41" s="13">
        <v>112.69499999999999</v>
      </c>
      <c r="D41" s="13">
        <v>166.32</v>
      </c>
      <c r="E41" s="13">
        <v>843.71499999999992</v>
      </c>
      <c r="F41" s="13">
        <v>146.685</v>
      </c>
    </row>
    <row r="42" spans="1:6" x14ac:dyDescent="0.3">
      <c r="B42" t="s">
        <v>6210</v>
      </c>
      <c r="C42" s="13">
        <v>114.87999999999998</v>
      </c>
      <c r="D42" s="13">
        <v>133.815</v>
      </c>
      <c r="E42" s="13">
        <v>91.175000000000011</v>
      </c>
      <c r="F42" s="13">
        <v>53.759999999999991</v>
      </c>
    </row>
    <row r="43" spans="1:6" x14ac:dyDescent="0.3">
      <c r="B43" t="s">
        <v>6211</v>
      </c>
      <c r="C43" s="13">
        <v>277.76</v>
      </c>
      <c r="D43" s="13">
        <v>175.41</v>
      </c>
      <c r="E43" s="13">
        <v>462.50999999999993</v>
      </c>
      <c r="F43" s="13">
        <v>399.52499999999998</v>
      </c>
    </row>
    <row r="44" spans="1:6" x14ac:dyDescent="0.3">
      <c r="B44" t="s">
        <v>6212</v>
      </c>
      <c r="C44" s="13">
        <v>197.89499999999998</v>
      </c>
      <c r="D44" s="13">
        <v>289.755</v>
      </c>
      <c r="E44" s="13">
        <v>88.545000000000002</v>
      </c>
      <c r="F44" s="13">
        <v>200.25499999999997</v>
      </c>
    </row>
    <row r="45" spans="1:6" x14ac:dyDescent="0.3">
      <c r="B45" t="s">
        <v>6213</v>
      </c>
      <c r="C45" s="13">
        <v>193.11499999999998</v>
      </c>
      <c r="D45" s="13">
        <v>212.49499999999998</v>
      </c>
      <c r="E45" s="13">
        <v>292.29000000000002</v>
      </c>
      <c r="F45" s="13">
        <v>304.46999999999997</v>
      </c>
    </row>
    <row r="46" spans="1:6" x14ac:dyDescent="0.3">
      <c r="B46" t="s">
        <v>6214</v>
      </c>
      <c r="C46" s="13">
        <v>179.79</v>
      </c>
      <c r="D46" s="13">
        <v>426.2</v>
      </c>
      <c r="E46" s="13">
        <v>170.08999999999997</v>
      </c>
      <c r="F46" s="13">
        <v>379.31</v>
      </c>
    </row>
    <row r="47" spans="1:6" x14ac:dyDescent="0.3">
      <c r="B47" t="s">
        <v>6215</v>
      </c>
      <c r="C47" s="13">
        <v>247.28999999999996</v>
      </c>
      <c r="D47" s="13">
        <v>246.685</v>
      </c>
      <c r="E47" s="13">
        <v>271.05499999999995</v>
      </c>
      <c r="F47" s="13">
        <v>141.69999999999999</v>
      </c>
    </row>
    <row r="48" spans="1:6" x14ac:dyDescent="0.3">
      <c r="B48" t="s">
        <v>6216</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3EE0-9CE0-4EA9-A8B4-76295B44C861}">
  <dimension ref="A3:B6"/>
  <sheetViews>
    <sheetView workbookViewId="0">
      <selection activeCell="A3" sqref="A3:B6"/>
    </sheetView>
  </sheetViews>
  <sheetFormatPr defaultRowHeight="14.4" x14ac:dyDescent="0.3"/>
  <cols>
    <col min="1" max="1" width="14" bestFit="1" customWidth="1"/>
    <col min="2" max="2" width="11.6640625" bestFit="1" customWidth="1"/>
  </cols>
  <sheetData>
    <row r="3" spans="1:2" x14ac:dyDescent="0.3">
      <c r="A3" s="11" t="s">
        <v>6197</v>
      </c>
      <c r="B3" s="7" t="s">
        <v>6206</v>
      </c>
    </row>
    <row r="4" spans="1:2" x14ac:dyDescent="0.3">
      <c r="A4" s="12" t="s">
        <v>318</v>
      </c>
      <c r="B4" s="7">
        <v>6696.8649999999989</v>
      </c>
    </row>
    <row r="5" spans="1:2" x14ac:dyDescent="0.3">
      <c r="A5" s="12" t="s">
        <v>28</v>
      </c>
      <c r="B5" s="7">
        <v>2798.5050000000001</v>
      </c>
    </row>
    <row r="6" spans="1:2" x14ac:dyDescent="0.3">
      <c r="A6" s="12"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8EB2-380C-4167-B3E5-B45E7AD26F02}">
  <dimension ref="A3:B8"/>
  <sheetViews>
    <sheetView zoomScale="115" zoomScaleNormal="115" workbookViewId="0">
      <selection activeCell="B4" sqref="B4:B8"/>
    </sheetView>
  </sheetViews>
  <sheetFormatPr defaultRowHeight="14.4" x14ac:dyDescent="0.3"/>
  <cols>
    <col min="1" max="1" width="15.33203125" bestFit="1" customWidth="1"/>
    <col min="2" max="2" width="11.6640625" bestFit="1" customWidth="1"/>
  </cols>
  <sheetData>
    <row r="3" spans="1:2" x14ac:dyDescent="0.3">
      <c r="A3" s="11" t="s">
        <v>6197</v>
      </c>
      <c r="B3" t="s">
        <v>6206</v>
      </c>
    </row>
    <row r="4" spans="1:2" x14ac:dyDescent="0.3">
      <c r="A4" s="12" t="s">
        <v>5114</v>
      </c>
      <c r="B4" s="13">
        <v>317.06999999999994</v>
      </c>
    </row>
    <row r="5" spans="1:2" x14ac:dyDescent="0.3">
      <c r="A5" s="12" t="s">
        <v>5765</v>
      </c>
      <c r="B5" s="13">
        <v>307.04499999999996</v>
      </c>
    </row>
    <row r="6" spans="1:2" x14ac:dyDescent="0.3">
      <c r="A6" s="12" t="s">
        <v>3753</v>
      </c>
      <c r="B6" s="13">
        <v>278.01</v>
      </c>
    </row>
    <row r="7" spans="1:2" x14ac:dyDescent="0.3">
      <c r="A7" s="12" t="s">
        <v>1598</v>
      </c>
      <c r="B7" s="13">
        <v>281.67499999999995</v>
      </c>
    </row>
    <row r="8" spans="1:2" x14ac:dyDescent="0.3">
      <c r="A8" s="12" t="s">
        <v>2587</v>
      </c>
      <c r="B8" s="13">
        <v>289.11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CC1D5-8857-463D-972E-B11FFDE4ACF4}">
  <dimension ref="A1:O1001"/>
  <sheetViews>
    <sheetView zoomScale="115" zoomScaleNormal="115" workbookViewId="0">
      <selection activeCell="E2" sqref="E2"/>
    </sheetView>
  </sheetViews>
  <sheetFormatPr defaultRowHeight="14.4" x14ac:dyDescent="0.3"/>
  <cols>
    <col min="1" max="1" width="15.5546875" bestFit="1" customWidth="1"/>
    <col min="2" max="2" width="12.109375" bestFit="1" customWidth="1"/>
    <col min="3" max="3" width="16.44140625" bestFit="1" customWidth="1"/>
    <col min="4" max="4" width="11.33203125" style="10" customWidth="1"/>
    <col min="5" max="5" width="9.77734375" customWidth="1"/>
    <col min="6" max="6" width="21.88671875" bestFit="1" customWidth="1"/>
    <col min="7" max="7" width="27" customWidth="1"/>
    <col min="8" max="8" width="14.33203125" bestFit="1" customWidth="1"/>
    <col min="9" max="9" width="12.6640625" customWidth="1"/>
    <col min="10" max="10" width="11.6640625" customWidth="1"/>
    <col min="11" max="11" width="9.77734375" customWidth="1"/>
    <col min="12" max="12" width="10.77734375" customWidth="1"/>
    <col min="13" max="13" width="9.109375" customWidth="1"/>
    <col min="14" max="14" width="20.88671875" customWidth="1"/>
    <col min="15" max="15" width="13.6640625" bestFit="1" customWidth="1"/>
  </cols>
  <sheetData>
    <row r="1" spans="1:15" x14ac:dyDescent="0.3">
      <c r="A1" s="3" t="s">
        <v>0</v>
      </c>
      <c r="B1" s="3" t="s">
        <v>1</v>
      </c>
      <c r="C1" s="3" t="s">
        <v>3</v>
      </c>
      <c r="D1" s="9" t="s">
        <v>11</v>
      </c>
      <c r="E1" s="3" t="s">
        <v>14</v>
      </c>
      <c r="F1" s="3" t="s">
        <v>4</v>
      </c>
      <c r="G1" s="3" t="s">
        <v>2</v>
      </c>
      <c r="H1" s="3" t="s">
        <v>7</v>
      </c>
      <c r="I1" s="3" t="s">
        <v>9</v>
      </c>
      <c r="J1" s="3" t="s">
        <v>10</v>
      </c>
      <c r="K1" s="3" t="s">
        <v>12</v>
      </c>
      <c r="L1" s="3" t="s">
        <v>13</v>
      </c>
      <c r="M1" s="3" t="s">
        <v>15</v>
      </c>
      <c r="N1" s="3" t="s">
        <v>6196</v>
      </c>
      <c r="O1" s="3" t="s">
        <v>6189</v>
      </c>
    </row>
    <row r="2" spans="1:15" x14ac:dyDescent="0.3">
      <c r="A2" s="2" t="s">
        <v>490</v>
      </c>
      <c r="B2" s="5">
        <v>43713</v>
      </c>
      <c r="C2" s="2" t="s">
        <v>491</v>
      </c>
      <c r="D2" s="10" t="s">
        <v>6138</v>
      </c>
      <c r="E2" s="2">
        <v>2</v>
      </c>
      <c r="F2" s="2" t="str">
        <f>_xlfn.XLOOKUP(orders!C2,customers!$A$2:$A$1001,customers!$B$2:$B$1001,,0)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IF(I2="Rob","Robusta",IF(I2="Ara","Arabica",IF(I2="Exc","Excelsa",IF(I2="Lib","Liberica",""))))</f>
        <v>Robusta</v>
      </c>
      <c r="O2" t="str">
        <f>_xlfn.XLOOKUP(OrderDetails[[#This Row],[Customer ID]],customers!$A$1:$A$1001,customers!$I$1:$I$1001,,0)</f>
        <v>Yes</v>
      </c>
    </row>
    <row r="3" spans="1:15" x14ac:dyDescent="0.3">
      <c r="A3" s="2" t="s">
        <v>490</v>
      </c>
      <c r="B3" s="5">
        <v>43713</v>
      </c>
      <c r="C3" s="2" t="s">
        <v>491</v>
      </c>
      <c r="D3" s="10" t="s">
        <v>6139</v>
      </c>
      <c r="E3" s="2">
        <v>5</v>
      </c>
      <c r="F3" s="2" t="str">
        <f>_xlfn.XLOOKUP(orders!C3,customers!$A$2:$A$1001,customers!$B$2:$B$1001,,0)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IF(I3="Rob","Robusta",IF(I3="Ara","Arabica",IF(I3="Exc","Excelsa",IF(I3="Lib","Liberica",""))))</f>
        <v>Excelsa</v>
      </c>
      <c r="O3" t="str">
        <f>_xlfn.XLOOKUP(OrderDetails[[#This Row],[Customer ID]],customers!$A$1:$A$1001,customers!$I$1:$I$1001,,0)</f>
        <v>Yes</v>
      </c>
    </row>
    <row r="4" spans="1:15" x14ac:dyDescent="0.3">
      <c r="A4" s="2" t="s">
        <v>501</v>
      </c>
      <c r="B4" s="5">
        <v>44364</v>
      </c>
      <c r="C4" s="2" t="s">
        <v>502</v>
      </c>
      <c r="D4" s="10" t="s">
        <v>6140</v>
      </c>
      <c r="E4" s="2">
        <v>1</v>
      </c>
      <c r="F4" s="2" t="str">
        <f>_xlfn.XLOOKUP(orders!C4,customers!$A$2:$A$1001,customers!$B$2:$B$1001,,0)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_xlfn.XLOOKUP(OrderDetails[[#This Row],[Customer ID]],customers!$A$1:$A$1001,customers!$I$1:$I$1001,,0)</f>
        <v>Yes</v>
      </c>
    </row>
    <row r="5" spans="1:15" x14ac:dyDescent="0.3">
      <c r="A5" s="2" t="s">
        <v>512</v>
      </c>
      <c r="B5" s="5">
        <v>44392</v>
      </c>
      <c r="C5" s="2" t="s">
        <v>513</v>
      </c>
      <c r="D5" s="10" t="s">
        <v>6141</v>
      </c>
      <c r="E5" s="2">
        <v>2</v>
      </c>
      <c r="F5" s="2" t="str">
        <f>_xlfn.XLOOKUP(orders!C5,customers!$A$2:$A$1001,customers!$B$2:$B$1001,,0)</f>
        <v>Christoffer O' Shea</v>
      </c>
      <c r="G5" s="2" t="str">
        <f>IF(_xlfn.XLOOKUP(orders!C5,customers!$A$2:$A$1001,customers!$C$2:$C$1001,,0)=0,"",_xlfn.XLOOKUP(orders!C5,customers!$A$2:$A$1001,customers!$C$2:$C$1001,,0))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_xlfn.XLOOKUP(OrderDetails[[#This Row],[Customer ID]],customers!$A$1:$A$1001,customers!$I$1:$I$1001,,0)</f>
        <v>No</v>
      </c>
    </row>
    <row r="6" spans="1:15" x14ac:dyDescent="0.3">
      <c r="A6" s="2" t="s">
        <v>512</v>
      </c>
      <c r="B6" s="5">
        <v>44392</v>
      </c>
      <c r="C6" s="2" t="s">
        <v>513</v>
      </c>
      <c r="D6" s="10" t="s">
        <v>6142</v>
      </c>
      <c r="E6" s="2">
        <v>2</v>
      </c>
      <c r="F6" s="2" t="str">
        <f>_xlfn.XLOOKUP(orders!C6,customers!$A$2:$A$1001,customers!$B$2:$B$1001,,0)</f>
        <v>Christoffer O' Shea</v>
      </c>
      <c r="G6" s="2" t="str">
        <f>IF(_xlfn.XLOOKUP(orders!C6,customers!$A$2:$A$1001,customers!$C$2:$C$1001,,0)=0,"",_xlfn.XLOOKUP(orders!C6,customers!$A$2:$A$1001,customers!$C$2:$C$1001,,0))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_xlfn.XLOOKUP(OrderDetails[[#This Row],[Customer ID]],customers!$A$1:$A$1001,customers!$I$1:$I$1001,,0)</f>
        <v>No</v>
      </c>
    </row>
    <row r="7" spans="1:15" x14ac:dyDescent="0.3">
      <c r="A7" s="2" t="s">
        <v>519</v>
      </c>
      <c r="B7" s="5">
        <v>44412</v>
      </c>
      <c r="C7" s="2" t="s">
        <v>520</v>
      </c>
      <c r="D7" s="10" t="s">
        <v>6143</v>
      </c>
      <c r="E7" s="2">
        <v>3</v>
      </c>
      <c r="F7" s="2" t="str">
        <f>_xlfn.XLOOKUP(orders!C7,customers!$A$2:$A$1001,customers!$B$2:$B$1001,,0)</f>
        <v>Beryle Cottier</v>
      </c>
      <c r="G7" s="2" t="str">
        <f>IF(_xlfn.XLOOKUP(orders!C7,customers!$A$2:$A$1001,customers!$C$2:$C$1001,,0)=0,"",_xlfn.XLOOKUP(orders!C7,customers!$A$2:$A$1001,customers!$C$2:$C$1001,,0))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_xlfn.XLOOKUP(OrderDetails[[#This Row],[Customer ID]],customers!$A$1:$A$1001,customers!$I$1:$I$1001,,0)</f>
        <v>No</v>
      </c>
    </row>
    <row r="8" spans="1:15" x14ac:dyDescent="0.3">
      <c r="A8" s="2" t="s">
        <v>524</v>
      </c>
      <c r="B8" s="5">
        <v>44582</v>
      </c>
      <c r="C8" s="2" t="s">
        <v>525</v>
      </c>
      <c r="D8" s="10" t="s">
        <v>6144</v>
      </c>
      <c r="E8" s="2">
        <v>3</v>
      </c>
      <c r="F8" s="2" t="str">
        <f>_xlfn.XLOOKUP(orders!C8,customers!$A$2:$A$1001,customers!$B$2:$B$1001,,0)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_xlfn.XLOOKUP(OrderDetails[[#This Row],[Customer ID]],customers!$A$1:$A$1001,customers!$I$1:$I$1001,,0)</f>
        <v>Yes</v>
      </c>
    </row>
    <row r="9" spans="1:15" x14ac:dyDescent="0.3">
      <c r="A9" s="2" t="s">
        <v>530</v>
      </c>
      <c r="B9" s="5">
        <v>44701</v>
      </c>
      <c r="C9" s="2" t="s">
        <v>531</v>
      </c>
      <c r="D9" s="10" t="s">
        <v>6145</v>
      </c>
      <c r="E9" s="2">
        <v>1</v>
      </c>
      <c r="F9" s="2" t="str">
        <f>_xlfn.XLOOKUP(orders!C9,customers!$A$2:$A$1001,customers!$B$2:$B$1001,,0)</f>
        <v>Melvin Wharfe</v>
      </c>
      <c r="G9" s="2" t="str">
        <f>IF(_xlfn.XLOOKUP(orders!C9,customers!$A$2:$A$1001,customers!$C$2:$C$1001,,0)=0,"",_xlfn.XLOOKUP(orders!C9,customers!$A$2:$A$1001,customers!$C$2:$C$1001,,0))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_xlfn.XLOOKUP(OrderDetails[[#This Row],[Customer ID]],customers!$A$1:$A$1001,customers!$I$1:$I$1001,,0)</f>
        <v>Yes</v>
      </c>
    </row>
    <row r="10" spans="1:15" x14ac:dyDescent="0.3">
      <c r="A10" s="2" t="s">
        <v>535</v>
      </c>
      <c r="B10" s="5">
        <v>43467</v>
      </c>
      <c r="C10" s="2" t="s">
        <v>536</v>
      </c>
      <c r="D10" s="10" t="s">
        <v>6146</v>
      </c>
      <c r="E10" s="2">
        <v>3</v>
      </c>
      <c r="F10" s="2" t="str">
        <f>_xlfn.XLOOKUP(orders!C10,customers!$A$2:$A$1001,customers!$B$2:$B$1001,,0)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_xlfn.XLOOKUP(OrderDetails[[#This Row],[Customer ID]],customers!$A$1:$A$1001,customers!$I$1:$I$1001,,0)</f>
        <v>No</v>
      </c>
    </row>
    <row r="11" spans="1:15" x14ac:dyDescent="0.3">
      <c r="A11" s="2" t="s">
        <v>541</v>
      </c>
      <c r="B11" s="5">
        <v>43713</v>
      </c>
      <c r="C11" s="2" t="s">
        <v>542</v>
      </c>
      <c r="D11" s="10" t="s">
        <v>6146</v>
      </c>
      <c r="E11" s="2">
        <v>1</v>
      </c>
      <c r="F11" s="2" t="str">
        <f>_xlfn.XLOOKUP(orders!C11,customers!$A$2:$A$1001,customers!$B$2:$B$1001,,0)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_xlfn.XLOOKUP(OrderDetails[[#This Row],[Customer ID]],customers!$A$1:$A$1001,customers!$I$1:$I$1001,,0)</f>
        <v>No</v>
      </c>
    </row>
    <row r="12" spans="1:15" x14ac:dyDescent="0.3">
      <c r="A12" s="2" t="s">
        <v>547</v>
      </c>
      <c r="B12" s="5">
        <v>44263</v>
      </c>
      <c r="C12" s="2" t="s">
        <v>548</v>
      </c>
      <c r="D12" s="10" t="s">
        <v>6147</v>
      </c>
      <c r="E12" s="2">
        <v>4</v>
      </c>
      <c r="F12" s="2" t="str">
        <f>_xlfn.XLOOKUP(orders!C12,customers!$A$2:$A$1001,customers!$B$2:$B$1001,,0)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_xlfn.XLOOKUP(OrderDetails[[#This Row],[Customer ID]],customers!$A$1:$A$1001,customers!$I$1:$I$1001,,0)</f>
        <v>No</v>
      </c>
    </row>
    <row r="13" spans="1:15" x14ac:dyDescent="0.3">
      <c r="A13" s="2" t="s">
        <v>553</v>
      </c>
      <c r="B13" s="5">
        <v>44132</v>
      </c>
      <c r="C13" s="2" t="s">
        <v>554</v>
      </c>
      <c r="D13" s="10" t="s">
        <v>6148</v>
      </c>
      <c r="E13" s="2">
        <v>5</v>
      </c>
      <c r="F13" s="2" t="str">
        <f>_xlfn.XLOOKUP(orders!C13,customers!$A$2:$A$1001,customers!$B$2:$B$1001,,0)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_xlfn.XLOOKUP(OrderDetails[[#This Row],[Customer ID]],customers!$A$1:$A$1001,customers!$I$1:$I$1001,,0)</f>
        <v>Yes</v>
      </c>
    </row>
    <row r="14" spans="1:15" x14ac:dyDescent="0.3">
      <c r="A14" s="2" t="s">
        <v>559</v>
      </c>
      <c r="B14" s="5">
        <v>44744</v>
      </c>
      <c r="C14" s="2" t="s">
        <v>560</v>
      </c>
      <c r="D14" s="10" t="s">
        <v>6138</v>
      </c>
      <c r="E14" s="2">
        <v>5</v>
      </c>
      <c r="F14" s="2" t="str">
        <f>_xlfn.XLOOKUP(orders!C14,customers!$A$2:$A$1001,customers!$B$2:$B$1001,,0)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_xlfn.XLOOKUP(OrderDetails[[#This Row],[Customer ID]],customers!$A$1:$A$1001,customers!$I$1:$I$1001,,0)</f>
        <v>No</v>
      </c>
    </row>
    <row r="15" spans="1:15" x14ac:dyDescent="0.3">
      <c r="A15" s="2" t="s">
        <v>565</v>
      </c>
      <c r="B15" s="5">
        <v>43973</v>
      </c>
      <c r="C15" s="2" t="s">
        <v>566</v>
      </c>
      <c r="D15" s="10" t="s">
        <v>6149</v>
      </c>
      <c r="E15" s="2">
        <v>2</v>
      </c>
      <c r="F15" s="2" t="str">
        <f>_xlfn.XLOOKUP(orders!C15,customers!$A$2:$A$1001,customers!$B$2:$B$1001,,0)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_xlfn.XLOOKUP(OrderDetails[[#This Row],[Customer ID]],customers!$A$1:$A$1001,customers!$I$1:$I$1001,,0)</f>
        <v>No</v>
      </c>
    </row>
    <row r="16" spans="1:15" x14ac:dyDescent="0.3">
      <c r="A16" s="2" t="s">
        <v>570</v>
      </c>
      <c r="B16" s="5">
        <v>44656</v>
      </c>
      <c r="C16" s="2" t="s">
        <v>571</v>
      </c>
      <c r="D16" s="10" t="s">
        <v>6150</v>
      </c>
      <c r="E16" s="2">
        <v>3</v>
      </c>
      <c r="F16" s="2" t="str">
        <f>_xlfn.XLOOKUP(orders!C16,customers!$A$2:$A$1001,customers!$B$2:$B$1001,,0)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_xlfn.XLOOKUP(OrderDetails[[#This Row],[Customer ID]],customers!$A$1:$A$1001,customers!$I$1:$I$1001,,0)</f>
        <v>Yes</v>
      </c>
    </row>
    <row r="17" spans="1:15" x14ac:dyDescent="0.3">
      <c r="A17" s="2" t="s">
        <v>576</v>
      </c>
      <c r="B17" s="5">
        <v>44719</v>
      </c>
      <c r="C17" s="2" t="s">
        <v>577</v>
      </c>
      <c r="D17" s="10" t="s">
        <v>6151</v>
      </c>
      <c r="E17" s="2">
        <v>5</v>
      </c>
      <c r="F17" s="2" t="str">
        <f>_xlfn.XLOOKUP(orders!C17,customers!$A$2:$A$1001,customers!$B$2:$B$1001,,0)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_xlfn.XLOOKUP(OrderDetails[[#This Row],[Customer ID]],customers!$A$1:$A$1001,customers!$I$1:$I$1001,,0)</f>
        <v>No</v>
      </c>
    </row>
    <row r="18" spans="1:15" x14ac:dyDescent="0.3">
      <c r="A18" s="2" t="s">
        <v>581</v>
      </c>
      <c r="B18" s="5">
        <v>43544</v>
      </c>
      <c r="C18" s="2" t="s">
        <v>582</v>
      </c>
      <c r="D18" s="10" t="s">
        <v>6152</v>
      </c>
      <c r="E18" s="2">
        <v>6</v>
      </c>
      <c r="F18" s="2" t="str">
        <f>_xlfn.XLOOKUP(orders!C18,customers!$A$2:$A$1001,customers!$B$2:$B$1001,,0)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_xlfn.XLOOKUP(OrderDetails[[#This Row],[Customer ID]],customers!$A$1:$A$1001,customers!$I$1:$I$1001,,0)</f>
        <v>No</v>
      </c>
    </row>
    <row r="19" spans="1:15" x14ac:dyDescent="0.3">
      <c r="A19" s="2" t="s">
        <v>587</v>
      </c>
      <c r="B19" s="5">
        <v>43757</v>
      </c>
      <c r="C19" s="2" t="s">
        <v>588</v>
      </c>
      <c r="D19" s="10" t="s">
        <v>6140</v>
      </c>
      <c r="E19" s="2">
        <v>6</v>
      </c>
      <c r="F19" s="2" t="str">
        <f>_xlfn.XLOOKUP(orders!C19,customers!$A$2:$A$1001,customers!$B$2:$B$1001,,0)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_xlfn.XLOOKUP(OrderDetails[[#This Row],[Customer ID]],customers!$A$1:$A$1001,customers!$I$1:$I$1001,,0)</f>
        <v>No</v>
      </c>
    </row>
    <row r="20" spans="1:15" x14ac:dyDescent="0.3">
      <c r="A20" s="2" t="s">
        <v>593</v>
      </c>
      <c r="B20" s="5">
        <v>43629</v>
      </c>
      <c r="C20" s="2" t="s">
        <v>594</v>
      </c>
      <c r="D20" s="10" t="s">
        <v>6149</v>
      </c>
      <c r="E20" s="2">
        <v>4</v>
      </c>
      <c r="F20" s="2" t="str">
        <f>_xlfn.XLOOKUP(orders!C20,customers!$A$2:$A$1001,customers!$B$2:$B$1001,,0)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_xlfn.XLOOKUP(OrderDetails[[#This Row],[Customer ID]],customers!$A$1:$A$1001,customers!$I$1:$I$1001,,0)</f>
        <v>Yes</v>
      </c>
    </row>
    <row r="21" spans="1:15" x14ac:dyDescent="0.3">
      <c r="A21" s="2" t="s">
        <v>598</v>
      </c>
      <c r="B21" s="5">
        <v>44169</v>
      </c>
      <c r="C21" s="2" t="s">
        <v>599</v>
      </c>
      <c r="D21" s="10" t="s">
        <v>6152</v>
      </c>
      <c r="E21" s="2">
        <v>5</v>
      </c>
      <c r="F21" s="2" t="str">
        <f>_xlfn.XLOOKUP(orders!C21,customers!$A$2:$A$1001,customers!$B$2:$B$1001,,0)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_xlfn.XLOOKUP(OrderDetails[[#This Row],[Customer ID]],customers!$A$1:$A$1001,customers!$I$1:$I$1001,,0)</f>
        <v>Yes</v>
      </c>
    </row>
    <row r="22" spans="1:15" x14ac:dyDescent="0.3">
      <c r="A22" s="2" t="s">
        <v>598</v>
      </c>
      <c r="B22" s="5">
        <v>44169</v>
      </c>
      <c r="C22" s="2" t="s">
        <v>599</v>
      </c>
      <c r="D22" s="10" t="s">
        <v>6153</v>
      </c>
      <c r="E22" s="2">
        <v>4</v>
      </c>
      <c r="F22" s="2" t="str">
        <f>_xlfn.XLOOKUP(orders!C22,customers!$A$2:$A$1001,customers!$B$2:$B$1001,,0)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_xlfn.XLOOKUP(OrderDetails[[#This Row],[Customer ID]],customers!$A$1:$A$1001,customers!$I$1:$I$1001,,0)</f>
        <v>Yes</v>
      </c>
    </row>
    <row r="23" spans="1:15" x14ac:dyDescent="0.3">
      <c r="A23" s="2" t="s">
        <v>608</v>
      </c>
      <c r="B23" s="5">
        <v>44169</v>
      </c>
      <c r="C23" s="2" t="s">
        <v>609</v>
      </c>
      <c r="D23" s="10" t="s">
        <v>6154</v>
      </c>
      <c r="E23" s="2">
        <v>6</v>
      </c>
      <c r="F23" s="2" t="str">
        <f>_xlfn.XLOOKUP(orders!C23,customers!$A$2:$A$1001,customers!$B$2:$B$1001,,0)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_xlfn.XLOOKUP(OrderDetails[[#This Row],[Customer ID]],customers!$A$1:$A$1001,customers!$I$1:$I$1001,,0)</f>
        <v>No</v>
      </c>
    </row>
    <row r="24" spans="1:15" x14ac:dyDescent="0.3">
      <c r="A24" s="2" t="s">
        <v>614</v>
      </c>
      <c r="B24" s="5">
        <v>44218</v>
      </c>
      <c r="C24" s="2" t="s">
        <v>615</v>
      </c>
      <c r="D24" s="10" t="s">
        <v>6151</v>
      </c>
      <c r="E24" s="2">
        <v>4</v>
      </c>
      <c r="F24" s="2" t="str">
        <f>_xlfn.XLOOKUP(orders!C24,customers!$A$2:$A$1001,customers!$B$2:$B$1001,,0)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_xlfn.XLOOKUP(OrderDetails[[#This Row],[Customer ID]],customers!$A$1:$A$1001,customers!$I$1:$I$1001,,0)</f>
        <v>Yes</v>
      </c>
    </row>
    <row r="25" spans="1:15" x14ac:dyDescent="0.3">
      <c r="A25" s="2" t="s">
        <v>620</v>
      </c>
      <c r="B25" s="5">
        <v>44603</v>
      </c>
      <c r="C25" s="2" t="s">
        <v>621</v>
      </c>
      <c r="D25" s="10" t="s">
        <v>6154</v>
      </c>
      <c r="E25" s="2">
        <v>4</v>
      </c>
      <c r="F25" s="2" t="str">
        <f>_xlfn.XLOOKUP(orders!C25,customers!$A$2:$A$1001,customers!$B$2:$B$1001,,0)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_xlfn.XLOOKUP(OrderDetails[[#This Row],[Customer ID]],customers!$A$1:$A$1001,customers!$I$1:$I$1001,,0)</f>
        <v>Yes</v>
      </c>
    </row>
    <row r="26" spans="1:15" x14ac:dyDescent="0.3">
      <c r="A26" s="2" t="s">
        <v>626</v>
      </c>
      <c r="B26" s="5">
        <v>44454</v>
      </c>
      <c r="C26" s="2" t="s">
        <v>627</v>
      </c>
      <c r="D26" s="10" t="s">
        <v>6155</v>
      </c>
      <c r="E26" s="2">
        <v>1</v>
      </c>
      <c r="F26" s="2" t="str">
        <f>_xlfn.XLOOKUP(orders!C26,customers!$A$2:$A$1001,customers!$B$2:$B$1001,,0)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_xlfn.XLOOKUP(OrderDetails[[#This Row],[Customer ID]],customers!$A$1:$A$1001,customers!$I$1:$I$1001,,0)</f>
        <v>No</v>
      </c>
    </row>
    <row r="27" spans="1:15" x14ac:dyDescent="0.3">
      <c r="A27" s="2" t="s">
        <v>632</v>
      </c>
      <c r="B27" s="5">
        <v>44128</v>
      </c>
      <c r="C27" s="2" t="s">
        <v>633</v>
      </c>
      <c r="D27" s="10" t="s">
        <v>6156</v>
      </c>
      <c r="E27" s="2">
        <v>3</v>
      </c>
      <c r="F27" s="2" t="str">
        <f>_xlfn.XLOOKUP(orders!C27,customers!$A$2:$A$1001,customers!$B$2:$B$1001,,0)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_xlfn.XLOOKUP(OrderDetails[[#This Row],[Customer ID]],customers!$A$1:$A$1001,customers!$I$1:$I$1001,,0)</f>
        <v>Yes</v>
      </c>
    </row>
    <row r="28" spans="1:15" x14ac:dyDescent="0.3">
      <c r="A28" s="2" t="s">
        <v>637</v>
      </c>
      <c r="B28" s="5">
        <v>43516</v>
      </c>
      <c r="C28" s="2" t="s">
        <v>638</v>
      </c>
      <c r="D28" s="10" t="s">
        <v>6157</v>
      </c>
      <c r="E28" s="2">
        <v>4</v>
      </c>
      <c r="F28" s="2" t="str">
        <f>_xlfn.XLOOKUP(orders!C28,customers!$A$2:$A$1001,customers!$B$2:$B$1001,,0)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_xlfn.XLOOKUP(OrderDetails[[#This Row],[Customer ID]],customers!$A$1:$A$1001,customers!$I$1:$I$1001,,0)</f>
        <v>Yes</v>
      </c>
    </row>
    <row r="29" spans="1:15" x14ac:dyDescent="0.3">
      <c r="A29" s="2" t="s">
        <v>643</v>
      </c>
      <c r="B29" s="5">
        <v>43746</v>
      </c>
      <c r="C29" s="2" t="s">
        <v>644</v>
      </c>
      <c r="D29" s="10" t="s">
        <v>6152</v>
      </c>
      <c r="E29" s="2">
        <v>5</v>
      </c>
      <c r="F29" s="2" t="str">
        <f>_xlfn.XLOOKUP(orders!C29,customers!$A$2:$A$1001,customers!$B$2:$B$1001,,0)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_xlfn.XLOOKUP(OrderDetails[[#This Row],[Customer ID]],customers!$A$1:$A$1001,customers!$I$1:$I$1001,,0)</f>
        <v>No</v>
      </c>
    </row>
    <row r="30" spans="1:15" x14ac:dyDescent="0.3">
      <c r="A30" s="2" t="s">
        <v>649</v>
      </c>
      <c r="B30" s="5">
        <v>44775</v>
      </c>
      <c r="C30" s="2" t="s">
        <v>650</v>
      </c>
      <c r="D30" s="10" t="s">
        <v>6158</v>
      </c>
      <c r="E30" s="2">
        <v>3</v>
      </c>
      <c r="F30" s="2" t="str">
        <f>_xlfn.XLOOKUP(orders!C30,customers!$A$2:$A$1001,customers!$B$2:$B$1001,,0)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_xlfn.XLOOKUP(OrderDetails[[#This Row],[Customer ID]],customers!$A$1:$A$1001,customers!$I$1:$I$1001,,0)</f>
        <v>No</v>
      </c>
    </row>
    <row r="31" spans="1:15" x14ac:dyDescent="0.3">
      <c r="A31" s="2" t="s">
        <v>655</v>
      </c>
      <c r="B31" s="5">
        <v>43516</v>
      </c>
      <c r="C31" s="2" t="s">
        <v>656</v>
      </c>
      <c r="D31" s="10" t="s">
        <v>6147</v>
      </c>
      <c r="E31" s="2">
        <v>4</v>
      </c>
      <c r="F31" s="2" t="str">
        <f>_xlfn.XLOOKUP(orders!C31,customers!$A$2:$A$1001,customers!$B$2:$B$1001,,0)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_xlfn.XLOOKUP(OrderDetails[[#This Row],[Customer ID]],customers!$A$1:$A$1001,customers!$I$1:$I$1001,,0)</f>
        <v>Yes</v>
      </c>
    </row>
    <row r="32" spans="1:15" x14ac:dyDescent="0.3">
      <c r="A32" s="2" t="s">
        <v>661</v>
      </c>
      <c r="B32" s="5">
        <v>44464</v>
      </c>
      <c r="C32" s="2" t="s">
        <v>662</v>
      </c>
      <c r="D32" s="10" t="s">
        <v>6159</v>
      </c>
      <c r="E32" s="2">
        <v>5</v>
      </c>
      <c r="F32" s="2" t="str">
        <f>_xlfn.XLOOKUP(orders!C32,customers!$A$2:$A$1001,customers!$B$2:$B$1001,,0)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_xlfn.XLOOKUP(OrderDetails[[#This Row],[Customer ID]],customers!$A$1:$A$1001,customers!$I$1:$I$1001,,0)</f>
        <v>No</v>
      </c>
    </row>
    <row r="33" spans="1:15" x14ac:dyDescent="0.3">
      <c r="A33" s="2" t="s">
        <v>661</v>
      </c>
      <c r="B33" s="5">
        <v>44464</v>
      </c>
      <c r="C33" s="2" t="s">
        <v>662</v>
      </c>
      <c r="D33" s="10" t="s">
        <v>6158</v>
      </c>
      <c r="E33" s="2">
        <v>6</v>
      </c>
      <c r="F33" s="2" t="str">
        <f>_xlfn.XLOOKUP(orders!C33,customers!$A$2:$A$1001,customers!$B$2:$B$1001,,0)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_xlfn.XLOOKUP(OrderDetails[[#This Row],[Customer ID]],customers!$A$1:$A$1001,customers!$I$1:$I$1001,,0)</f>
        <v>No</v>
      </c>
    </row>
    <row r="34" spans="1:15" x14ac:dyDescent="0.3">
      <c r="A34" s="2" t="s">
        <v>661</v>
      </c>
      <c r="B34" s="5">
        <v>44464</v>
      </c>
      <c r="C34" s="2" t="s">
        <v>662</v>
      </c>
      <c r="D34" s="10" t="s">
        <v>6160</v>
      </c>
      <c r="E34" s="2">
        <v>6</v>
      </c>
      <c r="F34" s="2" t="str">
        <f>_xlfn.XLOOKUP(orders!C34,customers!$A$2:$A$1001,customers!$B$2:$B$1001,,0)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_xlfn.XLOOKUP(OrderDetails[[#This Row],[Customer ID]],customers!$A$1:$A$1001,customers!$I$1:$I$1001,,0)</f>
        <v>No</v>
      </c>
    </row>
    <row r="35" spans="1:15" x14ac:dyDescent="0.3">
      <c r="A35" s="2" t="s">
        <v>676</v>
      </c>
      <c r="B35" s="5">
        <v>44394</v>
      </c>
      <c r="C35" s="2" t="s">
        <v>677</v>
      </c>
      <c r="D35" s="10" t="s">
        <v>6145</v>
      </c>
      <c r="E35" s="2">
        <v>5</v>
      </c>
      <c r="F35" s="2" t="str">
        <f>_xlfn.XLOOKUP(orders!C35,customers!$A$2:$A$1001,customers!$B$2:$B$1001,,0)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_xlfn.XLOOKUP(OrderDetails[[#This Row],[Customer ID]],customers!$A$1:$A$1001,customers!$I$1:$I$1001,,0)</f>
        <v>No</v>
      </c>
    </row>
    <row r="36" spans="1:15" x14ac:dyDescent="0.3">
      <c r="A36" s="2" t="s">
        <v>681</v>
      </c>
      <c r="B36" s="5">
        <v>44011</v>
      </c>
      <c r="C36" s="2" t="s">
        <v>682</v>
      </c>
      <c r="D36" s="10" t="s">
        <v>6161</v>
      </c>
      <c r="E36" s="2">
        <v>6</v>
      </c>
      <c r="F36" s="2" t="str">
        <f>_xlfn.XLOOKUP(orders!C36,customers!$A$2:$A$1001,customers!$B$2:$B$1001,,0)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_xlfn.XLOOKUP(OrderDetails[[#This Row],[Customer ID]],customers!$A$1:$A$1001,customers!$I$1:$I$1001,,0)</f>
        <v>Yes</v>
      </c>
    </row>
    <row r="37" spans="1:15" x14ac:dyDescent="0.3">
      <c r="A37" s="2" t="s">
        <v>687</v>
      </c>
      <c r="B37" s="5">
        <v>44348</v>
      </c>
      <c r="C37" s="2" t="s">
        <v>688</v>
      </c>
      <c r="D37" s="10" t="s">
        <v>6158</v>
      </c>
      <c r="E37" s="2">
        <v>6</v>
      </c>
      <c r="F37" s="2" t="str">
        <f>_xlfn.XLOOKUP(orders!C37,customers!$A$2:$A$1001,customers!$B$2:$B$1001,,0)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_xlfn.XLOOKUP(OrderDetails[[#This Row],[Customer ID]],customers!$A$1:$A$1001,customers!$I$1:$I$1001,,0)</f>
        <v>No</v>
      </c>
    </row>
    <row r="38" spans="1:15" x14ac:dyDescent="0.3">
      <c r="A38" s="2" t="s">
        <v>693</v>
      </c>
      <c r="B38" s="5">
        <v>44233</v>
      </c>
      <c r="C38" s="2" t="s">
        <v>694</v>
      </c>
      <c r="D38" s="10" t="s">
        <v>6159</v>
      </c>
      <c r="E38" s="2">
        <v>2</v>
      </c>
      <c r="F38" s="2" t="str">
        <f>_xlfn.XLOOKUP(orders!C38,customers!$A$2:$A$1001,customers!$B$2:$B$1001,,0)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_xlfn.XLOOKUP(OrderDetails[[#This Row],[Customer ID]],customers!$A$1:$A$1001,customers!$I$1:$I$1001,,0)</f>
        <v>No</v>
      </c>
    </row>
    <row r="39" spans="1:15" x14ac:dyDescent="0.3">
      <c r="A39" s="2" t="s">
        <v>699</v>
      </c>
      <c r="B39" s="5">
        <v>43580</v>
      </c>
      <c r="C39" s="2" t="s">
        <v>700</v>
      </c>
      <c r="D39" s="10" t="s">
        <v>6161</v>
      </c>
      <c r="E39" s="2">
        <v>3</v>
      </c>
      <c r="F39" s="2" t="str">
        <f>_xlfn.XLOOKUP(orders!C39,customers!$A$2:$A$1001,customers!$B$2:$B$1001,,0)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_xlfn.XLOOKUP(OrderDetails[[#This Row],[Customer ID]],customers!$A$1:$A$1001,customers!$I$1:$I$1001,,0)</f>
        <v>No</v>
      </c>
    </row>
    <row r="40" spans="1:15" x14ac:dyDescent="0.3">
      <c r="A40" s="2" t="s">
        <v>705</v>
      </c>
      <c r="B40" s="5">
        <v>43946</v>
      </c>
      <c r="C40" s="2" t="s">
        <v>706</v>
      </c>
      <c r="D40" s="10" t="s">
        <v>6151</v>
      </c>
      <c r="E40" s="2">
        <v>5</v>
      </c>
      <c r="F40" s="2" t="str">
        <f>_xlfn.XLOOKUP(orders!C40,customers!$A$2:$A$1001,customers!$B$2:$B$1001,,0)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_xlfn.XLOOKUP(OrderDetails[[#This Row],[Customer ID]],customers!$A$1:$A$1001,customers!$I$1:$I$1001,,0)</f>
        <v>No</v>
      </c>
    </row>
    <row r="41" spans="1:15" x14ac:dyDescent="0.3">
      <c r="A41" s="2" t="s">
        <v>711</v>
      </c>
      <c r="B41" s="5">
        <v>44524</v>
      </c>
      <c r="C41" s="2" t="s">
        <v>712</v>
      </c>
      <c r="D41" s="10" t="s">
        <v>6138</v>
      </c>
      <c r="E41" s="2">
        <v>6</v>
      </c>
      <c r="F41" s="2" t="str">
        <f>_xlfn.XLOOKUP(orders!C41,customers!$A$2:$A$1001,customers!$B$2:$B$1001,,0)</f>
        <v>Hy Zanetto</v>
      </c>
      <c r="G41" s="2" t="str">
        <f>IF(_xlfn.XLOOKUP(orders!C41,customers!$A$2:$A$1001,customers!$C$2:$C$1001,,0)=0,"",_xlfn.XLOOKUP(orders!C41,customers!$A$2:$A$1001,customers!$C$2:$C$1001,,0))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_xlfn.XLOOKUP(OrderDetails[[#This Row],[Customer ID]],customers!$A$1:$A$1001,customers!$I$1:$I$1001,,0)</f>
        <v>Yes</v>
      </c>
    </row>
    <row r="42" spans="1:15" x14ac:dyDescent="0.3">
      <c r="A42" s="2" t="s">
        <v>715</v>
      </c>
      <c r="B42" s="5">
        <v>44305</v>
      </c>
      <c r="C42" s="2" t="s">
        <v>716</v>
      </c>
      <c r="D42" s="10" t="s">
        <v>6162</v>
      </c>
      <c r="E42" s="2">
        <v>3</v>
      </c>
      <c r="F42" s="2" t="str">
        <f>_xlfn.XLOOKUP(orders!C42,customers!$A$2:$A$1001,customers!$B$2:$B$1001,,0)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_xlfn.XLOOKUP(OrderDetails[[#This Row],[Customer ID]],customers!$A$1:$A$1001,customers!$I$1:$I$1001,,0)</f>
        <v>No</v>
      </c>
    </row>
    <row r="43" spans="1:15" x14ac:dyDescent="0.3">
      <c r="A43" s="2" t="s">
        <v>720</v>
      </c>
      <c r="B43" s="5">
        <v>44749</v>
      </c>
      <c r="C43" s="2" t="s">
        <v>721</v>
      </c>
      <c r="D43" s="10" t="s">
        <v>6153</v>
      </c>
      <c r="E43" s="2">
        <v>2</v>
      </c>
      <c r="F43" s="2" t="str">
        <f>_xlfn.XLOOKUP(orders!C43,customers!$A$2:$A$1001,customers!$B$2:$B$1001,,0)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_xlfn.XLOOKUP(OrderDetails[[#This Row],[Customer ID]],customers!$A$1:$A$1001,customers!$I$1:$I$1001,,0)</f>
        <v>Yes</v>
      </c>
    </row>
    <row r="44" spans="1:15" x14ac:dyDescent="0.3">
      <c r="A44" s="2" t="s">
        <v>726</v>
      </c>
      <c r="B44" s="5">
        <v>43607</v>
      </c>
      <c r="C44" s="2" t="s">
        <v>727</v>
      </c>
      <c r="D44" s="10" t="s">
        <v>6163</v>
      </c>
      <c r="E44" s="2">
        <v>3</v>
      </c>
      <c r="F44" s="2" t="str">
        <f>_xlfn.XLOOKUP(orders!C44,customers!$A$2:$A$1001,customers!$B$2:$B$1001,,0)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_xlfn.XLOOKUP(OrderDetails[[#This Row],[Customer ID]],customers!$A$1:$A$1001,customers!$I$1:$I$1001,,0)</f>
        <v>Yes</v>
      </c>
    </row>
    <row r="45" spans="1:15" x14ac:dyDescent="0.3">
      <c r="A45" s="2" t="s">
        <v>733</v>
      </c>
      <c r="B45" s="5">
        <v>44473</v>
      </c>
      <c r="C45" s="2" t="s">
        <v>734</v>
      </c>
      <c r="D45" s="10" t="s">
        <v>6164</v>
      </c>
      <c r="E45" s="2">
        <v>2</v>
      </c>
      <c r="F45" s="2" t="str">
        <f>_xlfn.XLOOKUP(orders!C45,customers!$A$2:$A$1001,customers!$B$2:$B$1001,,0)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_xlfn.XLOOKUP(OrderDetails[[#This Row],[Customer ID]],customers!$A$1:$A$1001,customers!$I$1:$I$1001,,0)</f>
        <v>No</v>
      </c>
    </row>
    <row r="46" spans="1:15" x14ac:dyDescent="0.3">
      <c r="A46" s="2" t="s">
        <v>738</v>
      </c>
      <c r="B46" s="5">
        <v>43932</v>
      </c>
      <c r="C46" s="2" t="s">
        <v>739</v>
      </c>
      <c r="D46" s="10" t="s">
        <v>6139</v>
      </c>
      <c r="E46" s="2">
        <v>2</v>
      </c>
      <c r="F46" s="2" t="str">
        <f>_xlfn.XLOOKUP(orders!C46,customers!$A$2:$A$1001,customers!$B$2:$B$1001,,0)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_xlfn.XLOOKUP(OrderDetails[[#This Row],[Customer ID]],customers!$A$1:$A$1001,customers!$I$1:$I$1001,,0)</f>
        <v>Yes</v>
      </c>
    </row>
    <row r="47" spans="1:15" x14ac:dyDescent="0.3">
      <c r="A47" s="2" t="s">
        <v>744</v>
      </c>
      <c r="B47" s="5">
        <v>44592</v>
      </c>
      <c r="C47" s="2" t="s">
        <v>745</v>
      </c>
      <c r="D47" s="10" t="s">
        <v>6165</v>
      </c>
      <c r="E47" s="2">
        <v>6</v>
      </c>
      <c r="F47" s="2" t="str">
        <f>_xlfn.XLOOKUP(orders!C47,customers!$A$2:$A$1001,customers!$B$2:$B$1001,,0)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_xlfn.XLOOKUP(OrderDetails[[#This Row],[Customer ID]],customers!$A$1:$A$1001,customers!$I$1:$I$1001,,0)</f>
        <v>No</v>
      </c>
    </row>
    <row r="48" spans="1:15" x14ac:dyDescent="0.3">
      <c r="A48" s="2" t="s">
        <v>750</v>
      </c>
      <c r="B48" s="5">
        <v>43776</v>
      </c>
      <c r="C48" s="2" t="s">
        <v>751</v>
      </c>
      <c r="D48" s="10" t="s">
        <v>6166</v>
      </c>
      <c r="E48" s="2">
        <v>2</v>
      </c>
      <c r="F48" s="2" t="str">
        <f>_xlfn.XLOOKUP(orders!C48,customers!$A$2:$A$1001,customers!$B$2:$B$1001,,0)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_xlfn.XLOOKUP(OrderDetails[[#This Row],[Customer ID]],customers!$A$1:$A$1001,customers!$I$1:$I$1001,,0)</f>
        <v>Yes</v>
      </c>
    </row>
    <row r="49" spans="1:15" x14ac:dyDescent="0.3">
      <c r="A49" s="2" t="s">
        <v>755</v>
      </c>
      <c r="B49" s="5">
        <v>43644</v>
      </c>
      <c r="C49" s="2" t="s">
        <v>756</v>
      </c>
      <c r="D49" s="10" t="s">
        <v>6167</v>
      </c>
      <c r="E49" s="2">
        <v>2</v>
      </c>
      <c r="F49" s="2" t="str">
        <f>_xlfn.XLOOKUP(orders!C49,customers!$A$2:$A$1001,customers!$B$2:$B$1001,,0)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_xlfn.XLOOKUP(OrderDetails[[#This Row],[Customer ID]],customers!$A$1:$A$1001,customers!$I$1:$I$1001,,0)</f>
        <v>Yes</v>
      </c>
    </row>
    <row r="50" spans="1:15" x14ac:dyDescent="0.3">
      <c r="A50" s="2" t="s">
        <v>761</v>
      </c>
      <c r="B50" s="5">
        <v>44085</v>
      </c>
      <c r="C50" s="2" t="s">
        <v>762</v>
      </c>
      <c r="D50" s="10" t="s">
        <v>6168</v>
      </c>
      <c r="E50" s="2">
        <v>4</v>
      </c>
      <c r="F50" s="2" t="str">
        <f>_xlfn.XLOOKUP(orders!C50,customers!$A$2:$A$1001,customers!$B$2:$B$1001,,0)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_xlfn.XLOOKUP(OrderDetails[[#This Row],[Customer ID]],customers!$A$1:$A$1001,customers!$I$1:$I$1001,,0)</f>
        <v>No</v>
      </c>
    </row>
    <row r="51" spans="1:15" x14ac:dyDescent="0.3">
      <c r="A51" s="2" t="s">
        <v>766</v>
      </c>
      <c r="B51" s="5">
        <v>44790</v>
      </c>
      <c r="C51" s="2" t="s">
        <v>767</v>
      </c>
      <c r="D51" s="10" t="s">
        <v>6140</v>
      </c>
      <c r="E51" s="2">
        <v>3</v>
      </c>
      <c r="F51" s="2" t="str">
        <f>_xlfn.XLOOKUP(orders!C51,customers!$A$2:$A$1001,customers!$B$2:$B$1001,,0)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_xlfn.XLOOKUP(OrderDetails[[#This Row],[Customer ID]],customers!$A$1:$A$1001,customers!$I$1:$I$1001,,0)</f>
        <v>No</v>
      </c>
    </row>
    <row r="52" spans="1:15" x14ac:dyDescent="0.3">
      <c r="A52" s="2" t="s">
        <v>772</v>
      </c>
      <c r="B52" s="5">
        <v>44792</v>
      </c>
      <c r="C52" s="2" t="s">
        <v>773</v>
      </c>
      <c r="D52" s="10" t="s">
        <v>6169</v>
      </c>
      <c r="E52" s="2">
        <v>2</v>
      </c>
      <c r="F52" s="2" t="str">
        <f>_xlfn.XLOOKUP(orders!C52,customers!$A$2:$A$1001,customers!$B$2:$B$1001,,0)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_xlfn.XLOOKUP(OrderDetails[[#This Row],[Customer ID]],customers!$A$1:$A$1001,customers!$I$1:$I$1001,,0)</f>
        <v>No</v>
      </c>
    </row>
    <row r="53" spans="1:15" x14ac:dyDescent="0.3">
      <c r="A53" s="2" t="s">
        <v>778</v>
      </c>
      <c r="B53" s="5">
        <v>43600</v>
      </c>
      <c r="C53" s="2" t="s">
        <v>779</v>
      </c>
      <c r="D53" s="10" t="s">
        <v>6164</v>
      </c>
      <c r="E53" s="2">
        <v>4</v>
      </c>
      <c r="F53" s="2" t="str">
        <f>_xlfn.XLOOKUP(orders!C53,customers!$A$2:$A$1001,customers!$B$2:$B$1001,,0)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_xlfn.XLOOKUP(OrderDetails[[#This Row],[Customer ID]],customers!$A$1:$A$1001,customers!$I$1:$I$1001,,0)</f>
        <v>Yes</v>
      </c>
    </row>
    <row r="54" spans="1:15" x14ac:dyDescent="0.3">
      <c r="A54" s="2" t="s">
        <v>784</v>
      </c>
      <c r="B54" s="5">
        <v>43719</v>
      </c>
      <c r="C54" s="2" t="s">
        <v>785</v>
      </c>
      <c r="D54" s="10" t="s">
        <v>6146</v>
      </c>
      <c r="E54" s="2">
        <v>5</v>
      </c>
      <c r="F54" s="2" t="str">
        <f>_xlfn.XLOOKUP(orders!C54,customers!$A$2:$A$1001,customers!$B$2:$B$1001,,0)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_xlfn.XLOOKUP(OrderDetails[[#This Row],[Customer ID]],customers!$A$1:$A$1001,customers!$I$1:$I$1001,,0)</f>
        <v>No</v>
      </c>
    </row>
    <row r="55" spans="1:15" x14ac:dyDescent="0.3">
      <c r="A55" s="2" t="s">
        <v>784</v>
      </c>
      <c r="B55" s="5">
        <v>43719</v>
      </c>
      <c r="C55" s="2" t="s">
        <v>785</v>
      </c>
      <c r="D55" s="10" t="s">
        <v>6164</v>
      </c>
      <c r="E55" s="2">
        <v>2</v>
      </c>
      <c r="F55" s="2" t="str">
        <f>_xlfn.XLOOKUP(orders!C55,customers!$A$2:$A$1001,customers!$B$2:$B$1001,,0)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_xlfn.XLOOKUP(OrderDetails[[#This Row],[Customer ID]],customers!$A$1:$A$1001,customers!$I$1:$I$1001,,0)</f>
        <v>No</v>
      </c>
    </row>
    <row r="56" spans="1:15" x14ac:dyDescent="0.3">
      <c r="A56" s="2" t="s">
        <v>794</v>
      </c>
      <c r="B56" s="5">
        <v>44271</v>
      </c>
      <c r="C56" s="2" t="s">
        <v>795</v>
      </c>
      <c r="D56" s="10" t="s">
        <v>6162</v>
      </c>
      <c r="E56" s="2">
        <v>5</v>
      </c>
      <c r="F56" s="2" t="str">
        <f>_xlfn.XLOOKUP(orders!C56,customers!$A$2:$A$1001,customers!$B$2:$B$1001,,0)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_xlfn.XLOOKUP(OrderDetails[[#This Row],[Customer ID]],customers!$A$1:$A$1001,customers!$I$1:$I$1001,,0)</f>
        <v>No</v>
      </c>
    </row>
    <row r="57" spans="1:15" x14ac:dyDescent="0.3">
      <c r="A57" s="2" t="s">
        <v>800</v>
      </c>
      <c r="B57" s="5">
        <v>44168</v>
      </c>
      <c r="C57" s="2" t="s">
        <v>801</v>
      </c>
      <c r="D57" s="10" t="s">
        <v>6170</v>
      </c>
      <c r="E57" s="2">
        <v>3</v>
      </c>
      <c r="F57" s="2" t="str">
        <f>_xlfn.XLOOKUP(orders!C57,customers!$A$2:$A$1001,customers!$B$2:$B$1001,,0)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_xlfn.XLOOKUP(OrderDetails[[#This Row],[Customer ID]],customers!$A$1:$A$1001,customers!$I$1:$I$1001,,0)</f>
        <v>No</v>
      </c>
    </row>
    <row r="58" spans="1:15" x14ac:dyDescent="0.3">
      <c r="A58" s="2" t="s">
        <v>805</v>
      </c>
      <c r="B58" s="5">
        <v>43857</v>
      </c>
      <c r="C58" s="2" t="s">
        <v>806</v>
      </c>
      <c r="D58" s="10" t="s">
        <v>6153</v>
      </c>
      <c r="E58" s="2">
        <v>3</v>
      </c>
      <c r="F58" s="2" t="str">
        <f>_xlfn.XLOOKUP(orders!C58,customers!$A$2:$A$1001,customers!$B$2:$B$1001,,0)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_xlfn.XLOOKUP(OrderDetails[[#This Row],[Customer ID]],customers!$A$1:$A$1001,customers!$I$1:$I$1001,,0)</f>
        <v>Yes</v>
      </c>
    </row>
    <row r="59" spans="1:15" x14ac:dyDescent="0.3">
      <c r="A59" s="2" t="s">
        <v>811</v>
      </c>
      <c r="B59" s="5">
        <v>44759</v>
      </c>
      <c r="C59" s="2" t="s">
        <v>812</v>
      </c>
      <c r="D59" s="10" t="s">
        <v>6171</v>
      </c>
      <c r="E59" s="2">
        <v>4</v>
      </c>
      <c r="F59" s="2" t="str">
        <f>_xlfn.XLOOKUP(orders!C59,customers!$A$2:$A$1001,customers!$B$2:$B$1001,,0)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_xlfn.XLOOKUP(OrderDetails[[#This Row],[Customer ID]],customers!$A$1:$A$1001,customers!$I$1:$I$1001,,0)</f>
        <v>No</v>
      </c>
    </row>
    <row r="60" spans="1:15" x14ac:dyDescent="0.3">
      <c r="A60" s="2" t="s">
        <v>817</v>
      </c>
      <c r="B60" s="5">
        <v>44624</v>
      </c>
      <c r="C60" s="2" t="s">
        <v>818</v>
      </c>
      <c r="D60" s="10" t="s">
        <v>6165</v>
      </c>
      <c r="E60" s="2">
        <v>3</v>
      </c>
      <c r="F60" s="2" t="str">
        <f>_xlfn.XLOOKUP(orders!C60,customers!$A$2:$A$1001,customers!$B$2:$B$1001,,0)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_xlfn.XLOOKUP(OrderDetails[[#This Row],[Customer ID]],customers!$A$1:$A$1001,customers!$I$1:$I$1001,,0)</f>
        <v>Yes</v>
      </c>
    </row>
    <row r="61" spans="1:15" x14ac:dyDescent="0.3">
      <c r="A61" s="2" t="s">
        <v>822</v>
      </c>
      <c r="B61" s="5">
        <v>44537</v>
      </c>
      <c r="C61" s="2" t="s">
        <v>823</v>
      </c>
      <c r="D61" s="10" t="s">
        <v>6160</v>
      </c>
      <c r="E61" s="2">
        <v>3</v>
      </c>
      <c r="F61" s="2" t="str">
        <f>_xlfn.XLOOKUP(orders!C61,customers!$A$2:$A$1001,customers!$B$2:$B$1001,,0)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_xlfn.XLOOKUP(OrderDetails[[#This Row],[Customer ID]],customers!$A$1:$A$1001,customers!$I$1:$I$1001,,0)</f>
        <v>Yes</v>
      </c>
    </row>
    <row r="62" spans="1:15" x14ac:dyDescent="0.3">
      <c r="A62" s="2" t="s">
        <v>827</v>
      </c>
      <c r="B62" s="5">
        <v>44252</v>
      </c>
      <c r="C62" s="2" t="s">
        <v>828</v>
      </c>
      <c r="D62" s="10" t="s">
        <v>6168</v>
      </c>
      <c r="E62" s="2">
        <v>5</v>
      </c>
      <c r="F62" s="2" t="str">
        <f>_xlfn.XLOOKUP(orders!C62,customers!$A$2:$A$1001,customers!$B$2:$B$1001,,0)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_xlfn.XLOOKUP(OrderDetails[[#This Row],[Customer ID]],customers!$A$1:$A$1001,customers!$I$1:$I$1001,,0)</f>
        <v>No</v>
      </c>
    </row>
    <row r="63" spans="1:15" x14ac:dyDescent="0.3">
      <c r="A63" s="2" t="s">
        <v>833</v>
      </c>
      <c r="B63" s="5">
        <v>43521</v>
      </c>
      <c r="C63" s="2" t="s">
        <v>834</v>
      </c>
      <c r="D63" s="10" t="s">
        <v>6172</v>
      </c>
      <c r="E63" s="2">
        <v>5</v>
      </c>
      <c r="F63" s="2" t="str">
        <f>_xlfn.XLOOKUP(orders!C63,customers!$A$2:$A$1001,customers!$B$2:$B$1001,,0)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_xlfn.XLOOKUP(OrderDetails[[#This Row],[Customer ID]],customers!$A$1:$A$1001,customers!$I$1:$I$1001,,0)</f>
        <v>Yes</v>
      </c>
    </row>
    <row r="64" spans="1:15" x14ac:dyDescent="0.3">
      <c r="A64" s="2" t="s">
        <v>838</v>
      </c>
      <c r="B64" s="5">
        <v>43505</v>
      </c>
      <c r="C64" s="2" t="s">
        <v>839</v>
      </c>
      <c r="D64" s="10" t="s">
        <v>6145</v>
      </c>
      <c r="E64" s="2">
        <v>5</v>
      </c>
      <c r="F64" s="2" t="str">
        <f>_xlfn.XLOOKUP(orders!C64,customers!$A$2:$A$1001,customers!$B$2:$B$1001,,0)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_xlfn.XLOOKUP(OrderDetails[[#This Row],[Customer ID]],customers!$A$1:$A$1001,customers!$I$1:$I$1001,,0)</f>
        <v>Yes</v>
      </c>
    </row>
    <row r="65" spans="1:15" x14ac:dyDescent="0.3">
      <c r="A65" s="2" t="s">
        <v>843</v>
      </c>
      <c r="B65" s="5">
        <v>43868</v>
      </c>
      <c r="C65" s="2" t="s">
        <v>844</v>
      </c>
      <c r="D65" s="10" t="s">
        <v>6157</v>
      </c>
      <c r="E65" s="2">
        <v>1</v>
      </c>
      <c r="F65" s="2" t="str">
        <f>_xlfn.XLOOKUP(orders!C65,customers!$A$2:$A$1001,customers!$B$2:$B$1001,,0)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_xlfn.XLOOKUP(OrderDetails[[#This Row],[Customer ID]],customers!$A$1:$A$1001,customers!$I$1:$I$1001,,0)</f>
        <v>No</v>
      </c>
    </row>
    <row r="66" spans="1:15" x14ac:dyDescent="0.3">
      <c r="A66" s="2" t="s">
        <v>849</v>
      </c>
      <c r="B66" s="5">
        <v>43913</v>
      </c>
      <c r="C66" s="2" t="s">
        <v>850</v>
      </c>
      <c r="D66" s="10" t="s">
        <v>6146</v>
      </c>
      <c r="E66" s="2">
        <v>6</v>
      </c>
      <c r="F66" s="2" t="str">
        <f>_xlfn.XLOOKUP(orders!C66,customers!$A$2:$A$1001,customers!$B$2:$B$1001,,0)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_xlfn.XLOOKUP(OrderDetails[[#This Row],[Customer ID]],customers!$A$1:$A$1001,customers!$I$1:$I$1001,,0)</f>
        <v>Yes</v>
      </c>
    </row>
    <row r="67" spans="1:15" x14ac:dyDescent="0.3">
      <c r="A67" s="2" t="s">
        <v>854</v>
      </c>
      <c r="B67" s="5">
        <v>44626</v>
      </c>
      <c r="C67" s="2" t="s">
        <v>855</v>
      </c>
      <c r="D67" s="10" t="s">
        <v>6149</v>
      </c>
      <c r="E67" s="2">
        <v>4</v>
      </c>
      <c r="F67" s="2" t="str">
        <f>_xlfn.XLOOKUP(orders!C67,customers!$A$2:$A$1001,customers!$B$2:$B$1001,,0)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2">L67*E67</f>
        <v>82.339999999999989</v>
      </c>
      <c r="N67" t="str">
        <f t="shared" ref="N67:N130" si="3">IF(I67="Rob","Robusta",IF(I67="Ara","Arabica",IF(I67="Exc","Excelsa",IF(I67="Lib","Liberica",""))))</f>
        <v>Robusta</v>
      </c>
      <c r="O67" t="str">
        <f>_xlfn.XLOOKUP(OrderDetails[[#This Row],[Customer ID]],customers!$A$1:$A$1001,customers!$I$1:$I$1001,,0)</f>
        <v>Yes</v>
      </c>
    </row>
    <row r="68" spans="1:15" x14ac:dyDescent="0.3">
      <c r="A68" s="2" t="s">
        <v>860</v>
      </c>
      <c r="B68" s="5">
        <v>44666</v>
      </c>
      <c r="C68" s="2" t="s">
        <v>861</v>
      </c>
      <c r="D68" s="10" t="s">
        <v>6173</v>
      </c>
      <c r="E68" s="2">
        <v>1</v>
      </c>
      <c r="F68" s="2" t="str">
        <f>_xlfn.XLOOKUP(orders!C68,customers!$A$2:$A$1001,customers!$B$2:$B$1001,,0)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2"/>
        <v>7.169999999999999</v>
      </c>
      <c r="N68" t="str">
        <f t="shared" si="3"/>
        <v>Robusta</v>
      </c>
      <c r="O68" t="str">
        <f>_xlfn.XLOOKUP(OrderDetails[[#This Row],[Customer ID]],customers!$A$1:$A$1001,customers!$I$1:$I$1001,,0)</f>
        <v>Yes</v>
      </c>
    </row>
    <row r="69" spans="1:15" x14ac:dyDescent="0.3">
      <c r="A69" s="2" t="s">
        <v>866</v>
      </c>
      <c r="B69" s="5">
        <v>44519</v>
      </c>
      <c r="C69" s="2" t="s">
        <v>867</v>
      </c>
      <c r="D69" s="10" t="s">
        <v>6145</v>
      </c>
      <c r="E69" s="2">
        <v>2</v>
      </c>
      <c r="F69" s="2" t="str">
        <f>_xlfn.XLOOKUP(orders!C69,customers!$A$2:$A$1001,customers!$B$2:$B$1001,,0)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2"/>
        <v>9.51</v>
      </c>
      <c r="N69" t="str">
        <f t="shared" si="3"/>
        <v>Liberica</v>
      </c>
      <c r="O69" t="str">
        <f>_xlfn.XLOOKUP(OrderDetails[[#This Row],[Customer ID]],customers!$A$1:$A$1001,customers!$I$1:$I$1001,,0)</f>
        <v>No</v>
      </c>
    </row>
    <row r="70" spans="1:15" x14ac:dyDescent="0.3">
      <c r="A70" s="2" t="s">
        <v>872</v>
      </c>
      <c r="B70" s="5">
        <v>43754</v>
      </c>
      <c r="C70" s="2" t="s">
        <v>873</v>
      </c>
      <c r="D70" s="10" t="s">
        <v>6174</v>
      </c>
      <c r="E70" s="2">
        <v>1</v>
      </c>
      <c r="F70" s="2" t="str">
        <f>_xlfn.XLOOKUP(orders!C70,customers!$A$2:$A$1001,customers!$B$2:$B$1001,,0)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2"/>
        <v>2.9849999999999999</v>
      </c>
      <c r="N70" t="str">
        <f t="shared" si="3"/>
        <v>Robusta</v>
      </c>
      <c r="O70" t="str">
        <f>_xlfn.XLOOKUP(OrderDetails[[#This Row],[Customer ID]],customers!$A$1:$A$1001,customers!$I$1:$I$1001,,0)</f>
        <v>No</v>
      </c>
    </row>
    <row r="71" spans="1:15" x14ac:dyDescent="0.3">
      <c r="A71" s="2" t="s">
        <v>878</v>
      </c>
      <c r="B71" s="5">
        <v>43795</v>
      </c>
      <c r="C71" s="2" t="s">
        <v>879</v>
      </c>
      <c r="D71" s="10" t="s">
        <v>6138</v>
      </c>
      <c r="E71" s="2">
        <v>6</v>
      </c>
      <c r="F71" s="2" t="str">
        <f>_xlfn.XLOOKUP(orders!C71,customers!$A$2:$A$1001,customers!$B$2:$B$1001,,0)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2"/>
        <v>59.699999999999996</v>
      </c>
      <c r="N71" t="str">
        <f t="shared" si="3"/>
        <v>Robusta</v>
      </c>
      <c r="O71" t="str">
        <f>_xlfn.XLOOKUP(OrderDetails[[#This Row],[Customer ID]],customers!$A$1:$A$1001,customers!$I$1:$I$1001,,0)</f>
        <v>Yes</v>
      </c>
    </row>
    <row r="72" spans="1:15" x14ac:dyDescent="0.3">
      <c r="A72" s="2" t="s">
        <v>885</v>
      </c>
      <c r="B72" s="5">
        <v>43646</v>
      </c>
      <c r="C72" s="2" t="s">
        <v>886</v>
      </c>
      <c r="D72" s="10" t="s">
        <v>6148</v>
      </c>
      <c r="E72" s="2">
        <v>4</v>
      </c>
      <c r="F72" s="2" t="str">
        <f>_xlfn.XLOOKUP(orders!C72,customers!$A$2:$A$1001,customers!$B$2:$B$1001,,0)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2"/>
        <v>136.61999999999998</v>
      </c>
      <c r="N72" t="str">
        <f t="shared" si="3"/>
        <v>Excelsa</v>
      </c>
      <c r="O72" t="str">
        <f>_xlfn.XLOOKUP(OrderDetails[[#This Row],[Customer ID]],customers!$A$1:$A$1001,customers!$I$1:$I$1001,,0)</f>
        <v>No</v>
      </c>
    </row>
    <row r="73" spans="1:15" x14ac:dyDescent="0.3">
      <c r="A73" s="2" t="s">
        <v>891</v>
      </c>
      <c r="B73" s="5">
        <v>44200</v>
      </c>
      <c r="C73" s="2" t="s">
        <v>892</v>
      </c>
      <c r="D73" s="10" t="s">
        <v>6145</v>
      </c>
      <c r="E73" s="2">
        <v>2</v>
      </c>
      <c r="F73" s="2" t="str">
        <f>_xlfn.XLOOKUP(orders!C73,customers!$A$2:$A$1001,customers!$B$2:$B$1001,,0)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2"/>
        <v>9.51</v>
      </c>
      <c r="N73" t="str">
        <f t="shared" si="3"/>
        <v>Liberica</v>
      </c>
      <c r="O73" t="str">
        <f>_xlfn.XLOOKUP(OrderDetails[[#This Row],[Customer ID]],customers!$A$1:$A$1001,customers!$I$1:$I$1001,,0)</f>
        <v>No</v>
      </c>
    </row>
    <row r="74" spans="1:15" x14ac:dyDescent="0.3">
      <c r="A74" s="2" t="s">
        <v>897</v>
      </c>
      <c r="B74" s="5">
        <v>44131</v>
      </c>
      <c r="C74" s="2" t="s">
        <v>898</v>
      </c>
      <c r="D74" s="10" t="s">
        <v>6175</v>
      </c>
      <c r="E74" s="2">
        <v>3</v>
      </c>
      <c r="F74" s="2" t="str">
        <f>_xlfn.XLOOKUP(orders!C74,customers!$A$2:$A$1001,customers!$B$2:$B$1001,,0)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2"/>
        <v>77.624999999999986</v>
      </c>
      <c r="N74" t="str">
        <f t="shared" si="3"/>
        <v>Arabica</v>
      </c>
      <c r="O74" t="str">
        <f>_xlfn.XLOOKUP(OrderDetails[[#This Row],[Customer ID]],customers!$A$1:$A$1001,customers!$I$1:$I$1001,,0)</f>
        <v>No</v>
      </c>
    </row>
    <row r="75" spans="1:15" x14ac:dyDescent="0.3">
      <c r="A75" s="2" t="s">
        <v>902</v>
      </c>
      <c r="B75" s="5">
        <v>44362</v>
      </c>
      <c r="C75" s="2" t="s">
        <v>903</v>
      </c>
      <c r="D75" s="10" t="s">
        <v>6159</v>
      </c>
      <c r="E75" s="2">
        <v>5</v>
      </c>
      <c r="F75" s="2" t="str">
        <f>_xlfn.XLOOKUP(orders!C75,customers!$A$2:$A$1001,customers!$B$2:$B$1001,,0)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2"/>
        <v>21.825000000000003</v>
      </c>
      <c r="N75" t="str">
        <f t="shared" si="3"/>
        <v>Liberica</v>
      </c>
      <c r="O75" t="str">
        <f>_xlfn.XLOOKUP(OrderDetails[[#This Row],[Customer ID]],customers!$A$1:$A$1001,customers!$I$1:$I$1001,,0)</f>
        <v>Yes</v>
      </c>
    </row>
    <row r="76" spans="1:15" x14ac:dyDescent="0.3">
      <c r="A76" s="2" t="s">
        <v>907</v>
      </c>
      <c r="B76" s="5">
        <v>44396</v>
      </c>
      <c r="C76" s="2" t="s">
        <v>908</v>
      </c>
      <c r="D76" s="10" t="s">
        <v>6176</v>
      </c>
      <c r="E76" s="2">
        <v>2</v>
      </c>
      <c r="F76" s="2" t="str">
        <f>_xlfn.XLOOKUP(orders!C76,customers!$A$2:$A$1001,customers!$B$2:$B$1001,,0)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2"/>
        <v>17.82</v>
      </c>
      <c r="N76" t="str">
        <f t="shared" si="3"/>
        <v>Excelsa</v>
      </c>
      <c r="O76" t="str">
        <f>_xlfn.XLOOKUP(OrderDetails[[#This Row],[Customer ID]],customers!$A$1:$A$1001,customers!$I$1:$I$1001,,0)</f>
        <v>Yes</v>
      </c>
    </row>
    <row r="77" spans="1:15" x14ac:dyDescent="0.3">
      <c r="A77" s="2" t="s">
        <v>913</v>
      </c>
      <c r="B77" s="5">
        <v>44400</v>
      </c>
      <c r="C77" s="2" t="s">
        <v>914</v>
      </c>
      <c r="D77" s="10" t="s">
        <v>6177</v>
      </c>
      <c r="E77" s="2">
        <v>6</v>
      </c>
      <c r="F77" s="2" t="str">
        <f>_xlfn.XLOOKUP(orders!C77,customers!$A$2:$A$1001,customers!$B$2:$B$1001,,0)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2"/>
        <v>53.699999999999996</v>
      </c>
      <c r="N77" t="str">
        <f t="shared" si="3"/>
        <v>Robusta</v>
      </c>
      <c r="O77" t="str">
        <f>_xlfn.XLOOKUP(OrderDetails[[#This Row],[Customer ID]],customers!$A$1:$A$1001,customers!$I$1:$I$1001,,0)</f>
        <v>Yes</v>
      </c>
    </row>
    <row r="78" spans="1:15" x14ac:dyDescent="0.3">
      <c r="A78" s="2" t="s">
        <v>919</v>
      </c>
      <c r="B78" s="5">
        <v>43855</v>
      </c>
      <c r="C78" s="2" t="s">
        <v>920</v>
      </c>
      <c r="D78" s="10" t="s">
        <v>6178</v>
      </c>
      <c r="E78" s="2">
        <v>1</v>
      </c>
      <c r="F78" s="2" t="str">
        <f>_xlfn.XLOOKUP(orders!C78,customers!$A$2:$A$1001,customers!$B$2:$B$1001,,0)</f>
        <v>Melania Beadle</v>
      </c>
      <c r="G78" s="2" t="str">
        <f>IF(_xlfn.XLOOKUP(orders!C78,customers!$A$2:$A$1001,customers!$C$2:$C$1001,,0)=0,"",_xlfn.XLOOKUP(orders!C78,customers!$A$2:$A$1001,customers!$C$2:$C$1001,,0))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2"/>
        <v>3.5849999999999995</v>
      </c>
      <c r="N78" t="str">
        <f t="shared" si="3"/>
        <v>Robusta</v>
      </c>
      <c r="O78" t="str">
        <f>_xlfn.XLOOKUP(OrderDetails[[#This Row],[Customer ID]],customers!$A$1:$A$1001,customers!$I$1:$I$1001,,0)</f>
        <v>Yes</v>
      </c>
    </row>
    <row r="79" spans="1:15" x14ac:dyDescent="0.3">
      <c r="A79" s="2" t="s">
        <v>924</v>
      </c>
      <c r="B79" s="5">
        <v>43594</v>
      </c>
      <c r="C79" s="2" t="s">
        <v>925</v>
      </c>
      <c r="D79" s="10" t="s">
        <v>6153</v>
      </c>
      <c r="E79" s="2">
        <v>2</v>
      </c>
      <c r="F79" s="2" t="str">
        <f>_xlfn.XLOOKUP(orders!C79,customers!$A$2:$A$1001,customers!$B$2:$B$1001,,0)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2"/>
        <v>7.29</v>
      </c>
      <c r="N79" t="str">
        <f t="shared" si="3"/>
        <v>Excelsa</v>
      </c>
      <c r="O79" t="str">
        <f>_xlfn.XLOOKUP(OrderDetails[[#This Row],[Customer ID]],customers!$A$1:$A$1001,customers!$I$1:$I$1001,,0)</f>
        <v>No</v>
      </c>
    </row>
    <row r="80" spans="1:15" x14ac:dyDescent="0.3">
      <c r="A80" s="2" t="s">
        <v>930</v>
      </c>
      <c r="B80" s="5">
        <v>43920</v>
      </c>
      <c r="C80" s="2" t="s">
        <v>931</v>
      </c>
      <c r="D80" s="10" t="s">
        <v>6157</v>
      </c>
      <c r="E80" s="2">
        <v>6</v>
      </c>
      <c r="F80" s="2" t="str">
        <f>_xlfn.XLOOKUP(orders!C80,customers!$A$2:$A$1001,customers!$B$2:$B$1001,,0)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2"/>
        <v>40.5</v>
      </c>
      <c r="N80" t="str">
        <f t="shared" si="3"/>
        <v>Arabica</v>
      </c>
      <c r="O80" t="str">
        <f>_xlfn.XLOOKUP(OrderDetails[[#This Row],[Customer ID]],customers!$A$1:$A$1001,customers!$I$1:$I$1001,,0)</f>
        <v>Yes</v>
      </c>
    </row>
    <row r="81" spans="1:15" x14ac:dyDescent="0.3">
      <c r="A81" s="2" t="s">
        <v>936</v>
      </c>
      <c r="B81" s="5">
        <v>44633</v>
      </c>
      <c r="C81" s="2" t="s">
        <v>937</v>
      </c>
      <c r="D81" s="10" t="s">
        <v>6179</v>
      </c>
      <c r="E81" s="2">
        <v>4</v>
      </c>
      <c r="F81" s="2" t="str">
        <f>_xlfn.XLOOKUP(orders!C81,customers!$A$2:$A$1001,customers!$B$2:$B$1001,,0)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2"/>
        <v>47.8</v>
      </c>
      <c r="N81" t="str">
        <f t="shared" si="3"/>
        <v>Robusta</v>
      </c>
      <c r="O81" t="str">
        <f>_xlfn.XLOOKUP(OrderDetails[[#This Row],[Customer ID]],customers!$A$1:$A$1001,customers!$I$1:$I$1001,,0)</f>
        <v>No</v>
      </c>
    </row>
    <row r="82" spans="1:15" x14ac:dyDescent="0.3">
      <c r="A82" s="2" t="s">
        <v>942</v>
      </c>
      <c r="B82" s="5">
        <v>43572</v>
      </c>
      <c r="C82" s="2" t="s">
        <v>943</v>
      </c>
      <c r="D82" s="10" t="s">
        <v>6180</v>
      </c>
      <c r="E82" s="2">
        <v>5</v>
      </c>
      <c r="F82" s="2" t="str">
        <f>_xlfn.XLOOKUP(orders!C82,customers!$A$2:$A$1001,customers!$B$2:$B$1001,,0)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2"/>
        <v>38.849999999999994</v>
      </c>
      <c r="N82" t="str">
        <f t="shared" si="3"/>
        <v>Arabica</v>
      </c>
      <c r="O82" t="str">
        <f>_xlfn.XLOOKUP(OrderDetails[[#This Row],[Customer ID]],customers!$A$1:$A$1001,customers!$I$1:$I$1001,,0)</f>
        <v>Yes</v>
      </c>
    </row>
    <row r="83" spans="1:15" x14ac:dyDescent="0.3">
      <c r="A83" s="2" t="s">
        <v>948</v>
      </c>
      <c r="B83" s="5">
        <v>43763</v>
      </c>
      <c r="C83" s="2" t="s">
        <v>949</v>
      </c>
      <c r="D83" s="10" t="s">
        <v>6164</v>
      </c>
      <c r="E83" s="2">
        <v>3</v>
      </c>
      <c r="F83" s="2" t="str">
        <f>_xlfn.XLOOKUP(orders!C83,customers!$A$2:$A$1001,customers!$B$2:$B$1001,,0)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2"/>
        <v>109.36499999999999</v>
      </c>
      <c r="N83" t="str">
        <f t="shared" si="3"/>
        <v>Liberica</v>
      </c>
      <c r="O83" t="str">
        <f>_xlfn.XLOOKUP(OrderDetails[[#This Row],[Customer ID]],customers!$A$1:$A$1001,customers!$I$1:$I$1001,,0)</f>
        <v>Yes</v>
      </c>
    </row>
    <row r="84" spans="1:15" x14ac:dyDescent="0.3">
      <c r="A84" s="2" t="s">
        <v>954</v>
      </c>
      <c r="B84" s="5">
        <v>43721</v>
      </c>
      <c r="C84" s="2" t="s">
        <v>955</v>
      </c>
      <c r="D84" s="10" t="s">
        <v>6181</v>
      </c>
      <c r="E84" s="2">
        <v>3</v>
      </c>
      <c r="F84" s="2" t="str">
        <f>_xlfn.XLOOKUP(orders!C84,customers!$A$2:$A$1001,customers!$B$2:$B$1001,,0)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2"/>
        <v>100.39499999999998</v>
      </c>
      <c r="N84" t="str">
        <f t="shared" si="3"/>
        <v>Liberica</v>
      </c>
      <c r="O84" t="str">
        <f>_xlfn.XLOOKUP(OrderDetails[[#This Row],[Customer ID]],customers!$A$1:$A$1001,customers!$I$1:$I$1001,,0)</f>
        <v>Yes</v>
      </c>
    </row>
    <row r="85" spans="1:15" x14ac:dyDescent="0.3">
      <c r="A85" s="2" t="s">
        <v>960</v>
      </c>
      <c r="B85" s="5">
        <v>43933</v>
      </c>
      <c r="C85" s="2" t="s">
        <v>961</v>
      </c>
      <c r="D85" s="10" t="s">
        <v>6149</v>
      </c>
      <c r="E85" s="2">
        <v>4</v>
      </c>
      <c r="F85" s="2" t="str">
        <f>_xlfn.XLOOKUP(orders!C85,customers!$A$2:$A$1001,customers!$B$2:$B$1001,,0)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2"/>
        <v>82.339999999999989</v>
      </c>
      <c r="N85" t="str">
        <f t="shared" si="3"/>
        <v>Robusta</v>
      </c>
      <c r="O85" t="str">
        <f>_xlfn.XLOOKUP(OrderDetails[[#This Row],[Customer ID]],customers!$A$1:$A$1001,customers!$I$1:$I$1001,,0)</f>
        <v>Yes</v>
      </c>
    </row>
    <row r="86" spans="1:15" x14ac:dyDescent="0.3">
      <c r="A86" s="2" t="s">
        <v>965</v>
      </c>
      <c r="B86" s="5">
        <v>43783</v>
      </c>
      <c r="C86" s="2" t="s">
        <v>966</v>
      </c>
      <c r="D86" s="10" t="s">
        <v>6161</v>
      </c>
      <c r="E86" s="2">
        <v>1</v>
      </c>
      <c r="F86" s="2" t="str">
        <f>_xlfn.XLOOKUP(orders!C86,customers!$A$2:$A$1001,customers!$B$2:$B$1001,,0)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2"/>
        <v>9.51</v>
      </c>
      <c r="N86" t="str">
        <f t="shared" si="3"/>
        <v>Liberica</v>
      </c>
      <c r="O86" t="str">
        <f>_xlfn.XLOOKUP(OrderDetails[[#This Row],[Customer ID]],customers!$A$1:$A$1001,customers!$I$1:$I$1001,,0)</f>
        <v>No</v>
      </c>
    </row>
    <row r="87" spans="1:15" x14ac:dyDescent="0.3">
      <c r="A87" s="2" t="s">
        <v>971</v>
      </c>
      <c r="B87" s="5">
        <v>43664</v>
      </c>
      <c r="C87" s="2" t="s">
        <v>972</v>
      </c>
      <c r="D87" s="10" t="s">
        <v>6182</v>
      </c>
      <c r="E87" s="2">
        <v>3</v>
      </c>
      <c r="F87" s="2" t="str">
        <f>_xlfn.XLOOKUP(orders!C87,customers!$A$2:$A$1001,customers!$B$2:$B$1001,,0)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2"/>
        <v>89.35499999999999</v>
      </c>
      <c r="N87" t="str">
        <f t="shared" si="3"/>
        <v>Arabica</v>
      </c>
      <c r="O87" t="str">
        <f>_xlfn.XLOOKUP(OrderDetails[[#This Row],[Customer ID]],customers!$A$1:$A$1001,customers!$I$1:$I$1001,,0)</f>
        <v>No</v>
      </c>
    </row>
    <row r="88" spans="1:15" x14ac:dyDescent="0.3">
      <c r="A88" s="2" t="s">
        <v>971</v>
      </c>
      <c r="B88" s="5">
        <v>43664</v>
      </c>
      <c r="C88" s="2" t="s">
        <v>972</v>
      </c>
      <c r="D88" s="10" t="s">
        <v>6154</v>
      </c>
      <c r="E88" s="2">
        <v>4</v>
      </c>
      <c r="F88" s="2" t="str">
        <f>_xlfn.XLOOKUP(orders!C88,customers!$A$2:$A$1001,customers!$B$2:$B$1001,,0)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2"/>
        <v>11.94</v>
      </c>
      <c r="N88" t="str">
        <f t="shared" si="3"/>
        <v>Arabica</v>
      </c>
      <c r="O88" t="str">
        <f>_xlfn.XLOOKUP(OrderDetails[[#This Row],[Customer ID]],customers!$A$1:$A$1001,customers!$I$1:$I$1001,,0)</f>
        <v>No</v>
      </c>
    </row>
    <row r="89" spans="1:15" x14ac:dyDescent="0.3">
      <c r="A89" s="2" t="s">
        <v>980</v>
      </c>
      <c r="B89" s="5">
        <v>44289</v>
      </c>
      <c r="C89" s="2" t="s">
        <v>981</v>
      </c>
      <c r="D89" s="10" t="s">
        <v>6155</v>
      </c>
      <c r="E89" s="2">
        <v>3</v>
      </c>
      <c r="F89" s="2" t="str">
        <f>_xlfn.XLOOKUP(orders!C89,customers!$A$2:$A$1001,customers!$B$2:$B$1001,,0)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2"/>
        <v>33.75</v>
      </c>
      <c r="N89" t="str">
        <f t="shared" si="3"/>
        <v>Arabica</v>
      </c>
      <c r="O89" t="str">
        <f>_xlfn.XLOOKUP(OrderDetails[[#This Row],[Customer ID]],customers!$A$1:$A$1001,customers!$I$1:$I$1001,,0)</f>
        <v>No</v>
      </c>
    </row>
    <row r="90" spans="1:15" x14ac:dyDescent="0.3">
      <c r="A90" s="2" t="s">
        <v>985</v>
      </c>
      <c r="B90" s="5">
        <v>44284</v>
      </c>
      <c r="C90" s="2" t="s">
        <v>986</v>
      </c>
      <c r="D90" s="10" t="s">
        <v>6179</v>
      </c>
      <c r="E90" s="2">
        <v>3</v>
      </c>
      <c r="F90" s="2" t="str">
        <f>_xlfn.XLOOKUP(orders!C90,customers!$A$2:$A$1001,customers!$B$2:$B$1001,,0)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2"/>
        <v>35.849999999999994</v>
      </c>
      <c r="N90" t="str">
        <f t="shared" si="3"/>
        <v>Robusta</v>
      </c>
      <c r="O90" t="str">
        <f>_xlfn.XLOOKUP(OrderDetails[[#This Row],[Customer ID]],customers!$A$1:$A$1001,customers!$I$1:$I$1001,,0)</f>
        <v>No</v>
      </c>
    </row>
    <row r="91" spans="1:15" x14ac:dyDescent="0.3">
      <c r="A91" s="2" t="s">
        <v>990</v>
      </c>
      <c r="B91" s="5">
        <v>44545</v>
      </c>
      <c r="C91" s="2" t="s">
        <v>991</v>
      </c>
      <c r="D91" s="10" t="s">
        <v>6140</v>
      </c>
      <c r="E91" s="2">
        <v>6</v>
      </c>
      <c r="F91" s="2" t="str">
        <f>_xlfn.XLOOKUP(orders!C91,customers!$A$2:$A$1001,customers!$B$2:$B$1001,,0)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2"/>
        <v>77.699999999999989</v>
      </c>
      <c r="N91" t="str">
        <f t="shared" si="3"/>
        <v>Arabica</v>
      </c>
      <c r="O91" t="str">
        <f>_xlfn.XLOOKUP(OrderDetails[[#This Row],[Customer ID]],customers!$A$1:$A$1001,customers!$I$1:$I$1001,,0)</f>
        <v>No</v>
      </c>
    </row>
    <row r="92" spans="1:15" x14ac:dyDescent="0.3">
      <c r="A92" s="2" t="s">
        <v>996</v>
      </c>
      <c r="B92" s="5">
        <v>43971</v>
      </c>
      <c r="C92" s="2" t="s">
        <v>997</v>
      </c>
      <c r="D92" s="10" t="s">
        <v>6140</v>
      </c>
      <c r="E92" s="2">
        <v>4</v>
      </c>
      <c r="F92" s="2" t="str">
        <f>_xlfn.XLOOKUP(orders!C92,customers!$A$2:$A$1001,customers!$B$2:$B$1001,,0)</f>
        <v>Loydie Langlais</v>
      </c>
      <c r="G92" s="2" t="str">
        <f>IF(_xlfn.XLOOKUP(orders!C92,customers!$A$2:$A$1001,customers!$C$2:$C$1001,,0)=0,"",_xlfn.XLOOKUP(orders!C92,customers!$A$2:$A$1001,customers!$C$2:$C$1001,,0))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2"/>
        <v>51.8</v>
      </c>
      <c r="N92" t="str">
        <f t="shared" si="3"/>
        <v>Arabica</v>
      </c>
      <c r="O92" t="str">
        <f>_xlfn.XLOOKUP(OrderDetails[[#This Row],[Customer ID]],customers!$A$1:$A$1001,customers!$I$1:$I$1001,,0)</f>
        <v>Yes</v>
      </c>
    </row>
    <row r="93" spans="1:15" x14ac:dyDescent="0.3">
      <c r="A93" s="2" t="s">
        <v>1001</v>
      </c>
      <c r="B93" s="5">
        <v>44137</v>
      </c>
      <c r="C93" s="2" t="s">
        <v>1002</v>
      </c>
      <c r="D93" s="10" t="s">
        <v>6175</v>
      </c>
      <c r="E93" s="2">
        <v>4</v>
      </c>
      <c r="F93" s="2" t="str">
        <f>_xlfn.XLOOKUP(orders!C93,customers!$A$2:$A$1001,customers!$B$2:$B$1001,,0)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2"/>
        <v>103.49999999999999</v>
      </c>
      <c r="N93" t="str">
        <f t="shared" si="3"/>
        <v>Arabica</v>
      </c>
      <c r="O93" t="str">
        <f>_xlfn.XLOOKUP(OrderDetails[[#This Row],[Customer ID]],customers!$A$1:$A$1001,customers!$I$1:$I$1001,,0)</f>
        <v>No</v>
      </c>
    </row>
    <row r="94" spans="1:15" x14ac:dyDescent="0.3">
      <c r="A94" s="2" t="s">
        <v>1007</v>
      </c>
      <c r="B94" s="5">
        <v>44037</v>
      </c>
      <c r="C94" s="2" t="s">
        <v>1008</v>
      </c>
      <c r="D94" s="10" t="s">
        <v>6171</v>
      </c>
      <c r="E94" s="2">
        <v>3</v>
      </c>
      <c r="F94" s="2" t="str">
        <f>_xlfn.XLOOKUP(orders!C94,customers!$A$2:$A$1001,customers!$B$2:$B$1001,,0)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2"/>
        <v>44.55</v>
      </c>
      <c r="N94" t="str">
        <f t="shared" si="3"/>
        <v>Excelsa</v>
      </c>
      <c r="O94" t="str">
        <f>_xlfn.XLOOKUP(OrderDetails[[#This Row],[Customer ID]],customers!$A$1:$A$1001,customers!$I$1:$I$1001,,0)</f>
        <v>Yes</v>
      </c>
    </row>
    <row r="95" spans="1:15" x14ac:dyDescent="0.3">
      <c r="A95" s="2" t="s">
        <v>1012</v>
      </c>
      <c r="B95" s="5">
        <v>43538</v>
      </c>
      <c r="C95" s="2" t="s">
        <v>1013</v>
      </c>
      <c r="D95" s="10" t="s">
        <v>6176</v>
      </c>
      <c r="E95" s="2">
        <v>4</v>
      </c>
      <c r="F95" s="2" t="str">
        <f>_xlfn.XLOOKUP(orders!C95,customers!$A$2:$A$1001,customers!$B$2:$B$1001,,0)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2"/>
        <v>35.64</v>
      </c>
      <c r="N95" t="str">
        <f t="shared" si="3"/>
        <v>Excelsa</v>
      </c>
      <c r="O95" t="str">
        <f>_xlfn.XLOOKUP(OrderDetails[[#This Row],[Customer ID]],customers!$A$1:$A$1001,customers!$I$1:$I$1001,,0)</f>
        <v>Yes</v>
      </c>
    </row>
    <row r="96" spans="1:15" x14ac:dyDescent="0.3">
      <c r="A96" s="2" t="s">
        <v>1018</v>
      </c>
      <c r="B96" s="5">
        <v>44014</v>
      </c>
      <c r="C96" s="2" t="s">
        <v>1019</v>
      </c>
      <c r="D96" s="10" t="s">
        <v>6154</v>
      </c>
      <c r="E96" s="2">
        <v>6</v>
      </c>
      <c r="F96" s="2" t="str">
        <f>_xlfn.XLOOKUP(orders!C96,customers!$A$2:$A$1001,customers!$B$2:$B$1001,,0)</f>
        <v>Rudy Farquharson</v>
      </c>
      <c r="G96" s="2" t="str">
        <f>IF(_xlfn.XLOOKUP(orders!C96,customers!$A$2:$A$1001,customers!$C$2:$C$1001,,0)=0,"",_xlfn.XLOOKUP(orders!C96,customers!$A$2:$A$1001,customers!$C$2:$C$1001,,0))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2"/>
        <v>17.91</v>
      </c>
      <c r="N96" t="str">
        <f t="shared" si="3"/>
        <v>Arabica</v>
      </c>
      <c r="O96" t="str">
        <f>_xlfn.XLOOKUP(OrderDetails[[#This Row],[Customer ID]],customers!$A$1:$A$1001,customers!$I$1:$I$1001,,0)</f>
        <v>Yes</v>
      </c>
    </row>
    <row r="97" spans="1:15" x14ac:dyDescent="0.3">
      <c r="A97" s="2" t="s">
        <v>1022</v>
      </c>
      <c r="B97" s="5">
        <v>43816</v>
      </c>
      <c r="C97" s="2" t="s">
        <v>1023</v>
      </c>
      <c r="D97" s="10" t="s">
        <v>6175</v>
      </c>
      <c r="E97" s="2">
        <v>6</v>
      </c>
      <c r="F97" s="2" t="str">
        <f>_xlfn.XLOOKUP(orders!C97,customers!$A$2:$A$1001,customers!$B$2:$B$1001,,0)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2"/>
        <v>155.24999999999997</v>
      </c>
      <c r="N97" t="str">
        <f t="shared" si="3"/>
        <v>Arabica</v>
      </c>
      <c r="O97" t="str">
        <f>_xlfn.XLOOKUP(OrderDetails[[#This Row],[Customer ID]],customers!$A$1:$A$1001,customers!$I$1:$I$1001,,0)</f>
        <v>No</v>
      </c>
    </row>
    <row r="98" spans="1:15" x14ac:dyDescent="0.3">
      <c r="A98" s="2" t="s">
        <v>1027</v>
      </c>
      <c r="B98" s="5">
        <v>44171</v>
      </c>
      <c r="C98" s="2" t="s">
        <v>1028</v>
      </c>
      <c r="D98" s="10" t="s">
        <v>6154</v>
      </c>
      <c r="E98" s="2">
        <v>2</v>
      </c>
      <c r="F98" s="2" t="str">
        <f>_xlfn.XLOOKUP(orders!C98,customers!$A$2:$A$1001,customers!$B$2:$B$1001,,0)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2"/>
        <v>5.97</v>
      </c>
      <c r="N98" t="str">
        <f t="shared" si="3"/>
        <v>Arabica</v>
      </c>
      <c r="O98" t="str">
        <f>_xlfn.XLOOKUP(OrderDetails[[#This Row],[Customer ID]],customers!$A$1:$A$1001,customers!$I$1:$I$1001,,0)</f>
        <v>No</v>
      </c>
    </row>
    <row r="99" spans="1:15" x14ac:dyDescent="0.3">
      <c r="A99" s="2" t="s">
        <v>1032</v>
      </c>
      <c r="B99" s="5">
        <v>44259</v>
      </c>
      <c r="C99" s="2" t="s">
        <v>1033</v>
      </c>
      <c r="D99" s="10" t="s">
        <v>6157</v>
      </c>
      <c r="E99" s="2">
        <v>2</v>
      </c>
      <c r="F99" s="2" t="str">
        <f>_xlfn.XLOOKUP(orders!C99,customers!$A$2:$A$1001,customers!$B$2:$B$1001,,0)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2"/>
        <v>13.5</v>
      </c>
      <c r="N99" t="str">
        <f t="shared" si="3"/>
        <v>Arabica</v>
      </c>
      <c r="O99" t="str">
        <f>_xlfn.XLOOKUP(OrderDetails[[#This Row],[Customer ID]],customers!$A$1:$A$1001,customers!$I$1:$I$1001,,0)</f>
        <v>No</v>
      </c>
    </row>
    <row r="100" spans="1:15" x14ac:dyDescent="0.3">
      <c r="A100" s="2" t="s">
        <v>1038</v>
      </c>
      <c r="B100" s="5">
        <v>44394</v>
      </c>
      <c r="C100" s="2" t="s">
        <v>1039</v>
      </c>
      <c r="D100" s="10" t="s">
        <v>6154</v>
      </c>
      <c r="E100" s="2">
        <v>1</v>
      </c>
      <c r="F100" s="2" t="str">
        <f>_xlfn.XLOOKUP(orders!C100,customers!$A$2:$A$1001,customers!$B$2:$B$1001,,0)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2"/>
        <v>2.9849999999999999</v>
      </c>
      <c r="N100" t="str">
        <f t="shared" si="3"/>
        <v>Arabica</v>
      </c>
      <c r="O100" t="str">
        <f>_xlfn.XLOOKUP(OrderDetails[[#This Row],[Customer ID]],customers!$A$1:$A$1001,customers!$I$1:$I$1001,,0)</f>
        <v>No</v>
      </c>
    </row>
    <row r="101" spans="1:15" x14ac:dyDescent="0.3">
      <c r="A101" s="2" t="s">
        <v>1043</v>
      </c>
      <c r="B101" s="5">
        <v>44139</v>
      </c>
      <c r="C101" s="2" t="s">
        <v>1044</v>
      </c>
      <c r="D101" s="10" t="s">
        <v>6159</v>
      </c>
      <c r="E101" s="2">
        <v>3</v>
      </c>
      <c r="F101" s="2" t="str">
        <f>_xlfn.XLOOKUP(orders!C101,customers!$A$2:$A$1001,customers!$B$2:$B$1001,,0)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2"/>
        <v>13.095000000000001</v>
      </c>
      <c r="N101" t="str">
        <f t="shared" si="3"/>
        <v>Liberica</v>
      </c>
      <c r="O101" t="str">
        <f>_xlfn.XLOOKUP(OrderDetails[[#This Row],[Customer ID]],customers!$A$1:$A$1001,customers!$I$1:$I$1001,,0)</f>
        <v>Yes</v>
      </c>
    </row>
    <row r="102" spans="1:15" x14ac:dyDescent="0.3">
      <c r="A102" s="2" t="s">
        <v>1048</v>
      </c>
      <c r="B102" s="5">
        <v>44291</v>
      </c>
      <c r="C102" s="2" t="s">
        <v>1049</v>
      </c>
      <c r="D102" s="10" t="s">
        <v>6167</v>
      </c>
      <c r="E102" s="2">
        <v>2</v>
      </c>
      <c r="F102" s="2" t="str">
        <f>_xlfn.XLOOKUP(orders!C102,customers!$A$2:$A$1001,customers!$B$2:$B$1001,,0)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2"/>
        <v>7.77</v>
      </c>
      <c r="N102" t="str">
        <f t="shared" si="3"/>
        <v>Arabica</v>
      </c>
      <c r="O102" t="str">
        <f>_xlfn.XLOOKUP(OrderDetails[[#This Row],[Customer ID]],customers!$A$1:$A$1001,customers!$I$1:$I$1001,,0)</f>
        <v>Yes</v>
      </c>
    </row>
    <row r="103" spans="1:15" x14ac:dyDescent="0.3">
      <c r="A103" s="2" t="s">
        <v>1053</v>
      </c>
      <c r="B103" s="5">
        <v>43891</v>
      </c>
      <c r="C103" s="2" t="s">
        <v>1054</v>
      </c>
      <c r="D103" s="10" t="s">
        <v>6165</v>
      </c>
      <c r="E103" s="2">
        <v>5</v>
      </c>
      <c r="F103" s="2" t="str">
        <f>_xlfn.XLOOKUP(orders!C103,customers!$A$2:$A$1001,customers!$B$2:$B$1001,,0)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2"/>
        <v>148.92499999999998</v>
      </c>
      <c r="N103" t="str">
        <f t="shared" si="3"/>
        <v>Liberica</v>
      </c>
      <c r="O103" t="str">
        <f>_xlfn.XLOOKUP(OrderDetails[[#This Row],[Customer ID]],customers!$A$1:$A$1001,customers!$I$1:$I$1001,,0)</f>
        <v>Yes</v>
      </c>
    </row>
    <row r="104" spans="1:15" x14ac:dyDescent="0.3">
      <c r="A104" s="2" t="s">
        <v>1059</v>
      </c>
      <c r="B104" s="5">
        <v>44488</v>
      </c>
      <c r="C104" s="2" t="s">
        <v>1060</v>
      </c>
      <c r="D104" s="10" t="s">
        <v>6143</v>
      </c>
      <c r="E104" s="2">
        <v>3</v>
      </c>
      <c r="F104" s="2" t="str">
        <f>_xlfn.XLOOKUP(orders!C104,customers!$A$2:$A$1001,customers!$B$2:$B$1001,,0)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2"/>
        <v>38.849999999999994</v>
      </c>
      <c r="N104" t="str">
        <f t="shared" si="3"/>
        <v>Liberica</v>
      </c>
      <c r="O104" t="str">
        <f>_xlfn.XLOOKUP(OrderDetails[[#This Row],[Customer ID]],customers!$A$1:$A$1001,customers!$I$1:$I$1001,,0)</f>
        <v>Yes</v>
      </c>
    </row>
    <row r="105" spans="1:15" x14ac:dyDescent="0.3">
      <c r="A105" s="2" t="s">
        <v>1065</v>
      </c>
      <c r="B105" s="5">
        <v>44750</v>
      </c>
      <c r="C105" s="2" t="s">
        <v>1066</v>
      </c>
      <c r="D105" s="10" t="s">
        <v>6174</v>
      </c>
      <c r="E105" s="2">
        <v>4</v>
      </c>
      <c r="F105" s="2" t="str">
        <f>_xlfn.XLOOKUP(orders!C105,customers!$A$2:$A$1001,customers!$B$2:$B$1001,,0)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2"/>
        <v>11.94</v>
      </c>
      <c r="N105" t="str">
        <f t="shared" si="3"/>
        <v>Robusta</v>
      </c>
      <c r="O105" t="str">
        <f>_xlfn.XLOOKUP(OrderDetails[[#This Row],[Customer ID]],customers!$A$1:$A$1001,customers!$I$1:$I$1001,,0)</f>
        <v>No</v>
      </c>
    </row>
    <row r="106" spans="1:15" x14ac:dyDescent="0.3">
      <c r="A106" s="2" t="s">
        <v>1071</v>
      </c>
      <c r="B106" s="5">
        <v>43694</v>
      </c>
      <c r="C106" s="2" t="s">
        <v>1072</v>
      </c>
      <c r="D106" s="10" t="s">
        <v>6162</v>
      </c>
      <c r="E106" s="2">
        <v>6</v>
      </c>
      <c r="F106" s="2" t="str">
        <f>_xlfn.XLOOKUP(orders!C106,customers!$A$2:$A$1001,customers!$B$2:$B$1001,,0)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2"/>
        <v>87.300000000000011</v>
      </c>
      <c r="N106" t="str">
        <f t="shared" si="3"/>
        <v>Liberica</v>
      </c>
      <c r="O106" t="str">
        <f>_xlfn.XLOOKUP(OrderDetails[[#This Row],[Customer ID]],customers!$A$1:$A$1001,customers!$I$1:$I$1001,,0)</f>
        <v>No</v>
      </c>
    </row>
    <row r="107" spans="1:15" x14ac:dyDescent="0.3">
      <c r="A107" s="2" t="s">
        <v>1077</v>
      </c>
      <c r="B107" s="5">
        <v>43982</v>
      </c>
      <c r="C107" s="2" t="s">
        <v>1078</v>
      </c>
      <c r="D107" s="10" t="s">
        <v>6157</v>
      </c>
      <c r="E107" s="2">
        <v>6</v>
      </c>
      <c r="F107" s="2" t="str">
        <f>_xlfn.XLOOKUP(orders!C107,customers!$A$2:$A$1001,customers!$B$2:$B$1001,,0)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2"/>
        <v>40.5</v>
      </c>
      <c r="N107" t="str">
        <f t="shared" si="3"/>
        <v>Arabica</v>
      </c>
      <c r="O107" t="str">
        <f>_xlfn.XLOOKUP(OrderDetails[[#This Row],[Customer ID]],customers!$A$1:$A$1001,customers!$I$1:$I$1001,,0)</f>
        <v>Yes</v>
      </c>
    </row>
    <row r="108" spans="1:15" x14ac:dyDescent="0.3">
      <c r="A108" s="2" t="s">
        <v>1083</v>
      </c>
      <c r="B108" s="5">
        <v>43956</v>
      </c>
      <c r="C108" s="2" t="s">
        <v>1084</v>
      </c>
      <c r="D108" s="10" t="s">
        <v>6183</v>
      </c>
      <c r="E108" s="2">
        <v>2</v>
      </c>
      <c r="F108" s="2" t="str">
        <f>_xlfn.XLOOKUP(orders!C108,customers!$A$2:$A$1001,customers!$B$2:$B$1001,,0)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2"/>
        <v>24.3</v>
      </c>
      <c r="N108" t="str">
        <f t="shared" si="3"/>
        <v>Excelsa</v>
      </c>
      <c r="O108" t="str">
        <f>_xlfn.XLOOKUP(OrderDetails[[#This Row],[Customer ID]],customers!$A$1:$A$1001,customers!$I$1:$I$1001,,0)</f>
        <v>No</v>
      </c>
    </row>
    <row r="109" spans="1:15" x14ac:dyDescent="0.3">
      <c r="A109" s="2" t="s">
        <v>1089</v>
      </c>
      <c r="B109" s="5">
        <v>43569</v>
      </c>
      <c r="C109" s="2" t="s">
        <v>1090</v>
      </c>
      <c r="D109" s="10" t="s">
        <v>6146</v>
      </c>
      <c r="E109" s="2">
        <v>3</v>
      </c>
      <c r="F109" s="2" t="str">
        <f>_xlfn.XLOOKUP(orders!C109,customers!$A$2:$A$1001,customers!$B$2:$B$1001,,0)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2"/>
        <v>17.91</v>
      </c>
      <c r="N109" t="str">
        <f t="shared" si="3"/>
        <v>Robusta</v>
      </c>
      <c r="O109" t="str">
        <f>_xlfn.XLOOKUP(OrderDetails[[#This Row],[Customer ID]],customers!$A$1:$A$1001,customers!$I$1:$I$1001,,0)</f>
        <v>Yes</v>
      </c>
    </row>
    <row r="110" spans="1:15" x14ac:dyDescent="0.3">
      <c r="A110" s="2" t="s">
        <v>1095</v>
      </c>
      <c r="B110" s="5">
        <v>44041</v>
      </c>
      <c r="C110" s="2" t="s">
        <v>1096</v>
      </c>
      <c r="D110" s="10" t="s">
        <v>6157</v>
      </c>
      <c r="E110" s="2">
        <v>4</v>
      </c>
      <c r="F110" s="2" t="str">
        <f>_xlfn.XLOOKUP(orders!C110,customers!$A$2:$A$1001,customers!$B$2:$B$1001,,0)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2"/>
        <v>27</v>
      </c>
      <c r="N110" t="str">
        <f t="shared" si="3"/>
        <v>Arabica</v>
      </c>
      <c r="O110" t="str">
        <f>_xlfn.XLOOKUP(OrderDetails[[#This Row],[Customer ID]],customers!$A$1:$A$1001,customers!$I$1:$I$1001,,0)</f>
        <v>No</v>
      </c>
    </row>
    <row r="111" spans="1:15" x14ac:dyDescent="0.3">
      <c r="A111" s="2" t="s">
        <v>1100</v>
      </c>
      <c r="B111" s="5">
        <v>43811</v>
      </c>
      <c r="C111" s="2" t="s">
        <v>1101</v>
      </c>
      <c r="D111" s="10" t="s">
        <v>6169</v>
      </c>
      <c r="E111" s="2">
        <v>1</v>
      </c>
      <c r="F111" s="2" t="str">
        <f>_xlfn.XLOOKUP(orders!C111,customers!$A$2:$A$1001,customers!$B$2:$B$1001,,0)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2"/>
        <v>7.77</v>
      </c>
      <c r="N111" t="str">
        <f t="shared" si="3"/>
        <v>Liberica</v>
      </c>
      <c r="O111" t="str">
        <f>_xlfn.XLOOKUP(OrderDetails[[#This Row],[Customer ID]],customers!$A$1:$A$1001,customers!$I$1:$I$1001,,0)</f>
        <v>Yes</v>
      </c>
    </row>
    <row r="112" spans="1:15" x14ac:dyDescent="0.3">
      <c r="A112" s="2" t="s">
        <v>1106</v>
      </c>
      <c r="B112" s="5">
        <v>44727</v>
      </c>
      <c r="C112" s="2" t="s">
        <v>1107</v>
      </c>
      <c r="D112" s="10" t="s">
        <v>6184</v>
      </c>
      <c r="E112" s="2">
        <v>3</v>
      </c>
      <c r="F112" s="2" t="str">
        <f>_xlfn.XLOOKUP(orders!C112,customers!$A$2:$A$1001,customers!$B$2:$B$1001,,0)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2"/>
        <v>13.365</v>
      </c>
      <c r="N112" t="str">
        <f t="shared" si="3"/>
        <v>Excelsa</v>
      </c>
      <c r="O112" t="str">
        <f>_xlfn.XLOOKUP(OrderDetails[[#This Row],[Customer ID]],customers!$A$1:$A$1001,customers!$I$1:$I$1001,,0)</f>
        <v>Yes</v>
      </c>
    </row>
    <row r="113" spans="1:15" x14ac:dyDescent="0.3">
      <c r="A113" s="2" t="s">
        <v>1112</v>
      </c>
      <c r="B113" s="5">
        <v>43642</v>
      </c>
      <c r="C113" s="2" t="s">
        <v>1113</v>
      </c>
      <c r="D113" s="10" t="s">
        <v>6172</v>
      </c>
      <c r="E113" s="2">
        <v>5</v>
      </c>
      <c r="F113" s="2" t="str">
        <f>_xlfn.XLOOKUP(orders!C113,customers!$A$2:$A$1001,customers!$B$2:$B$1001,,0)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2"/>
        <v>26.849999999999994</v>
      </c>
      <c r="N113" t="str">
        <f t="shared" si="3"/>
        <v>Robusta</v>
      </c>
      <c r="O113" t="str">
        <f>_xlfn.XLOOKUP(OrderDetails[[#This Row],[Customer ID]],customers!$A$1:$A$1001,customers!$I$1:$I$1001,,0)</f>
        <v>No</v>
      </c>
    </row>
    <row r="114" spans="1:15" x14ac:dyDescent="0.3">
      <c r="A114" s="2" t="s">
        <v>1117</v>
      </c>
      <c r="B114" s="5">
        <v>44481</v>
      </c>
      <c r="C114" s="2" t="s">
        <v>1118</v>
      </c>
      <c r="D114" s="10" t="s">
        <v>6155</v>
      </c>
      <c r="E114" s="2">
        <v>1</v>
      </c>
      <c r="F114" s="2" t="str">
        <f>_xlfn.XLOOKUP(orders!C114,customers!$A$2:$A$1001,customers!$B$2:$B$1001,,0)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2"/>
        <v>11.25</v>
      </c>
      <c r="N114" t="str">
        <f t="shared" si="3"/>
        <v>Arabica</v>
      </c>
      <c r="O114" t="str">
        <f>_xlfn.XLOOKUP(OrderDetails[[#This Row],[Customer ID]],customers!$A$1:$A$1001,customers!$I$1:$I$1001,,0)</f>
        <v>No</v>
      </c>
    </row>
    <row r="115" spans="1:15" x14ac:dyDescent="0.3">
      <c r="A115" s="2" t="s">
        <v>1123</v>
      </c>
      <c r="B115" s="5">
        <v>43556</v>
      </c>
      <c r="C115" s="2" t="s">
        <v>1124</v>
      </c>
      <c r="D115" s="10" t="s">
        <v>6162</v>
      </c>
      <c r="E115" s="2">
        <v>1</v>
      </c>
      <c r="F115" s="2" t="str">
        <f>_xlfn.XLOOKUP(orders!C115,customers!$A$2:$A$1001,customers!$B$2:$B$1001,,0)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2"/>
        <v>14.55</v>
      </c>
      <c r="N115" t="str">
        <f t="shared" si="3"/>
        <v>Liberica</v>
      </c>
      <c r="O115" t="str">
        <f>_xlfn.XLOOKUP(OrderDetails[[#This Row],[Customer ID]],customers!$A$1:$A$1001,customers!$I$1:$I$1001,,0)</f>
        <v>No</v>
      </c>
    </row>
    <row r="116" spans="1:15" x14ac:dyDescent="0.3">
      <c r="A116" s="2" t="s">
        <v>1129</v>
      </c>
      <c r="B116" s="5">
        <v>44265</v>
      </c>
      <c r="C116" s="2" t="s">
        <v>1130</v>
      </c>
      <c r="D116" s="10" t="s">
        <v>6178</v>
      </c>
      <c r="E116" s="2">
        <v>4</v>
      </c>
      <c r="F116" s="2" t="str">
        <f>_xlfn.XLOOKUP(orders!C116,customers!$A$2:$A$1001,customers!$B$2:$B$1001,,0)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2"/>
        <v>14.339999999999998</v>
      </c>
      <c r="N116" t="str">
        <f t="shared" si="3"/>
        <v>Robusta</v>
      </c>
      <c r="O116" t="str">
        <f>_xlfn.XLOOKUP(OrderDetails[[#This Row],[Customer ID]],customers!$A$1:$A$1001,customers!$I$1:$I$1001,,0)</f>
        <v>No</v>
      </c>
    </row>
    <row r="117" spans="1:15" x14ac:dyDescent="0.3">
      <c r="A117" s="2" t="s">
        <v>1134</v>
      </c>
      <c r="B117" s="5">
        <v>43693</v>
      </c>
      <c r="C117" s="2" t="s">
        <v>1135</v>
      </c>
      <c r="D117" s="10" t="s">
        <v>6170</v>
      </c>
      <c r="E117" s="2">
        <v>1</v>
      </c>
      <c r="F117" s="2" t="str">
        <f>_xlfn.XLOOKUP(orders!C117,customers!$A$2:$A$1001,customers!$B$2:$B$1001,,0)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2"/>
        <v>15.85</v>
      </c>
      <c r="N117" t="str">
        <f t="shared" si="3"/>
        <v>Liberica</v>
      </c>
      <c r="O117" t="str">
        <f>_xlfn.XLOOKUP(OrderDetails[[#This Row],[Customer ID]],customers!$A$1:$A$1001,customers!$I$1:$I$1001,,0)</f>
        <v>No</v>
      </c>
    </row>
    <row r="118" spans="1:15" x14ac:dyDescent="0.3">
      <c r="A118" s="2" t="s">
        <v>1140</v>
      </c>
      <c r="B118" s="5">
        <v>44054</v>
      </c>
      <c r="C118" s="2" t="s">
        <v>1141</v>
      </c>
      <c r="D118" s="10" t="s">
        <v>6145</v>
      </c>
      <c r="E118" s="2">
        <v>4</v>
      </c>
      <c r="F118" s="2" t="str">
        <f>_xlfn.XLOOKUP(orders!C118,customers!$A$2:$A$1001,customers!$B$2:$B$1001,,0)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2"/>
        <v>19.02</v>
      </c>
      <c r="N118" t="str">
        <f t="shared" si="3"/>
        <v>Liberica</v>
      </c>
      <c r="O118" t="str">
        <f>_xlfn.XLOOKUP(OrderDetails[[#This Row],[Customer ID]],customers!$A$1:$A$1001,customers!$I$1:$I$1001,,0)</f>
        <v>Yes</v>
      </c>
    </row>
    <row r="119" spans="1:15" x14ac:dyDescent="0.3">
      <c r="A119" s="2" t="s">
        <v>1146</v>
      </c>
      <c r="B119" s="5">
        <v>44656</v>
      </c>
      <c r="C119" s="2" t="s">
        <v>1147</v>
      </c>
      <c r="D119" s="10" t="s">
        <v>6161</v>
      </c>
      <c r="E119" s="2">
        <v>4</v>
      </c>
      <c r="F119" s="2" t="str">
        <f>_xlfn.XLOOKUP(orders!C119,customers!$A$2:$A$1001,customers!$B$2:$B$1001,,0)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2"/>
        <v>38.04</v>
      </c>
      <c r="N119" t="str">
        <f t="shared" si="3"/>
        <v>Liberica</v>
      </c>
      <c r="O119" t="str">
        <f>_xlfn.XLOOKUP(OrderDetails[[#This Row],[Customer ID]],customers!$A$1:$A$1001,customers!$I$1:$I$1001,,0)</f>
        <v>No</v>
      </c>
    </row>
    <row r="120" spans="1:15" x14ac:dyDescent="0.3">
      <c r="A120" s="2" t="s">
        <v>1152</v>
      </c>
      <c r="B120" s="5">
        <v>43760</v>
      </c>
      <c r="C120" s="2" t="s">
        <v>1153</v>
      </c>
      <c r="D120" s="10" t="s">
        <v>6144</v>
      </c>
      <c r="E120" s="2">
        <v>3</v>
      </c>
      <c r="F120" s="2" t="str">
        <f>_xlfn.XLOOKUP(orders!C120,customers!$A$2:$A$1001,customers!$B$2:$B$1001,,0)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2"/>
        <v>21.87</v>
      </c>
      <c r="N120" t="str">
        <f t="shared" si="3"/>
        <v>Excelsa</v>
      </c>
      <c r="O120" t="str">
        <f>_xlfn.XLOOKUP(OrderDetails[[#This Row],[Customer ID]],customers!$A$1:$A$1001,customers!$I$1:$I$1001,,0)</f>
        <v>Yes</v>
      </c>
    </row>
    <row r="121" spans="1:15" x14ac:dyDescent="0.3">
      <c r="A121" s="2" t="s">
        <v>1158</v>
      </c>
      <c r="B121" s="5">
        <v>44471</v>
      </c>
      <c r="C121" s="2" t="s">
        <v>1159</v>
      </c>
      <c r="D121" s="10" t="s">
        <v>6156</v>
      </c>
      <c r="E121" s="2">
        <v>1</v>
      </c>
      <c r="F121" s="2" t="str">
        <f>_xlfn.XLOOKUP(orders!C121,customers!$A$2:$A$1001,customers!$B$2:$B$1001,,0)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2"/>
        <v>4.125</v>
      </c>
      <c r="N121" t="str">
        <f t="shared" si="3"/>
        <v>Excelsa</v>
      </c>
      <c r="O121" t="str">
        <f>_xlfn.XLOOKUP(OrderDetails[[#This Row],[Customer ID]],customers!$A$1:$A$1001,customers!$I$1:$I$1001,,0)</f>
        <v>No</v>
      </c>
    </row>
    <row r="122" spans="1:15" x14ac:dyDescent="0.3">
      <c r="A122" s="2" t="s">
        <v>1158</v>
      </c>
      <c r="B122" s="5">
        <v>44471</v>
      </c>
      <c r="C122" s="2" t="s">
        <v>1159</v>
      </c>
      <c r="D122" s="10" t="s">
        <v>6167</v>
      </c>
      <c r="E122" s="2">
        <v>1</v>
      </c>
      <c r="F122" s="2" t="str">
        <f>_xlfn.XLOOKUP(orders!C122,customers!$A$2:$A$1001,customers!$B$2:$B$1001,,0)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2"/>
        <v>3.8849999999999998</v>
      </c>
      <c r="N122" t="str">
        <f t="shared" si="3"/>
        <v>Arabica</v>
      </c>
      <c r="O122" t="str">
        <f>_xlfn.XLOOKUP(OrderDetails[[#This Row],[Customer ID]],customers!$A$1:$A$1001,customers!$I$1:$I$1001,,0)</f>
        <v>No</v>
      </c>
    </row>
    <row r="123" spans="1:15" x14ac:dyDescent="0.3">
      <c r="A123" s="2" t="s">
        <v>1158</v>
      </c>
      <c r="B123" s="5">
        <v>44471</v>
      </c>
      <c r="C123" s="2" t="s">
        <v>1159</v>
      </c>
      <c r="D123" s="10" t="s">
        <v>6141</v>
      </c>
      <c r="E123" s="2">
        <v>5</v>
      </c>
      <c r="F123" s="2" t="str">
        <f>_xlfn.XLOOKUP(orders!C123,customers!$A$2:$A$1001,customers!$B$2:$B$1001,,0)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2"/>
        <v>68.75</v>
      </c>
      <c r="N123" t="str">
        <f t="shared" si="3"/>
        <v>Excelsa</v>
      </c>
      <c r="O123" t="str">
        <f>_xlfn.XLOOKUP(OrderDetails[[#This Row],[Customer ID]],customers!$A$1:$A$1001,customers!$I$1:$I$1001,,0)</f>
        <v>No</v>
      </c>
    </row>
    <row r="124" spans="1:15" x14ac:dyDescent="0.3">
      <c r="A124" s="2" t="s">
        <v>1174</v>
      </c>
      <c r="B124" s="5">
        <v>44268</v>
      </c>
      <c r="C124" s="2" t="s">
        <v>1175</v>
      </c>
      <c r="D124" s="10" t="s">
        <v>6158</v>
      </c>
      <c r="E124" s="2">
        <v>4</v>
      </c>
      <c r="F124" s="2" t="str">
        <f>_xlfn.XLOOKUP(orders!C124,customers!$A$2:$A$1001,customers!$B$2:$B$1001,,0)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2"/>
        <v>23.88</v>
      </c>
      <c r="N124" t="str">
        <f t="shared" si="3"/>
        <v>Arabica</v>
      </c>
      <c r="O124" t="str">
        <f>_xlfn.XLOOKUP(OrderDetails[[#This Row],[Customer ID]],customers!$A$1:$A$1001,customers!$I$1:$I$1001,,0)</f>
        <v>Yes</v>
      </c>
    </row>
    <row r="125" spans="1:15" x14ac:dyDescent="0.3">
      <c r="A125" s="2" t="s">
        <v>1180</v>
      </c>
      <c r="B125" s="5">
        <v>44724</v>
      </c>
      <c r="C125" s="2" t="s">
        <v>1181</v>
      </c>
      <c r="D125" s="10" t="s">
        <v>6164</v>
      </c>
      <c r="E125" s="2">
        <v>4</v>
      </c>
      <c r="F125" s="2" t="str">
        <f>_xlfn.XLOOKUP(orders!C125,customers!$A$2:$A$1001,customers!$B$2:$B$1001,,0)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2"/>
        <v>145.82</v>
      </c>
      <c r="N125" t="str">
        <f t="shared" si="3"/>
        <v>Liberica</v>
      </c>
      <c r="O125" t="str">
        <f>_xlfn.XLOOKUP(OrderDetails[[#This Row],[Customer ID]],customers!$A$1:$A$1001,customers!$I$1:$I$1001,,0)</f>
        <v>No</v>
      </c>
    </row>
    <row r="126" spans="1:15" x14ac:dyDescent="0.3">
      <c r="A126" s="2" t="s">
        <v>1186</v>
      </c>
      <c r="B126" s="5">
        <v>43582</v>
      </c>
      <c r="C126" s="2" t="s">
        <v>1187</v>
      </c>
      <c r="D126" s="10" t="s">
        <v>6159</v>
      </c>
      <c r="E126" s="2">
        <v>5</v>
      </c>
      <c r="F126" s="2" t="str">
        <f>_xlfn.XLOOKUP(orders!C126,customers!$A$2:$A$1001,customers!$B$2:$B$1001,,0)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2"/>
        <v>21.825000000000003</v>
      </c>
      <c r="N126" t="str">
        <f t="shared" si="3"/>
        <v>Liberica</v>
      </c>
      <c r="O126" t="str">
        <f>_xlfn.XLOOKUP(OrderDetails[[#This Row],[Customer ID]],customers!$A$1:$A$1001,customers!$I$1:$I$1001,,0)</f>
        <v>Yes</v>
      </c>
    </row>
    <row r="127" spans="1:15" x14ac:dyDescent="0.3">
      <c r="A127" s="2" t="s">
        <v>1192</v>
      </c>
      <c r="B127" s="5">
        <v>43608</v>
      </c>
      <c r="C127" s="2" t="s">
        <v>1193</v>
      </c>
      <c r="D127" s="10" t="s">
        <v>6160</v>
      </c>
      <c r="E127" s="2">
        <v>3</v>
      </c>
      <c r="F127" s="2" t="str">
        <f>_xlfn.XLOOKUP(orders!C127,customers!$A$2:$A$1001,customers!$B$2:$B$1001,,0)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2"/>
        <v>26.19</v>
      </c>
      <c r="N127" t="str">
        <f t="shared" si="3"/>
        <v>Liberica</v>
      </c>
      <c r="O127" t="str">
        <f>_xlfn.XLOOKUP(OrderDetails[[#This Row],[Customer ID]],customers!$A$1:$A$1001,customers!$I$1:$I$1001,,0)</f>
        <v>Yes</v>
      </c>
    </row>
    <row r="128" spans="1:15" x14ac:dyDescent="0.3">
      <c r="A128" s="2" t="s">
        <v>1198</v>
      </c>
      <c r="B128" s="5">
        <v>44026</v>
      </c>
      <c r="C128" s="2" t="s">
        <v>1199</v>
      </c>
      <c r="D128" s="10" t="s">
        <v>6155</v>
      </c>
      <c r="E128" s="2">
        <v>1</v>
      </c>
      <c r="F128" s="2" t="str">
        <f>_xlfn.XLOOKUP(orders!C128,customers!$A$2:$A$1001,customers!$B$2:$B$1001,,0)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2"/>
        <v>11.25</v>
      </c>
      <c r="N128" t="str">
        <f t="shared" si="3"/>
        <v>Arabica</v>
      </c>
      <c r="O128" t="str">
        <f>_xlfn.XLOOKUP(OrderDetails[[#This Row],[Customer ID]],customers!$A$1:$A$1001,customers!$I$1:$I$1001,,0)</f>
        <v>No</v>
      </c>
    </row>
    <row r="129" spans="1:15" x14ac:dyDescent="0.3">
      <c r="A129" s="2" t="s">
        <v>1204</v>
      </c>
      <c r="B129" s="5">
        <v>44510</v>
      </c>
      <c r="C129" s="2" t="s">
        <v>1205</v>
      </c>
      <c r="D129" s="10" t="s">
        <v>6143</v>
      </c>
      <c r="E129" s="2">
        <v>6</v>
      </c>
      <c r="F129" s="2" t="str">
        <f>_xlfn.XLOOKUP(orders!C129,customers!$A$2:$A$1001,customers!$B$2:$B$1001,,0)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2"/>
        <v>77.699999999999989</v>
      </c>
      <c r="N129" t="str">
        <f t="shared" si="3"/>
        <v>Liberica</v>
      </c>
      <c r="O129" t="str">
        <f>_xlfn.XLOOKUP(OrderDetails[[#This Row],[Customer ID]],customers!$A$1:$A$1001,customers!$I$1:$I$1001,,0)</f>
        <v>No</v>
      </c>
    </row>
    <row r="130" spans="1:15" x14ac:dyDescent="0.3">
      <c r="A130" s="2" t="s">
        <v>1210</v>
      </c>
      <c r="B130" s="5">
        <v>44439</v>
      </c>
      <c r="C130" s="2" t="s">
        <v>1211</v>
      </c>
      <c r="D130" s="10" t="s">
        <v>6157</v>
      </c>
      <c r="E130" s="2">
        <v>1</v>
      </c>
      <c r="F130" s="2" t="str">
        <f>_xlfn.XLOOKUP(orders!C130,customers!$A$2:$A$1001,customers!$B$2:$B$1001,,0)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2"/>
        <v>6.75</v>
      </c>
      <c r="N130" t="str">
        <f t="shared" si="3"/>
        <v>Arabica</v>
      </c>
      <c r="O130" t="str">
        <f>_xlfn.XLOOKUP(OrderDetails[[#This Row],[Customer ID]],customers!$A$1:$A$1001,customers!$I$1:$I$1001,,0)</f>
        <v>No</v>
      </c>
    </row>
    <row r="131" spans="1:15" x14ac:dyDescent="0.3">
      <c r="A131" s="2" t="s">
        <v>1216</v>
      </c>
      <c r="B131" s="5">
        <v>43652</v>
      </c>
      <c r="C131" s="2" t="s">
        <v>1217</v>
      </c>
      <c r="D131" s="10" t="s">
        <v>6183</v>
      </c>
      <c r="E131" s="2">
        <v>1</v>
      </c>
      <c r="F131" s="2" t="str">
        <f>_xlfn.XLOOKUP(orders!C131,customers!$A$2:$A$1001,customers!$B$2:$B$1001,,0)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4">L131*E131</f>
        <v>12.15</v>
      </c>
      <c r="N131" t="str">
        <f t="shared" ref="N131:N194" si="5">IF(I131="Rob","Robusta",IF(I131="Ara","Arabica",IF(I131="Exc","Excelsa",IF(I131="Lib","Liberica",""))))</f>
        <v>Excelsa</v>
      </c>
      <c r="O131" t="str">
        <f>_xlfn.XLOOKUP(OrderDetails[[#This Row],[Customer ID]],customers!$A$1:$A$1001,customers!$I$1:$I$1001,,0)</f>
        <v>Yes</v>
      </c>
    </row>
    <row r="132" spans="1:15" x14ac:dyDescent="0.3">
      <c r="A132" s="2" t="s">
        <v>1222</v>
      </c>
      <c r="B132" s="5">
        <v>44624</v>
      </c>
      <c r="C132" s="2" t="s">
        <v>1223</v>
      </c>
      <c r="D132" s="10" t="s">
        <v>6182</v>
      </c>
      <c r="E132" s="2">
        <v>5</v>
      </c>
      <c r="F132" s="2" t="str">
        <f>_xlfn.XLOOKUP(orders!C132,customers!$A$2:$A$1001,customers!$B$2:$B$1001,,0)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4"/>
        <v>148.92499999999998</v>
      </c>
      <c r="N132" t="str">
        <f t="shared" si="5"/>
        <v>Arabica</v>
      </c>
      <c r="O132" t="str">
        <f>_xlfn.XLOOKUP(OrderDetails[[#This Row],[Customer ID]],customers!$A$1:$A$1001,customers!$I$1:$I$1001,,0)</f>
        <v>Yes</v>
      </c>
    </row>
    <row r="133" spans="1:15" x14ac:dyDescent="0.3">
      <c r="A133" s="2" t="s">
        <v>1227</v>
      </c>
      <c r="B133" s="5">
        <v>44196</v>
      </c>
      <c r="C133" s="2" t="s">
        <v>1228</v>
      </c>
      <c r="D133" s="10" t="s">
        <v>6144</v>
      </c>
      <c r="E133" s="2">
        <v>2</v>
      </c>
      <c r="F133" s="2" t="str">
        <f>_xlfn.XLOOKUP(orders!C133,customers!$A$2:$A$1001,customers!$B$2:$B$1001,,0)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4"/>
        <v>14.58</v>
      </c>
      <c r="N133" t="str">
        <f t="shared" si="5"/>
        <v>Excelsa</v>
      </c>
      <c r="O133" t="str">
        <f>_xlfn.XLOOKUP(OrderDetails[[#This Row],[Customer ID]],customers!$A$1:$A$1001,customers!$I$1:$I$1001,,0)</f>
        <v>Yes</v>
      </c>
    </row>
    <row r="134" spans="1:15" x14ac:dyDescent="0.3">
      <c r="A134" s="2" t="s">
        <v>1233</v>
      </c>
      <c r="B134" s="5">
        <v>44043</v>
      </c>
      <c r="C134" s="2" t="s">
        <v>1234</v>
      </c>
      <c r="D134" s="10" t="s">
        <v>6182</v>
      </c>
      <c r="E134" s="2">
        <v>5</v>
      </c>
      <c r="F134" s="2" t="str">
        <f>_xlfn.XLOOKUP(orders!C134,customers!$A$2:$A$1001,customers!$B$2:$B$1001,,0)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4"/>
        <v>148.92499999999998</v>
      </c>
      <c r="N134" t="str">
        <f t="shared" si="5"/>
        <v>Arabica</v>
      </c>
      <c r="O134" t="str">
        <f>_xlfn.XLOOKUP(OrderDetails[[#This Row],[Customer ID]],customers!$A$1:$A$1001,customers!$I$1:$I$1001,,0)</f>
        <v>Yes</v>
      </c>
    </row>
    <row r="135" spans="1:15" x14ac:dyDescent="0.3">
      <c r="A135" s="2" t="s">
        <v>1239</v>
      </c>
      <c r="B135" s="5">
        <v>44340</v>
      </c>
      <c r="C135" s="2" t="s">
        <v>1240</v>
      </c>
      <c r="D135" s="10" t="s">
        <v>6143</v>
      </c>
      <c r="E135" s="2">
        <v>1</v>
      </c>
      <c r="F135" s="2" t="str">
        <f>_xlfn.XLOOKUP(orders!C135,customers!$A$2:$A$1001,customers!$B$2:$B$1001,,0)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4"/>
        <v>12.95</v>
      </c>
      <c r="N135" t="str">
        <f t="shared" si="5"/>
        <v>Liberica</v>
      </c>
      <c r="O135" t="str">
        <f>_xlfn.XLOOKUP(OrderDetails[[#This Row],[Customer ID]],customers!$A$1:$A$1001,customers!$I$1:$I$1001,,0)</f>
        <v>No</v>
      </c>
    </row>
    <row r="136" spans="1:15" x14ac:dyDescent="0.3">
      <c r="A136" s="2" t="s">
        <v>1245</v>
      </c>
      <c r="B136" s="5">
        <v>44758</v>
      </c>
      <c r="C136" s="2" t="s">
        <v>1246</v>
      </c>
      <c r="D136" s="10" t="s">
        <v>6166</v>
      </c>
      <c r="E136" s="2">
        <v>3</v>
      </c>
      <c r="F136" s="2" t="str">
        <f>_xlfn.XLOOKUP(orders!C136,customers!$A$2:$A$1001,customers!$B$2:$B$1001,,0)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4"/>
        <v>94.874999999999986</v>
      </c>
      <c r="N136" t="str">
        <f t="shared" si="5"/>
        <v>Excelsa</v>
      </c>
      <c r="O136" t="str">
        <f>_xlfn.XLOOKUP(OrderDetails[[#This Row],[Customer ID]],customers!$A$1:$A$1001,customers!$I$1:$I$1001,,0)</f>
        <v>Yes</v>
      </c>
    </row>
    <row r="137" spans="1:15" x14ac:dyDescent="0.3">
      <c r="A137" s="2" t="s">
        <v>1249</v>
      </c>
      <c r="B137" s="5">
        <v>44232</v>
      </c>
      <c r="C137" s="2" t="s">
        <v>976</v>
      </c>
      <c r="D137" s="10" t="s">
        <v>6180</v>
      </c>
      <c r="E137" s="2">
        <v>5</v>
      </c>
      <c r="F137" s="2" t="str">
        <f>_xlfn.XLOOKUP(orders!C137,customers!$A$2:$A$1001,customers!$B$2:$B$1001,,0)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4"/>
        <v>38.849999999999994</v>
      </c>
      <c r="N137" t="str">
        <f t="shared" si="5"/>
        <v>Arabica</v>
      </c>
      <c r="O137" t="str">
        <f>_xlfn.XLOOKUP(OrderDetails[[#This Row],[Customer ID]],customers!$A$1:$A$1001,customers!$I$1:$I$1001,,0)</f>
        <v>Yes</v>
      </c>
    </row>
    <row r="138" spans="1:15" x14ac:dyDescent="0.3">
      <c r="A138" s="2" t="s">
        <v>1255</v>
      </c>
      <c r="B138" s="5">
        <v>44406</v>
      </c>
      <c r="C138" s="2" t="s">
        <v>1256</v>
      </c>
      <c r="D138" s="10" t="s">
        <v>6154</v>
      </c>
      <c r="E138" s="2">
        <v>4</v>
      </c>
      <c r="F138" s="2" t="str">
        <f>_xlfn.XLOOKUP(orders!C138,customers!$A$2:$A$1001,customers!$B$2:$B$1001,,0)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4"/>
        <v>11.94</v>
      </c>
      <c r="N138" t="str">
        <f t="shared" si="5"/>
        <v>Arabica</v>
      </c>
      <c r="O138" t="str">
        <f>_xlfn.XLOOKUP(OrderDetails[[#This Row],[Customer ID]],customers!$A$1:$A$1001,customers!$I$1:$I$1001,,0)</f>
        <v>No</v>
      </c>
    </row>
    <row r="139" spans="1:15" x14ac:dyDescent="0.3">
      <c r="A139" s="2" t="s">
        <v>1261</v>
      </c>
      <c r="B139" s="5">
        <v>44637</v>
      </c>
      <c r="C139" s="2" t="s">
        <v>1262</v>
      </c>
      <c r="D139" s="10" t="s">
        <v>6148</v>
      </c>
      <c r="E139" s="2">
        <v>3</v>
      </c>
      <c r="F139" s="2" t="str">
        <f>_xlfn.XLOOKUP(orders!C139,customers!$A$2:$A$1001,customers!$B$2:$B$1001,,0)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4"/>
        <v>102.46499999999997</v>
      </c>
      <c r="N139" t="str">
        <f t="shared" si="5"/>
        <v>Excelsa</v>
      </c>
      <c r="O139" t="str">
        <f>_xlfn.XLOOKUP(OrderDetails[[#This Row],[Customer ID]],customers!$A$1:$A$1001,customers!$I$1:$I$1001,,0)</f>
        <v>No</v>
      </c>
    </row>
    <row r="140" spans="1:15" x14ac:dyDescent="0.3">
      <c r="A140" s="2" t="s">
        <v>1266</v>
      </c>
      <c r="B140" s="5">
        <v>44238</v>
      </c>
      <c r="C140" s="2" t="s">
        <v>1267</v>
      </c>
      <c r="D140" s="10" t="s">
        <v>6183</v>
      </c>
      <c r="E140" s="2">
        <v>4</v>
      </c>
      <c r="F140" s="2" t="str">
        <f>_xlfn.XLOOKUP(orders!C140,customers!$A$2:$A$1001,customers!$B$2:$B$1001,,0)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4"/>
        <v>48.6</v>
      </c>
      <c r="N140" t="str">
        <f t="shared" si="5"/>
        <v>Excelsa</v>
      </c>
      <c r="O140" t="str">
        <f>_xlfn.XLOOKUP(OrderDetails[[#This Row],[Customer ID]],customers!$A$1:$A$1001,customers!$I$1:$I$1001,,0)</f>
        <v>No</v>
      </c>
    </row>
    <row r="141" spans="1:15" x14ac:dyDescent="0.3">
      <c r="A141" s="2" t="s">
        <v>1271</v>
      </c>
      <c r="B141" s="5">
        <v>43509</v>
      </c>
      <c r="C141" s="2" t="s">
        <v>1272</v>
      </c>
      <c r="D141" s="10" t="s">
        <v>6143</v>
      </c>
      <c r="E141" s="2">
        <v>6</v>
      </c>
      <c r="F141" s="2" t="str">
        <f>_xlfn.XLOOKUP(orders!C141,customers!$A$2:$A$1001,customers!$B$2:$B$1001,,0)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4"/>
        <v>77.699999999999989</v>
      </c>
      <c r="N141" t="str">
        <f t="shared" si="5"/>
        <v>Liberica</v>
      </c>
      <c r="O141" t="str">
        <f>_xlfn.XLOOKUP(OrderDetails[[#This Row],[Customer ID]],customers!$A$1:$A$1001,customers!$I$1:$I$1001,,0)</f>
        <v>Yes</v>
      </c>
    </row>
    <row r="142" spans="1:15" x14ac:dyDescent="0.3">
      <c r="A142" s="2" t="s">
        <v>1276</v>
      </c>
      <c r="B142" s="5">
        <v>44694</v>
      </c>
      <c r="C142" s="2" t="s">
        <v>1277</v>
      </c>
      <c r="D142" s="10" t="s">
        <v>6165</v>
      </c>
      <c r="E142" s="2">
        <v>1</v>
      </c>
      <c r="F142" s="2" t="str">
        <f>_xlfn.XLOOKUP(orders!C142,customers!$A$2:$A$1001,customers!$B$2:$B$1001,,0)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4"/>
        <v>29.784999999999997</v>
      </c>
      <c r="N142" t="str">
        <f t="shared" si="5"/>
        <v>Liberica</v>
      </c>
      <c r="O142" t="str">
        <f>_xlfn.XLOOKUP(OrderDetails[[#This Row],[Customer ID]],customers!$A$1:$A$1001,customers!$I$1:$I$1001,,0)</f>
        <v>Yes</v>
      </c>
    </row>
    <row r="143" spans="1:15" x14ac:dyDescent="0.3">
      <c r="A143" s="2" t="s">
        <v>1283</v>
      </c>
      <c r="B143" s="5">
        <v>43970</v>
      </c>
      <c r="C143" s="2" t="s">
        <v>1284</v>
      </c>
      <c r="D143" s="10" t="s">
        <v>6167</v>
      </c>
      <c r="E143" s="2">
        <v>4</v>
      </c>
      <c r="F143" s="2" t="str">
        <f>_xlfn.XLOOKUP(orders!C143,customers!$A$2:$A$1001,customers!$B$2:$B$1001,,0)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4"/>
        <v>15.54</v>
      </c>
      <c r="N143" t="str">
        <f t="shared" si="5"/>
        <v>Arabica</v>
      </c>
      <c r="O143" t="str">
        <f>_xlfn.XLOOKUP(OrderDetails[[#This Row],[Customer ID]],customers!$A$1:$A$1001,customers!$I$1:$I$1001,,0)</f>
        <v>Yes</v>
      </c>
    </row>
    <row r="144" spans="1:15" x14ac:dyDescent="0.3">
      <c r="A144" s="2" t="s">
        <v>1289</v>
      </c>
      <c r="B144" s="5">
        <v>44678</v>
      </c>
      <c r="C144" s="2" t="s">
        <v>1290</v>
      </c>
      <c r="D144" s="10" t="s">
        <v>6148</v>
      </c>
      <c r="E144" s="2">
        <v>4</v>
      </c>
      <c r="F144" s="2" t="str">
        <f>_xlfn.XLOOKUP(orders!C144,customers!$A$2:$A$1001,customers!$B$2:$B$1001,,0)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4"/>
        <v>136.61999999999998</v>
      </c>
      <c r="N144" t="str">
        <f t="shared" si="5"/>
        <v>Excelsa</v>
      </c>
      <c r="O144" t="str">
        <f>_xlfn.XLOOKUP(OrderDetails[[#This Row],[Customer ID]],customers!$A$1:$A$1001,customers!$I$1:$I$1001,,0)</f>
        <v>Yes</v>
      </c>
    </row>
    <row r="145" spans="1:15" x14ac:dyDescent="0.3">
      <c r="A145" s="2" t="s">
        <v>1293</v>
      </c>
      <c r="B145" s="5">
        <v>44083</v>
      </c>
      <c r="C145" s="2" t="s">
        <v>1294</v>
      </c>
      <c r="D145" s="10" t="s">
        <v>6160</v>
      </c>
      <c r="E145" s="2">
        <v>2</v>
      </c>
      <c r="F145" s="2" t="str">
        <f>_xlfn.XLOOKUP(orders!C145,customers!$A$2:$A$1001,customers!$B$2:$B$1001,,0)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4"/>
        <v>17.46</v>
      </c>
      <c r="N145" t="str">
        <f t="shared" si="5"/>
        <v>Liberica</v>
      </c>
      <c r="O145" t="str">
        <f>_xlfn.XLOOKUP(OrderDetails[[#This Row],[Customer ID]],customers!$A$1:$A$1001,customers!$I$1:$I$1001,,0)</f>
        <v>No</v>
      </c>
    </row>
    <row r="146" spans="1:15" x14ac:dyDescent="0.3">
      <c r="A146" s="2" t="s">
        <v>1299</v>
      </c>
      <c r="B146" s="5">
        <v>44265</v>
      </c>
      <c r="C146" s="2" t="s">
        <v>1300</v>
      </c>
      <c r="D146" s="10" t="s">
        <v>6148</v>
      </c>
      <c r="E146" s="2">
        <v>2</v>
      </c>
      <c r="F146" s="2" t="str">
        <f>_xlfn.XLOOKUP(orders!C146,customers!$A$2:$A$1001,customers!$B$2:$B$1001,,0)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4"/>
        <v>68.309999999999988</v>
      </c>
      <c r="N146" t="str">
        <f t="shared" si="5"/>
        <v>Excelsa</v>
      </c>
      <c r="O146" t="str">
        <f>_xlfn.XLOOKUP(OrderDetails[[#This Row],[Customer ID]],customers!$A$1:$A$1001,customers!$I$1:$I$1001,,0)</f>
        <v>Yes</v>
      </c>
    </row>
    <row r="147" spans="1:15" x14ac:dyDescent="0.3">
      <c r="A147" s="2" t="s">
        <v>1305</v>
      </c>
      <c r="B147" s="5">
        <v>43562</v>
      </c>
      <c r="C147" s="2" t="s">
        <v>1306</v>
      </c>
      <c r="D147" s="10" t="s">
        <v>6159</v>
      </c>
      <c r="E147" s="2">
        <v>4</v>
      </c>
      <c r="F147" s="2" t="str">
        <f>_xlfn.XLOOKUP(orders!C147,customers!$A$2:$A$1001,customers!$B$2:$B$1001,,0)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4"/>
        <v>17.46</v>
      </c>
      <c r="N147" t="str">
        <f t="shared" si="5"/>
        <v>Liberica</v>
      </c>
      <c r="O147" t="str">
        <f>_xlfn.XLOOKUP(OrderDetails[[#This Row],[Customer ID]],customers!$A$1:$A$1001,customers!$I$1:$I$1001,,0)</f>
        <v>No</v>
      </c>
    </row>
    <row r="148" spans="1:15" x14ac:dyDescent="0.3">
      <c r="A148" s="2" t="s">
        <v>1311</v>
      </c>
      <c r="B148" s="5">
        <v>44024</v>
      </c>
      <c r="C148" s="2" t="s">
        <v>1312</v>
      </c>
      <c r="D148" s="10" t="s">
        <v>6162</v>
      </c>
      <c r="E148" s="2">
        <v>3</v>
      </c>
      <c r="F148" s="2" t="str">
        <f>_xlfn.XLOOKUP(orders!C148,customers!$A$2:$A$1001,customers!$B$2:$B$1001,,0)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4"/>
        <v>43.650000000000006</v>
      </c>
      <c r="N148" t="str">
        <f t="shared" si="5"/>
        <v>Liberica</v>
      </c>
      <c r="O148" t="str">
        <f>_xlfn.XLOOKUP(OrderDetails[[#This Row],[Customer ID]],customers!$A$1:$A$1001,customers!$I$1:$I$1001,,0)</f>
        <v>No</v>
      </c>
    </row>
    <row r="149" spans="1:15" x14ac:dyDescent="0.3">
      <c r="A149" s="2" t="s">
        <v>1311</v>
      </c>
      <c r="B149" s="5">
        <v>44024</v>
      </c>
      <c r="C149" s="2" t="s">
        <v>1312</v>
      </c>
      <c r="D149" s="10" t="s">
        <v>6141</v>
      </c>
      <c r="E149" s="2">
        <v>2</v>
      </c>
      <c r="F149" s="2" t="str">
        <f>_xlfn.XLOOKUP(orders!C149,customers!$A$2:$A$1001,customers!$B$2:$B$1001,,0)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4"/>
        <v>27.5</v>
      </c>
      <c r="N149" t="str">
        <f t="shared" si="5"/>
        <v>Excelsa</v>
      </c>
      <c r="O149" t="str">
        <f>_xlfn.XLOOKUP(OrderDetails[[#This Row],[Customer ID]],customers!$A$1:$A$1001,customers!$I$1:$I$1001,,0)</f>
        <v>No</v>
      </c>
    </row>
    <row r="150" spans="1:15" x14ac:dyDescent="0.3">
      <c r="A150" s="2" t="s">
        <v>1322</v>
      </c>
      <c r="B150" s="5">
        <v>44551</v>
      </c>
      <c r="C150" s="2" t="s">
        <v>1323</v>
      </c>
      <c r="D150" s="10" t="s">
        <v>6153</v>
      </c>
      <c r="E150" s="2">
        <v>5</v>
      </c>
      <c r="F150" s="2" t="str">
        <f>_xlfn.XLOOKUP(orders!C150,customers!$A$2:$A$1001,customers!$B$2:$B$1001,,0)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4"/>
        <v>18.225000000000001</v>
      </c>
      <c r="N150" t="str">
        <f t="shared" si="5"/>
        <v>Excelsa</v>
      </c>
      <c r="O150" t="str">
        <f>_xlfn.XLOOKUP(OrderDetails[[#This Row],[Customer ID]],customers!$A$1:$A$1001,customers!$I$1:$I$1001,,0)</f>
        <v>Yes</v>
      </c>
    </row>
    <row r="151" spans="1:15" x14ac:dyDescent="0.3">
      <c r="A151" s="2" t="s">
        <v>1328</v>
      </c>
      <c r="B151" s="5">
        <v>44108</v>
      </c>
      <c r="C151" s="2" t="s">
        <v>1329</v>
      </c>
      <c r="D151" s="10" t="s">
        <v>6175</v>
      </c>
      <c r="E151" s="2">
        <v>2</v>
      </c>
      <c r="F151" s="2" t="str">
        <f>_xlfn.XLOOKUP(orders!C151,customers!$A$2:$A$1001,customers!$B$2:$B$1001,,0)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4"/>
        <v>51.749999999999993</v>
      </c>
      <c r="N151" t="str">
        <f t="shared" si="5"/>
        <v>Arabica</v>
      </c>
      <c r="O151" t="str">
        <f>_xlfn.XLOOKUP(OrderDetails[[#This Row],[Customer ID]],customers!$A$1:$A$1001,customers!$I$1:$I$1001,,0)</f>
        <v>Yes</v>
      </c>
    </row>
    <row r="152" spans="1:15" x14ac:dyDescent="0.3">
      <c r="A152" s="2" t="s">
        <v>1333</v>
      </c>
      <c r="B152" s="5">
        <v>44051</v>
      </c>
      <c r="C152" s="2" t="s">
        <v>1334</v>
      </c>
      <c r="D152" s="10" t="s">
        <v>6143</v>
      </c>
      <c r="E152" s="2">
        <v>1</v>
      </c>
      <c r="F152" s="2" t="str">
        <f>_xlfn.XLOOKUP(orders!C152,customers!$A$2:$A$1001,customers!$B$2:$B$1001,,0)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4"/>
        <v>12.95</v>
      </c>
      <c r="N152" t="str">
        <f t="shared" si="5"/>
        <v>Liberica</v>
      </c>
      <c r="O152" t="str">
        <f>_xlfn.XLOOKUP(OrderDetails[[#This Row],[Customer ID]],customers!$A$1:$A$1001,customers!$I$1:$I$1001,,0)</f>
        <v>Yes</v>
      </c>
    </row>
    <row r="153" spans="1:15" x14ac:dyDescent="0.3">
      <c r="A153" s="2" t="s">
        <v>1339</v>
      </c>
      <c r="B153" s="5">
        <v>44115</v>
      </c>
      <c r="C153" s="2" t="s">
        <v>1340</v>
      </c>
      <c r="D153" s="10" t="s">
        <v>6155</v>
      </c>
      <c r="E153" s="2">
        <v>3</v>
      </c>
      <c r="F153" s="2" t="str">
        <f>_xlfn.XLOOKUP(orders!C153,customers!$A$2:$A$1001,customers!$B$2:$B$1001,,0)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4"/>
        <v>33.75</v>
      </c>
      <c r="N153" t="str">
        <f t="shared" si="5"/>
        <v>Arabica</v>
      </c>
      <c r="O153" t="str">
        <f>_xlfn.XLOOKUP(OrderDetails[[#This Row],[Customer ID]],customers!$A$1:$A$1001,customers!$I$1:$I$1001,,0)</f>
        <v>Yes</v>
      </c>
    </row>
    <row r="154" spans="1:15" x14ac:dyDescent="0.3">
      <c r="A154" s="2" t="s">
        <v>1344</v>
      </c>
      <c r="B154" s="5">
        <v>44510</v>
      </c>
      <c r="C154" s="2" t="s">
        <v>1345</v>
      </c>
      <c r="D154" s="10" t="s">
        <v>6151</v>
      </c>
      <c r="E154" s="2">
        <v>3</v>
      </c>
      <c r="F154" s="2" t="str">
        <f>_xlfn.XLOOKUP(orders!C154,customers!$A$2:$A$1001,customers!$B$2:$B$1001,,0)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4"/>
        <v>68.655000000000001</v>
      </c>
      <c r="N154" t="str">
        <f t="shared" si="5"/>
        <v>Robusta</v>
      </c>
      <c r="O154" t="str">
        <f>_xlfn.XLOOKUP(OrderDetails[[#This Row],[Customer ID]],customers!$A$1:$A$1001,customers!$I$1:$I$1001,,0)</f>
        <v>Yes</v>
      </c>
    </row>
    <row r="155" spans="1:15" x14ac:dyDescent="0.3">
      <c r="A155" s="2" t="s">
        <v>1350</v>
      </c>
      <c r="B155" s="5">
        <v>44367</v>
      </c>
      <c r="C155" s="2" t="s">
        <v>1351</v>
      </c>
      <c r="D155" s="10" t="s">
        <v>6163</v>
      </c>
      <c r="E155" s="2">
        <v>1</v>
      </c>
      <c r="F155" s="2" t="str">
        <f>_xlfn.XLOOKUP(orders!C155,customers!$A$2:$A$1001,customers!$B$2:$B$1001,,0)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4"/>
        <v>2.6849999999999996</v>
      </c>
      <c r="N155" t="str">
        <f t="shared" si="5"/>
        <v>Robusta</v>
      </c>
      <c r="O155" t="str">
        <f>_xlfn.XLOOKUP(OrderDetails[[#This Row],[Customer ID]],customers!$A$1:$A$1001,customers!$I$1:$I$1001,,0)</f>
        <v>No</v>
      </c>
    </row>
    <row r="156" spans="1:15" x14ac:dyDescent="0.3">
      <c r="A156" s="2" t="s">
        <v>1355</v>
      </c>
      <c r="B156" s="5">
        <v>44473</v>
      </c>
      <c r="C156" s="2" t="s">
        <v>1356</v>
      </c>
      <c r="D156" s="10" t="s">
        <v>6168</v>
      </c>
      <c r="E156" s="2">
        <v>5</v>
      </c>
      <c r="F156" s="2" t="str">
        <f>_xlfn.XLOOKUP(orders!C156,customers!$A$2:$A$1001,customers!$B$2:$B$1001,,0)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4"/>
        <v>114.42499999999998</v>
      </c>
      <c r="N156" t="str">
        <f t="shared" si="5"/>
        <v>Arabica</v>
      </c>
      <c r="O156" t="str">
        <f>_xlfn.XLOOKUP(OrderDetails[[#This Row],[Customer ID]],customers!$A$1:$A$1001,customers!$I$1:$I$1001,,0)</f>
        <v>No</v>
      </c>
    </row>
    <row r="157" spans="1:15" x14ac:dyDescent="0.3">
      <c r="A157" s="2" t="s">
        <v>1361</v>
      </c>
      <c r="B157" s="5">
        <v>43640</v>
      </c>
      <c r="C157" s="2" t="s">
        <v>1362</v>
      </c>
      <c r="D157" s="10" t="s">
        <v>6175</v>
      </c>
      <c r="E157" s="2">
        <v>6</v>
      </c>
      <c r="F157" s="2" t="str">
        <f>_xlfn.XLOOKUP(orders!C157,customers!$A$2:$A$1001,customers!$B$2:$B$1001,,0)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4"/>
        <v>155.24999999999997</v>
      </c>
      <c r="N157" t="str">
        <f t="shared" si="5"/>
        <v>Arabica</v>
      </c>
      <c r="O157" t="str">
        <f>_xlfn.XLOOKUP(OrderDetails[[#This Row],[Customer ID]],customers!$A$1:$A$1001,customers!$I$1:$I$1001,,0)</f>
        <v>Yes</v>
      </c>
    </row>
    <row r="158" spans="1:15" x14ac:dyDescent="0.3">
      <c r="A158" s="2" t="s">
        <v>1367</v>
      </c>
      <c r="B158" s="5">
        <v>43764</v>
      </c>
      <c r="C158" s="2" t="s">
        <v>1368</v>
      </c>
      <c r="D158" s="10" t="s">
        <v>6175</v>
      </c>
      <c r="E158" s="2">
        <v>3</v>
      </c>
      <c r="F158" s="2" t="str">
        <f>_xlfn.XLOOKUP(orders!C158,customers!$A$2:$A$1001,customers!$B$2:$B$1001,,0)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4"/>
        <v>77.624999999999986</v>
      </c>
      <c r="N158" t="str">
        <f t="shared" si="5"/>
        <v>Arabica</v>
      </c>
      <c r="O158" t="str">
        <f>_xlfn.XLOOKUP(OrderDetails[[#This Row],[Customer ID]],customers!$A$1:$A$1001,customers!$I$1:$I$1001,,0)</f>
        <v>Yes</v>
      </c>
    </row>
    <row r="159" spans="1:15" x14ac:dyDescent="0.3">
      <c r="A159" s="2" t="s">
        <v>1373</v>
      </c>
      <c r="B159" s="5">
        <v>44374</v>
      </c>
      <c r="C159" s="2" t="s">
        <v>1374</v>
      </c>
      <c r="D159" s="10" t="s">
        <v>6149</v>
      </c>
      <c r="E159" s="2">
        <v>3</v>
      </c>
      <c r="F159" s="2" t="str">
        <f>_xlfn.XLOOKUP(orders!C159,customers!$A$2:$A$1001,customers!$B$2:$B$1001,,0)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4"/>
        <v>61.754999999999995</v>
      </c>
      <c r="N159" t="str">
        <f t="shared" si="5"/>
        <v>Robusta</v>
      </c>
      <c r="O159" t="str">
        <f>_xlfn.XLOOKUP(OrderDetails[[#This Row],[Customer ID]],customers!$A$1:$A$1001,customers!$I$1:$I$1001,,0)</f>
        <v>No</v>
      </c>
    </row>
    <row r="160" spans="1:15" x14ac:dyDescent="0.3">
      <c r="A160" s="2" t="s">
        <v>1379</v>
      </c>
      <c r="B160" s="5">
        <v>43714</v>
      </c>
      <c r="C160" s="2" t="s">
        <v>1380</v>
      </c>
      <c r="D160" s="10" t="s">
        <v>6149</v>
      </c>
      <c r="E160" s="2">
        <v>6</v>
      </c>
      <c r="F160" s="2" t="str">
        <f>_xlfn.XLOOKUP(orders!C160,customers!$A$2:$A$1001,customers!$B$2:$B$1001,,0)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4"/>
        <v>123.50999999999999</v>
      </c>
      <c r="N160" t="str">
        <f t="shared" si="5"/>
        <v>Robusta</v>
      </c>
      <c r="O160" t="str">
        <f>_xlfn.XLOOKUP(OrderDetails[[#This Row],[Customer ID]],customers!$A$1:$A$1001,customers!$I$1:$I$1001,,0)</f>
        <v>Yes</v>
      </c>
    </row>
    <row r="161" spans="1:15" x14ac:dyDescent="0.3">
      <c r="A161" s="2" t="s">
        <v>1384</v>
      </c>
      <c r="B161" s="5">
        <v>44316</v>
      </c>
      <c r="C161" s="2" t="s">
        <v>1385</v>
      </c>
      <c r="D161" s="10" t="s">
        <v>6164</v>
      </c>
      <c r="E161" s="2">
        <v>6</v>
      </c>
      <c r="F161" s="2" t="str">
        <f>_xlfn.XLOOKUP(orders!C161,customers!$A$2:$A$1001,customers!$B$2:$B$1001,,0)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4"/>
        <v>218.73</v>
      </c>
      <c r="N161" t="str">
        <f t="shared" si="5"/>
        <v>Liberica</v>
      </c>
      <c r="O161" t="str">
        <f>_xlfn.XLOOKUP(OrderDetails[[#This Row],[Customer ID]],customers!$A$1:$A$1001,customers!$I$1:$I$1001,,0)</f>
        <v>No</v>
      </c>
    </row>
    <row r="162" spans="1:15" x14ac:dyDescent="0.3">
      <c r="A162" s="2" t="s">
        <v>1389</v>
      </c>
      <c r="B162" s="5">
        <v>43837</v>
      </c>
      <c r="C162" s="2" t="s">
        <v>1390</v>
      </c>
      <c r="D162" s="10" t="s">
        <v>6139</v>
      </c>
      <c r="E162" s="2">
        <v>4</v>
      </c>
      <c r="F162" s="2" t="str">
        <f>_xlfn.XLOOKUP(orders!C162,customers!$A$2:$A$1001,customers!$B$2:$B$1001,,0)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4"/>
        <v>33</v>
      </c>
      <c r="N162" t="str">
        <f t="shared" si="5"/>
        <v>Excelsa</v>
      </c>
      <c r="O162" t="str">
        <f>_xlfn.XLOOKUP(OrderDetails[[#This Row],[Customer ID]],customers!$A$1:$A$1001,customers!$I$1:$I$1001,,0)</f>
        <v>No</v>
      </c>
    </row>
    <row r="163" spans="1:15" x14ac:dyDescent="0.3">
      <c r="A163" s="2" t="s">
        <v>1395</v>
      </c>
      <c r="B163" s="5">
        <v>44207</v>
      </c>
      <c r="C163" s="2" t="s">
        <v>1396</v>
      </c>
      <c r="D163" s="10" t="s">
        <v>6180</v>
      </c>
      <c r="E163" s="2">
        <v>3</v>
      </c>
      <c r="F163" s="2" t="str">
        <f>_xlfn.XLOOKUP(orders!C163,customers!$A$2:$A$1001,customers!$B$2:$B$1001,,0)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4"/>
        <v>23.31</v>
      </c>
      <c r="N163" t="str">
        <f t="shared" si="5"/>
        <v>Arabica</v>
      </c>
      <c r="O163" t="str">
        <f>_xlfn.XLOOKUP(OrderDetails[[#This Row],[Customer ID]],customers!$A$1:$A$1001,customers!$I$1:$I$1001,,0)</f>
        <v>No</v>
      </c>
    </row>
    <row r="164" spans="1:15" x14ac:dyDescent="0.3">
      <c r="A164" s="2" t="s">
        <v>1401</v>
      </c>
      <c r="B164" s="5">
        <v>44515</v>
      </c>
      <c r="C164" s="2" t="s">
        <v>1402</v>
      </c>
      <c r="D164" s="10" t="s">
        <v>6144</v>
      </c>
      <c r="E164" s="2">
        <v>3</v>
      </c>
      <c r="F164" s="2" t="str">
        <f>_xlfn.XLOOKUP(orders!C164,customers!$A$2:$A$1001,customers!$B$2:$B$1001,,0)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4"/>
        <v>21.87</v>
      </c>
      <c r="N164" t="str">
        <f t="shared" si="5"/>
        <v>Excelsa</v>
      </c>
      <c r="O164" t="str">
        <f>_xlfn.XLOOKUP(OrderDetails[[#This Row],[Customer ID]],customers!$A$1:$A$1001,customers!$I$1:$I$1001,,0)</f>
        <v>Yes</v>
      </c>
    </row>
    <row r="165" spans="1:15" x14ac:dyDescent="0.3">
      <c r="A165" s="2" t="s">
        <v>1407</v>
      </c>
      <c r="B165" s="5">
        <v>43619</v>
      </c>
      <c r="C165" s="2" t="s">
        <v>1408</v>
      </c>
      <c r="D165" s="10" t="s">
        <v>6163</v>
      </c>
      <c r="E165" s="2">
        <v>6</v>
      </c>
      <c r="F165" s="2" t="str">
        <f>_xlfn.XLOOKUP(orders!C165,customers!$A$2:$A$1001,customers!$B$2:$B$1001,,0)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4"/>
        <v>16.11</v>
      </c>
      <c r="N165" t="str">
        <f t="shared" si="5"/>
        <v>Robusta</v>
      </c>
      <c r="O165" t="str">
        <f>_xlfn.XLOOKUP(OrderDetails[[#This Row],[Customer ID]],customers!$A$1:$A$1001,customers!$I$1:$I$1001,,0)</f>
        <v>No</v>
      </c>
    </row>
    <row r="166" spans="1:15" x14ac:dyDescent="0.3">
      <c r="A166" s="2" t="s">
        <v>1413</v>
      </c>
      <c r="B166" s="5">
        <v>44182</v>
      </c>
      <c r="C166" s="2" t="s">
        <v>1414</v>
      </c>
      <c r="D166" s="10" t="s">
        <v>6144</v>
      </c>
      <c r="E166" s="2">
        <v>4</v>
      </c>
      <c r="F166" s="2" t="str">
        <f>_xlfn.XLOOKUP(orders!C166,customers!$A$2:$A$1001,customers!$B$2:$B$1001,,0)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4"/>
        <v>29.16</v>
      </c>
      <c r="N166" t="str">
        <f t="shared" si="5"/>
        <v>Excelsa</v>
      </c>
      <c r="O166" t="str">
        <f>_xlfn.XLOOKUP(OrderDetails[[#This Row],[Customer ID]],customers!$A$1:$A$1001,customers!$I$1:$I$1001,,0)</f>
        <v>No</v>
      </c>
    </row>
    <row r="167" spans="1:15" x14ac:dyDescent="0.3">
      <c r="A167" s="2" t="s">
        <v>1420</v>
      </c>
      <c r="B167" s="5">
        <v>44234</v>
      </c>
      <c r="C167" s="2" t="s">
        <v>1421</v>
      </c>
      <c r="D167" s="10" t="s">
        <v>6177</v>
      </c>
      <c r="E167" s="2">
        <v>6</v>
      </c>
      <c r="F167" s="2" t="str">
        <f>_xlfn.XLOOKUP(orders!C167,customers!$A$2:$A$1001,customers!$B$2:$B$1001,,0)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4"/>
        <v>53.699999999999996</v>
      </c>
      <c r="N167" t="str">
        <f t="shared" si="5"/>
        <v>Robusta</v>
      </c>
      <c r="O167" t="str">
        <f>_xlfn.XLOOKUP(OrderDetails[[#This Row],[Customer ID]],customers!$A$1:$A$1001,customers!$I$1:$I$1001,,0)</f>
        <v>Yes</v>
      </c>
    </row>
    <row r="168" spans="1:15" x14ac:dyDescent="0.3">
      <c r="A168" s="2" t="s">
        <v>1425</v>
      </c>
      <c r="B168" s="5">
        <v>44270</v>
      </c>
      <c r="C168" s="2" t="s">
        <v>1426</v>
      </c>
      <c r="D168" s="10" t="s">
        <v>6172</v>
      </c>
      <c r="E168" s="2">
        <v>5</v>
      </c>
      <c r="F168" s="2" t="str">
        <f>_xlfn.XLOOKUP(orders!C168,customers!$A$2:$A$1001,customers!$B$2:$B$1001,,0)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4"/>
        <v>26.849999999999994</v>
      </c>
      <c r="N168" t="str">
        <f t="shared" si="5"/>
        <v>Robusta</v>
      </c>
      <c r="O168" t="str">
        <f>_xlfn.XLOOKUP(OrderDetails[[#This Row],[Customer ID]],customers!$A$1:$A$1001,customers!$I$1:$I$1001,,0)</f>
        <v>Yes</v>
      </c>
    </row>
    <row r="169" spans="1:15" x14ac:dyDescent="0.3">
      <c r="A169" s="2" t="s">
        <v>1430</v>
      </c>
      <c r="B169" s="5">
        <v>44777</v>
      </c>
      <c r="C169" s="2" t="s">
        <v>1431</v>
      </c>
      <c r="D169" s="10" t="s">
        <v>6139</v>
      </c>
      <c r="E169" s="2">
        <v>5</v>
      </c>
      <c r="F169" s="2" t="str">
        <f>_xlfn.XLOOKUP(orders!C169,customers!$A$2:$A$1001,customers!$B$2:$B$1001,,0)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4"/>
        <v>41.25</v>
      </c>
      <c r="N169" t="str">
        <f t="shared" si="5"/>
        <v>Excelsa</v>
      </c>
      <c r="O169" t="str">
        <f>_xlfn.XLOOKUP(OrderDetails[[#This Row],[Customer ID]],customers!$A$1:$A$1001,customers!$I$1:$I$1001,,0)</f>
        <v>Yes</v>
      </c>
    </row>
    <row r="170" spans="1:15" x14ac:dyDescent="0.3">
      <c r="A170" s="2" t="s">
        <v>1436</v>
      </c>
      <c r="B170" s="5">
        <v>43484</v>
      </c>
      <c r="C170" s="2" t="s">
        <v>1437</v>
      </c>
      <c r="D170" s="10" t="s">
        <v>6157</v>
      </c>
      <c r="E170" s="2">
        <v>6</v>
      </c>
      <c r="F170" s="2" t="str">
        <f>_xlfn.XLOOKUP(orders!C170,customers!$A$2:$A$1001,customers!$B$2:$B$1001,,0)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4"/>
        <v>40.5</v>
      </c>
      <c r="N170" t="str">
        <f t="shared" si="5"/>
        <v>Arabica</v>
      </c>
      <c r="O170" t="str">
        <f>_xlfn.XLOOKUP(OrderDetails[[#This Row],[Customer ID]],customers!$A$1:$A$1001,customers!$I$1:$I$1001,,0)</f>
        <v>No</v>
      </c>
    </row>
    <row r="171" spans="1:15" x14ac:dyDescent="0.3">
      <c r="A171" s="2" t="s">
        <v>1441</v>
      </c>
      <c r="B171" s="5">
        <v>44643</v>
      </c>
      <c r="C171" s="2" t="s">
        <v>1442</v>
      </c>
      <c r="D171" s="10" t="s">
        <v>6177</v>
      </c>
      <c r="E171" s="2">
        <v>2</v>
      </c>
      <c r="F171" s="2" t="str">
        <f>_xlfn.XLOOKUP(orders!C171,customers!$A$2:$A$1001,customers!$B$2:$B$1001,,0)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4"/>
        <v>17.899999999999999</v>
      </c>
      <c r="N171" t="str">
        <f t="shared" si="5"/>
        <v>Robusta</v>
      </c>
      <c r="O171" t="str">
        <f>_xlfn.XLOOKUP(OrderDetails[[#This Row],[Customer ID]],customers!$A$1:$A$1001,customers!$I$1:$I$1001,,0)</f>
        <v>No</v>
      </c>
    </row>
    <row r="172" spans="1:15" x14ac:dyDescent="0.3">
      <c r="A172" s="2" t="s">
        <v>1448</v>
      </c>
      <c r="B172" s="5">
        <v>44476</v>
      </c>
      <c r="C172" s="2" t="s">
        <v>1449</v>
      </c>
      <c r="D172" s="10" t="s">
        <v>6148</v>
      </c>
      <c r="E172" s="2">
        <v>2</v>
      </c>
      <c r="F172" s="2" t="str">
        <f>_xlfn.XLOOKUP(orders!C172,customers!$A$2:$A$1001,customers!$B$2:$B$1001,,0)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4"/>
        <v>68.309999999999988</v>
      </c>
      <c r="N172" t="str">
        <f t="shared" si="5"/>
        <v>Excelsa</v>
      </c>
      <c r="O172" t="str">
        <f>_xlfn.XLOOKUP(OrderDetails[[#This Row],[Customer ID]],customers!$A$1:$A$1001,customers!$I$1:$I$1001,,0)</f>
        <v>No</v>
      </c>
    </row>
    <row r="173" spans="1:15" x14ac:dyDescent="0.3">
      <c r="A173" s="2" t="s">
        <v>1453</v>
      </c>
      <c r="B173" s="5">
        <v>43544</v>
      </c>
      <c r="C173" s="2" t="s">
        <v>1454</v>
      </c>
      <c r="D173" s="10" t="s">
        <v>6166</v>
      </c>
      <c r="E173" s="2">
        <v>2</v>
      </c>
      <c r="F173" s="2" t="str">
        <f>_xlfn.XLOOKUP(orders!C173,customers!$A$2:$A$1001,customers!$B$2:$B$1001,,0)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4"/>
        <v>63.249999999999993</v>
      </c>
      <c r="N173" t="str">
        <f t="shared" si="5"/>
        <v>Excelsa</v>
      </c>
      <c r="O173" t="str">
        <f>_xlfn.XLOOKUP(OrderDetails[[#This Row],[Customer ID]],customers!$A$1:$A$1001,customers!$I$1:$I$1001,,0)</f>
        <v>Yes</v>
      </c>
    </row>
    <row r="174" spans="1:15" x14ac:dyDescent="0.3">
      <c r="A174" s="2" t="s">
        <v>1459</v>
      </c>
      <c r="B174" s="5">
        <v>44545</v>
      </c>
      <c r="C174" s="2" t="s">
        <v>1460</v>
      </c>
      <c r="D174" s="10" t="s">
        <v>6144</v>
      </c>
      <c r="E174" s="2">
        <v>3</v>
      </c>
      <c r="F174" s="2" t="str">
        <f>_xlfn.XLOOKUP(orders!C174,customers!$A$2:$A$1001,customers!$B$2:$B$1001,,0)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4"/>
        <v>21.87</v>
      </c>
      <c r="N174" t="str">
        <f t="shared" si="5"/>
        <v>Excelsa</v>
      </c>
      <c r="O174" t="str">
        <f>_xlfn.XLOOKUP(OrderDetails[[#This Row],[Customer ID]],customers!$A$1:$A$1001,customers!$I$1:$I$1001,,0)</f>
        <v>No</v>
      </c>
    </row>
    <row r="175" spans="1:15" x14ac:dyDescent="0.3">
      <c r="A175" s="2" t="s">
        <v>1464</v>
      </c>
      <c r="B175" s="5">
        <v>44720</v>
      </c>
      <c r="C175" s="2" t="s">
        <v>1465</v>
      </c>
      <c r="D175" s="10" t="s">
        <v>6151</v>
      </c>
      <c r="E175" s="2">
        <v>4</v>
      </c>
      <c r="F175" s="2" t="str">
        <f>_xlfn.XLOOKUP(orders!C175,customers!$A$2:$A$1001,customers!$B$2:$B$1001,,0)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4"/>
        <v>91.539999999999992</v>
      </c>
      <c r="N175" t="str">
        <f t="shared" si="5"/>
        <v>Robusta</v>
      </c>
      <c r="O175" t="str">
        <f>_xlfn.XLOOKUP(OrderDetails[[#This Row],[Customer ID]],customers!$A$1:$A$1001,customers!$I$1:$I$1001,,0)</f>
        <v>No</v>
      </c>
    </row>
    <row r="176" spans="1:15" x14ac:dyDescent="0.3">
      <c r="A176" s="2" t="s">
        <v>1470</v>
      </c>
      <c r="B176" s="5">
        <v>43813</v>
      </c>
      <c r="C176" s="2" t="s">
        <v>1471</v>
      </c>
      <c r="D176" s="10" t="s">
        <v>6148</v>
      </c>
      <c r="E176" s="2">
        <v>6</v>
      </c>
      <c r="F176" s="2" t="str">
        <f>_xlfn.XLOOKUP(orders!C176,customers!$A$2:$A$1001,customers!$B$2:$B$1001,,0)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4"/>
        <v>204.92999999999995</v>
      </c>
      <c r="N176" t="str">
        <f t="shared" si="5"/>
        <v>Excelsa</v>
      </c>
      <c r="O176" t="str">
        <f>_xlfn.XLOOKUP(OrderDetails[[#This Row],[Customer ID]],customers!$A$1:$A$1001,customers!$I$1:$I$1001,,0)</f>
        <v>Yes</v>
      </c>
    </row>
    <row r="177" spans="1:15" x14ac:dyDescent="0.3">
      <c r="A177" s="2" t="s">
        <v>1475</v>
      </c>
      <c r="B177" s="5">
        <v>44296</v>
      </c>
      <c r="C177" s="2" t="s">
        <v>1476</v>
      </c>
      <c r="D177" s="10" t="s">
        <v>6166</v>
      </c>
      <c r="E177" s="2">
        <v>2</v>
      </c>
      <c r="F177" s="2" t="str">
        <f>_xlfn.XLOOKUP(orders!C177,customers!$A$2:$A$1001,customers!$B$2:$B$1001,,0)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4"/>
        <v>63.249999999999993</v>
      </c>
      <c r="N177" t="str">
        <f t="shared" si="5"/>
        <v>Excelsa</v>
      </c>
      <c r="O177" t="str">
        <f>_xlfn.XLOOKUP(OrderDetails[[#This Row],[Customer ID]],customers!$A$1:$A$1001,customers!$I$1:$I$1001,,0)</f>
        <v>Yes</v>
      </c>
    </row>
    <row r="178" spans="1:15" x14ac:dyDescent="0.3">
      <c r="A178" s="2" t="s">
        <v>1481</v>
      </c>
      <c r="B178" s="5">
        <v>43900</v>
      </c>
      <c r="C178" s="2" t="s">
        <v>1482</v>
      </c>
      <c r="D178" s="10" t="s">
        <v>6148</v>
      </c>
      <c r="E178" s="2">
        <v>1</v>
      </c>
      <c r="F178" s="2" t="str">
        <f>_xlfn.XLOOKUP(orders!C178,customers!$A$2:$A$1001,customers!$B$2:$B$1001,,0)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4"/>
        <v>34.154999999999994</v>
      </c>
      <c r="N178" t="str">
        <f t="shared" si="5"/>
        <v>Excelsa</v>
      </c>
      <c r="O178" t="str">
        <f>_xlfn.XLOOKUP(OrderDetails[[#This Row],[Customer ID]],customers!$A$1:$A$1001,customers!$I$1:$I$1001,,0)</f>
        <v>Yes</v>
      </c>
    </row>
    <row r="179" spans="1:15" x14ac:dyDescent="0.3">
      <c r="A179" s="2" t="s">
        <v>1487</v>
      </c>
      <c r="B179" s="5">
        <v>44120</v>
      </c>
      <c r="C179" s="2" t="s">
        <v>1488</v>
      </c>
      <c r="D179" s="10" t="s">
        <v>6142</v>
      </c>
      <c r="E179" s="2">
        <v>4</v>
      </c>
      <c r="F179" s="2" t="str">
        <f>_xlfn.XLOOKUP(orders!C179,customers!$A$2:$A$1001,customers!$B$2:$B$1001,,0)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4"/>
        <v>109.93999999999998</v>
      </c>
      <c r="N179" t="str">
        <f t="shared" si="5"/>
        <v>Robusta</v>
      </c>
      <c r="O179" t="str">
        <f>_xlfn.XLOOKUP(OrderDetails[[#This Row],[Customer ID]],customers!$A$1:$A$1001,customers!$I$1:$I$1001,,0)</f>
        <v>Yes</v>
      </c>
    </row>
    <row r="180" spans="1:15" x14ac:dyDescent="0.3">
      <c r="A180" s="2" t="s">
        <v>1492</v>
      </c>
      <c r="B180" s="5">
        <v>43746</v>
      </c>
      <c r="C180" s="2" t="s">
        <v>1493</v>
      </c>
      <c r="D180" s="10" t="s">
        <v>6140</v>
      </c>
      <c r="E180" s="2">
        <v>2</v>
      </c>
      <c r="F180" s="2" t="str">
        <f>_xlfn.XLOOKUP(orders!C180,customers!$A$2:$A$1001,customers!$B$2:$B$1001,,0)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4"/>
        <v>25.9</v>
      </c>
      <c r="N180" t="str">
        <f t="shared" si="5"/>
        <v>Arabica</v>
      </c>
      <c r="O180" t="str">
        <f>_xlfn.XLOOKUP(OrderDetails[[#This Row],[Customer ID]],customers!$A$1:$A$1001,customers!$I$1:$I$1001,,0)</f>
        <v>No</v>
      </c>
    </row>
    <row r="181" spans="1:15" x14ac:dyDescent="0.3">
      <c r="A181" s="2" t="s">
        <v>1498</v>
      </c>
      <c r="B181" s="5">
        <v>43830</v>
      </c>
      <c r="C181" s="2" t="s">
        <v>1499</v>
      </c>
      <c r="D181" s="10" t="s">
        <v>6154</v>
      </c>
      <c r="E181" s="2">
        <v>1</v>
      </c>
      <c r="F181" s="2" t="str">
        <f>_xlfn.XLOOKUP(orders!C181,customers!$A$2:$A$1001,customers!$B$2:$B$1001,,0)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4"/>
        <v>2.9849999999999999</v>
      </c>
      <c r="N181" t="str">
        <f t="shared" si="5"/>
        <v>Arabica</v>
      </c>
      <c r="O181" t="str">
        <f>_xlfn.XLOOKUP(OrderDetails[[#This Row],[Customer ID]],customers!$A$1:$A$1001,customers!$I$1:$I$1001,,0)</f>
        <v>No</v>
      </c>
    </row>
    <row r="182" spans="1:15" x14ac:dyDescent="0.3">
      <c r="A182" s="2" t="s">
        <v>1503</v>
      </c>
      <c r="B182" s="5">
        <v>43910</v>
      </c>
      <c r="C182" s="2" t="s">
        <v>1504</v>
      </c>
      <c r="D182" s="10" t="s">
        <v>6184</v>
      </c>
      <c r="E182" s="2">
        <v>5</v>
      </c>
      <c r="F182" s="2" t="str">
        <f>_xlfn.XLOOKUP(orders!C182,customers!$A$2:$A$1001,customers!$B$2:$B$1001,,0)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4"/>
        <v>22.274999999999999</v>
      </c>
      <c r="N182" t="str">
        <f t="shared" si="5"/>
        <v>Excelsa</v>
      </c>
      <c r="O182" t="str">
        <f>_xlfn.XLOOKUP(OrderDetails[[#This Row],[Customer ID]],customers!$A$1:$A$1001,customers!$I$1:$I$1001,,0)</f>
        <v>No</v>
      </c>
    </row>
    <row r="183" spans="1:15" x14ac:dyDescent="0.3">
      <c r="A183" s="2" t="s">
        <v>1503</v>
      </c>
      <c r="B183" s="5">
        <v>43910</v>
      </c>
      <c r="C183" s="2" t="s">
        <v>1504</v>
      </c>
      <c r="D183" s="10" t="s">
        <v>6158</v>
      </c>
      <c r="E183" s="2">
        <v>5</v>
      </c>
      <c r="F183" s="2" t="str">
        <f>_xlfn.XLOOKUP(orders!C183,customers!$A$2:$A$1001,customers!$B$2:$B$1001,,0)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4"/>
        <v>29.849999999999998</v>
      </c>
      <c r="N183" t="str">
        <f t="shared" si="5"/>
        <v>Arabica</v>
      </c>
      <c r="O183" t="str">
        <f>_xlfn.XLOOKUP(OrderDetails[[#This Row],[Customer ID]],customers!$A$1:$A$1001,customers!$I$1:$I$1001,,0)</f>
        <v>No</v>
      </c>
    </row>
    <row r="184" spans="1:15" x14ac:dyDescent="0.3">
      <c r="A184" s="2" t="s">
        <v>1514</v>
      </c>
      <c r="B184" s="5">
        <v>44284</v>
      </c>
      <c r="C184" s="2" t="s">
        <v>1515</v>
      </c>
      <c r="D184" s="10" t="s">
        <v>6172</v>
      </c>
      <c r="E184" s="2">
        <v>6</v>
      </c>
      <c r="F184" s="2" t="str">
        <f>_xlfn.XLOOKUP(orders!C184,customers!$A$2:$A$1001,customers!$B$2:$B$1001,,0)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4"/>
        <v>32.22</v>
      </c>
      <c r="N184" t="str">
        <f t="shared" si="5"/>
        <v>Robusta</v>
      </c>
      <c r="O184" t="str">
        <f>_xlfn.XLOOKUP(OrderDetails[[#This Row],[Customer ID]],customers!$A$1:$A$1001,customers!$I$1:$I$1001,,0)</f>
        <v>No</v>
      </c>
    </row>
    <row r="185" spans="1:15" x14ac:dyDescent="0.3">
      <c r="A185" s="2" t="s">
        <v>1520</v>
      </c>
      <c r="B185" s="5">
        <v>44512</v>
      </c>
      <c r="C185" s="2" t="s">
        <v>1521</v>
      </c>
      <c r="D185" s="10" t="s">
        <v>6156</v>
      </c>
      <c r="E185" s="2">
        <v>2</v>
      </c>
      <c r="F185" s="2" t="str">
        <f>_xlfn.XLOOKUP(orders!C185,customers!$A$2:$A$1001,customers!$B$2:$B$1001,,0)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4"/>
        <v>8.25</v>
      </c>
      <c r="N185" t="str">
        <f t="shared" si="5"/>
        <v>Excelsa</v>
      </c>
      <c r="O185" t="str">
        <f>_xlfn.XLOOKUP(OrderDetails[[#This Row],[Customer ID]],customers!$A$1:$A$1001,customers!$I$1:$I$1001,,0)</f>
        <v>No</v>
      </c>
    </row>
    <row r="186" spans="1:15" x14ac:dyDescent="0.3">
      <c r="A186" s="2" t="s">
        <v>1526</v>
      </c>
      <c r="B186" s="5">
        <v>44397</v>
      </c>
      <c r="C186" s="2" t="s">
        <v>1527</v>
      </c>
      <c r="D186" s="10" t="s">
        <v>6180</v>
      </c>
      <c r="E186" s="2">
        <v>4</v>
      </c>
      <c r="F186" s="2" t="str">
        <f>_xlfn.XLOOKUP(orders!C186,customers!$A$2:$A$1001,customers!$B$2:$B$1001,,0)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4"/>
        <v>31.08</v>
      </c>
      <c r="N186" t="str">
        <f t="shared" si="5"/>
        <v>Arabica</v>
      </c>
      <c r="O186" t="str">
        <f>_xlfn.XLOOKUP(OrderDetails[[#This Row],[Customer ID]],customers!$A$1:$A$1001,customers!$I$1:$I$1001,,0)</f>
        <v>No</v>
      </c>
    </row>
    <row r="187" spans="1:15" x14ac:dyDescent="0.3">
      <c r="A187" s="2" t="s">
        <v>1532</v>
      </c>
      <c r="B187" s="5">
        <v>43483</v>
      </c>
      <c r="C187" s="2" t="s">
        <v>1533</v>
      </c>
      <c r="D187" s="10" t="s">
        <v>6144</v>
      </c>
      <c r="E187" s="2">
        <v>5</v>
      </c>
      <c r="F187" s="2" t="str">
        <f>_xlfn.XLOOKUP(orders!C187,customers!$A$2:$A$1001,customers!$B$2:$B$1001,,0)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4"/>
        <v>36.450000000000003</v>
      </c>
      <c r="N187" t="str">
        <f t="shared" si="5"/>
        <v>Excelsa</v>
      </c>
      <c r="O187" t="str">
        <f>_xlfn.XLOOKUP(OrderDetails[[#This Row],[Customer ID]],customers!$A$1:$A$1001,customers!$I$1:$I$1001,,0)</f>
        <v>Yes</v>
      </c>
    </row>
    <row r="188" spans="1:15" x14ac:dyDescent="0.3">
      <c r="A188" s="2" t="s">
        <v>1538</v>
      </c>
      <c r="B188" s="5">
        <v>43684</v>
      </c>
      <c r="C188" s="2" t="s">
        <v>1539</v>
      </c>
      <c r="D188" s="10" t="s">
        <v>6151</v>
      </c>
      <c r="E188" s="2">
        <v>3</v>
      </c>
      <c r="F188" s="2" t="str">
        <f>_xlfn.XLOOKUP(orders!C188,customers!$A$2:$A$1001,customers!$B$2:$B$1001,,0)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4"/>
        <v>68.655000000000001</v>
      </c>
      <c r="N188" t="str">
        <f t="shared" si="5"/>
        <v>Robusta</v>
      </c>
      <c r="O188" t="str">
        <f>_xlfn.XLOOKUP(OrderDetails[[#This Row],[Customer ID]],customers!$A$1:$A$1001,customers!$I$1:$I$1001,,0)</f>
        <v>No</v>
      </c>
    </row>
    <row r="189" spans="1:15" x14ac:dyDescent="0.3">
      <c r="A189" s="2" t="s">
        <v>1544</v>
      </c>
      <c r="B189" s="5">
        <v>44633</v>
      </c>
      <c r="C189" s="2" t="s">
        <v>1545</v>
      </c>
      <c r="D189" s="10" t="s">
        <v>6160</v>
      </c>
      <c r="E189" s="2">
        <v>5</v>
      </c>
      <c r="F189" s="2" t="str">
        <f>_xlfn.XLOOKUP(orders!C189,customers!$A$2:$A$1001,customers!$B$2:$B$1001,,0)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4"/>
        <v>43.650000000000006</v>
      </c>
      <c r="N189" t="str">
        <f t="shared" si="5"/>
        <v>Liberica</v>
      </c>
      <c r="O189" t="str">
        <f>_xlfn.XLOOKUP(OrderDetails[[#This Row],[Customer ID]],customers!$A$1:$A$1001,customers!$I$1:$I$1001,,0)</f>
        <v>Yes</v>
      </c>
    </row>
    <row r="190" spans="1:15" x14ac:dyDescent="0.3">
      <c r="A190" s="2" t="s">
        <v>1549</v>
      </c>
      <c r="B190" s="5">
        <v>44698</v>
      </c>
      <c r="C190" s="2" t="s">
        <v>1550</v>
      </c>
      <c r="D190" s="10" t="s">
        <v>6184</v>
      </c>
      <c r="E190" s="2">
        <v>1</v>
      </c>
      <c r="F190" s="2" t="str">
        <f>_xlfn.XLOOKUP(orders!C190,customers!$A$2:$A$1001,customers!$B$2:$B$1001,,0)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4"/>
        <v>4.4550000000000001</v>
      </c>
      <c r="N190" t="str">
        <f t="shared" si="5"/>
        <v>Excelsa</v>
      </c>
      <c r="O190" t="str">
        <f>_xlfn.XLOOKUP(OrderDetails[[#This Row],[Customer ID]],customers!$A$1:$A$1001,customers!$I$1:$I$1001,,0)</f>
        <v>Yes</v>
      </c>
    </row>
    <row r="191" spans="1:15" x14ac:dyDescent="0.3">
      <c r="A191" s="2" t="s">
        <v>1555</v>
      </c>
      <c r="B191" s="5">
        <v>43813</v>
      </c>
      <c r="C191" s="2" t="s">
        <v>1556</v>
      </c>
      <c r="D191" s="10" t="s">
        <v>6162</v>
      </c>
      <c r="E191" s="2">
        <v>3</v>
      </c>
      <c r="F191" s="2" t="str">
        <f>_xlfn.XLOOKUP(orders!C191,customers!$A$2:$A$1001,customers!$B$2:$B$1001,,0)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4"/>
        <v>43.650000000000006</v>
      </c>
      <c r="N191" t="str">
        <f t="shared" si="5"/>
        <v>Liberica</v>
      </c>
      <c r="O191" t="str">
        <f>_xlfn.XLOOKUP(OrderDetails[[#This Row],[Customer ID]],customers!$A$1:$A$1001,customers!$I$1:$I$1001,,0)</f>
        <v>Yes</v>
      </c>
    </row>
    <row r="192" spans="1:15" x14ac:dyDescent="0.3">
      <c r="A192" s="2" t="s">
        <v>1561</v>
      </c>
      <c r="B192" s="5">
        <v>43845</v>
      </c>
      <c r="C192" s="2" t="s">
        <v>1562</v>
      </c>
      <c r="D192" s="10" t="s">
        <v>6181</v>
      </c>
      <c r="E192" s="2">
        <v>1</v>
      </c>
      <c r="F192" s="2" t="str">
        <f>_xlfn.XLOOKUP(orders!C192,customers!$A$2:$A$1001,customers!$B$2:$B$1001,,0)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4"/>
        <v>33.464999999999996</v>
      </c>
      <c r="N192" t="str">
        <f t="shared" si="5"/>
        <v>Liberica</v>
      </c>
      <c r="O192" t="str">
        <f>_xlfn.XLOOKUP(OrderDetails[[#This Row],[Customer ID]],customers!$A$1:$A$1001,customers!$I$1:$I$1001,,0)</f>
        <v>Yes</v>
      </c>
    </row>
    <row r="193" spans="1:15" x14ac:dyDescent="0.3">
      <c r="A193" s="2" t="s">
        <v>1567</v>
      </c>
      <c r="B193" s="5">
        <v>43567</v>
      </c>
      <c r="C193" s="2" t="s">
        <v>1568</v>
      </c>
      <c r="D193" s="10" t="s">
        <v>6150</v>
      </c>
      <c r="E193" s="2">
        <v>5</v>
      </c>
      <c r="F193" s="2" t="str">
        <f>_xlfn.XLOOKUP(orders!C193,customers!$A$2:$A$1001,customers!$B$2:$B$1001,,0)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4"/>
        <v>19.424999999999997</v>
      </c>
      <c r="N193" t="str">
        <f t="shared" si="5"/>
        <v>Liberica</v>
      </c>
      <c r="O193" t="str">
        <f>_xlfn.XLOOKUP(OrderDetails[[#This Row],[Customer ID]],customers!$A$1:$A$1001,customers!$I$1:$I$1001,,0)</f>
        <v>Yes</v>
      </c>
    </row>
    <row r="194" spans="1:15" x14ac:dyDescent="0.3">
      <c r="A194" s="2" t="s">
        <v>1573</v>
      </c>
      <c r="B194" s="5">
        <v>43919</v>
      </c>
      <c r="C194" s="2" t="s">
        <v>1574</v>
      </c>
      <c r="D194" s="10" t="s">
        <v>6183</v>
      </c>
      <c r="E194" s="2">
        <v>6</v>
      </c>
      <c r="F194" s="2" t="str">
        <f>_xlfn.XLOOKUP(orders!C194,customers!$A$2:$A$1001,customers!$B$2:$B$1001,,0)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4"/>
        <v>72.900000000000006</v>
      </c>
      <c r="N194" t="str">
        <f t="shared" si="5"/>
        <v>Excelsa</v>
      </c>
      <c r="O194" t="str">
        <f>_xlfn.XLOOKUP(OrderDetails[[#This Row],[Customer ID]],customers!$A$1:$A$1001,customers!$I$1:$I$1001,,0)</f>
        <v>Yes</v>
      </c>
    </row>
    <row r="195" spans="1:15" x14ac:dyDescent="0.3">
      <c r="A195" s="2" t="s">
        <v>1579</v>
      </c>
      <c r="B195" s="5">
        <v>44644</v>
      </c>
      <c r="C195" s="2" t="s">
        <v>1580</v>
      </c>
      <c r="D195" s="10" t="s">
        <v>6171</v>
      </c>
      <c r="E195" s="2">
        <v>3</v>
      </c>
      <c r="F195" s="2" t="str">
        <f>_xlfn.XLOOKUP(orders!C195,customers!$A$2:$A$1001,customers!$B$2:$B$1001,,0)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6">L195*E195</f>
        <v>44.55</v>
      </c>
      <c r="N195" t="str">
        <f t="shared" ref="N195:N258" si="7">IF(I195="Rob","Robusta",IF(I195="Ara","Arabica",IF(I195="Exc","Excelsa",IF(I195="Lib","Liberica",""))))</f>
        <v>Excelsa</v>
      </c>
      <c r="O195" t="str">
        <f>_xlfn.XLOOKUP(OrderDetails[[#This Row],[Customer ID]],customers!$A$1:$A$1001,customers!$I$1:$I$1001,,0)</f>
        <v>No</v>
      </c>
    </row>
    <row r="196" spans="1:15" x14ac:dyDescent="0.3">
      <c r="A196" s="2" t="s">
        <v>1584</v>
      </c>
      <c r="B196" s="5">
        <v>44398</v>
      </c>
      <c r="C196" s="2" t="s">
        <v>1585</v>
      </c>
      <c r="D196" s="10" t="s">
        <v>6144</v>
      </c>
      <c r="E196" s="2">
        <v>5</v>
      </c>
      <c r="F196" s="2" t="str">
        <f>_xlfn.XLOOKUP(orders!C196,customers!$A$2:$A$1001,customers!$B$2:$B$1001,,0)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6"/>
        <v>36.450000000000003</v>
      </c>
      <c r="N196" t="str">
        <f t="shared" si="7"/>
        <v>Excelsa</v>
      </c>
      <c r="O196" t="str">
        <f>_xlfn.XLOOKUP(OrderDetails[[#This Row],[Customer ID]],customers!$A$1:$A$1001,customers!$I$1:$I$1001,,0)</f>
        <v>No</v>
      </c>
    </row>
    <row r="197" spans="1:15" x14ac:dyDescent="0.3">
      <c r="A197" s="2" t="s">
        <v>1590</v>
      </c>
      <c r="B197" s="5">
        <v>43683</v>
      </c>
      <c r="C197" s="2" t="s">
        <v>1591</v>
      </c>
      <c r="D197" s="10" t="s">
        <v>6140</v>
      </c>
      <c r="E197" s="2">
        <v>3</v>
      </c>
      <c r="F197" s="2" t="str">
        <f>_xlfn.XLOOKUP(orders!C197,customers!$A$2:$A$1001,customers!$B$2:$B$1001,,0)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6"/>
        <v>38.849999999999994</v>
      </c>
      <c r="N197" t="str">
        <f t="shared" si="7"/>
        <v>Arabica</v>
      </c>
      <c r="O197" t="str">
        <f>_xlfn.XLOOKUP(OrderDetails[[#This Row],[Customer ID]],customers!$A$1:$A$1001,customers!$I$1:$I$1001,,0)</f>
        <v>No</v>
      </c>
    </row>
    <row r="198" spans="1:15" x14ac:dyDescent="0.3">
      <c r="A198" s="2" t="s">
        <v>1596</v>
      </c>
      <c r="B198" s="5">
        <v>44339</v>
      </c>
      <c r="C198" s="2" t="s">
        <v>1597</v>
      </c>
      <c r="D198" s="10" t="s">
        <v>6176</v>
      </c>
      <c r="E198" s="2">
        <v>6</v>
      </c>
      <c r="F198" s="2" t="str">
        <f>_xlfn.XLOOKUP(orders!C198,customers!$A$2:$A$1001,customers!$B$2:$B$1001,,0)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6"/>
        <v>53.46</v>
      </c>
      <c r="N198" t="str">
        <f t="shared" si="7"/>
        <v>Excelsa</v>
      </c>
      <c r="O198" t="str">
        <f>_xlfn.XLOOKUP(OrderDetails[[#This Row],[Customer ID]],customers!$A$1:$A$1001,customers!$I$1:$I$1001,,0)</f>
        <v>No</v>
      </c>
    </row>
    <row r="199" spans="1:15" x14ac:dyDescent="0.3">
      <c r="A199" s="2" t="s">
        <v>1596</v>
      </c>
      <c r="B199" s="5">
        <v>44339</v>
      </c>
      <c r="C199" s="2" t="s">
        <v>1597</v>
      </c>
      <c r="D199" s="10" t="s">
        <v>6165</v>
      </c>
      <c r="E199" s="2">
        <v>2</v>
      </c>
      <c r="F199" s="2" t="str">
        <f>_xlfn.XLOOKUP(orders!C199,customers!$A$2:$A$1001,customers!$B$2:$B$1001,,0)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6"/>
        <v>59.569999999999993</v>
      </c>
      <c r="N199" t="str">
        <f t="shared" si="7"/>
        <v>Liberica</v>
      </c>
      <c r="O199" t="str">
        <f>_xlfn.XLOOKUP(OrderDetails[[#This Row],[Customer ID]],customers!$A$1:$A$1001,customers!$I$1:$I$1001,,0)</f>
        <v>No</v>
      </c>
    </row>
    <row r="200" spans="1:15" x14ac:dyDescent="0.3">
      <c r="A200" s="2" t="s">
        <v>1596</v>
      </c>
      <c r="B200" s="5">
        <v>44339</v>
      </c>
      <c r="C200" s="2" t="s">
        <v>1597</v>
      </c>
      <c r="D200" s="10" t="s">
        <v>6165</v>
      </c>
      <c r="E200" s="2">
        <v>3</v>
      </c>
      <c r="F200" s="2" t="str">
        <f>_xlfn.XLOOKUP(orders!C200,customers!$A$2:$A$1001,customers!$B$2:$B$1001,,0)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6"/>
        <v>89.35499999999999</v>
      </c>
      <c r="N200" t="str">
        <f t="shared" si="7"/>
        <v>Liberica</v>
      </c>
      <c r="O200" t="str">
        <f>_xlfn.XLOOKUP(OrderDetails[[#This Row],[Customer ID]],customers!$A$1:$A$1001,customers!$I$1:$I$1001,,0)</f>
        <v>No</v>
      </c>
    </row>
    <row r="201" spans="1:15" x14ac:dyDescent="0.3">
      <c r="A201" s="2" t="s">
        <v>1596</v>
      </c>
      <c r="B201" s="5">
        <v>44339</v>
      </c>
      <c r="C201" s="2" t="s">
        <v>1597</v>
      </c>
      <c r="D201" s="10" t="s">
        <v>6161</v>
      </c>
      <c r="E201" s="2">
        <v>4</v>
      </c>
      <c r="F201" s="2" t="str">
        <f>_xlfn.XLOOKUP(orders!C201,customers!$A$2:$A$1001,customers!$B$2:$B$1001,,0)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6"/>
        <v>38.04</v>
      </c>
      <c r="N201" t="str">
        <f t="shared" si="7"/>
        <v>Liberica</v>
      </c>
      <c r="O201" t="str">
        <f>_xlfn.XLOOKUP(OrderDetails[[#This Row],[Customer ID]],customers!$A$1:$A$1001,customers!$I$1:$I$1001,,0)</f>
        <v>No</v>
      </c>
    </row>
    <row r="202" spans="1:15" x14ac:dyDescent="0.3">
      <c r="A202" s="2" t="s">
        <v>1596</v>
      </c>
      <c r="B202" s="5">
        <v>44339</v>
      </c>
      <c r="C202" s="2" t="s">
        <v>1597</v>
      </c>
      <c r="D202" s="10" t="s">
        <v>6141</v>
      </c>
      <c r="E202" s="2">
        <v>3</v>
      </c>
      <c r="F202" s="2" t="str">
        <f>_xlfn.XLOOKUP(orders!C202,customers!$A$2:$A$1001,customers!$B$2:$B$1001,,0)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6"/>
        <v>41.25</v>
      </c>
      <c r="N202" t="str">
        <f t="shared" si="7"/>
        <v>Excelsa</v>
      </c>
      <c r="O202" t="str">
        <f>_xlfn.XLOOKUP(OrderDetails[[#This Row],[Customer ID]],customers!$A$1:$A$1001,customers!$I$1:$I$1001,,0)</f>
        <v>No</v>
      </c>
    </row>
    <row r="203" spans="1:15" x14ac:dyDescent="0.3">
      <c r="A203" s="2" t="s">
        <v>1621</v>
      </c>
      <c r="B203" s="5">
        <v>44294</v>
      </c>
      <c r="C203" s="2" t="s">
        <v>1622</v>
      </c>
      <c r="D203" s="10" t="s">
        <v>6161</v>
      </c>
      <c r="E203" s="2">
        <v>6</v>
      </c>
      <c r="F203" s="2" t="str">
        <f>_xlfn.XLOOKUP(orders!C203,customers!$A$2:$A$1001,customers!$B$2:$B$1001,,0)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6"/>
        <v>57.06</v>
      </c>
      <c r="N203" t="str">
        <f t="shared" si="7"/>
        <v>Liberica</v>
      </c>
      <c r="O203" t="str">
        <f>_xlfn.XLOOKUP(OrderDetails[[#This Row],[Customer ID]],customers!$A$1:$A$1001,customers!$I$1:$I$1001,,0)</f>
        <v>No</v>
      </c>
    </row>
    <row r="204" spans="1:15" x14ac:dyDescent="0.3">
      <c r="A204" s="2" t="s">
        <v>1626</v>
      </c>
      <c r="B204" s="5">
        <v>44486</v>
      </c>
      <c r="C204" s="2" t="s">
        <v>1627</v>
      </c>
      <c r="D204" s="10" t="s">
        <v>6165</v>
      </c>
      <c r="E204" s="2">
        <v>6</v>
      </c>
      <c r="F204" s="2" t="str">
        <f>_xlfn.XLOOKUP(orders!C204,customers!$A$2:$A$1001,customers!$B$2:$B$1001,,0)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6"/>
        <v>178.70999999999998</v>
      </c>
      <c r="N204" t="str">
        <f t="shared" si="7"/>
        <v>Liberica</v>
      </c>
      <c r="O204" t="str">
        <f>_xlfn.XLOOKUP(OrderDetails[[#This Row],[Customer ID]],customers!$A$1:$A$1001,customers!$I$1:$I$1001,,0)</f>
        <v>Yes</v>
      </c>
    </row>
    <row r="205" spans="1:15" x14ac:dyDescent="0.3">
      <c r="A205" s="2" t="s">
        <v>1632</v>
      </c>
      <c r="B205" s="5">
        <v>44608</v>
      </c>
      <c r="C205" s="2" t="s">
        <v>1633</v>
      </c>
      <c r="D205" s="10" t="s">
        <v>6145</v>
      </c>
      <c r="E205" s="2">
        <v>1</v>
      </c>
      <c r="F205" s="2" t="str">
        <f>_xlfn.XLOOKUP(orders!C205,customers!$A$2:$A$1001,customers!$B$2:$B$1001,,0)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6"/>
        <v>4.7549999999999999</v>
      </c>
      <c r="N205" t="str">
        <f t="shared" si="7"/>
        <v>Liberica</v>
      </c>
      <c r="O205" t="str">
        <f>_xlfn.XLOOKUP(OrderDetails[[#This Row],[Customer ID]],customers!$A$1:$A$1001,customers!$I$1:$I$1001,,0)</f>
        <v>No</v>
      </c>
    </row>
    <row r="206" spans="1:15" x14ac:dyDescent="0.3">
      <c r="A206" s="2" t="s">
        <v>1638</v>
      </c>
      <c r="B206" s="5">
        <v>44027</v>
      </c>
      <c r="C206" s="2" t="s">
        <v>1639</v>
      </c>
      <c r="D206" s="10" t="s">
        <v>6141</v>
      </c>
      <c r="E206" s="2">
        <v>6</v>
      </c>
      <c r="F206" s="2" t="str">
        <f>_xlfn.XLOOKUP(orders!C206,customers!$A$2:$A$1001,customers!$B$2:$B$1001,,0)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6"/>
        <v>82.5</v>
      </c>
      <c r="N206" t="str">
        <f t="shared" si="7"/>
        <v>Excelsa</v>
      </c>
      <c r="O206" t="str">
        <f>_xlfn.XLOOKUP(OrderDetails[[#This Row],[Customer ID]],customers!$A$1:$A$1001,customers!$I$1:$I$1001,,0)</f>
        <v>No</v>
      </c>
    </row>
    <row r="207" spans="1:15" x14ac:dyDescent="0.3">
      <c r="A207" s="2" t="s">
        <v>1643</v>
      </c>
      <c r="B207" s="5">
        <v>43883</v>
      </c>
      <c r="C207" s="2" t="s">
        <v>1644</v>
      </c>
      <c r="D207" s="10" t="s">
        <v>6163</v>
      </c>
      <c r="E207" s="2">
        <v>3</v>
      </c>
      <c r="F207" s="2" t="str">
        <f>_xlfn.XLOOKUP(orders!C207,customers!$A$2:$A$1001,customers!$B$2:$B$1001,,0)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6"/>
        <v>8.0549999999999997</v>
      </c>
      <c r="N207" t="str">
        <f t="shared" si="7"/>
        <v>Robusta</v>
      </c>
      <c r="O207" t="str">
        <f>_xlfn.XLOOKUP(OrderDetails[[#This Row],[Customer ID]],customers!$A$1:$A$1001,customers!$I$1:$I$1001,,0)</f>
        <v>Yes</v>
      </c>
    </row>
    <row r="208" spans="1:15" x14ac:dyDescent="0.3">
      <c r="A208" s="2" t="s">
        <v>1648</v>
      </c>
      <c r="B208" s="5">
        <v>44211</v>
      </c>
      <c r="C208" s="2" t="s">
        <v>1649</v>
      </c>
      <c r="D208" s="10" t="s">
        <v>6155</v>
      </c>
      <c r="E208" s="2">
        <v>2</v>
      </c>
      <c r="F208" s="2" t="str">
        <f>_xlfn.XLOOKUP(orders!C208,customers!$A$2:$A$1001,customers!$B$2:$B$1001,,0)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6"/>
        <v>22.5</v>
      </c>
      <c r="N208" t="str">
        <f t="shared" si="7"/>
        <v>Arabica</v>
      </c>
      <c r="O208" t="str">
        <f>_xlfn.XLOOKUP(OrderDetails[[#This Row],[Customer ID]],customers!$A$1:$A$1001,customers!$I$1:$I$1001,,0)</f>
        <v>No</v>
      </c>
    </row>
    <row r="209" spans="1:15" x14ac:dyDescent="0.3">
      <c r="A209" s="2" t="s">
        <v>1653</v>
      </c>
      <c r="B209" s="5">
        <v>44207</v>
      </c>
      <c r="C209" s="2" t="s">
        <v>1654</v>
      </c>
      <c r="D209" s="10" t="s">
        <v>6157</v>
      </c>
      <c r="E209" s="2">
        <v>6</v>
      </c>
      <c r="F209" s="2" t="str">
        <f>_xlfn.XLOOKUP(orders!C209,customers!$A$2:$A$1001,customers!$B$2:$B$1001,,0)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6"/>
        <v>40.5</v>
      </c>
      <c r="N209" t="str">
        <f t="shared" si="7"/>
        <v>Arabica</v>
      </c>
      <c r="O209" t="str">
        <f>_xlfn.XLOOKUP(OrderDetails[[#This Row],[Customer ID]],customers!$A$1:$A$1001,customers!$I$1:$I$1001,,0)</f>
        <v>Yes</v>
      </c>
    </row>
    <row r="210" spans="1:15" x14ac:dyDescent="0.3">
      <c r="A210" s="2" t="s">
        <v>1659</v>
      </c>
      <c r="B210" s="5">
        <v>44659</v>
      </c>
      <c r="C210" s="2" t="s">
        <v>1660</v>
      </c>
      <c r="D210" s="10" t="s">
        <v>6144</v>
      </c>
      <c r="E210" s="2">
        <v>4</v>
      </c>
      <c r="F210" s="2" t="str">
        <f>_xlfn.XLOOKUP(orders!C210,customers!$A$2:$A$1001,customers!$B$2:$B$1001,,0)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6"/>
        <v>29.16</v>
      </c>
      <c r="N210" t="str">
        <f t="shared" si="7"/>
        <v>Excelsa</v>
      </c>
      <c r="O210" t="str">
        <f>_xlfn.XLOOKUP(OrderDetails[[#This Row],[Customer ID]],customers!$A$1:$A$1001,customers!$I$1:$I$1001,,0)</f>
        <v>Yes</v>
      </c>
    </row>
    <row r="211" spans="1:15" x14ac:dyDescent="0.3">
      <c r="A211" s="2" t="s">
        <v>1665</v>
      </c>
      <c r="B211" s="5">
        <v>44105</v>
      </c>
      <c r="C211" s="2" t="s">
        <v>1666</v>
      </c>
      <c r="D211" s="10" t="s">
        <v>6157</v>
      </c>
      <c r="E211" s="2">
        <v>1</v>
      </c>
      <c r="F211" s="2" t="str">
        <f>_xlfn.XLOOKUP(orders!C211,customers!$A$2:$A$1001,customers!$B$2:$B$1001,,0)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6"/>
        <v>6.75</v>
      </c>
      <c r="N211" t="str">
        <f t="shared" si="7"/>
        <v>Arabica</v>
      </c>
      <c r="O211" t="str">
        <f>_xlfn.XLOOKUP(OrderDetails[[#This Row],[Customer ID]],customers!$A$1:$A$1001,customers!$I$1:$I$1001,,0)</f>
        <v>No</v>
      </c>
    </row>
    <row r="212" spans="1:15" x14ac:dyDescent="0.3">
      <c r="A212" s="2" t="s">
        <v>1671</v>
      </c>
      <c r="B212" s="5">
        <v>43766</v>
      </c>
      <c r="C212" s="2" t="s">
        <v>1672</v>
      </c>
      <c r="D212" s="10" t="s">
        <v>6143</v>
      </c>
      <c r="E212" s="2">
        <v>4</v>
      </c>
      <c r="F212" s="2" t="str">
        <f>_xlfn.XLOOKUP(orders!C212,customers!$A$2:$A$1001,customers!$B$2:$B$1001,,0)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6"/>
        <v>51.8</v>
      </c>
      <c r="N212" t="str">
        <f t="shared" si="7"/>
        <v>Liberica</v>
      </c>
      <c r="O212" t="str">
        <f>_xlfn.XLOOKUP(OrderDetails[[#This Row],[Customer ID]],customers!$A$1:$A$1001,customers!$I$1:$I$1001,,0)</f>
        <v>Yes</v>
      </c>
    </row>
    <row r="213" spans="1:15" x14ac:dyDescent="0.3">
      <c r="A213" s="2" t="s">
        <v>1677</v>
      </c>
      <c r="B213" s="5">
        <v>44283</v>
      </c>
      <c r="C213" s="2" t="s">
        <v>1678</v>
      </c>
      <c r="D213" s="10" t="s">
        <v>6176</v>
      </c>
      <c r="E213" s="2">
        <v>6</v>
      </c>
      <c r="F213" s="2" t="str">
        <f>_xlfn.XLOOKUP(orders!C213,customers!$A$2:$A$1001,customers!$B$2:$B$1001,,0)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6"/>
        <v>53.46</v>
      </c>
      <c r="N213" t="str">
        <f t="shared" si="7"/>
        <v>Excelsa</v>
      </c>
      <c r="O213" t="str">
        <f>_xlfn.XLOOKUP(OrderDetails[[#This Row],[Customer ID]],customers!$A$1:$A$1001,customers!$I$1:$I$1001,,0)</f>
        <v>No</v>
      </c>
    </row>
    <row r="214" spans="1:15" x14ac:dyDescent="0.3">
      <c r="A214" s="2" t="s">
        <v>1682</v>
      </c>
      <c r="B214" s="5">
        <v>43921</v>
      </c>
      <c r="C214" s="2" t="s">
        <v>1683</v>
      </c>
      <c r="D214" s="10" t="s">
        <v>6153</v>
      </c>
      <c r="E214" s="2">
        <v>4</v>
      </c>
      <c r="F214" s="2" t="str">
        <f>_xlfn.XLOOKUP(orders!C214,customers!$A$2:$A$1001,customers!$B$2:$B$1001,,0)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6"/>
        <v>14.58</v>
      </c>
      <c r="N214" t="str">
        <f t="shared" si="7"/>
        <v>Excelsa</v>
      </c>
      <c r="O214" t="str">
        <f>_xlfn.XLOOKUP(OrderDetails[[#This Row],[Customer ID]],customers!$A$1:$A$1001,customers!$I$1:$I$1001,,0)</f>
        <v>Yes</v>
      </c>
    </row>
    <row r="215" spans="1:15" x14ac:dyDescent="0.3">
      <c r="A215" s="2" t="s">
        <v>1688</v>
      </c>
      <c r="B215" s="5">
        <v>44646</v>
      </c>
      <c r="C215" s="2" t="s">
        <v>1689</v>
      </c>
      <c r="D215" s="10" t="s">
        <v>6149</v>
      </c>
      <c r="E215" s="2">
        <v>1</v>
      </c>
      <c r="F215" s="2" t="str">
        <f>_xlfn.XLOOKUP(orders!C215,customers!$A$2:$A$1001,customers!$B$2:$B$1001,,0)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6"/>
        <v>20.584999999999997</v>
      </c>
      <c r="N215" t="str">
        <f t="shared" si="7"/>
        <v>Robusta</v>
      </c>
      <c r="O215" t="str">
        <f>_xlfn.XLOOKUP(OrderDetails[[#This Row],[Customer ID]],customers!$A$1:$A$1001,customers!$I$1:$I$1001,,0)</f>
        <v>No</v>
      </c>
    </row>
    <row r="216" spans="1:15" x14ac:dyDescent="0.3">
      <c r="A216" s="2" t="s">
        <v>1694</v>
      </c>
      <c r="B216" s="5">
        <v>43775</v>
      </c>
      <c r="C216" s="2" t="s">
        <v>1695</v>
      </c>
      <c r="D216" s="10" t="s">
        <v>6170</v>
      </c>
      <c r="E216" s="2">
        <v>2</v>
      </c>
      <c r="F216" s="2" t="str">
        <f>_xlfn.XLOOKUP(orders!C216,customers!$A$2:$A$1001,customers!$B$2:$B$1001,,0)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6"/>
        <v>31.7</v>
      </c>
      <c r="N216" t="str">
        <f t="shared" si="7"/>
        <v>Liberica</v>
      </c>
      <c r="O216" t="str">
        <f>_xlfn.XLOOKUP(OrderDetails[[#This Row],[Customer ID]],customers!$A$1:$A$1001,customers!$I$1:$I$1001,,0)</f>
        <v>No</v>
      </c>
    </row>
    <row r="217" spans="1:15" x14ac:dyDescent="0.3">
      <c r="A217" s="2" t="s">
        <v>1701</v>
      </c>
      <c r="B217" s="5">
        <v>43829</v>
      </c>
      <c r="C217" s="2" t="s">
        <v>1702</v>
      </c>
      <c r="D217" s="10" t="s">
        <v>6150</v>
      </c>
      <c r="E217" s="2">
        <v>6</v>
      </c>
      <c r="F217" s="2" t="str">
        <f>_xlfn.XLOOKUP(orders!C217,customers!$A$2:$A$1001,customers!$B$2:$B$1001,,0)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6"/>
        <v>23.31</v>
      </c>
      <c r="N217" t="str">
        <f t="shared" si="7"/>
        <v>Liberica</v>
      </c>
      <c r="O217" t="str">
        <f>_xlfn.XLOOKUP(OrderDetails[[#This Row],[Customer ID]],customers!$A$1:$A$1001,customers!$I$1:$I$1001,,0)</f>
        <v>No</v>
      </c>
    </row>
    <row r="218" spans="1:15" x14ac:dyDescent="0.3">
      <c r="A218" s="2" t="s">
        <v>1707</v>
      </c>
      <c r="B218" s="5">
        <v>44470</v>
      </c>
      <c r="C218" s="2" t="s">
        <v>1708</v>
      </c>
      <c r="D218" s="10" t="s">
        <v>6162</v>
      </c>
      <c r="E218" s="2">
        <v>4</v>
      </c>
      <c r="F218" s="2" t="str">
        <f>_xlfn.XLOOKUP(orders!C218,customers!$A$2:$A$1001,customers!$B$2:$B$1001,,0)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6"/>
        <v>58.2</v>
      </c>
      <c r="N218" t="str">
        <f t="shared" si="7"/>
        <v>Liberica</v>
      </c>
      <c r="O218" t="str">
        <f>_xlfn.XLOOKUP(OrderDetails[[#This Row],[Customer ID]],customers!$A$1:$A$1001,customers!$I$1:$I$1001,,0)</f>
        <v>Yes</v>
      </c>
    </row>
    <row r="219" spans="1:15" x14ac:dyDescent="0.3">
      <c r="A219" s="2" t="s">
        <v>1713</v>
      </c>
      <c r="B219" s="5">
        <v>44174</v>
      </c>
      <c r="C219" s="2" t="s">
        <v>1714</v>
      </c>
      <c r="D219" s="10" t="s">
        <v>6176</v>
      </c>
      <c r="E219" s="2">
        <v>4</v>
      </c>
      <c r="F219" s="2" t="str">
        <f>_xlfn.XLOOKUP(orders!C219,customers!$A$2:$A$1001,customers!$B$2:$B$1001,,0)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6"/>
        <v>35.64</v>
      </c>
      <c r="N219" t="str">
        <f t="shared" si="7"/>
        <v>Excelsa</v>
      </c>
      <c r="O219" t="str">
        <f>_xlfn.XLOOKUP(OrderDetails[[#This Row],[Customer ID]],customers!$A$1:$A$1001,customers!$I$1:$I$1001,,0)</f>
        <v>No</v>
      </c>
    </row>
    <row r="220" spans="1:15" x14ac:dyDescent="0.3">
      <c r="A220" s="2" t="s">
        <v>1719</v>
      </c>
      <c r="B220" s="5">
        <v>44317</v>
      </c>
      <c r="C220" s="2" t="s">
        <v>1720</v>
      </c>
      <c r="D220" s="10" t="s">
        <v>6155</v>
      </c>
      <c r="E220" s="2">
        <v>5</v>
      </c>
      <c r="F220" s="2" t="str">
        <f>_xlfn.XLOOKUP(orders!C220,customers!$A$2:$A$1001,customers!$B$2:$B$1001,,0)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6"/>
        <v>56.25</v>
      </c>
      <c r="N220" t="str">
        <f t="shared" si="7"/>
        <v>Arabica</v>
      </c>
      <c r="O220" t="str">
        <f>_xlfn.XLOOKUP(OrderDetails[[#This Row],[Customer ID]],customers!$A$1:$A$1001,customers!$I$1:$I$1001,,0)</f>
        <v>Yes</v>
      </c>
    </row>
    <row r="221" spans="1:15" x14ac:dyDescent="0.3">
      <c r="A221" s="2" t="s">
        <v>1725</v>
      </c>
      <c r="B221" s="5">
        <v>44777</v>
      </c>
      <c r="C221" s="2" t="s">
        <v>1726</v>
      </c>
      <c r="D221" s="10" t="s">
        <v>6178</v>
      </c>
      <c r="E221" s="2">
        <v>3</v>
      </c>
      <c r="F221" s="2" t="str">
        <f>_xlfn.XLOOKUP(orders!C221,customers!$A$2:$A$1001,customers!$B$2:$B$1001,,0)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6"/>
        <v>10.754999999999999</v>
      </c>
      <c r="N221" t="str">
        <f t="shared" si="7"/>
        <v>Robusta</v>
      </c>
      <c r="O221" t="str">
        <f>_xlfn.XLOOKUP(OrderDetails[[#This Row],[Customer ID]],customers!$A$1:$A$1001,customers!$I$1:$I$1001,,0)</f>
        <v>No</v>
      </c>
    </row>
    <row r="222" spans="1:15" x14ac:dyDescent="0.3">
      <c r="A222" s="2" t="s">
        <v>1725</v>
      </c>
      <c r="B222" s="5">
        <v>44777</v>
      </c>
      <c r="C222" s="2" t="s">
        <v>1726</v>
      </c>
      <c r="D222" s="10" t="s">
        <v>6174</v>
      </c>
      <c r="E222" s="2">
        <v>5</v>
      </c>
      <c r="F222" s="2" t="str">
        <f>_xlfn.XLOOKUP(orders!C222,customers!$A$2:$A$1001,customers!$B$2:$B$1001,,0)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6"/>
        <v>14.924999999999999</v>
      </c>
      <c r="N222" t="str">
        <f t="shared" si="7"/>
        <v>Robusta</v>
      </c>
      <c r="O222" t="str">
        <f>_xlfn.XLOOKUP(OrderDetails[[#This Row],[Customer ID]],customers!$A$1:$A$1001,customers!$I$1:$I$1001,,0)</f>
        <v>No</v>
      </c>
    </row>
    <row r="223" spans="1:15" x14ac:dyDescent="0.3">
      <c r="A223" s="2" t="s">
        <v>1736</v>
      </c>
      <c r="B223" s="5">
        <v>44513</v>
      </c>
      <c r="C223" s="2" t="s">
        <v>1737</v>
      </c>
      <c r="D223" s="10" t="s">
        <v>6140</v>
      </c>
      <c r="E223" s="2">
        <v>6</v>
      </c>
      <c r="F223" s="2" t="str">
        <f>_xlfn.XLOOKUP(orders!C223,customers!$A$2:$A$1001,customers!$B$2:$B$1001,,0)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6"/>
        <v>77.699999999999989</v>
      </c>
      <c r="N223" t="str">
        <f t="shared" si="7"/>
        <v>Arabica</v>
      </c>
      <c r="O223" t="str">
        <f>_xlfn.XLOOKUP(OrderDetails[[#This Row],[Customer ID]],customers!$A$1:$A$1001,customers!$I$1:$I$1001,,0)</f>
        <v>Yes</v>
      </c>
    </row>
    <row r="224" spans="1:15" x14ac:dyDescent="0.3">
      <c r="A224" s="2" t="s">
        <v>1742</v>
      </c>
      <c r="B224" s="5">
        <v>44090</v>
      </c>
      <c r="C224" s="2" t="s">
        <v>1743</v>
      </c>
      <c r="D224" s="10" t="s">
        <v>6169</v>
      </c>
      <c r="E224" s="2">
        <v>3</v>
      </c>
      <c r="F224" s="2" t="str">
        <f>_xlfn.XLOOKUP(orders!C224,customers!$A$2:$A$1001,customers!$B$2:$B$1001,,0)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6"/>
        <v>23.31</v>
      </c>
      <c r="N224" t="str">
        <f t="shared" si="7"/>
        <v>Liberica</v>
      </c>
      <c r="O224" t="str">
        <f>_xlfn.XLOOKUP(OrderDetails[[#This Row],[Customer ID]],customers!$A$1:$A$1001,customers!$I$1:$I$1001,,0)</f>
        <v>No</v>
      </c>
    </row>
    <row r="225" spans="1:15" x14ac:dyDescent="0.3">
      <c r="A225" s="2" t="s">
        <v>1748</v>
      </c>
      <c r="B225" s="5">
        <v>44109</v>
      </c>
      <c r="C225" s="2" t="s">
        <v>1749</v>
      </c>
      <c r="D225" s="10" t="s">
        <v>6171</v>
      </c>
      <c r="E225" s="2">
        <v>4</v>
      </c>
      <c r="F225" s="2" t="str">
        <f>_xlfn.XLOOKUP(orders!C225,customers!$A$2:$A$1001,customers!$B$2:$B$1001,,0)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6"/>
        <v>59.4</v>
      </c>
      <c r="N225" t="str">
        <f t="shared" si="7"/>
        <v>Excelsa</v>
      </c>
      <c r="O225" t="str">
        <f>_xlfn.XLOOKUP(OrderDetails[[#This Row],[Customer ID]],customers!$A$1:$A$1001,customers!$I$1:$I$1001,,0)</f>
        <v>Yes</v>
      </c>
    </row>
    <row r="226" spans="1:15" x14ac:dyDescent="0.3">
      <c r="A226" s="2" t="s">
        <v>1753</v>
      </c>
      <c r="B226" s="5">
        <v>43836</v>
      </c>
      <c r="C226" s="2" t="s">
        <v>1754</v>
      </c>
      <c r="D226" s="10" t="s">
        <v>6165</v>
      </c>
      <c r="E226" s="2">
        <v>4</v>
      </c>
      <c r="F226" s="2" t="str">
        <f>_xlfn.XLOOKUP(orders!C226,customers!$A$2:$A$1001,customers!$B$2:$B$1001,,0)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6"/>
        <v>119.13999999999999</v>
      </c>
      <c r="N226" t="str">
        <f t="shared" si="7"/>
        <v>Liberica</v>
      </c>
      <c r="O226" t="str">
        <f>_xlfn.XLOOKUP(OrderDetails[[#This Row],[Customer ID]],customers!$A$1:$A$1001,customers!$I$1:$I$1001,,0)</f>
        <v>Yes</v>
      </c>
    </row>
    <row r="227" spans="1:15" x14ac:dyDescent="0.3">
      <c r="A227" s="2" t="s">
        <v>1759</v>
      </c>
      <c r="B227" s="5">
        <v>44337</v>
      </c>
      <c r="C227" s="2" t="s">
        <v>1760</v>
      </c>
      <c r="D227" s="10" t="s">
        <v>6178</v>
      </c>
      <c r="E227" s="2">
        <v>4</v>
      </c>
      <c r="F227" s="2" t="str">
        <f>_xlfn.XLOOKUP(orders!C227,customers!$A$2:$A$1001,customers!$B$2:$B$1001,,0)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6"/>
        <v>14.339999999999998</v>
      </c>
      <c r="N227" t="str">
        <f t="shared" si="7"/>
        <v>Robusta</v>
      </c>
      <c r="O227" t="str">
        <f>_xlfn.XLOOKUP(OrderDetails[[#This Row],[Customer ID]],customers!$A$1:$A$1001,customers!$I$1:$I$1001,,0)</f>
        <v>No</v>
      </c>
    </row>
    <row r="228" spans="1:15" x14ac:dyDescent="0.3">
      <c r="A228" s="2" t="s">
        <v>1765</v>
      </c>
      <c r="B228" s="5">
        <v>43887</v>
      </c>
      <c r="C228" s="2" t="s">
        <v>1766</v>
      </c>
      <c r="D228" s="10" t="s">
        <v>6175</v>
      </c>
      <c r="E228" s="2">
        <v>5</v>
      </c>
      <c r="F228" s="2" t="str">
        <f>_xlfn.XLOOKUP(orders!C228,customers!$A$2:$A$1001,customers!$B$2:$B$1001,,0)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6"/>
        <v>129.37499999999997</v>
      </c>
      <c r="N228" t="str">
        <f t="shared" si="7"/>
        <v>Arabica</v>
      </c>
      <c r="O228" t="str">
        <f>_xlfn.XLOOKUP(OrderDetails[[#This Row],[Customer ID]],customers!$A$1:$A$1001,customers!$I$1:$I$1001,,0)</f>
        <v>No</v>
      </c>
    </row>
    <row r="229" spans="1:15" x14ac:dyDescent="0.3">
      <c r="A229" s="2" t="s">
        <v>1771</v>
      </c>
      <c r="B229" s="5">
        <v>43880</v>
      </c>
      <c r="C229" s="2" t="s">
        <v>1772</v>
      </c>
      <c r="D229" s="10" t="s">
        <v>6163</v>
      </c>
      <c r="E229" s="2">
        <v>6</v>
      </c>
      <c r="F229" s="2" t="str">
        <f>_xlfn.XLOOKUP(orders!C229,customers!$A$2:$A$1001,customers!$B$2:$B$1001,,0)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6"/>
        <v>16.11</v>
      </c>
      <c r="N229" t="str">
        <f t="shared" si="7"/>
        <v>Robusta</v>
      </c>
      <c r="O229" t="str">
        <f>_xlfn.XLOOKUP(OrderDetails[[#This Row],[Customer ID]],customers!$A$1:$A$1001,customers!$I$1:$I$1001,,0)</f>
        <v>Yes</v>
      </c>
    </row>
    <row r="230" spans="1:15" x14ac:dyDescent="0.3">
      <c r="A230" s="2" t="s">
        <v>1777</v>
      </c>
      <c r="B230" s="5">
        <v>44376</v>
      </c>
      <c r="C230" s="2" t="s">
        <v>1778</v>
      </c>
      <c r="D230" s="10" t="s">
        <v>6178</v>
      </c>
      <c r="E230" s="2">
        <v>5</v>
      </c>
      <c r="F230" s="2" t="str">
        <f>_xlfn.XLOOKUP(orders!C230,customers!$A$2:$A$1001,customers!$B$2:$B$1001,,0)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6"/>
        <v>17.924999999999997</v>
      </c>
      <c r="N230" t="str">
        <f t="shared" si="7"/>
        <v>Robusta</v>
      </c>
      <c r="O230" t="str">
        <f>_xlfn.XLOOKUP(OrderDetails[[#This Row],[Customer ID]],customers!$A$1:$A$1001,customers!$I$1:$I$1001,,0)</f>
        <v>No</v>
      </c>
    </row>
    <row r="231" spans="1:15" x14ac:dyDescent="0.3">
      <c r="A231" s="2" t="s">
        <v>1783</v>
      </c>
      <c r="B231" s="5">
        <v>44282</v>
      </c>
      <c r="C231" s="2" t="s">
        <v>1784</v>
      </c>
      <c r="D231" s="10" t="s">
        <v>6159</v>
      </c>
      <c r="E231" s="2">
        <v>2</v>
      </c>
      <c r="F231" s="2" t="str">
        <f>_xlfn.XLOOKUP(orders!C231,customers!$A$2:$A$1001,customers!$B$2:$B$1001,,0)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6"/>
        <v>8.73</v>
      </c>
      <c r="N231" t="str">
        <f t="shared" si="7"/>
        <v>Liberica</v>
      </c>
      <c r="O231" t="str">
        <f>_xlfn.XLOOKUP(OrderDetails[[#This Row],[Customer ID]],customers!$A$1:$A$1001,customers!$I$1:$I$1001,,0)</f>
        <v>No</v>
      </c>
    </row>
    <row r="232" spans="1:15" x14ac:dyDescent="0.3">
      <c r="A232" s="2" t="s">
        <v>1789</v>
      </c>
      <c r="B232" s="5">
        <v>44496</v>
      </c>
      <c r="C232" s="2" t="s">
        <v>1790</v>
      </c>
      <c r="D232" s="10" t="s">
        <v>6175</v>
      </c>
      <c r="E232" s="2">
        <v>2</v>
      </c>
      <c r="F232" s="2" t="str">
        <f>_xlfn.XLOOKUP(orders!C232,customers!$A$2:$A$1001,customers!$B$2:$B$1001,,0)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6"/>
        <v>51.749999999999993</v>
      </c>
      <c r="N232" t="str">
        <f t="shared" si="7"/>
        <v>Arabica</v>
      </c>
      <c r="O232" t="str">
        <f>_xlfn.XLOOKUP(OrderDetails[[#This Row],[Customer ID]],customers!$A$1:$A$1001,customers!$I$1:$I$1001,,0)</f>
        <v>No</v>
      </c>
    </row>
    <row r="233" spans="1:15" x14ac:dyDescent="0.3">
      <c r="A233" s="2" t="s">
        <v>1795</v>
      </c>
      <c r="B233" s="5">
        <v>43628</v>
      </c>
      <c r="C233" s="2" t="s">
        <v>1796</v>
      </c>
      <c r="D233" s="10" t="s">
        <v>6159</v>
      </c>
      <c r="E233" s="2">
        <v>2</v>
      </c>
      <c r="F233" s="2" t="str">
        <f>_xlfn.XLOOKUP(orders!C233,customers!$A$2:$A$1001,customers!$B$2:$B$1001,,0)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6"/>
        <v>8.73</v>
      </c>
      <c r="N233" t="str">
        <f t="shared" si="7"/>
        <v>Liberica</v>
      </c>
      <c r="O233" t="str">
        <f>_xlfn.XLOOKUP(OrderDetails[[#This Row],[Customer ID]],customers!$A$1:$A$1001,customers!$I$1:$I$1001,,0)</f>
        <v>Yes</v>
      </c>
    </row>
    <row r="234" spans="1:15" x14ac:dyDescent="0.3">
      <c r="A234" s="2" t="s">
        <v>1800</v>
      </c>
      <c r="B234" s="5">
        <v>44010</v>
      </c>
      <c r="C234" s="2" t="s">
        <v>1801</v>
      </c>
      <c r="D234" s="10" t="s">
        <v>6145</v>
      </c>
      <c r="E234" s="2">
        <v>5</v>
      </c>
      <c r="F234" s="2" t="str">
        <f>_xlfn.XLOOKUP(orders!C234,customers!$A$2:$A$1001,customers!$B$2:$B$1001,,0)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6"/>
        <v>23.774999999999999</v>
      </c>
      <c r="N234" t="str">
        <f t="shared" si="7"/>
        <v>Liberica</v>
      </c>
      <c r="O234" t="str">
        <f>_xlfn.XLOOKUP(OrderDetails[[#This Row],[Customer ID]],customers!$A$1:$A$1001,customers!$I$1:$I$1001,,0)</f>
        <v>No</v>
      </c>
    </row>
    <row r="235" spans="1:15" x14ac:dyDescent="0.3">
      <c r="A235" s="2" t="s">
        <v>1806</v>
      </c>
      <c r="B235" s="5">
        <v>44278</v>
      </c>
      <c r="C235" s="2" t="s">
        <v>1807</v>
      </c>
      <c r="D235" s="10" t="s">
        <v>6156</v>
      </c>
      <c r="E235" s="2">
        <v>5</v>
      </c>
      <c r="F235" s="2" t="str">
        <f>_xlfn.XLOOKUP(orders!C235,customers!$A$2:$A$1001,customers!$B$2:$B$1001,,0)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6"/>
        <v>20.625</v>
      </c>
      <c r="N235" t="str">
        <f t="shared" si="7"/>
        <v>Excelsa</v>
      </c>
      <c r="O235" t="str">
        <f>_xlfn.XLOOKUP(OrderDetails[[#This Row],[Customer ID]],customers!$A$1:$A$1001,customers!$I$1:$I$1001,,0)</f>
        <v>No</v>
      </c>
    </row>
    <row r="236" spans="1:15" x14ac:dyDescent="0.3">
      <c r="A236" s="2" t="s">
        <v>1812</v>
      </c>
      <c r="B236" s="5">
        <v>44602</v>
      </c>
      <c r="C236" s="2" t="s">
        <v>1813</v>
      </c>
      <c r="D236" s="10" t="s">
        <v>6164</v>
      </c>
      <c r="E236" s="2">
        <v>1</v>
      </c>
      <c r="F236" s="2" t="str">
        <f>_xlfn.XLOOKUP(orders!C236,customers!$A$2:$A$1001,customers!$B$2:$B$1001,,0)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6"/>
        <v>36.454999999999998</v>
      </c>
      <c r="N236" t="str">
        <f t="shared" si="7"/>
        <v>Liberica</v>
      </c>
      <c r="O236" t="str">
        <f>_xlfn.XLOOKUP(OrderDetails[[#This Row],[Customer ID]],customers!$A$1:$A$1001,customers!$I$1:$I$1001,,0)</f>
        <v>No</v>
      </c>
    </row>
    <row r="237" spans="1:15" x14ac:dyDescent="0.3">
      <c r="A237" s="2" t="s">
        <v>1818</v>
      </c>
      <c r="B237" s="5">
        <v>43571</v>
      </c>
      <c r="C237" s="2" t="s">
        <v>1819</v>
      </c>
      <c r="D237" s="10" t="s">
        <v>6164</v>
      </c>
      <c r="E237" s="2">
        <v>5</v>
      </c>
      <c r="F237" s="2" t="str">
        <f>_xlfn.XLOOKUP(orders!C237,customers!$A$2:$A$1001,customers!$B$2:$B$1001,,0)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6"/>
        <v>182.27499999999998</v>
      </c>
      <c r="N237" t="str">
        <f t="shared" si="7"/>
        <v>Liberica</v>
      </c>
      <c r="O237" t="str">
        <f>_xlfn.XLOOKUP(OrderDetails[[#This Row],[Customer ID]],customers!$A$1:$A$1001,customers!$I$1:$I$1001,,0)</f>
        <v>No</v>
      </c>
    </row>
    <row r="238" spans="1:15" x14ac:dyDescent="0.3">
      <c r="A238" s="2" t="s">
        <v>1822</v>
      </c>
      <c r="B238" s="5">
        <v>43873</v>
      </c>
      <c r="C238" s="2" t="s">
        <v>1823</v>
      </c>
      <c r="D238" s="10" t="s">
        <v>6165</v>
      </c>
      <c r="E238" s="2">
        <v>3</v>
      </c>
      <c r="F238" s="2" t="str">
        <f>_xlfn.XLOOKUP(orders!C238,customers!$A$2:$A$1001,customers!$B$2:$B$1001,,0)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6"/>
        <v>89.35499999999999</v>
      </c>
      <c r="N238" t="str">
        <f t="shared" si="7"/>
        <v>Liberica</v>
      </c>
      <c r="O238" t="str">
        <f>_xlfn.XLOOKUP(OrderDetails[[#This Row],[Customer ID]],customers!$A$1:$A$1001,customers!$I$1:$I$1001,,0)</f>
        <v>No</v>
      </c>
    </row>
    <row r="239" spans="1:15" x14ac:dyDescent="0.3">
      <c r="A239" s="2" t="s">
        <v>1828</v>
      </c>
      <c r="B239" s="5">
        <v>44563</v>
      </c>
      <c r="C239" s="2" t="s">
        <v>1829</v>
      </c>
      <c r="D239" s="10" t="s">
        <v>6178</v>
      </c>
      <c r="E239" s="2">
        <v>1</v>
      </c>
      <c r="F239" s="2" t="str">
        <f>_xlfn.XLOOKUP(orders!C239,customers!$A$2:$A$1001,customers!$B$2:$B$1001,,0)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6"/>
        <v>3.5849999999999995</v>
      </c>
      <c r="N239" t="str">
        <f t="shared" si="7"/>
        <v>Robusta</v>
      </c>
      <c r="O239" t="str">
        <f>_xlfn.XLOOKUP(OrderDetails[[#This Row],[Customer ID]],customers!$A$1:$A$1001,customers!$I$1:$I$1001,,0)</f>
        <v>Yes</v>
      </c>
    </row>
    <row r="240" spans="1:15" x14ac:dyDescent="0.3">
      <c r="A240" s="2" t="s">
        <v>1833</v>
      </c>
      <c r="B240" s="5">
        <v>44172</v>
      </c>
      <c r="C240" s="2" t="s">
        <v>1834</v>
      </c>
      <c r="D240" s="10" t="s">
        <v>6151</v>
      </c>
      <c r="E240" s="2">
        <v>2</v>
      </c>
      <c r="F240" s="2" t="str">
        <f>_xlfn.XLOOKUP(orders!C240,customers!$A$2:$A$1001,customers!$B$2:$B$1001,,0)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6"/>
        <v>45.769999999999996</v>
      </c>
      <c r="N240" t="str">
        <f t="shared" si="7"/>
        <v>Robusta</v>
      </c>
      <c r="O240" t="str">
        <f>_xlfn.XLOOKUP(OrderDetails[[#This Row],[Customer ID]],customers!$A$1:$A$1001,customers!$I$1:$I$1001,,0)</f>
        <v>Yes</v>
      </c>
    </row>
    <row r="241" spans="1:15" x14ac:dyDescent="0.3">
      <c r="A241" s="2" t="s">
        <v>1839</v>
      </c>
      <c r="B241" s="5">
        <v>43881</v>
      </c>
      <c r="C241" s="2" t="s">
        <v>1840</v>
      </c>
      <c r="D241" s="10" t="s">
        <v>6171</v>
      </c>
      <c r="E241" s="2">
        <v>4</v>
      </c>
      <c r="F241" s="2" t="str">
        <f>_xlfn.XLOOKUP(orders!C241,customers!$A$2:$A$1001,customers!$B$2:$B$1001,,0)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6"/>
        <v>59.4</v>
      </c>
      <c r="N241" t="str">
        <f t="shared" si="7"/>
        <v>Excelsa</v>
      </c>
      <c r="O241" t="str">
        <f>_xlfn.XLOOKUP(OrderDetails[[#This Row],[Customer ID]],customers!$A$1:$A$1001,customers!$I$1:$I$1001,,0)</f>
        <v>No</v>
      </c>
    </row>
    <row r="242" spans="1:15" x14ac:dyDescent="0.3">
      <c r="A242" s="2" t="s">
        <v>1845</v>
      </c>
      <c r="B242" s="5">
        <v>43993</v>
      </c>
      <c r="C242" s="2" t="s">
        <v>1846</v>
      </c>
      <c r="D242" s="10" t="s">
        <v>6175</v>
      </c>
      <c r="E242" s="2">
        <v>6</v>
      </c>
      <c r="F242" s="2" t="str">
        <f>_xlfn.XLOOKUP(orders!C242,customers!$A$2:$A$1001,customers!$B$2:$B$1001,,0)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6"/>
        <v>155.24999999999997</v>
      </c>
      <c r="N242" t="str">
        <f t="shared" si="7"/>
        <v>Arabica</v>
      </c>
      <c r="O242" t="str">
        <f>_xlfn.XLOOKUP(OrderDetails[[#This Row],[Customer ID]],customers!$A$1:$A$1001,customers!$I$1:$I$1001,,0)</f>
        <v>Yes</v>
      </c>
    </row>
    <row r="243" spans="1:15" x14ac:dyDescent="0.3">
      <c r="A243" s="2" t="s">
        <v>1849</v>
      </c>
      <c r="B243" s="5">
        <v>44082</v>
      </c>
      <c r="C243" s="2" t="s">
        <v>1850</v>
      </c>
      <c r="D243" s="10" t="s">
        <v>6151</v>
      </c>
      <c r="E243" s="2">
        <v>2</v>
      </c>
      <c r="F243" s="2" t="str">
        <f>_xlfn.XLOOKUP(orders!C243,customers!$A$2:$A$1001,customers!$B$2:$B$1001,,0)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6"/>
        <v>45.769999999999996</v>
      </c>
      <c r="N243" t="str">
        <f t="shared" si="7"/>
        <v>Robusta</v>
      </c>
      <c r="O243" t="str">
        <f>_xlfn.XLOOKUP(OrderDetails[[#This Row],[Customer ID]],customers!$A$1:$A$1001,customers!$I$1:$I$1001,,0)</f>
        <v>No</v>
      </c>
    </row>
    <row r="244" spans="1:15" x14ac:dyDescent="0.3">
      <c r="A244" s="2" t="s">
        <v>1854</v>
      </c>
      <c r="B244" s="5">
        <v>43918</v>
      </c>
      <c r="C244" s="2" t="s">
        <v>1855</v>
      </c>
      <c r="D244" s="10" t="s">
        <v>6183</v>
      </c>
      <c r="E244" s="2">
        <v>3</v>
      </c>
      <c r="F244" s="2" t="str">
        <f>_xlfn.XLOOKUP(orders!C244,customers!$A$2:$A$1001,customers!$B$2:$B$1001,,0)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6"/>
        <v>36.450000000000003</v>
      </c>
      <c r="N244" t="str">
        <f t="shared" si="7"/>
        <v>Excelsa</v>
      </c>
      <c r="O244" t="str">
        <f>_xlfn.XLOOKUP(OrderDetails[[#This Row],[Customer ID]],customers!$A$1:$A$1001,customers!$I$1:$I$1001,,0)</f>
        <v>Yes</v>
      </c>
    </row>
    <row r="245" spans="1:15" x14ac:dyDescent="0.3">
      <c r="A245" s="2" t="s">
        <v>1860</v>
      </c>
      <c r="B245" s="5">
        <v>44114</v>
      </c>
      <c r="C245" s="2" t="s">
        <v>1861</v>
      </c>
      <c r="D245" s="10" t="s">
        <v>6144</v>
      </c>
      <c r="E245" s="2">
        <v>4</v>
      </c>
      <c r="F245" s="2" t="str">
        <f>_xlfn.XLOOKUP(orders!C245,customers!$A$2:$A$1001,customers!$B$2:$B$1001,,0)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6"/>
        <v>29.16</v>
      </c>
      <c r="N245" t="str">
        <f t="shared" si="7"/>
        <v>Excelsa</v>
      </c>
      <c r="O245" t="str">
        <f>_xlfn.XLOOKUP(OrderDetails[[#This Row],[Customer ID]],customers!$A$1:$A$1001,customers!$I$1:$I$1001,,0)</f>
        <v>Yes</v>
      </c>
    </row>
    <row r="246" spans="1:15" x14ac:dyDescent="0.3">
      <c r="A246" s="2" t="s">
        <v>1866</v>
      </c>
      <c r="B246" s="5">
        <v>44702</v>
      </c>
      <c r="C246" s="2" t="s">
        <v>1867</v>
      </c>
      <c r="D246" s="10" t="s">
        <v>6181</v>
      </c>
      <c r="E246" s="2">
        <v>4</v>
      </c>
      <c r="F246" s="2" t="str">
        <f>_xlfn.XLOOKUP(orders!C246,customers!$A$2:$A$1001,customers!$B$2:$B$1001,,0)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6"/>
        <v>133.85999999999999</v>
      </c>
      <c r="N246" t="str">
        <f t="shared" si="7"/>
        <v>Liberica</v>
      </c>
      <c r="O246" t="str">
        <f>_xlfn.XLOOKUP(OrderDetails[[#This Row],[Customer ID]],customers!$A$1:$A$1001,customers!$I$1:$I$1001,,0)</f>
        <v>No</v>
      </c>
    </row>
    <row r="247" spans="1:15" x14ac:dyDescent="0.3">
      <c r="A247" s="2" t="s">
        <v>1872</v>
      </c>
      <c r="B247" s="5">
        <v>43951</v>
      </c>
      <c r="C247" s="2" t="s">
        <v>1873</v>
      </c>
      <c r="D247" s="10" t="s">
        <v>6145</v>
      </c>
      <c r="E247" s="2">
        <v>5</v>
      </c>
      <c r="F247" s="2" t="str">
        <f>_xlfn.XLOOKUP(orders!C247,customers!$A$2:$A$1001,customers!$B$2:$B$1001,,0)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6"/>
        <v>23.774999999999999</v>
      </c>
      <c r="N247" t="str">
        <f t="shared" si="7"/>
        <v>Liberica</v>
      </c>
      <c r="O247" t="str">
        <f>_xlfn.XLOOKUP(OrderDetails[[#This Row],[Customer ID]],customers!$A$1:$A$1001,customers!$I$1:$I$1001,,0)</f>
        <v>Yes</v>
      </c>
    </row>
    <row r="248" spans="1:15" x14ac:dyDescent="0.3">
      <c r="A248" s="2" t="s">
        <v>1878</v>
      </c>
      <c r="B248" s="5">
        <v>44542</v>
      </c>
      <c r="C248" s="2" t="s">
        <v>1879</v>
      </c>
      <c r="D248" s="10" t="s">
        <v>6143</v>
      </c>
      <c r="E248" s="2">
        <v>3</v>
      </c>
      <c r="F248" s="2" t="str">
        <f>_xlfn.XLOOKUP(orders!C248,customers!$A$2:$A$1001,customers!$B$2:$B$1001,,0)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6"/>
        <v>38.849999999999994</v>
      </c>
      <c r="N248" t="str">
        <f t="shared" si="7"/>
        <v>Liberica</v>
      </c>
      <c r="O248" t="str">
        <f>_xlfn.XLOOKUP(OrderDetails[[#This Row],[Customer ID]],customers!$A$1:$A$1001,customers!$I$1:$I$1001,,0)</f>
        <v>No</v>
      </c>
    </row>
    <row r="249" spans="1:15" x14ac:dyDescent="0.3">
      <c r="A249" s="2" t="s">
        <v>1884</v>
      </c>
      <c r="B249" s="5">
        <v>44131</v>
      </c>
      <c r="C249" s="2" t="s">
        <v>1885</v>
      </c>
      <c r="D249" s="10" t="s">
        <v>6178</v>
      </c>
      <c r="E249" s="2">
        <v>6</v>
      </c>
      <c r="F249" s="2" t="str">
        <f>_xlfn.XLOOKUP(orders!C249,customers!$A$2:$A$1001,customers!$B$2:$B$1001,,0)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6"/>
        <v>21.509999999999998</v>
      </c>
      <c r="N249" t="str">
        <f t="shared" si="7"/>
        <v>Robusta</v>
      </c>
      <c r="O249" t="str">
        <f>_xlfn.XLOOKUP(OrderDetails[[#This Row],[Customer ID]],customers!$A$1:$A$1001,customers!$I$1:$I$1001,,0)</f>
        <v>Yes</v>
      </c>
    </row>
    <row r="250" spans="1:15" x14ac:dyDescent="0.3">
      <c r="A250" s="2" t="s">
        <v>1889</v>
      </c>
      <c r="B250" s="5">
        <v>44019</v>
      </c>
      <c r="C250" s="2" t="s">
        <v>1890</v>
      </c>
      <c r="D250" s="10" t="s">
        <v>6147</v>
      </c>
      <c r="E250" s="2">
        <v>1</v>
      </c>
      <c r="F250" s="2" t="str">
        <f>_xlfn.XLOOKUP(orders!C250,customers!$A$2:$A$1001,customers!$B$2:$B$1001,,0)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6"/>
        <v>9.9499999999999993</v>
      </c>
      <c r="N250" t="str">
        <f t="shared" si="7"/>
        <v>Arabica</v>
      </c>
      <c r="O250" t="str">
        <f>_xlfn.XLOOKUP(OrderDetails[[#This Row],[Customer ID]],customers!$A$1:$A$1001,customers!$I$1:$I$1001,,0)</f>
        <v>Yes</v>
      </c>
    </row>
    <row r="251" spans="1:15" x14ac:dyDescent="0.3">
      <c r="A251" s="2" t="s">
        <v>1895</v>
      </c>
      <c r="B251" s="5">
        <v>43861</v>
      </c>
      <c r="C251" s="2" t="s">
        <v>1935</v>
      </c>
      <c r="D251" s="10" t="s">
        <v>6170</v>
      </c>
      <c r="E251" s="2">
        <v>1</v>
      </c>
      <c r="F251" s="2" t="str">
        <f>_xlfn.XLOOKUP(orders!C251,customers!$A$2:$A$1001,customers!$B$2:$B$1001,,0)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6"/>
        <v>15.85</v>
      </c>
      <c r="N251" t="str">
        <f t="shared" si="7"/>
        <v>Liberica</v>
      </c>
      <c r="O251" t="str">
        <f>_xlfn.XLOOKUP(OrderDetails[[#This Row],[Customer ID]],customers!$A$1:$A$1001,customers!$I$1:$I$1001,,0)</f>
        <v>Yes</v>
      </c>
    </row>
    <row r="252" spans="1:15" x14ac:dyDescent="0.3">
      <c r="A252" s="2" t="s">
        <v>1900</v>
      </c>
      <c r="B252" s="5">
        <v>43879</v>
      </c>
      <c r="C252" s="2" t="s">
        <v>1901</v>
      </c>
      <c r="D252" s="10" t="s">
        <v>6174</v>
      </c>
      <c r="E252" s="2">
        <v>1</v>
      </c>
      <c r="F252" s="2" t="str">
        <f>_xlfn.XLOOKUP(orders!C252,customers!$A$2:$A$1001,customers!$B$2:$B$1001,,0)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6"/>
        <v>2.9849999999999999</v>
      </c>
      <c r="N252" t="str">
        <f t="shared" si="7"/>
        <v>Robusta</v>
      </c>
      <c r="O252" t="str">
        <f>_xlfn.XLOOKUP(OrderDetails[[#This Row],[Customer ID]],customers!$A$1:$A$1001,customers!$I$1:$I$1001,,0)</f>
        <v>Yes</v>
      </c>
    </row>
    <row r="253" spans="1:15" x14ac:dyDescent="0.3">
      <c r="A253" s="2" t="s">
        <v>1906</v>
      </c>
      <c r="B253" s="5">
        <v>44360</v>
      </c>
      <c r="C253" s="2" t="s">
        <v>1907</v>
      </c>
      <c r="D253" s="10" t="s">
        <v>6141</v>
      </c>
      <c r="E253" s="2">
        <v>5</v>
      </c>
      <c r="F253" s="2" t="str">
        <f>_xlfn.XLOOKUP(orders!C253,customers!$A$2:$A$1001,customers!$B$2:$B$1001,,0)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6"/>
        <v>68.75</v>
      </c>
      <c r="N253" t="str">
        <f t="shared" si="7"/>
        <v>Excelsa</v>
      </c>
      <c r="O253" t="str">
        <f>_xlfn.XLOOKUP(OrderDetails[[#This Row],[Customer ID]],customers!$A$1:$A$1001,customers!$I$1:$I$1001,,0)</f>
        <v>Yes</v>
      </c>
    </row>
    <row r="254" spans="1:15" x14ac:dyDescent="0.3">
      <c r="A254" s="2" t="s">
        <v>1912</v>
      </c>
      <c r="B254" s="5">
        <v>44779</v>
      </c>
      <c r="C254" s="2" t="s">
        <v>1913</v>
      </c>
      <c r="D254" s="10" t="s">
        <v>6147</v>
      </c>
      <c r="E254" s="2">
        <v>3</v>
      </c>
      <c r="F254" s="2" t="str">
        <f>_xlfn.XLOOKUP(orders!C254,customers!$A$2:$A$1001,customers!$B$2:$B$1001,,0)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6"/>
        <v>29.849999999999998</v>
      </c>
      <c r="N254" t="str">
        <f t="shared" si="7"/>
        <v>Arabica</v>
      </c>
      <c r="O254" t="str">
        <f>_xlfn.XLOOKUP(OrderDetails[[#This Row],[Customer ID]],customers!$A$1:$A$1001,customers!$I$1:$I$1001,,0)</f>
        <v>No</v>
      </c>
    </row>
    <row r="255" spans="1:15" x14ac:dyDescent="0.3">
      <c r="A255" s="2" t="s">
        <v>1917</v>
      </c>
      <c r="B255" s="5">
        <v>44523</v>
      </c>
      <c r="C255" s="2" t="s">
        <v>1918</v>
      </c>
      <c r="D255" s="10" t="s">
        <v>6162</v>
      </c>
      <c r="E255" s="2">
        <v>4</v>
      </c>
      <c r="F255" s="2" t="str">
        <f>_xlfn.XLOOKUP(orders!C255,customers!$A$2:$A$1001,customers!$B$2:$B$1001,,0)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6"/>
        <v>58.2</v>
      </c>
      <c r="N255" t="str">
        <f t="shared" si="7"/>
        <v>Liberica</v>
      </c>
      <c r="O255" t="str">
        <f>_xlfn.XLOOKUP(OrderDetails[[#This Row],[Customer ID]],customers!$A$1:$A$1001,customers!$I$1:$I$1001,,0)</f>
        <v>No</v>
      </c>
    </row>
    <row r="256" spans="1:15" x14ac:dyDescent="0.3">
      <c r="A256" s="2" t="s">
        <v>1923</v>
      </c>
      <c r="B256" s="5">
        <v>44482</v>
      </c>
      <c r="C256" s="2" t="s">
        <v>1924</v>
      </c>
      <c r="D256" s="10" t="s">
        <v>6173</v>
      </c>
      <c r="E256" s="2">
        <v>4</v>
      </c>
      <c r="F256" s="2" t="str">
        <f>_xlfn.XLOOKUP(orders!C256,customers!$A$2:$A$1001,customers!$B$2:$B$1001,,0)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6"/>
        <v>28.679999999999996</v>
      </c>
      <c r="N256" t="str">
        <f t="shared" si="7"/>
        <v>Robusta</v>
      </c>
      <c r="O256" t="str">
        <f>_xlfn.XLOOKUP(OrderDetails[[#This Row],[Customer ID]],customers!$A$1:$A$1001,customers!$I$1:$I$1001,,0)</f>
        <v>No</v>
      </c>
    </row>
    <row r="257" spans="1:15" x14ac:dyDescent="0.3">
      <c r="A257" s="2" t="s">
        <v>1928</v>
      </c>
      <c r="B257" s="5">
        <v>44439</v>
      </c>
      <c r="C257" s="2" t="s">
        <v>1929</v>
      </c>
      <c r="D257" s="10" t="s">
        <v>6173</v>
      </c>
      <c r="E257" s="2">
        <v>3</v>
      </c>
      <c r="F257" s="2" t="str">
        <f>_xlfn.XLOOKUP(orders!C257,customers!$A$2:$A$1001,customers!$B$2:$B$1001,,0)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6"/>
        <v>21.509999999999998</v>
      </c>
      <c r="N257" t="str">
        <f t="shared" si="7"/>
        <v>Robusta</v>
      </c>
      <c r="O257" t="str">
        <f>_xlfn.XLOOKUP(OrderDetails[[#This Row],[Customer ID]],customers!$A$1:$A$1001,customers!$I$1:$I$1001,,0)</f>
        <v>No</v>
      </c>
    </row>
    <row r="258" spans="1:15" x14ac:dyDescent="0.3">
      <c r="A258" s="2" t="s">
        <v>1934</v>
      </c>
      <c r="B258" s="5">
        <v>43846</v>
      </c>
      <c r="C258" s="2" t="s">
        <v>1935</v>
      </c>
      <c r="D258" s="10" t="s">
        <v>6160</v>
      </c>
      <c r="E258" s="2">
        <v>2</v>
      </c>
      <c r="F258" s="2" t="str">
        <f>_xlfn.XLOOKUP(orders!C258,customers!$A$2:$A$1001,customers!$B$2:$B$1001,,0)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6"/>
        <v>17.46</v>
      </c>
      <c r="N258" t="str">
        <f t="shared" si="7"/>
        <v>Liberica</v>
      </c>
      <c r="O258" t="str">
        <f>_xlfn.XLOOKUP(OrderDetails[[#This Row],[Customer ID]],customers!$A$1:$A$1001,customers!$I$1:$I$1001,,0)</f>
        <v>Yes</v>
      </c>
    </row>
    <row r="259" spans="1:15" x14ac:dyDescent="0.3">
      <c r="A259" s="2" t="s">
        <v>1940</v>
      </c>
      <c r="B259" s="5">
        <v>44676</v>
      </c>
      <c r="C259" s="2" t="s">
        <v>1941</v>
      </c>
      <c r="D259" s="10" t="s">
        <v>6185</v>
      </c>
      <c r="E259" s="2">
        <v>1</v>
      </c>
      <c r="F259" s="2" t="str">
        <f>_xlfn.XLOOKUP(orders!C259,customers!$A$2:$A$1001,customers!$B$2:$B$1001,,0)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8">L259*E259</f>
        <v>27.945</v>
      </c>
      <c r="N259" t="str">
        <f t="shared" ref="N259:N322" si="9">IF(I259="Rob","Robusta",IF(I259="Ara","Arabica",IF(I259="Exc","Excelsa",IF(I259="Lib","Liberica",""))))</f>
        <v>Excelsa</v>
      </c>
      <c r="O259" t="str">
        <f>_xlfn.XLOOKUP(OrderDetails[[#This Row],[Customer ID]],customers!$A$1:$A$1001,customers!$I$1:$I$1001,,0)</f>
        <v>Yes</v>
      </c>
    </row>
    <row r="260" spans="1:15" x14ac:dyDescent="0.3">
      <c r="A260" s="2" t="s">
        <v>1946</v>
      </c>
      <c r="B260" s="5">
        <v>44513</v>
      </c>
      <c r="C260" s="2" t="s">
        <v>1947</v>
      </c>
      <c r="D260" s="10" t="s">
        <v>6185</v>
      </c>
      <c r="E260" s="2">
        <v>5</v>
      </c>
      <c r="F260" s="2" t="str">
        <f>_xlfn.XLOOKUP(orders!C260,customers!$A$2:$A$1001,customers!$B$2:$B$1001,,0)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8"/>
        <v>139.72499999999999</v>
      </c>
      <c r="N260" t="str">
        <f t="shared" si="9"/>
        <v>Excelsa</v>
      </c>
      <c r="O260" t="str">
        <f>_xlfn.XLOOKUP(OrderDetails[[#This Row],[Customer ID]],customers!$A$1:$A$1001,customers!$I$1:$I$1001,,0)</f>
        <v>No</v>
      </c>
    </row>
    <row r="261" spans="1:15" x14ac:dyDescent="0.3">
      <c r="A261" s="2" t="s">
        <v>1952</v>
      </c>
      <c r="B261" s="5">
        <v>44355</v>
      </c>
      <c r="C261" s="2" t="s">
        <v>1953</v>
      </c>
      <c r="D261" s="10" t="s">
        <v>6174</v>
      </c>
      <c r="E261" s="2">
        <v>2</v>
      </c>
      <c r="F261" s="2" t="str">
        <f>_xlfn.XLOOKUP(orders!C261,customers!$A$2:$A$1001,customers!$B$2:$B$1001,,0)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8"/>
        <v>5.97</v>
      </c>
      <c r="N261" t="str">
        <f t="shared" si="9"/>
        <v>Robusta</v>
      </c>
      <c r="O261" t="str">
        <f>_xlfn.XLOOKUP(OrderDetails[[#This Row],[Customer ID]],customers!$A$1:$A$1001,customers!$I$1:$I$1001,,0)</f>
        <v>No</v>
      </c>
    </row>
    <row r="262" spans="1:15" x14ac:dyDescent="0.3">
      <c r="A262" s="2" t="s">
        <v>1958</v>
      </c>
      <c r="B262" s="5">
        <v>44156</v>
      </c>
      <c r="C262" s="2" t="s">
        <v>1959</v>
      </c>
      <c r="D262" s="10" t="s">
        <v>6142</v>
      </c>
      <c r="E262" s="2">
        <v>1</v>
      </c>
      <c r="F262" s="2" t="str">
        <f>_xlfn.XLOOKUP(orders!C262,customers!$A$2:$A$1001,customers!$B$2:$B$1001,,0)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8"/>
        <v>27.484999999999996</v>
      </c>
      <c r="N262" t="str">
        <f t="shared" si="9"/>
        <v>Robusta</v>
      </c>
      <c r="O262" t="str">
        <f>_xlfn.XLOOKUP(OrderDetails[[#This Row],[Customer ID]],customers!$A$1:$A$1001,customers!$I$1:$I$1001,,0)</f>
        <v>Yes</v>
      </c>
    </row>
    <row r="263" spans="1:15" x14ac:dyDescent="0.3">
      <c r="A263" s="2" t="s">
        <v>1963</v>
      </c>
      <c r="B263" s="5">
        <v>43538</v>
      </c>
      <c r="C263" s="2" t="s">
        <v>1964</v>
      </c>
      <c r="D263" s="10" t="s">
        <v>6179</v>
      </c>
      <c r="E263" s="2">
        <v>5</v>
      </c>
      <c r="F263" s="2" t="str">
        <f>_xlfn.XLOOKUP(orders!C263,customers!$A$2:$A$1001,customers!$B$2:$B$1001,,0)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8"/>
        <v>59.75</v>
      </c>
      <c r="N263" t="str">
        <f t="shared" si="9"/>
        <v>Robusta</v>
      </c>
      <c r="O263" t="str">
        <f>_xlfn.XLOOKUP(OrderDetails[[#This Row],[Customer ID]],customers!$A$1:$A$1001,customers!$I$1:$I$1001,,0)</f>
        <v>Yes</v>
      </c>
    </row>
    <row r="264" spans="1:15" x14ac:dyDescent="0.3">
      <c r="A264" s="2" t="s">
        <v>1969</v>
      </c>
      <c r="B264" s="5">
        <v>43693</v>
      </c>
      <c r="C264" s="2" t="s">
        <v>1970</v>
      </c>
      <c r="D264" s="10" t="s">
        <v>6141</v>
      </c>
      <c r="E264" s="2">
        <v>3</v>
      </c>
      <c r="F264" s="2" t="str">
        <f>_xlfn.XLOOKUP(orders!C264,customers!$A$2:$A$1001,customers!$B$2:$B$1001,,0)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8"/>
        <v>41.25</v>
      </c>
      <c r="N264" t="str">
        <f t="shared" si="9"/>
        <v>Excelsa</v>
      </c>
      <c r="O264" t="str">
        <f>_xlfn.XLOOKUP(OrderDetails[[#This Row],[Customer ID]],customers!$A$1:$A$1001,customers!$I$1:$I$1001,,0)</f>
        <v>No</v>
      </c>
    </row>
    <row r="265" spans="1:15" x14ac:dyDescent="0.3">
      <c r="A265" s="2" t="s">
        <v>1975</v>
      </c>
      <c r="B265" s="5">
        <v>43577</v>
      </c>
      <c r="C265" s="2" t="s">
        <v>1976</v>
      </c>
      <c r="D265" s="10" t="s">
        <v>6181</v>
      </c>
      <c r="E265" s="2">
        <v>4</v>
      </c>
      <c r="F265" s="2" t="str">
        <f>_xlfn.XLOOKUP(orders!C265,customers!$A$2:$A$1001,customers!$B$2:$B$1001,,0)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8"/>
        <v>133.85999999999999</v>
      </c>
      <c r="N265" t="str">
        <f t="shared" si="9"/>
        <v>Liberica</v>
      </c>
      <c r="O265" t="str">
        <f>_xlfn.XLOOKUP(OrderDetails[[#This Row],[Customer ID]],customers!$A$1:$A$1001,customers!$I$1:$I$1001,,0)</f>
        <v>No</v>
      </c>
    </row>
    <row r="266" spans="1:15" x14ac:dyDescent="0.3">
      <c r="A266" s="2" t="s">
        <v>1980</v>
      </c>
      <c r="B266" s="5">
        <v>44683</v>
      </c>
      <c r="C266" s="2" t="s">
        <v>1981</v>
      </c>
      <c r="D266" s="10" t="s">
        <v>6179</v>
      </c>
      <c r="E266" s="2">
        <v>5</v>
      </c>
      <c r="F266" s="2" t="str">
        <f>_xlfn.XLOOKUP(orders!C266,customers!$A$2:$A$1001,customers!$B$2:$B$1001,,0)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8"/>
        <v>59.75</v>
      </c>
      <c r="N266" t="str">
        <f t="shared" si="9"/>
        <v>Robusta</v>
      </c>
      <c r="O266" t="str">
        <f>_xlfn.XLOOKUP(OrderDetails[[#This Row],[Customer ID]],customers!$A$1:$A$1001,customers!$I$1:$I$1001,,0)</f>
        <v>Yes</v>
      </c>
    </row>
    <row r="267" spans="1:15" x14ac:dyDescent="0.3">
      <c r="A267" s="2" t="s">
        <v>1986</v>
      </c>
      <c r="B267" s="5">
        <v>43872</v>
      </c>
      <c r="C267" s="2" t="s">
        <v>1987</v>
      </c>
      <c r="D267" s="10" t="s">
        <v>6158</v>
      </c>
      <c r="E267" s="2">
        <v>1</v>
      </c>
      <c r="F267" s="2" t="str">
        <f>_xlfn.XLOOKUP(orders!C267,customers!$A$2:$A$1001,customers!$B$2:$B$1001,,0)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8"/>
        <v>5.97</v>
      </c>
      <c r="N267" t="str">
        <f t="shared" si="9"/>
        <v>Arabica</v>
      </c>
      <c r="O267" t="str">
        <f>_xlfn.XLOOKUP(OrderDetails[[#This Row],[Customer ID]],customers!$A$1:$A$1001,customers!$I$1:$I$1001,,0)</f>
        <v>Yes</v>
      </c>
    </row>
    <row r="268" spans="1:15" x14ac:dyDescent="0.3">
      <c r="A268" s="2" t="s">
        <v>1992</v>
      </c>
      <c r="B268" s="5">
        <v>44283</v>
      </c>
      <c r="C268" s="2" t="s">
        <v>1993</v>
      </c>
      <c r="D268" s="10" t="s">
        <v>6183</v>
      </c>
      <c r="E268" s="2">
        <v>2</v>
      </c>
      <c r="F268" s="2" t="str">
        <f>_xlfn.XLOOKUP(orders!C268,customers!$A$2:$A$1001,customers!$B$2:$B$1001,,0)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8"/>
        <v>24.3</v>
      </c>
      <c r="N268" t="str">
        <f t="shared" si="9"/>
        <v>Excelsa</v>
      </c>
      <c r="O268" t="str">
        <f>_xlfn.XLOOKUP(OrderDetails[[#This Row],[Customer ID]],customers!$A$1:$A$1001,customers!$I$1:$I$1001,,0)</f>
        <v>No</v>
      </c>
    </row>
    <row r="269" spans="1:15" x14ac:dyDescent="0.3">
      <c r="A269" s="2" t="s">
        <v>1998</v>
      </c>
      <c r="B269" s="5">
        <v>44324</v>
      </c>
      <c r="C269" s="2" t="s">
        <v>1999</v>
      </c>
      <c r="D269" s="10" t="s">
        <v>6153</v>
      </c>
      <c r="E269" s="2">
        <v>6</v>
      </c>
      <c r="F269" s="2" t="str">
        <f>_xlfn.XLOOKUP(orders!C269,customers!$A$2:$A$1001,customers!$B$2:$B$1001,,0)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8"/>
        <v>21.87</v>
      </c>
      <c r="N269" t="str">
        <f t="shared" si="9"/>
        <v>Excelsa</v>
      </c>
      <c r="O269" t="str">
        <f>_xlfn.XLOOKUP(OrderDetails[[#This Row],[Customer ID]],customers!$A$1:$A$1001,customers!$I$1:$I$1001,,0)</f>
        <v>Yes</v>
      </c>
    </row>
    <row r="270" spans="1:15" x14ac:dyDescent="0.3">
      <c r="A270" s="2" t="s">
        <v>2004</v>
      </c>
      <c r="B270" s="5">
        <v>43790</v>
      </c>
      <c r="C270" s="2" t="s">
        <v>1672</v>
      </c>
      <c r="D270" s="10" t="s">
        <v>6147</v>
      </c>
      <c r="E270" s="2">
        <v>2</v>
      </c>
      <c r="F270" s="2" t="str">
        <f>_xlfn.XLOOKUP(orders!C270,customers!$A$2:$A$1001,customers!$B$2:$B$1001,,0)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8"/>
        <v>19.899999999999999</v>
      </c>
      <c r="N270" t="str">
        <f t="shared" si="9"/>
        <v>Arabica</v>
      </c>
      <c r="O270" t="str">
        <f>_xlfn.XLOOKUP(OrderDetails[[#This Row],[Customer ID]],customers!$A$1:$A$1001,customers!$I$1:$I$1001,,0)</f>
        <v>Yes</v>
      </c>
    </row>
    <row r="271" spans="1:15" x14ac:dyDescent="0.3">
      <c r="A271" s="2" t="s">
        <v>2009</v>
      </c>
      <c r="B271" s="5">
        <v>44333</v>
      </c>
      <c r="C271" s="2" t="s">
        <v>2010</v>
      </c>
      <c r="D271" s="10" t="s">
        <v>6154</v>
      </c>
      <c r="E271" s="2">
        <v>2</v>
      </c>
      <c r="F271" s="2" t="str">
        <f>_xlfn.XLOOKUP(orders!C271,customers!$A$2:$A$1001,customers!$B$2:$B$1001,,0)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8"/>
        <v>5.97</v>
      </c>
      <c r="N271" t="str">
        <f t="shared" si="9"/>
        <v>Arabica</v>
      </c>
      <c r="O271" t="str">
        <f>_xlfn.XLOOKUP(OrderDetails[[#This Row],[Customer ID]],customers!$A$1:$A$1001,customers!$I$1:$I$1001,,0)</f>
        <v>No</v>
      </c>
    </row>
    <row r="272" spans="1:15" x14ac:dyDescent="0.3">
      <c r="A272" s="2" t="s">
        <v>2015</v>
      </c>
      <c r="B272" s="5">
        <v>43655</v>
      </c>
      <c r="C272" s="2" t="s">
        <v>2016</v>
      </c>
      <c r="D272" s="10" t="s">
        <v>6144</v>
      </c>
      <c r="E272" s="2">
        <v>1</v>
      </c>
      <c r="F272" s="2" t="str">
        <f>_xlfn.XLOOKUP(orders!C272,customers!$A$2:$A$1001,customers!$B$2:$B$1001,,0)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8"/>
        <v>7.29</v>
      </c>
      <c r="N272" t="str">
        <f t="shared" si="9"/>
        <v>Excelsa</v>
      </c>
      <c r="O272" t="str">
        <f>_xlfn.XLOOKUP(OrderDetails[[#This Row],[Customer ID]],customers!$A$1:$A$1001,customers!$I$1:$I$1001,,0)</f>
        <v>Yes</v>
      </c>
    </row>
    <row r="273" spans="1:15" x14ac:dyDescent="0.3">
      <c r="A273" s="2" t="s">
        <v>2019</v>
      </c>
      <c r="B273" s="5">
        <v>43971</v>
      </c>
      <c r="C273" s="2" t="s">
        <v>2020</v>
      </c>
      <c r="D273" s="10" t="s">
        <v>6154</v>
      </c>
      <c r="E273" s="2">
        <v>4</v>
      </c>
      <c r="F273" s="2" t="str">
        <f>_xlfn.XLOOKUP(orders!C273,customers!$A$2:$A$1001,customers!$B$2:$B$1001,,0)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8"/>
        <v>11.94</v>
      </c>
      <c r="N273" t="str">
        <f t="shared" si="9"/>
        <v>Arabica</v>
      </c>
      <c r="O273" t="str">
        <f>_xlfn.XLOOKUP(OrderDetails[[#This Row],[Customer ID]],customers!$A$1:$A$1001,customers!$I$1:$I$1001,,0)</f>
        <v>Yes</v>
      </c>
    </row>
    <row r="274" spans="1:15" x14ac:dyDescent="0.3">
      <c r="A274" s="2" t="s">
        <v>2025</v>
      </c>
      <c r="B274" s="5">
        <v>44435</v>
      </c>
      <c r="C274" s="2" t="s">
        <v>2026</v>
      </c>
      <c r="D274" s="10" t="s">
        <v>6179</v>
      </c>
      <c r="E274" s="2">
        <v>6</v>
      </c>
      <c r="F274" s="2" t="str">
        <f>_xlfn.XLOOKUP(orders!C274,customers!$A$2:$A$1001,customers!$B$2:$B$1001,,0)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8"/>
        <v>71.699999999999989</v>
      </c>
      <c r="N274" t="str">
        <f t="shared" si="9"/>
        <v>Robusta</v>
      </c>
      <c r="O274" t="str">
        <f>_xlfn.XLOOKUP(OrderDetails[[#This Row],[Customer ID]],customers!$A$1:$A$1001,customers!$I$1:$I$1001,,0)</f>
        <v>Yes</v>
      </c>
    </row>
    <row r="275" spans="1:15" x14ac:dyDescent="0.3">
      <c r="A275" s="2" t="s">
        <v>2032</v>
      </c>
      <c r="B275" s="5">
        <v>44681</v>
      </c>
      <c r="C275" s="2" t="s">
        <v>2033</v>
      </c>
      <c r="D275" s="10" t="s">
        <v>6167</v>
      </c>
      <c r="E275" s="2">
        <v>2</v>
      </c>
      <c r="F275" s="2" t="str">
        <f>_xlfn.XLOOKUP(orders!C275,customers!$A$2:$A$1001,customers!$B$2:$B$1001,,0)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8"/>
        <v>7.77</v>
      </c>
      <c r="N275" t="str">
        <f t="shared" si="9"/>
        <v>Arabica</v>
      </c>
      <c r="O275" t="str">
        <f>_xlfn.XLOOKUP(OrderDetails[[#This Row],[Customer ID]],customers!$A$1:$A$1001,customers!$I$1:$I$1001,,0)</f>
        <v>No</v>
      </c>
    </row>
    <row r="276" spans="1:15" x14ac:dyDescent="0.3">
      <c r="A276" s="2" t="s">
        <v>2038</v>
      </c>
      <c r="B276" s="5">
        <v>43985</v>
      </c>
      <c r="C276" s="2" t="s">
        <v>2039</v>
      </c>
      <c r="D276" s="10" t="s">
        <v>6175</v>
      </c>
      <c r="E276" s="2">
        <v>1</v>
      </c>
      <c r="F276" s="2" t="str">
        <f>_xlfn.XLOOKUP(orders!C276,customers!$A$2:$A$1001,customers!$B$2:$B$1001,,0)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8"/>
        <v>25.874999999999996</v>
      </c>
      <c r="N276" t="str">
        <f t="shared" si="9"/>
        <v>Arabica</v>
      </c>
      <c r="O276" t="str">
        <f>_xlfn.XLOOKUP(OrderDetails[[#This Row],[Customer ID]],customers!$A$1:$A$1001,customers!$I$1:$I$1001,,0)</f>
        <v>No</v>
      </c>
    </row>
    <row r="277" spans="1:15" x14ac:dyDescent="0.3">
      <c r="A277" s="2" t="s">
        <v>2044</v>
      </c>
      <c r="B277" s="5">
        <v>44725</v>
      </c>
      <c r="C277" s="2" t="s">
        <v>2045</v>
      </c>
      <c r="D277" s="10" t="s">
        <v>6148</v>
      </c>
      <c r="E277" s="2">
        <v>6</v>
      </c>
      <c r="F277" s="2" t="str">
        <f>_xlfn.XLOOKUP(orders!C277,customers!$A$2:$A$1001,customers!$B$2:$B$1001,,0)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8"/>
        <v>204.92999999999995</v>
      </c>
      <c r="N277" t="str">
        <f t="shared" si="9"/>
        <v>Excelsa</v>
      </c>
      <c r="O277" t="str">
        <f>_xlfn.XLOOKUP(OrderDetails[[#This Row],[Customer ID]],customers!$A$1:$A$1001,customers!$I$1:$I$1001,,0)</f>
        <v>No</v>
      </c>
    </row>
    <row r="278" spans="1:15" x14ac:dyDescent="0.3">
      <c r="A278" s="2" t="s">
        <v>2050</v>
      </c>
      <c r="B278" s="5">
        <v>43992</v>
      </c>
      <c r="C278" s="2" t="s">
        <v>2051</v>
      </c>
      <c r="D278" s="10" t="s">
        <v>6142</v>
      </c>
      <c r="E278" s="2">
        <v>4</v>
      </c>
      <c r="F278" s="2" t="str">
        <f>_xlfn.XLOOKUP(orders!C278,customers!$A$2:$A$1001,customers!$B$2:$B$1001,,0)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8"/>
        <v>109.93999999999998</v>
      </c>
      <c r="N278" t="str">
        <f t="shared" si="9"/>
        <v>Robusta</v>
      </c>
      <c r="O278" t="str">
        <f>_xlfn.XLOOKUP(OrderDetails[[#This Row],[Customer ID]],customers!$A$1:$A$1001,customers!$I$1:$I$1001,,0)</f>
        <v>Yes</v>
      </c>
    </row>
    <row r="279" spans="1:15" x14ac:dyDescent="0.3">
      <c r="A279" s="2" t="s">
        <v>2056</v>
      </c>
      <c r="B279" s="5">
        <v>44183</v>
      </c>
      <c r="C279" s="2" t="s">
        <v>2057</v>
      </c>
      <c r="D279" s="10" t="s">
        <v>6171</v>
      </c>
      <c r="E279" s="2">
        <v>6</v>
      </c>
      <c r="F279" s="2" t="str">
        <f>_xlfn.XLOOKUP(orders!C279,customers!$A$2:$A$1001,customers!$B$2:$B$1001,,0)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8"/>
        <v>89.1</v>
      </c>
      <c r="N279" t="str">
        <f t="shared" si="9"/>
        <v>Excelsa</v>
      </c>
      <c r="O279" t="str">
        <f>_xlfn.XLOOKUP(OrderDetails[[#This Row],[Customer ID]],customers!$A$1:$A$1001,customers!$I$1:$I$1001,,0)</f>
        <v>No</v>
      </c>
    </row>
    <row r="280" spans="1:15" x14ac:dyDescent="0.3">
      <c r="A280" s="2" t="s">
        <v>2062</v>
      </c>
      <c r="B280" s="5">
        <v>43708</v>
      </c>
      <c r="C280" s="2" t="s">
        <v>2063</v>
      </c>
      <c r="D280" s="10" t="s">
        <v>6167</v>
      </c>
      <c r="E280" s="2">
        <v>2</v>
      </c>
      <c r="F280" s="2" t="str">
        <f>_xlfn.XLOOKUP(orders!C280,customers!$A$2:$A$1001,customers!$B$2:$B$1001,,0)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8"/>
        <v>7.77</v>
      </c>
      <c r="N280" t="str">
        <f t="shared" si="9"/>
        <v>Arabica</v>
      </c>
      <c r="O280" t="str">
        <f>_xlfn.XLOOKUP(OrderDetails[[#This Row],[Customer ID]],customers!$A$1:$A$1001,customers!$I$1:$I$1001,,0)</f>
        <v>Yes</v>
      </c>
    </row>
    <row r="281" spans="1:15" x14ac:dyDescent="0.3">
      <c r="A281" s="2" t="s">
        <v>2068</v>
      </c>
      <c r="B281" s="5">
        <v>43521</v>
      </c>
      <c r="C281" s="2" t="s">
        <v>2069</v>
      </c>
      <c r="D281" s="10" t="s">
        <v>6181</v>
      </c>
      <c r="E281" s="2">
        <v>1</v>
      </c>
      <c r="F281" s="2" t="str">
        <f>_xlfn.XLOOKUP(orders!C281,customers!$A$2:$A$1001,customers!$B$2:$B$1001,,0)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8"/>
        <v>33.464999999999996</v>
      </c>
      <c r="N281" t="str">
        <f t="shared" si="9"/>
        <v>Liberica</v>
      </c>
      <c r="O281" t="str">
        <f>_xlfn.XLOOKUP(OrderDetails[[#This Row],[Customer ID]],customers!$A$1:$A$1001,customers!$I$1:$I$1001,,0)</f>
        <v>Yes</v>
      </c>
    </row>
    <row r="282" spans="1:15" x14ac:dyDescent="0.3">
      <c r="A282" s="2" t="s">
        <v>2074</v>
      </c>
      <c r="B282" s="5">
        <v>44234</v>
      </c>
      <c r="C282" s="2" t="s">
        <v>2075</v>
      </c>
      <c r="D282" s="10" t="s">
        <v>6139</v>
      </c>
      <c r="E282" s="2">
        <v>5</v>
      </c>
      <c r="F282" s="2" t="str">
        <f>_xlfn.XLOOKUP(orders!C282,customers!$A$2:$A$1001,customers!$B$2:$B$1001,,0)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8"/>
        <v>41.25</v>
      </c>
      <c r="N282" t="str">
        <f t="shared" si="9"/>
        <v>Excelsa</v>
      </c>
      <c r="O282" t="str">
        <f>_xlfn.XLOOKUP(OrderDetails[[#This Row],[Customer ID]],customers!$A$1:$A$1001,customers!$I$1:$I$1001,,0)</f>
        <v>Yes</v>
      </c>
    </row>
    <row r="283" spans="1:15" x14ac:dyDescent="0.3">
      <c r="A283" s="2" t="s">
        <v>2079</v>
      </c>
      <c r="B283" s="5">
        <v>44210</v>
      </c>
      <c r="C283" s="2" t="s">
        <v>2080</v>
      </c>
      <c r="D283" s="10" t="s">
        <v>6171</v>
      </c>
      <c r="E283" s="2">
        <v>4</v>
      </c>
      <c r="F283" s="2" t="str">
        <f>_xlfn.XLOOKUP(orders!C283,customers!$A$2:$A$1001,customers!$B$2:$B$1001,,0)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8"/>
        <v>59.4</v>
      </c>
      <c r="N283" t="str">
        <f t="shared" si="9"/>
        <v>Excelsa</v>
      </c>
      <c r="O283" t="str">
        <f>_xlfn.XLOOKUP(OrderDetails[[#This Row],[Customer ID]],customers!$A$1:$A$1001,customers!$I$1:$I$1001,,0)</f>
        <v>Yes</v>
      </c>
    </row>
    <row r="284" spans="1:15" x14ac:dyDescent="0.3">
      <c r="A284" s="2" t="s">
        <v>2085</v>
      </c>
      <c r="B284" s="5">
        <v>43520</v>
      </c>
      <c r="C284" s="2" t="s">
        <v>2086</v>
      </c>
      <c r="D284" s="10" t="s">
        <v>6180</v>
      </c>
      <c r="E284" s="2">
        <v>1</v>
      </c>
      <c r="F284" s="2" t="str">
        <f>_xlfn.XLOOKUP(orders!C284,customers!$A$2:$A$1001,customers!$B$2:$B$1001,,0)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8"/>
        <v>7.77</v>
      </c>
      <c r="N284" t="str">
        <f t="shared" si="9"/>
        <v>Arabica</v>
      </c>
      <c r="O284" t="str">
        <f>_xlfn.XLOOKUP(OrderDetails[[#This Row],[Customer ID]],customers!$A$1:$A$1001,customers!$I$1:$I$1001,,0)</f>
        <v>No</v>
      </c>
    </row>
    <row r="285" spans="1:15" x14ac:dyDescent="0.3">
      <c r="A285" s="2" t="s">
        <v>2091</v>
      </c>
      <c r="B285" s="5">
        <v>43639</v>
      </c>
      <c r="C285" s="2" t="s">
        <v>2092</v>
      </c>
      <c r="D285" s="10" t="s">
        <v>6172</v>
      </c>
      <c r="E285" s="2">
        <v>1</v>
      </c>
      <c r="F285" s="2" t="str">
        <f>_xlfn.XLOOKUP(orders!C285,customers!$A$2:$A$1001,customers!$B$2:$B$1001,,0)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8"/>
        <v>5.3699999999999992</v>
      </c>
      <c r="N285" t="str">
        <f t="shared" si="9"/>
        <v>Robusta</v>
      </c>
      <c r="O285" t="str">
        <f>_xlfn.XLOOKUP(OrderDetails[[#This Row],[Customer ID]],customers!$A$1:$A$1001,customers!$I$1:$I$1001,,0)</f>
        <v>Yes</v>
      </c>
    </row>
    <row r="286" spans="1:15" x14ac:dyDescent="0.3">
      <c r="A286" s="2" t="s">
        <v>2097</v>
      </c>
      <c r="B286" s="5">
        <v>43960</v>
      </c>
      <c r="C286" s="2" t="s">
        <v>2098</v>
      </c>
      <c r="D286" s="10" t="s">
        <v>6166</v>
      </c>
      <c r="E286" s="2">
        <v>3</v>
      </c>
      <c r="F286" s="2" t="str">
        <f>_xlfn.XLOOKUP(orders!C286,customers!$A$2:$A$1001,customers!$B$2:$B$1001,,0)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8"/>
        <v>94.874999999999986</v>
      </c>
      <c r="N286" t="str">
        <f t="shared" si="9"/>
        <v>Excelsa</v>
      </c>
      <c r="O286" t="str">
        <f>_xlfn.XLOOKUP(OrderDetails[[#This Row],[Customer ID]],customers!$A$1:$A$1001,customers!$I$1:$I$1001,,0)</f>
        <v>No</v>
      </c>
    </row>
    <row r="287" spans="1:15" x14ac:dyDescent="0.3">
      <c r="A287" s="2" t="s">
        <v>2102</v>
      </c>
      <c r="B287" s="5">
        <v>44030</v>
      </c>
      <c r="C287" s="2" t="s">
        <v>2103</v>
      </c>
      <c r="D287" s="10" t="s">
        <v>6164</v>
      </c>
      <c r="E287" s="2">
        <v>1</v>
      </c>
      <c r="F287" s="2" t="str">
        <f>_xlfn.XLOOKUP(orders!C287,customers!$A$2:$A$1001,customers!$B$2:$B$1001,,0)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8"/>
        <v>36.454999999999998</v>
      </c>
      <c r="N287" t="str">
        <f t="shared" si="9"/>
        <v>Liberica</v>
      </c>
      <c r="O287" t="str">
        <f>_xlfn.XLOOKUP(OrderDetails[[#This Row],[Customer ID]],customers!$A$1:$A$1001,customers!$I$1:$I$1001,,0)</f>
        <v>No</v>
      </c>
    </row>
    <row r="288" spans="1:15" x14ac:dyDescent="0.3">
      <c r="A288" s="2" t="s">
        <v>2107</v>
      </c>
      <c r="B288" s="5">
        <v>43755</v>
      </c>
      <c r="C288" s="2" t="s">
        <v>2108</v>
      </c>
      <c r="D288" s="10" t="s">
        <v>6152</v>
      </c>
      <c r="E288" s="2">
        <v>4</v>
      </c>
      <c r="F288" s="2" t="str">
        <f>_xlfn.XLOOKUP(orders!C288,customers!$A$2:$A$1001,customers!$B$2:$B$1001,,0)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8"/>
        <v>13.5</v>
      </c>
      <c r="N288" t="str">
        <f t="shared" si="9"/>
        <v>Arabica</v>
      </c>
      <c r="O288" t="str">
        <f>_xlfn.XLOOKUP(OrderDetails[[#This Row],[Customer ID]],customers!$A$1:$A$1001,customers!$I$1:$I$1001,,0)</f>
        <v>Yes</v>
      </c>
    </row>
    <row r="289" spans="1:15" x14ac:dyDescent="0.3">
      <c r="A289" s="2" t="s">
        <v>2112</v>
      </c>
      <c r="B289" s="5">
        <v>44697</v>
      </c>
      <c r="C289" s="2" t="s">
        <v>2113</v>
      </c>
      <c r="D289" s="10" t="s">
        <v>6178</v>
      </c>
      <c r="E289" s="2">
        <v>4</v>
      </c>
      <c r="F289" s="2" t="str">
        <f>_xlfn.XLOOKUP(orders!C289,customers!$A$2:$A$1001,customers!$B$2:$B$1001,,0)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8"/>
        <v>14.339999999999998</v>
      </c>
      <c r="N289" t="str">
        <f t="shared" si="9"/>
        <v>Robusta</v>
      </c>
      <c r="O289" t="str">
        <f>_xlfn.XLOOKUP(OrderDetails[[#This Row],[Customer ID]],customers!$A$1:$A$1001,customers!$I$1:$I$1001,,0)</f>
        <v>No</v>
      </c>
    </row>
    <row r="290" spans="1:15" x14ac:dyDescent="0.3">
      <c r="A290" s="2" t="s">
        <v>2118</v>
      </c>
      <c r="B290" s="5">
        <v>44279</v>
      </c>
      <c r="C290" s="2" t="s">
        <v>2119</v>
      </c>
      <c r="D290" s="10" t="s">
        <v>6139</v>
      </c>
      <c r="E290" s="2">
        <v>1</v>
      </c>
      <c r="F290" s="2" t="str">
        <f>_xlfn.XLOOKUP(orders!C290,customers!$A$2:$A$1001,customers!$B$2:$B$1001,,0)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8"/>
        <v>8.25</v>
      </c>
      <c r="N290" t="str">
        <f t="shared" si="9"/>
        <v>Excelsa</v>
      </c>
      <c r="O290" t="str">
        <f>_xlfn.XLOOKUP(OrderDetails[[#This Row],[Customer ID]],customers!$A$1:$A$1001,customers!$I$1:$I$1001,,0)</f>
        <v>Yes</v>
      </c>
    </row>
    <row r="291" spans="1:15" x14ac:dyDescent="0.3">
      <c r="A291" s="2" t="s">
        <v>2123</v>
      </c>
      <c r="B291" s="5">
        <v>43772</v>
      </c>
      <c r="C291" s="2" t="s">
        <v>2124</v>
      </c>
      <c r="D291" s="10" t="s">
        <v>6163</v>
      </c>
      <c r="E291" s="2">
        <v>5</v>
      </c>
      <c r="F291" s="2" t="str">
        <f>_xlfn.XLOOKUP(orders!C291,customers!$A$2:$A$1001,customers!$B$2:$B$1001,,0)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8"/>
        <v>13.424999999999997</v>
      </c>
      <c r="N291" t="str">
        <f t="shared" si="9"/>
        <v>Robusta</v>
      </c>
      <c r="O291" t="str">
        <f>_xlfn.XLOOKUP(OrderDetails[[#This Row],[Customer ID]],customers!$A$1:$A$1001,customers!$I$1:$I$1001,,0)</f>
        <v>Yes</v>
      </c>
    </row>
    <row r="292" spans="1:15" x14ac:dyDescent="0.3">
      <c r="A292" s="2" t="s">
        <v>2127</v>
      </c>
      <c r="B292" s="5">
        <v>44497</v>
      </c>
      <c r="C292" s="2" t="s">
        <v>2128</v>
      </c>
      <c r="D292" s="10" t="s">
        <v>6147</v>
      </c>
      <c r="E292" s="2">
        <v>5</v>
      </c>
      <c r="F292" s="2" t="str">
        <f>_xlfn.XLOOKUP(orders!C292,customers!$A$2:$A$1001,customers!$B$2:$B$1001,,0)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8"/>
        <v>49.75</v>
      </c>
      <c r="N292" t="str">
        <f t="shared" si="9"/>
        <v>Arabica</v>
      </c>
      <c r="O292" t="str">
        <f>_xlfn.XLOOKUP(OrderDetails[[#This Row],[Customer ID]],customers!$A$1:$A$1001,customers!$I$1:$I$1001,,0)</f>
        <v>No</v>
      </c>
    </row>
    <row r="293" spans="1:15" x14ac:dyDescent="0.3">
      <c r="A293" s="2" t="s">
        <v>2133</v>
      </c>
      <c r="B293" s="5">
        <v>44181</v>
      </c>
      <c r="C293" s="2" t="s">
        <v>2134</v>
      </c>
      <c r="D293" s="10" t="s">
        <v>6139</v>
      </c>
      <c r="E293" s="2">
        <v>2</v>
      </c>
      <c r="F293" s="2" t="str">
        <f>_xlfn.XLOOKUP(orders!C293,customers!$A$2:$A$1001,customers!$B$2:$B$1001,,0)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8"/>
        <v>16.5</v>
      </c>
      <c r="N293" t="str">
        <f t="shared" si="9"/>
        <v>Excelsa</v>
      </c>
      <c r="O293" t="str">
        <f>_xlfn.XLOOKUP(OrderDetails[[#This Row],[Customer ID]],customers!$A$1:$A$1001,customers!$I$1:$I$1001,,0)</f>
        <v>No</v>
      </c>
    </row>
    <row r="294" spans="1:15" x14ac:dyDescent="0.3">
      <c r="A294" s="2" t="s">
        <v>2137</v>
      </c>
      <c r="B294" s="5">
        <v>44529</v>
      </c>
      <c r="C294" s="2" t="s">
        <v>2138</v>
      </c>
      <c r="D294" s="10" t="s">
        <v>6158</v>
      </c>
      <c r="E294" s="2">
        <v>3</v>
      </c>
      <c r="F294" s="2" t="str">
        <f>_xlfn.XLOOKUP(orders!C294,customers!$A$2:$A$1001,customers!$B$2:$B$1001,,0)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8"/>
        <v>17.91</v>
      </c>
      <c r="N294" t="str">
        <f t="shared" si="9"/>
        <v>Arabica</v>
      </c>
      <c r="O294" t="str">
        <f>_xlfn.XLOOKUP(OrderDetails[[#This Row],[Customer ID]],customers!$A$1:$A$1001,customers!$I$1:$I$1001,,0)</f>
        <v>No</v>
      </c>
    </row>
    <row r="295" spans="1:15" x14ac:dyDescent="0.3">
      <c r="A295" s="2" t="s">
        <v>2142</v>
      </c>
      <c r="B295" s="5">
        <v>44275</v>
      </c>
      <c r="C295" s="2" t="s">
        <v>2143</v>
      </c>
      <c r="D295" s="10" t="s">
        <v>6158</v>
      </c>
      <c r="E295" s="2">
        <v>5</v>
      </c>
      <c r="F295" s="2" t="str">
        <f>_xlfn.XLOOKUP(orders!C295,customers!$A$2:$A$1001,customers!$B$2:$B$1001,,0)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8"/>
        <v>29.849999999999998</v>
      </c>
      <c r="N295" t="str">
        <f t="shared" si="9"/>
        <v>Arabica</v>
      </c>
      <c r="O295" t="str">
        <f>_xlfn.XLOOKUP(OrderDetails[[#This Row],[Customer ID]],customers!$A$1:$A$1001,customers!$I$1:$I$1001,,0)</f>
        <v>No</v>
      </c>
    </row>
    <row r="296" spans="1:15" x14ac:dyDescent="0.3">
      <c r="A296" s="2" t="s">
        <v>2148</v>
      </c>
      <c r="B296" s="5">
        <v>44659</v>
      </c>
      <c r="C296" s="2" t="s">
        <v>2149</v>
      </c>
      <c r="D296" s="10" t="s">
        <v>6171</v>
      </c>
      <c r="E296" s="2">
        <v>3</v>
      </c>
      <c r="F296" s="2" t="str">
        <f>_xlfn.XLOOKUP(orders!C296,customers!$A$2:$A$1001,customers!$B$2:$B$1001,,0)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8"/>
        <v>44.55</v>
      </c>
      <c r="N296" t="str">
        <f t="shared" si="9"/>
        <v>Excelsa</v>
      </c>
      <c r="O296" t="str">
        <f>_xlfn.XLOOKUP(OrderDetails[[#This Row],[Customer ID]],customers!$A$1:$A$1001,customers!$I$1:$I$1001,,0)</f>
        <v>No</v>
      </c>
    </row>
    <row r="297" spans="1:15" x14ac:dyDescent="0.3">
      <c r="A297" s="2" t="s">
        <v>2153</v>
      </c>
      <c r="B297" s="5">
        <v>44057</v>
      </c>
      <c r="C297" s="2" t="s">
        <v>2154</v>
      </c>
      <c r="D297" s="10" t="s">
        <v>6141</v>
      </c>
      <c r="E297" s="2">
        <v>2</v>
      </c>
      <c r="F297" s="2" t="str">
        <f>_xlfn.XLOOKUP(orders!C297,customers!$A$2:$A$1001,customers!$B$2:$B$1001,,0)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8"/>
        <v>27.5</v>
      </c>
      <c r="N297" t="str">
        <f t="shared" si="9"/>
        <v>Excelsa</v>
      </c>
      <c r="O297" t="str">
        <f>_xlfn.XLOOKUP(OrderDetails[[#This Row],[Customer ID]],customers!$A$1:$A$1001,customers!$I$1:$I$1001,,0)</f>
        <v>No</v>
      </c>
    </row>
    <row r="298" spans="1:15" x14ac:dyDescent="0.3">
      <c r="A298" s="2" t="s">
        <v>2157</v>
      </c>
      <c r="B298" s="5">
        <v>43597</v>
      </c>
      <c r="C298" s="2" t="s">
        <v>2158</v>
      </c>
      <c r="D298" s="10" t="s">
        <v>6146</v>
      </c>
      <c r="E298" s="2">
        <v>6</v>
      </c>
      <c r="F298" s="2" t="str">
        <f>_xlfn.XLOOKUP(orders!C298,customers!$A$2:$A$1001,customers!$B$2:$B$1001,,0)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8"/>
        <v>35.82</v>
      </c>
      <c r="N298" t="str">
        <f t="shared" si="9"/>
        <v>Robusta</v>
      </c>
      <c r="O298" t="str">
        <f>_xlfn.XLOOKUP(OrderDetails[[#This Row],[Customer ID]],customers!$A$1:$A$1001,customers!$I$1:$I$1001,,0)</f>
        <v>Yes</v>
      </c>
    </row>
    <row r="299" spans="1:15" x14ac:dyDescent="0.3">
      <c r="A299" s="2" t="s">
        <v>2163</v>
      </c>
      <c r="B299" s="5">
        <v>44258</v>
      </c>
      <c r="C299" s="2" t="s">
        <v>2164</v>
      </c>
      <c r="D299" s="10" t="s">
        <v>6172</v>
      </c>
      <c r="E299" s="2">
        <v>3</v>
      </c>
      <c r="F299" s="2" t="str">
        <f>_xlfn.XLOOKUP(orders!C299,customers!$A$2:$A$1001,customers!$B$2:$B$1001,,0)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8"/>
        <v>16.11</v>
      </c>
      <c r="N299" t="str">
        <f t="shared" si="9"/>
        <v>Robusta</v>
      </c>
      <c r="O299" t="str">
        <f>_xlfn.XLOOKUP(OrderDetails[[#This Row],[Customer ID]],customers!$A$1:$A$1001,customers!$I$1:$I$1001,,0)</f>
        <v>Yes</v>
      </c>
    </row>
    <row r="300" spans="1:15" x14ac:dyDescent="0.3">
      <c r="A300" s="2" t="s">
        <v>2169</v>
      </c>
      <c r="B300" s="5">
        <v>43872</v>
      </c>
      <c r="C300" s="2" t="s">
        <v>2170</v>
      </c>
      <c r="D300" s="10" t="s">
        <v>6184</v>
      </c>
      <c r="E300" s="2">
        <v>6</v>
      </c>
      <c r="F300" s="2" t="str">
        <f>_xlfn.XLOOKUP(orders!C300,customers!$A$2:$A$1001,customers!$B$2:$B$1001,,0)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8"/>
        <v>26.73</v>
      </c>
      <c r="N300" t="str">
        <f t="shared" si="9"/>
        <v>Excelsa</v>
      </c>
      <c r="O300" t="str">
        <f>_xlfn.XLOOKUP(OrderDetails[[#This Row],[Customer ID]],customers!$A$1:$A$1001,customers!$I$1:$I$1001,,0)</f>
        <v>Yes</v>
      </c>
    </row>
    <row r="301" spans="1:15" x14ac:dyDescent="0.3">
      <c r="A301" s="2" t="s">
        <v>2175</v>
      </c>
      <c r="B301" s="5">
        <v>43582</v>
      </c>
      <c r="C301" s="2" t="s">
        <v>2176</v>
      </c>
      <c r="D301" s="10" t="s">
        <v>6148</v>
      </c>
      <c r="E301" s="2">
        <v>6</v>
      </c>
      <c r="F301" s="2" t="str">
        <f>_xlfn.XLOOKUP(orders!C301,customers!$A$2:$A$1001,customers!$B$2:$B$1001,,0)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8"/>
        <v>204.92999999999995</v>
      </c>
      <c r="N301" t="str">
        <f t="shared" si="9"/>
        <v>Excelsa</v>
      </c>
      <c r="O301" t="str">
        <f>_xlfn.XLOOKUP(OrderDetails[[#This Row],[Customer ID]],customers!$A$1:$A$1001,customers!$I$1:$I$1001,,0)</f>
        <v>Yes</v>
      </c>
    </row>
    <row r="302" spans="1:15" x14ac:dyDescent="0.3">
      <c r="A302" s="2" t="s">
        <v>2181</v>
      </c>
      <c r="B302" s="5">
        <v>44646</v>
      </c>
      <c r="C302" s="2" t="s">
        <v>2182</v>
      </c>
      <c r="D302" s="10" t="s">
        <v>6140</v>
      </c>
      <c r="E302" s="2">
        <v>3</v>
      </c>
      <c r="F302" s="2" t="str">
        <f>_xlfn.XLOOKUP(orders!C302,customers!$A$2:$A$1001,customers!$B$2:$B$1001,,0)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8"/>
        <v>38.849999999999994</v>
      </c>
      <c r="N302" t="str">
        <f t="shared" si="9"/>
        <v>Arabica</v>
      </c>
      <c r="O302" t="str">
        <f>_xlfn.XLOOKUP(OrderDetails[[#This Row],[Customer ID]],customers!$A$1:$A$1001,customers!$I$1:$I$1001,,0)</f>
        <v>Yes</v>
      </c>
    </row>
    <row r="303" spans="1:15" x14ac:dyDescent="0.3">
      <c r="A303" s="2" t="s">
        <v>2187</v>
      </c>
      <c r="B303" s="5">
        <v>44102</v>
      </c>
      <c r="C303" s="2" t="s">
        <v>2188</v>
      </c>
      <c r="D303" s="10" t="s">
        <v>6150</v>
      </c>
      <c r="E303" s="2">
        <v>4</v>
      </c>
      <c r="F303" s="2" t="str">
        <f>_xlfn.XLOOKUP(orders!C303,customers!$A$2:$A$1001,customers!$B$2:$B$1001,,0)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8"/>
        <v>15.54</v>
      </c>
      <c r="N303" t="str">
        <f t="shared" si="9"/>
        <v>Liberica</v>
      </c>
      <c r="O303" t="str">
        <f>_xlfn.XLOOKUP(OrderDetails[[#This Row],[Customer ID]],customers!$A$1:$A$1001,customers!$I$1:$I$1001,,0)</f>
        <v>Yes</v>
      </c>
    </row>
    <row r="304" spans="1:15" x14ac:dyDescent="0.3">
      <c r="A304" s="2" t="s">
        <v>2193</v>
      </c>
      <c r="B304" s="5">
        <v>43762</v>
      </c>
      <c r="C304" s="2" t="s">
        <v>2194</v>
      </c>
      <c r="D304" s="10" t="s">
        <v>6157</v>
      </c>
      <c r="E304" s="2">
        <v>1</v>
      </c>
      <c r="F304" s="2" t="str">
        <f>_xlfn.XLOOKUP(orders!C304,customers!$A$2:$A$1001,customers!$B$2:$B$1001,,0)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8"/>
        <v>6.75</v>
      </c>
      <c r="N304" t="str">
        <f t="shared" si="9"/>
        <v>Arabica</v>
      </c>
      <c r="O304" t="str">
        <f>_xlfn.XLOOKUP(OrderDetails[[#This Row],[Customer ID]],customers!$A$1:$A$1001,customers!$I$1:$I$1001,,0)</f>
        <v>No</v>
      </c>
    </row>
    <row r="305" spans="1:15" x14ac:dyDescent="0.3">
      <c r="A305" s="2" t="s">
        <v>2199</v>
      </c>
      <c r="B305" s="5">
        <v>44412</v>
      </c>
      <c r="C305" s="2" t="s">
        <v>2200</v>
      </c>
      <c r="D305" s="10" t="s">
        <v>6185</v>
      </c>
      <c r="E305" s="2">
        <v>4</v>
      </c>
      <c r="F305" s="2" t="str">
        <f>_xlfn.XLOOKUP(orders!C305,customers!$A$2:$A$1001,customers!$B$2:$B$1001,,0)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8"/>
        <v>111.78</v>
      </c>
      <c r="N305" t="str">
        <f t="shared" si="9"/>
        <v>Excelsa</v>
      </c>
      <c r="O305" t="str">
        <f>_xlfn.XLOOKUP(OrderDetails[[#This Row],[Customer ID]],customers!$A$1:$A$1001,customers!$I$1:$I$1001,,0)</f>
        <v>Yes</v>
      </c>
    </row>
    <row r="306" spans="1:15" x14ac:dyDescent="0.3">
      <c r="A306" s="2" t="s">
        <v>2204</v>
      </c>
      <c r="B306" s="5">
        <v>43828</v>
      </c>
      <c r="C306" s="2" t="s">
        <v>2245</v>
      </c>
      <c r="D306" s="10" t="s">
        <v>6167</v>
      </c>
      <c r="E306" s="2">
        <v>1</v>
      </c>
      <c r="F306" s="2" t="str">
        <f>_xlfn.XLOOKUP(orders!C306,customers!$A$2:$A$1001,customers!$B$2:$B$1001,,0)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8"/>
        <v>3.8849999999999998</v>
      </c>
      <c r="N306" t="str">
        <f t="shared" si="9"/>
        <v>Arabica</v>
      </c>
      <c r="O306" t="str">
        <f>_xlfn.XLOOKUP(OrderDetails[[#This Row],[Customer ID]],customers!$A$1:$A$1001,customers!$I$1:$I$1001,,0)</f>
        <v>Yes</v>
      </c>
    </row>
    <row r="307" spans="1:15" x14ac:dyDescent="0.3">
      <c r="A307" s="2" t="s">
        <v>2209</v>
      </c>
      <c r="B307" s="5">
        <v>43796</v>
      </c>
      <c r="C307" s="2" t="s">
        <v>2210</v>
      </c>
      <c r="D307" s="10" t="s">
        <v>6159</v>
      </c>
      <c r="E307" s="2">
        <v>5</v>
      </c>
      <c r="F307" s="2" t="str">
        <f>_xlfn.XLOOKUP(orders!C307,customers!$A$2:$A$1001,customers!$B$2:$B$1001,,0)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8"/>
        <v>21.825000000000003</v>
      </c>
      <c r="N307" t="str">
        <f t="shared" si="9"/>
        <v>Liberica</v>
      </c>
      <c r="O307" t="str">
        <f>_xlfn.XLOOKUP(OrderDetails[[#This Row],[Customer ID]],customers!$A$1:$A$1001,customers!$I$1:$I$1001,,0)</f>
        <v>No</v>
      </c>
    </row>
    <row r="308" spans="1:15" x14ac:dyDescent="0.3">
      <c r="A308" s="2" t="s">
        <v>2215</v>
      </c>
      <c r="B308" s="5">
        <v>43890</v>
      </c>
      <c r="C308" s="2" t="s">
        <v>2216</v>
      </c>
      <c r="D308" s="10" t="s">
        <v>6174</v>
      </c>
      <c r="E308" s="2">
        <v>5</v>
      </c>
      <c r="F308" s="2" t="str">
        <f>_xlfn.XLOOKUP(orders!C308,customers!$A$2:$A$1001,customers!$B$2:$B$1001,,0)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8"/>
        <v>14.924999999999999</v>
      </c>
      <c r="N308" t="str">
        <f t="shared" si="9"/>
        <v>Robusta</v>
      </c>
      <c r="O308" t="str">
        <f>_xlfn.XLOOKUP(OrderDetails[[#This Row],[Customer ID]],customers!$A$1:$A$1001,customers!$I$1:$I$1001,,0)</f>
        <v>No</v>
      </c>
    </row>
    <row r="309" spans="1:15" x14ac:dyDescent="0.3">
      <c r="A309" s="2" t="s">
        <v>2221</v>
      </c>
      <c r="B309" s="5">
        <v>44227</v>
      </c>
      <c r="C309" s="2" t="s">
        <v>2222</v>
      </c>
      <c r="D309" s="10" t="s">
        <v>6155</v>
      </c>
      <c r="E309" s="2">
        <v>3</v>
      </c>
      <c r="F309" s="2" t="str">
        <f>_xlfn.XLOOKUP(orders!C309,customers!$A$2:$A$1001,customers!$B$2:$B$1001,,0)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8"/>
        <v>33.75</v>
      </c>
      <c r="N309" t="str">
        <f t="shared" si="9"/>
        <v>Arabica</v>
      </c>
      <c r="O309" t="str">
        <f>_xlfn.XLOOKUP(OrderDetails[[#This Row],[Customer ID]],customers!$A$1:$A$1001,customers!$I$1:$I$1001,,0)</f>
        <v>Yes</v>
      </c>
    </row>
    <row r="310" spans="1:15" x14ac:dyDescent="0.3">
      <c r="A310" s="2" t="s">
        <v>2227</v>
      </c>
      <c r="B310" s="5">
        <v>44729</v>
      </c>
      <c r="C310" s="2" t="s">
        <v>2228</v>
      </c>
      <c r="D310" s="10" t="s">
        <v>6155</v>
      </c>
      <c r="E310" s="2">
        <v>3</v>
      </c>
      <c r="F310" s="2" t="str">
        <f>_xlfn.XLOOKUP(orders!C310,customers!$A$2:$A$1001,customers!$B$2:$B$1001,,0)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8"/>
        <v>33.75</v>
      </c>
      <c r="N310" t="str">
        <f t="shared" si="9"/>
        <v>Arabica</v>
      </c>
      <c r="O310" t="str">
        <f>_xlfn.XLOOKUP(OrderDetails[[#This Row],[Customer ID]],customers!$A$1:$A$1001,customers!$I$1:$I$1001,,0)</f>
        <v>No</v>
      </c>
    </row>
    <row r="311" spans="1:15" x14ac:dyDescent="0.3">
      <c r="A311" s="2" t="s">
        <v>2232</v>
      </c>
      <c r="B311" s="5">
        <v>43864</v>
      </c>
      <c r="C311" s="2" t="s">
        <v>2233</v>
      </c>
      <c r="D311" s="10" t="s">
        <v>6159</v>
      </c>
      <c r="E311" s="2">
        <v>6</v>
      </c>
      <c r="F311" s="2" t="str">
        <f>_xlfn.XLOOKUP(orders!C311,customers!$A$2:$A$1001,customers!$B$2:$B$1001,,0)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8"/>
        <v>26.19</v>
      </c>
      <c r="N311" t="str">
        <f t="shared" si="9"/>
        <v>Liberica</v>
      </c>
      <c r="O311" t="str">
        <f>_xlfn.XLOOKUP(OrderDetails[[#This Row],[Customer ID]],customers!$A$1:$A$1001,customers!$I$1:$I$1001,,0)</f>
        <v>Yes</v>
      </c>
    </row>
    <row r="312" spans="1:15" x14ac:dyDescent="0.3">
      <c r="A312" s="2" t="s">
        <v>2238</v>
      </c>
      <c r="B312" s="5">
        <v>44586</v>
      </c>
      <c r="C312" s="2" t="s">
        <v>2239</v>
      </c>
      <c r="D312" s="10" t="s">
        <v>6171</v>
      </c>
      <c r="E312" s="2">
        <v>1</v>
      </c>
      <c r="F312" s="2" t="str">
        <f>_xlfn.XLOOKUP(orders!C312,customers!$A$2:$A$1001,customers!$B$2:$B$1001,,0)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8"/>
        <v>14.85</v>
      </c>
      <c r="N312" t="str">
        <f t="shared" si="9"/>
        <v>Excelsa</v>
      </c>
      <c r="O312" t="str">
        <f>_xlfn.XLOOKUP(OrderDetails[[#This Row],[Customer ID]],customers!$A$1:$A$1001,customers!$I$1:$I$1001,,0)</f>
        <v>No</v>
      </c>
    </row>
    <row r="313" spans="1:15" x14ac:dyDescent="0.3">
      <c r="A313" s="2" t="s">
        <v>2244</v>
      </c>
      <c r="B313" s="5">
        <v>43951</v>
      </c>
      <c r="C313" s="2" t="s">
        <v>2245</v>
      </c>
      <c r="D313" s="10" t="s">
        <v>6166</v>
      </c>
      <c r="E313" s="2">
        <v>6</v>
      </c>
      <c r="F313" s="2" t="str">
        <f>_xlfn.XLOOKUP(orders!C313,customers!$A$2:$A$1001,customers!$B$2:$B$1001,,0)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8"/>
        <v>189.74999999999997</v>
      </c>
      <c r="N313" t="str">
        <f t="shared" si="9"/>
        <v>Excelsa</v>
      </c>
      <c r="O313" t="str">
        <f>_xlfn.XLOOKUP(OrderDetails[[#This Row],[Customer ID]],customers!$A$1:$A$1001,customers!$I$1:$I$1001,,0)</f>
        <v>Yes</v>
      </c>
    </row>
    <row r="314" spans="1:15" x14ac:dyDescent="0.3">
      <c r="A314" s="2" t="s">
        <v>2250</v>
      </c>
      <c r="B314" s="5">
        <v>44317</v>
      </c>
      <c r="C314" s="2" t="s">
        <v>2251</v>
      </c>
      <c r="D314" s="10" t="s">
        <v>6146</v>
      </c>
      <c r="E314" s="2">
        <v>1</v>
      </c>
      <c r="F314" s="2" t="str">
        <f>_xlfn.XLOOKUP(orders!C314,customers!$A$2:$A$1001,customers!$B$2:$B$1001,,0)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8"/>
        <v>5.97</v>
      </c>
      <c r="N314" t="str">
        <f t="shared" si="9"/>
        <v>Robusta</v>
      </c>
      <c r="O314" t="str">
        <f>_xlfn.XLOOKUP(OrderDetails[[#This Row],[Customer ID]],customers!$A$1:$A$1001,customers!$I$1:$I$1001,,0)</f>
        <v>Yes</v>
      </c>
    </row>
    <row r="315" spans="1:15" x14ac:dyDescent="0.3">
      <c r="A315" s="2" t="s">
        <v>2256</v>
      </c>
      <c r="B315" s="5">
        <v>44497</v>
      </c>
      <c r="C315" s="2" t="s">
        <v>2257</v>
      </c>
      <c r="D315" s="10" t="s">
        <v>6138</v>
      </c>
      <c r="E315" s="2">
        <v>3</v>
      </c>
      <c r="F315" s="2" t="str">
        <f>_xlfn.XLOOKUP(orders!C315,customers!$A$2:$A$1001,customers!$B$2:$B$1001,,0)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8"/>
        <v>29.849999999999998</v>
      </c>
      <c r="N315" t="str">
        <f t="shared" si="9"/>
        <v>Robusta</v>
      </c>
      <c r="O315" t="str">
        <f>_xlfn.XLOOKUP(OrderDetails[[#This Row],[Customer ID]],customers!$A$1:$A$1001,customers!$I$1:$I$1001,,0)</f>
        <v>Yes</v>
      </c>
    </row>
    <row r="316" spans="1:15" x14ac:dyDescent="0.3">
      <c r="A316" s="2" t="s">
        <v>2262</v>
      </c>
      <c r="B316" s="5">
        <v>44437</v>
      </c>
      <c r="C316" s="2" t="s">
        <v>2263</v>
      </c>
      <c r="D316" s="10" t="s">
        <v>6177</v>
      </c>
      <c r="E316" s="2">
        <v>5</v>
      </c>
      <c r="F316" s="2" t="str">
        <f>_xlfn.XLOOKUP(orders!C316,customers!$A$2:$A$1001,customers!$B$2:$B$1001,,0)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8"/>
        <v>44.75</v>
      </c>
      <c r="N316" t="str">
        <f t="shared" si="9"/>
        <v>Robusta</v>
      </c>
      <c r="O316" t="str">
        <f>_xlfn.XLOOKUP(OrderDetails[[#This Row],[Customer ID]],customers!$A$1:$A$1001,customers!$I$1:$I$1001,,0)</f>
        <v>No</v>
      </c>
    </row>
    <row r="317" spans="1:15" x14ac:dyDescent="0.3">
      <c r="A317" s="2" t="s">
        <v>2267</v>
      </c>
      <c r="B317" s="5">
        <v>43826</v>
      </c>
      <c r="C317" s="2" t="s">
        <v>2268</v>
      </c>
      <c r="D317" s="10" t="s">
        <v>6148</v>
      </c>
      <c r="E317" s="2">
        <v>1</v>
      </c>
      <c r="F317" s="2" t="str">
        <f>_xlfn.XLOOKUP(orders!C317,customers!$A$2:$A$1001,customers!$B$2:$B$1001,,0)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8"/>
        <v>34.154999999999994</v>
      </c>
      <c r="N317" t="str">
        <f t="shared" si="9"/>
        <v>Excelsa</v>
      </c>
      <c r="O317" t="str">
        <f>_xlfn.XLOOKUP(OrderDetails[[#This Row],[Customer ID]],customers!$A$1:$A$1001,customers!$I$1:$I$1001,,0)</f>
        <v>Yes</v>
      </c>
    </row>
    <row r="318" spans="1:15" x14ac:dyDescent="0.3">
      <c r="A318" s="2" t="s">
        <v>2273</v>
      </c>
      <c r="B318" s="5">
        <v>43641</v>
      </c>
      <c r="C318" s="2" t="s">
        <v>2274</v>
      </c>
      <c r="D318" s="10" t="s">
        <v>6148</v>
      </c>
      <c r="E318" s="2">
        <v>6</v>
      </c>
      <c r="F318" s="2" t="str">
        <f>_xlfn.XLOOKUP(orders!C318,customers!$A$2:$A$1001,customers!$B$2:$B$1001,,0)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8"/>
        <v>204.92999999999995</v>
      </c>
      <c r="N318" t="str">
        <f t="shared" si="9"/>
        <v>Excelsa</v>
      </c>
      <c r="O318" t="str">
        <f>_xlfn.XLOOKUP(OrderDetails[[#This Row],[Customer ID]],customers!$A$1:$A$1001,customers!$I$1:$I$1001,,0)</f>
        <v>No</v>
      </c>
    </row>
    <row r="319" spans="1:15" x14ac:dyDescent="0.3">
      <c r="A319" s="2" t="s">
        <v>2279</v>
      </c>
      <c r="B319" s="5">
        <v>43526</v>
      </c>
      <c r="C319" s="2" t="s">
        <v>2280</v>
      </c>
      <c r="D319" s="10" t="s">
        <v>6144</v>
      </c>
      <c r="E319" s="2">
        <v>3</v>
      </c>
      <c r="F319" s="2" t="str">
        <f>_xlfn.XLOOKUP(orders!C319,customers!$A$2:$A$1001,customers!$B$2:$B$1001,,0)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8"/>
        <v>21.87</v>
      </c>
      <c r="N319" t="str">
        <f t="shared" si="9"/>
        <v>Excelsa</v>
      </c>
      <c r="O319" t="str">
        <f>_xlfn.XLOOKUP(OrderDetails[[#This Row],[Customer ID]],customers!$A$1:$A$1001,customers!$I$1:$I$1001,,0)</f>
        <v>No</v>
      </c>
    </row>
    <row r="320" spans="1:15" x14ac:dyDescent="0.3">
      <c r="A320" s="2" t="s">
        <v>2285</v>
      </c>
      <c r="B320" s="5">
        <v>44563</v>
      </c>
      <c r="C320" s="2" t="s">
        <v>2286</v>
      </c>
      <c r="D320" s="10" t="s">
        <v>6175</v>
      </c>
      <c r="E320" s="2">
        <v>2</v>
      </c>
      <c r="F320" s="2" t="str">
        <f>_xlfn.XLOOKUP(orders!C320,customers!$A$2:$A$1001,customers!$B$2:$B$1001,,0)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8"/>
        <v>51.749999999999993</v>
      </c>
      <c r="N320" t="str">
        <f t="shared" si="9"/>
        <v>Arabica</v>
      </c>
      <c r="O320" t="str">
        <f>_xlfn.XLOOKUP(OrderDetails[[#This Row],[Customer ID]],customers!$A$1:$A$1001,customers!$I$1:$I$1001,,0)</f>
        <v>Yes</v>
      </c>
    </row>
    <row r="321" spans="1:15" x14ac:dyDescent="0.3">
      <c r="A321" s="2" t="s">
        <v>2291</v>
      </c>
      <c r="B321" s="5">
        <v>43676</v>
      </c>
      <c r="C321" s="2" t="s">
        <v>2292</v>
      </c>
      <c r="D321" s="10" t="s">
        <v>6156</v>
      </c>
      <c r="E321" s="2">
        <v>2</v>
      </c>
      <c r="F321" s="2" t="str">
        <f>_xlfn.XLOOKUP(orders!C321,customers!$A$2:$A$1001,customers!$B$2:$B$1001,,0)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8"/>
        <v>8.25</v>
      </c>
      <c r="N321" t="str">
        <f t="shared" si="9"/>
        <v>Excelsa</v>
      </c>
      <c r="O321" t="str">
        <f>_xlfn.XLOOKUP(OrderDetails[[#This Row],[Customer ID]],customers!$A$1:$A$1001,customers!$I$1:$I$1001,,0)</f>
        <v>Yes</v>
      </c>
    </row>
    <row r="322" spans="1:15" x14ac:dyDescent="0.3">
      <c r="A322" s="2" t="s">
        <v>2291</v>
      </c>
      <c r="B322" s="5">
        <v>43676</v>
      </c>
      <c r="C322" s="2" t="s">
        <v>2292</v>
      </c>
      <c r="D322" s="10" t="s">
        <v>6167</v>
      </c>
      <c r="E322" s="2">
        <v>5</v>
      </c>
      <c r="F322" s="2" t="str">
        <f>_xlfn.XLOOKUP(orders!C322,customers!$A$2:$A$1001,customers!$B$2:$B$1001,,0)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8"/>
        <v>19.424999999999997</v>
      </c>
      <c r="N322" t="str">
        <f t="shared" si="9"/>
        <v>Arabica</v>
      </c>
      <c r="O322" t="str">
        <f>_xlfn.XLOOKUP(OrderDetails[[#This Row],[Customer ID]],customers!$A$1:$A$1001,customers!$I$1:$I$1001,,0)</f>
        <v>Yes</v>
      </c>
    </row>
    <row r="323" spans="1:15" x14ac:dyDescent="0.3">
      <c r="A323" s="2" t="s">
        <v>2301</v>
      </c>
      <c r="B323" s="5">
        <v>44170</v>
      </c>
      <c r="C323" s="2" t="s">
        <v>2302</v>
      </c>
      <c r="D323" s="10" t="s">
        <v>6152</v>
      </c>
      <c r="E323" s="2">
        <v>6</v>
      </c>
      <c r="F323" s="2" t="str">
        <f>_xlfn.XLOOKUP(orders!C323,customers!$A$2:$A$1001,customers!$B$2:$B$1001,,0)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0">L323*E323</f>
        <v>20.25</v>
      </c>
      <c r="N323" t="str">
        <f t="shared" ref="N323:N386" si="11">IF(I323="Rob","Robusta",IF(I323="Ara","Arabica",IF(I323="Exc","Excelsa",IF(I323="Lib","Liberica",""))))</f>
        <v>Arabica</v>
      </c>
      <c r="O323" t="str">
        <f>_xlfn.XLOOKUP(OrderDetails[[#This Row],[Customer ID]],customers!$A$1:$A$1001,customers!$I$1:$I$1001,,0)</f>
        <v>Yes</v>
      </c>
    </row>
    <row r="324" spans="1:15" x14ac:dyDescent="0.3">
      <c r="A324" s="2" t="s">
        <v>2307</v>
      </c>
      <c r="B324" s="5">
        <v>44182</v>
      </c>
      <c r="C324" s="2" t="s">
        <v>2308</v>
      </c>
      <c r="D324" s="10" t="s">
        <v>6169</v>
      </c>
      <c r="E324" s="2">
        <v>3</v>
      </c>
      <c r="F324" s="2" t="str">
        <f>_xlfn.XLOOKUP(orders!C324,customers!$A$2:$A$1001,customers!$B$2:$B$1001,,0)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0"/>
        <v>23.31</v>
      </c>
      <c r="N324" t="str">
        <f t="shared" si="11"/>
        <v>Liberica</v>
      </c>
      <c r="O324" t="str">
        <f>_xlfn.XLOOKUP(OrderDetails[[#This Row],[Customer ID]],customers!$A$1:$A$1001,customers!$I$1:$I$1001,,0)</f>
        <v>No</v>
      </c>
    </row>
    <row r="325" spans="1:15" x14ac:dyDescent="0.3">
      <c r="A325" s="2" t="s">
        <v>2313</v>
      </c>
      <c r="B325" s="5">
        <v>44373</v>
      </c>
      <c r="C325" s="2" t="s">
        <v>2314</v>
      </c>
      <c r="D325" s="10" t="s">
        <v>6153</v>
      </c>
      <c r="E325" s="2">
        <v>5</v>
      </c>
      <c r="F325" s="2" t="str">
        <f>_xlfn.XLOOKUP(orders!C325,customers!$A$2:$A$1001,customers!$B$2:$B$1001,,0)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0"/>
        <v>18.225000000000001</v>
      </c>
      <c r="N325" t="str">
        <f t="shared" si="11"/>
        <v>Excelsa</v>
      </c>
      <c r="O325" t="str">
        <f>_xlfn.XLOOKUP(OrderDetails[[#This Row],[Customer ID]],customers!$A$1:$A$1001,customers!$I$1:$I$1001,,0)</f>
        <v>Yes</v>
      </c>
    </row>
    <row r="326" spans="1:15" x14ac:dyDescent="0.3">
      <c r="A326" s="2" t="s">
        <v>2319</v>
      </c>
      <c r="B326" s="5">
        <v>43666</v>
      </c>
      <c r="C326" s="2" t="s">
        <v>2320</v>
      </c>
      <c r="D326" s="10" t="s">
        <v>6141</v>
      </c>
      <c r="E326" s="2">
        <v>1</v>
      </c>
      <c r="F326" s="2" t="str">
        <f>_xlfn.XLOOKUP(orders!C326,customers!$A$2:$A$1001,customers!$B$2:$B$1001,,0)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0"/>
        <v>13.75</v>
      </c>
      <c r="N326" t="str">
        <f t="shared" si="11"/>
        <v>Excelsa</v>
      </c>
      <c r="O326" t="str">
        <f>_xlfn.XLOOKUP(OrderDetails[[#This Row],[Customer ID]],customers!$A$1:$A$1001,customers!$I$1:$I$1001,,0)</f>
        <v>No</v>
      </c>
    </row>
    <row r="327" spans="1:15" x14ac:dyDescent="0.3">
      <c r="A327" s="2" t="s">
        <v>2324</v>
      </c>
      <c r="B327" s="5">
        <v>44756</v>
      </c>
      <c r="C327" s="2" t="s">
        <v>2325</v>
      </c>
      <c r="D327" s="10" t="s">
        <v>6182</v>
      </c>
      <c r="E327" s="2">
        <v>1</v>
      </c>
      <c r="F327" s="2" t="str">
        <f>_xlfn.XLOOKUP(orders!C327,customers!$A$2:$A$1001,customers!$B$2:$B$1001,,0)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0"/>
        <v>29.784999999999997</v>
      </c>
      <c r="N327" t="str">
        <f t="shared" si="11"/>
        <v>Arabica</v>
      </c>
      <c r="O327" t="str">
        <f>_xlfn.XLOOKUP(OrderDetails[[#This Row],[Customer ID]],customers!$A$1:$A$1001,customers!$I$1:$I$1001,,0)</f>
        <v>Yes</v>
      </c>
    </row>
    <row r="328" spans="1:15" x14ac:dyDescent="0.3">
      <c r="A328" s="2" t="s">
        <v>2330</v>
      </c>
      <c r="B328" s="5">
        <v>44057</v>
      </c>
      <c r="C328" s="2" t="s">
        <v>2331</v>
      </c>
      <c r="D328" s="10" t="s">
        <v>6177</v>
      </c>
      <c r="E328" s="2">
        <v>5</v>
      </c>
      <c r="F328" s="2" t="str">
        <f>_xlfn.XLOOKUP(orders!C328,customers!$A$2:$A$1001,customers!$B$2:$B$1001,,0)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0"/>
        <v>44.75</v>
      </c>
      <c r="N328" t="str">
        <f t="shared" si="11"/>
        <v>Robusta</v>
      </c>
      <c r="O328" t="str">
        <f>_xlfn.XLOOKUP(OrderDetails[[#This Row],[Customer ID]],customers!$A$1:$A$1001,customers!$I$1:$I$1001,,0)</f>
        <v>No</v>
      </c>
    </row>
    <row r="329" spans="1:15" x14ac:dyDescent="0.3">
      <c r="A329" s="2" t="s">
        <v>2335</v>
      </c>
      <c r="B329" s="5">
        <v>43579</v>
      </c>
      <c r="C329" s="2" t="s">
        <v>2336</v>
      </c>
      <c r="D329" s="10" t="s">
        <v>6177</v>
      </c>
      <c r="E329" s="2">
        <v>5</v>
      </c>
      <c r="F329" s="2" t="str">
        <f>_xlfn.XLOOKUP(orders!C329,customers!$A$2:$A$1001,customers!$B$2:$B$1001,,0)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0"/>
        <v>44.75</v>
      </c>
      <c r="N329" t="str">
        <f t="shared" si="11"/>
        <v>Robusta</v>
      </c>
      <c r="O329" t="str">
        <f>_xlfn.XLOOKUP(OrderDetails[[#This Row],[Customer ID]],customers!$A$1:$A$1001,customers!$I$1:$I$1001,,0)</f>
        <v>Yes</v>
      </c>
    </row>
    <row r="330" spans="1:15" x14ac:dyDescent="0.3">
      <c r="A330" s="2" t="s">
        <v>2341</v>
      </c>
      <c r="B330" s="5">
        <v>43620</v>
      </c>
      <c r="C330" s="2" t="s">
        <v>2342</v>
      </c>
      <c r="D330" s="10" t="s">
        <v>6161</v>
      </c>
      <c r="E330" s="2">
        <v>4</v>
      </c>
      <c r="F330" s="2" t="str">
        <f>_xlfn.XLOOKUP(orders!C330,customers!$A$2:$A$1001,customers!$B$2:$B$1001,,0)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0"/>
        <v>38.04</v>
      </c>
      <c r="N330" t="str">
        <f t="shared" si="11"/>
        <v>Liberica</v>
      </c>
      <c r="O330" t="str">
        <f>_xlfn.XLOOKUP(OrderDetails[[#This Row],[Customer ID]],customers!$A$1:$A$1001,customers!$I$1:$I$1001,,0)</f>
        <v>Yes</v>
      </c>
    </row>
    <row r="331" spans="1:15" x14ac:dyDescent="0.3">
      <c r="A331" s="2" t="s">
        <v>2346</v>
      </c>
      <c r="B331" s="5">
        <v>44781</v>
      </c>
      <c r="C331" s="2" t="s">
        <v>2347</v>
      </c>
      <c r="D331" s="10" t="s">
        <v>6172</v>
      </c>
      <c r="E331" s="2">
        <v>4</v>
      </c>
      <c r="F331" s="2" t="str">
        <f>_xlfn.XLOOKUP(orders!C331,customers!$A$2:$A$1001,customers!$B$2:$B$1001,,0)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0"/>
        <v>21.479999999999997</v>
      </c>
      <c r="N331" t="str">
        <f t="shared" si="11"/>
        <v>Robusta</v>
      </c>
      <c r="O331" t="str">
        <f>_xlfn.XLOOKUP(OrderDetails[[#This Row],[Customer ID]],customers!$A$1:$A$1001,customers!$I$1:$I$1001,,0)</f>
        <v>Yes</v>
      </c>
    </row>
    <row r="332" spans="1:15" x14ac:dyDescent="0.3">
      <c r="A332" s="2" t="s">
        <v>2351</v>
      </c>
      <c r="B332" s="5">
        <v>43782</v>
      </c>
      <c r="C332" s="2" t="s">
        <v>2280</v>
      </c>
      <c r="D332" s="10" t="s">
        <v>6172</v>
      </c>
      <c r="E332" s="2">
        <v>3</v>
      </c>
      <c r="F332" s="2" t="str">
        <f>_xlfn.XLOOKUP(orders!C332,customers!$A$2:$A$1001,customers!$B$2:$B$1001,,0)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0"/>
        <v>16.11</v>
      </c>
      <c r="N332" t="str">
        <f t="shared" si="11"/>
        <v>Robusta</v>
      </c>
      <c r="O332" t="str">
        <f>_xlfn.XLOOKUP(OrderDetails[[#This Row],[Customer ID]],customers!$A$1:$A$1001,customers!$I$1:$I$1001,,0)</f>
        <v>No</v>
      </c>
    </row>
    <row r="333" spans="1:15" x14ac:dyDescent="0.3">
      <c r="A333" s="2" t="s">
        <v>2357</v>
      </c>
      <c r="B333" s="5">
        <v>43989</v>
      </c>
      <c r="C333" s="2" t="s">
        <v>2358</v>
      </c>
      <c r="D333" s="10" t="s">
        <v>6151</v>
      </c>
      <c r="E333" s="2">
        <v>1</v>
      </c>
      <c r="F333" s="2" t="str">
        <f>_xlfn.XLOOKUP(orders!C333,customers!$A$2:$A$1001,customers!$B$2:$B$1001,,0)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0"/>
        <v>22.884999999999998</v>
      </c>
      <c r="N333" t="str">
        <f t="shared" si="11"/>
        <v>Robusta</v>
      </c>
      <c r="O333" t="str">
        <f>_xlfn.XLOOKUP(OrderDetails[[#This Row],[Customer ID]],customers!$A$1:$A$1001,customers!$I$1:$I$1001,,0)</f>
        <v>Yes</v>
      </c>
    </row>
    <row r="334" spans="1:15" x14ac:dyDescent="0.3">
      <c r="A334" s="2" t="s">
        <v>2363</v>
      </c>
      <c r="B334" s="5">
        <v>43689</v>
      </c>
      <c r="C334" s="2" t="s">
        <v>2364</v>
      </c>
      <c r="D334" s="10" t="s">
        <v>6158</v>
      </c>
      <c r="E334" s="2">
        <v>3</v>
      </c>
      <c r="F334" s="2" t="str">
        <f>_xlfn.XLOOKUP(orders!C334,customers!$A$2:$A$1001,customers!$B$2:$B$1001,,0)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0"/>
        <v>17.91</v>
      </c>
      <c r="N334" t="str">
        <f t="shared" si="11"/>
        <v>Arabica</v>
      </c>
      <c r="O334" t="str">
        <f>_xlfn.XLOOKUP(OrderDetails[[#This Row],[Customer ID]],customers!$A$1:$A$1001,customers!$I$1:$I$1001,,0)</f>
        <v>Yes</v>
      </c>
    </row>
    <row r="335" spans="1:15" x14ac:dyDescent="0.3">
      <c r="A335" s="2" t="s">
        <v>2369</v>
      </c>
      <c r="B335" s="5">
        <v>43712</v>
      </c>
      <c r="C335" s="2" t="s">
        <v>2370</v>
      </c>
      <c r="D335" s="10" t="s">
        <v>6146</v>
      </c>
      <c r="E335" s="2">
        <v>4</v>
      </c>
      <c r="F335" s="2" t="str">
        <f>_xlfn.XLOOKUP(orders!C335,customers!$A$2:$A$1001,customers!$B$2:$B$1001,,0)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0"/>
        <v>23.88</v>
      </c>
      <c r="N335" t="str">
        <f t="shared" si="11"/>
        <v>Robusta</v>
      </c>
      <c r="O335" t="str">
        <f>_xlfn.XLOOKUP(OrderDetails[[#This Row],[Customer ID]],customers!$A$1:$A$1001,customers!$I$1:$I$1001,,0)</f>
        <v>Yes</v>
      </c>
    </row>
    <row r="336" spans="1:15" x14ac:dyDescent="0.3">
      <c r="A336" s="2" t="s">
        <v>2375</v>
      </c>
      <c r="B336" s="5">
        <v>43742</v>
      </c>
      <c r="C336" s="2" t="s">
        <v>2376</v>
      </c>
      <c r="D336" s="10" t="s">
        <v>6179</v>
      </c>
      <c r="E336" s="2">
        <v>5</v>
      </c>
      <c r="F336" s="2" t="str">
        <f>_xlfn.XLOOKUP(orders!C336,customers!$A$2:$A$1001,customers!$B$2:$B$1001,,0)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0"/>
        <v>59.75</v>
      </c>
      <c r="N336" t="str">
        <f t="shared" si="11"/>
        <v>Robusta</v>
      </c>
      <c r="O336" t="str">
        <f>_xlfn.XLOOKUP(OrderDetails[[#This Row],[Customer ID]],customers!$A$1:$A$1001,customers!$I$1:$I$1001,,0)</f>
        <v>No</v>
      </c>
    </row>
    <row r="337" spans="1:15" x14ac:dyDescent="0.3">
      <c r="A337" s="2" t="s">
        <v>2379</v>
      </c>
      <c r="B337" s="5">
        <v>43885</v>
      </c>
      <c r="C337" s="2" t="s">
        <v>2380</v>
      </c>
      <c r="D337" s="10" t="s">
        <v>6145</v>
      </c>
      <c r="E337" s="2">
        <v>6</v>
      </c>
      <c r="F337" s="2" t="str">
        <f>_xlfn.XLOOKUP(orders!C337,customers!$A$2:$A$1001,customers!$B$2:$B$1001,,0)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0"/>
        <v>28.53</v>
      </c>
      <c r="N337" t="str">
        <f t="shared" si="11"/>
        <v>Liberica</v>
      </c>
      <c r="O337" t="str">
        <f>_xlfn.XLOOKUP(OrderDetails[[#This Row],[Customer ID]],customers!$A$1:$A$1001,customers!$I$1:$I$1001,,0)</f>
        <v>Yes</v>
      </c>
    </row>
    <row r="338" spans="1:15" x14ac:dyDescent="0.3">
      <c r="A338" s="2" t="s">
        <v>2385</v>
      </c>
      <c r="B338" s="5">
        <v>44434</v>
      </c>
      <c r="C338" s="2" t="s">
        <v>2386</v>
      </c>
      <c r="D338" s="10" t="s">
        <v>6155</v>
      </c>
      <c r="E338" s="2">
        <v>4</v>
      </c>
      <c r="F338" s="2" t="str">
        <f>_xlfn.XLOOKUP(orders!C338,customers!$A$2:$A$1001,customers!$B$2:$B$1001,,0)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0"/>
        <v>45</v>
      </c>
      <c r="N338" t="str">
        <f t="shared" si="11"/>
        <v>Arabica</v>
      </c>
      <c r="O338" t="str">
        <f>_xlfn.XLOOKUP(OrderDetails[[#This Row],[Customer ID]],customers!$A$1:$A$1001,customers!$I$1:$I$1001,,0)</f>
        <v>No</v>
      </c>
    </row>
    <row r="339" spans="1:15" x14ac:dyDescent="0.3">
      <c r="A339" s="2" t="s">
        <v>2391</v>
      </c>
      <c r="B339" s="5">
        <v>44472</v>
      </c>
      <c r="C339" s="2" t="s">
        <v>2331</v>
      </c>
      <c r="D339" s="10" t="s">
        <v>6185</v>
      </c>
      <c r="E339" s="2">
        <v>2</v>
      </c>
      <c r="F339" s="2" t="str">
        <f>_xlfn.XLOOKUP(orders!C339,customers!$A$2:$A$1001,customers!$B$2:$B$1001,,0)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0"/>
        <v>55.89</v>
      </c>
      <c r="N339" t="str">
        <f t="shared" si="11"/>
        <v>Excelsa</v>
      </c>
      <c r="O339" t="str">
        <f>_xlfn.XLOOKUP(OrderDetails[[#This Row],[Customer ID]],customers!$A$1:$A$1001,customers!$I$1:$I$1001,,0)</f>
        <v>No</v>
      </c>
    </row>
    <row r="340" spans="1:15" x14ac:dyDescent="0.3">
      <c r="A340" s="2" t="s">
        <v>2396</v>
      </c>
      <c r="B340" s="5">
        <v>43995</v>
      </c>
      <c r="C340" s="2" t="s">
        <v>2397</v>
      </c>
      <c r="D340" s="10" t="s">
        <v>6171</v>
      </c>
      <c r="E340" s="2">
        <v>4</v>
      </c>
      <c r="F340" s="2" t="str">
        <f>_xlfn.XLOOKUP(orders!C340,customers!$A$2:$A$1001,customers!$B$2:$B$1001,,0)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0"/>
        <v>59.4</v>
      </c>
      <c r="N340" t="str">
        <f t="shared" si="11"/>
        <v>Excelsa</v>
      </c>
      <c r="O340" t="str">
        <f>_xlfn.XLOOKUP(OrderDetails[[#This Row],[Customer ID]],customers!$A$1:$A$1001,customers!$I$1:$I$1001,,0)</f>
        <v>No</v>
      </c>
    </row>
    <row r="341" spans="1:15" x14ac:dyDescent="0.3">
      <c r="A341" s="2" t="s">
        <v>2402</v>
      </c>
      <c r="B341" s="5">
        <v>44256</v>
      </c>
      <c r="C341" s="2" t="s">
        <v>2403</v>
      </c>
      <c r="D341" s="10" t="s">
        <v>6153</v>
      </c>
      <c r="E341" s="2">
        <v>2</v>
      </c>
      <c r="F341" s="2" t="str">
        <f>_xlfn.XLOOKUP(orders!C341,customers!$A$2:$A$1001,customers!$B$2:$B$1001,,0)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0"/>
        <v>7.29</v>
      </c>
      <c r="N341" t="str">
        <f t="shared" si="11"/>
        <v>Excelsa</v>
      </c>
      <c r="O341" t="str">
        <f>_xlfn.XLOOKUP(OrderDetails[[#This Row],[Customer ID]],customers!$A$1:$A$1001,customers!$I$1:$I$1001,,0)</f>
        <v>Yes</v>
      </c>
    </row>
    <row r="342" spans="1:15" x14ac:dyDescent="0.3">
      <c r="A342" s="2" t="s">
        <v>2408</v>
      </c>
      <c r="B342" s="5">
        <v>43528</v>
      </c>
      <c r="C342" s="2" t="s">
        <v>2409</v>
      </c>
      <c r="D342" s="10" t="s">
        <v>6144</v>
      </c>
      <c r="E342" s="2">
        <v>1</v>
      </c>
      <c r="F342" s="2" t="str">
        <f>_xlfn.XLOOKUP(orders!C342,customers!$A$2:$A$1001,customers!$B$2:$B$1001,,0)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0"/>
        <v>7.29</v>
      </c>
      <c r="N342" t="str">
        <f t="shared" si="11"/>
        <v>Excelsa</v>
      </c>
      <c r="O342" t="str">
        <f>_xlfn.XLOOKUP(OrderDetails[[#This Row],[Customer ID]],customers!$A$1:$A$1001,customers!$I$1:$I$1001,,0)</f>
        <v>Yes</v>
      </c>
    </row>
    <row r="343" spans="1:15" x14ac:dyDescent="0.3">
      <c r="A343" s="2" t="s">
        <v>2414</v>
      </c>
      <c r="B343" s="5">
        <v>43751</v>
      </c>
      <c r="C343" s="2" t="s">
        <v>2415</v>
      </c>
      <c r="D343" s="10" t="s">
        <v>6176</v>
      </c>
      <c r="E343" s="2">
        <v>2</v>
      </c>
      <c r="F343" s="2" t="str">
        <f>_xlfn.XLOOKUP(orders!C343,customers!$A$2:$A$1001,customers!$B$2:$B$1001,,0)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0"/>
        <v>17.82</v>
      </c>
      <c r="N343" t="str">
        <f t="shared" si="11"/>
        <v>Excelsa</v>
      </c>
      <c r="O343" t="str">
        <f>_xlfn.XLOOKUP(OrderDetails[[#This Row],[Customer ID]],customers!$A$1:$A$1001,customers!$I$1:$I$1001,,0)</f>
        <v>No</v>
      </c>
    </row>
    <row r="344" spans="1:15" x14ac:dyDescent="0.3">
      <c r="A344" s="2" t="s">
        <v>2414</v>
      </c>
      <c r="B344" s="5">
        <v>43751</v>
      </c>
      <c r="C344" s="2" t="s">
        <v>2415</v>
      </c>
      <c r="D344" s="10" t="s">
        <v>6169</v>
      </c>
      <c r="E344" s="2">
        <v>5</v>
      </c>
      <c r="F344" s="2" t="str">
        <f>_xlfn.XLOOKUP(orders!C344,customers!$A$2:$A$1001,customers!$B$2:$B$1001,,0)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0"/>
        <v>38.849999999999994</v>
      </c>
      <c r="N344" t="str">
        <f t="shared" si="11"/>
        <v>Liberica</v>
      </c>
      <c r="O344" t="str">
        <f>_xlfn.XLOOKUP(OrderDetails[[#This Row],[Customer ID]],customers!$A$1:$A$1001,customers!$I$1:$I$1001,,0)</f>
        <v>No</v>
      </c>
    </row>
    <row r="345" spans="1:15" x14ac:dyDescent="0.3">
      <c r="A345" s="2" t="s">
        <v>2424</v>
      </c>
      <c r="B345" s="5">
        <v>43692</v>
      </c>
      <c r="C345" s="2" t="s">
        <v>2425</v>
      </c>
      <c r="D345" s="10" t="s">
        <v>6172</v>
      </c>
      <c r="E345" s="2">
        <v>6</v>
      </c>
      <c r="F345" s="2" t="str">
        <f>_xlfn.XLOOKUP(orders!C345,customers!$A$2:$A$1001,customers!$B$2:$B$1001,,0)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0"/>
        <v>32.22</v>
      </c>
      <c r="N345" t="str">
        <f t="shared" si="11"/>
        <v>Robusta</v>
      </c>
      <c r="O345" t="str">
        <f>_xlfn.XLOOKUP(OrderDetails[[#This Row],[Customer ID]],customers!$A$1:$A$1001,customers!$I$1:$I$1001,,0)</f>
        <v>No</v>
      </c>
    </row>
    <row r="346" spans="1:15" x14ac:dyDescent="0.3">
      <c r="A346" s="2" t="s">
        <v>2429</v>
      </c>
      <c r="B346" s="5">
        <v>44529</v>
      </c>
      <c r="C346" s="2" t="s">
        <v>2430</v>
      </c>
      <c r="D346" s="10" t="s">
        <v>6138</v>
      </c>
      <c r="E346" s="2">
        <v>2</v>
      </c>
      <c r="F346" s="2" t="str">
        <f>_xlfn.XLOOKUP(orders!C346,customers!$A$2:$A$1001,customers!$B$2:$B$1001,,0)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0"/>
        <v>19.899999999999999</v>
      </c>
      <c r="N346" t="str">
        <f t="shared" si="11"/>
        <v>Robusta</v>
      </c>
      <c r="O346" t="str">
        <f>_xlfn.XLOOKUP(OrderDetails[[#This Row],[Customer ID]],customers!$A$1:$A$1001,customers!$I$1:$I$1001,,0)</f>
        <v>Yes</v>
      </c>
    </row>
    <row r="347" spans="1:15" x14ac:dyDescent="0.3">
      <c r="A347" s="2" t="s">
        <v>2434</v>
      </c>
      <c r="B347" s="5">
        <v>43849</v>
      </c>
      <c r="C347" s="2" t="s">
        <v>2435</v>
      </c>
      <c r="D347" s="10" t="s">
        <v>6179</v>
      </c>
      <c r="E347" s="2">
        <v>5</v>
      </c>
      <c r="F347" s="2" t="str">
        <f>_xlfn.XLOOKUP(orders!C347,customers!$A$2:$A$1001,customers!$B$2:$B$1001,,0)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0"/>
        <v>59.75</v>
      </c>
      <c r="N347" t="str">
        <f t="shared" si="11"/>
        <v>Robusta</v>
      </c>
      <c r="O347" t="str">
        <f>_xlfn.XLOOKUP(OrderDetails[[#This Row],[Customer ID]],customers!$A$1:$A$1001,customers!$I$1:$I$1001,,0)</f>
        <v>No</v>
      </c>
    </row>
    <row r="348" spans="1:15" x14ac:dyDescent="0.3">
      <c r="A348" s="2" t="s">
        <v>2440</v>
      </c>
      <c r="B348" s="5">
        <v>44344</v>
      </c>
      <c r="C348" s="2" t="s">
        <v>2441</v>
      </c>
      <c r="D348" s="10" t="s">
        <v>6180</v>
      </c>
      <c r="E348" s="2">
        <v>3</v>
      </c>
      <c r="F348" s="2" t="str">
        <f>_xlfn.XLOOKUP(orders!C348,customers!$A$2:$A$1001,customers!$B$2:$B$1001,,0)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0"/>
        <v>23.31</v>
      </c>
      <c r="N348" t="str">
        <f t="shared" si="11"/>
        <v>Arabica</v>
      </c>
      <c r="O348" t="str">
        <f>_xlfn.XLOOKUP(OrderDetails[[#This Row],[Customer ID]],customers!$A$1:$A$1001,customers!$I$1:$I$1001,,0)</f>
        <v>Yes</v>
      </c>
    </row>
    <row r="349" spans="1:15" x14ac:dyDescent="0.3">
      <c r="A349" s="2" t="s">
        <v>2446</v>
      </c>
      <c r="B349" s="5">
        <v>44576</v>
      </c>
      <c r="C349" s="2" t="s">
        <v>2447</v>
      </c>
      <c r="D349" s="10" t="s">
        <v>6162</v>
      </c>
      <c r="E349" s="2">
        <v>3</v>
      </c>
      <c r="F349" s="2" t="str">
        <f>_xlfn.XLOOKUP(orders!C349,customers!$A$2:$A$1001,customers!$B$2:$B$1001,,0)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0"/>
        <v>43.650000000000006</v>
      </c>
      <c r="N349" t="str">
        <f t="shared" si="11"/>
        <v>Liberica</v>
      </c>
      <c r="O349" t="str">
        <f>_xlfn.XLOOKUP(OrderDetails[[#This Row],[Customer ID]],customers!$A$1:$A$1001,customers!$I$1:$I$1001,,0)</f>
        <v>No</v>
      </c>
    </row>
    <row r="350" spans="1:15" x14ac:dyDescent="0.3">
      <c r="A350" s="2" t="s">
        <v>2452</v>
      </c>
      <c r="B350" s="5">
        <v>43803</v>
      </c>
      <c r="C350" s="2" t="s">
        <v>2453</v>
      </c>
      <c r="D350" s="10" t="s">
        <v>6148</v>
      </c>
      <c r="E350" s="2">
        <v>6</v>
      </c>
      <c r="F350" s="2" t="str">
        <f>_xlfn.XLOOKUP(orders!C350,customers!$A$2:$A$1001,customers!$B$2:$B$1001,,0)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0"/>
        <v>204.92999999999995</v>
      </c>
      <c r="N350" t="str">
        <f t="shared" si="11"/>
        <v>Excelsa</v>
      </c>
      <c r="O350" t="str">
        <f>_xlfn.XLOOKUP(OrderDetails[[#This Row],[Customer ID]],customers!$A$1:$A$1001,customers!$I$1:$I$1001,,0)</f>
        <v>No</v>
      </c>
    </row>
    <row r="351" spans="1:15" x14ac:dyDescent="0.3">
      <c r="A351" s="2" t="s">
        <v>2458</v>
      </c>
      <c r="B351" s="5">
        <v>44743</v>
      </c>
      <c r="C351" s="2" t="s">
        <v>2459</v>
      </c>
      <c r="D351" s="10" t="s">
        <v>6178</v>
      </c>
      <c r="E351" s="2">
        <v>4</v>
      </c>
      <c r="F351" s="2" t="str">
        <f>_xlfn.XLOOKUP(orders!C351,customers!$A$2:$A$1001,customers!$B$2:$B$1001,,0)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0"/>
        <v>14.339999999999998</v>
      </c>
      <c r="N351" t="str">
        <f t="shared" si="11"/>
        <v>Robusta</v>
      </c>
      <c r="O351" t="str">
        <f>_xlfn.XLOOKUP(OrderDetails[[#This Row],[Customer ID]],customers!$A$1:$A$1001,customers!$I$1:$I$1001,,0)</f>
        <v>No</v>
      </c>
    </row>
    <row r="352" spans="1:15" x14ac:dyDescent="0.3">
      <c r="A352" s="2" t="s">
        <v>2464</v>
      </c>
      <c r="B352" s="5">
        <v>43592</v>
      </c>
      <c r="C352" s="2" t="s">
        <v>2465</v>
      </c>
      <c r="D352" s="10" t="s">
        <v>6158</v>
      </c>
      <c r="E352" s="2">
        <v>4</v>
      </c>
      <c r="F352" s="2" t="str">
        <f>_xlfn.XLOOKUP(orders!C352,customers!$A$2:$A$1001,customers!$B$2:$B$1001,,0)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0"/>
        <v>23.88</v>
      </c>
      <c r="N352" t="str">
        <f t="shared" si="11"/>
        <v>Arabica</v>
      </c>
      <c r="O352" t="str">
        <f>_xlfn.XLOOKUP(OrderDetails[[#This Row],[Customer ID]],customers!$A$1:$A$1001,customers!$I$1:$I$1001,,0)</f>
        <v>No</v>
      </c>
    </row>
    <row r="353" spans="1:15" x14ac:dyDescent="0.3">
      <c r="A353" s="2" t="s">
        <v>2470</v>
      </c>
      <c r="B353" s="5">
        <v>44066</v>
      </c>
      <c r="C353" s="2" t="s">
        <v>2471</v>
      </c>
      <c r="D353" s="10" t="s">
        <v>6155</v>
      </c>
      <c r="E353" s="2">
        <v>2</v>
      </c>
      <c r="F353" s="2" t="str">
        <f>_xlfn.XLOOKUP(orders!C353,customers!$A$2:$A$1001,customers!$B$2:$B$1001,,0)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0"/>
        <v>22.5</v>
      </c>
      <c r="N353" t="str">
        <f t="shared" si="11"/>
        <v>Arabica</v>
      </c>
      <c r="O353" t="str">
        <f>_xlfn.XLOOKUP(OrderDetails[[#This Row],[Customer ID]],customers!$A$1:$A$1001,customers!$I$1:$I$1001,,0)</f>
        <v>No</v>
      </c>
    </row>
    <row r="354" spans="1:15" x14ac:dyDescent="0.3">
      <c r="A354" s="2" t="s">
        <v>2476</v>
      </c>
      <c r="B354" s="5">
        <v>43984</v>
      </c>
      <c r="C354" s="2" t="s">
        <v>2331</v>
      </c>
      <c r="D354" s="10" t="s">
        <v>6144</v>
      </c>
      <c r="E354" s="2">
        <v>5</v>
      </c>
      <c r="F354" s="2" t="str">
        <f>_xlfn.XLOOKUP(orders!C354,customers!$A$2:$A$1001,customers!$B$2:$B$1001,,0)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0"/>
        <v>36.450000000000003</v>
      </c>
      <c r="N354" t="str">
        <f t="shared" si="11"/>
        <v>Excelsa</v>
      </c>
      <c r="O354" t="str">
        <f>_xlfn.XLOOKUP(OrderDetails[[#This Row],[Customer ID]],customers!$A$1:$A$1001,customers!$I$1:$I$1001,,0)</f>
        <v>No</v>
      </c>
    </row>
    <row r="355" spans="1:15" x14ac:dyDescent="0.3">
      <c r="A355" s="2" t="s">
        <v>2482</v>
      </c>
      <c r="B355" s="5">
        <v>43860</v>
      </c>
      <c r="C355" s="2" t="s">
        <v>2483</v>
      </c>
      <c r="D355" s="10" t="s">
        <v>6157</v>
      </c>
      <c r="E355" s="2">
        <v>4</v>
      </c>
      <c r="F355" s="2" t="str">
        <f>_xlfn.XLOOKUP(orders!C355,customers!$A$2:$A$1001,customers!$B$2:$B$1001,,0)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0"/>
        <v>27</v>
      </c>
      <c r="N355" t="str">
        <f t="shared" si="11"/>
        <v>Arabica</v>
      </c>
      <c r="O355" t="str">
        <f>_xlfn.XLOOKUP(OrderDetails[[#This Row],[Customer ID]],customers!$A$1:$A$1001,customers!$I$1:$I$1001,,0)</f>
        <v>Yes</v>
      </c>
    </row>
    <row r="356" spans="1:15" x14ac:dyDescent="0.3">
      <c r="A356" s="2" t="s">
        <v>2487</v>
      </c>
      <c r="B356" s="5">
        <v>43876</v>
      </c>
      <c r="C356" s="2" t="s">
        <v>2488</v>
      </c>
      <c r="D356" s="10" t="s">
        <v>6175</v>
      </c>
      <c r="E356" s="2">
        <v>6</v>
      </c>
      <c r="F356" s="2" t="str">
        <f>_xlfn.XLOOKUP(orders!C356,customers!$A$2:$A$1001,customers!$B$2:$B$1001,,0)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0"/>
        <v>155.24999999999997</v>
      </c>
      <c r="N356" t="str">
        <f t="shared" si="11"/>
        <v>Arabica</v>
      </c>
      <c r="O356" t="str">
        <f>_xlfn.XLOOKUP(OrderDetails[[#This Row],[Customer ID]],customers!$A$1:$A$1001,customers!$I$1:$I$1001,,0)</f>
        <v>No</v>
      </c>
    </row>
    <row r="357" spans="1:15" x14ac:dyDescent="0.3">
      <c r="A357" s="2" t="s">
        <v>2492</v>
      </c>
      <c r="B357" s="5">
        <v>44358</v>
      </c>
      <c r="C357" s="2" t="s">
        <v>2493</v>
      </c>
      <c r="D357" s="10" t="s">
        <v>6168</v>
      </c>
      <c r="E357" s="2">
        <v>5</v>
      </c>
      <c r="F357" s="2" t="str">
        <f>_xlfn.XLOOKUP(orders!C357,customers!$A$2:$A$1001,customers!$B$2:$B$1001,,0)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0"/>
        <v>114.42499999999998</v>
      </c>
      <c r="N357" t="str">
        <f t="shared" si="11"/>
        <v>Arabica</v>
      </c>
      <c r="O357" t="str">
        <f>_xlfn.XLOOKUP(OrderDetails[[#This Row],[Customer ID]],customers!$A$1:$A$1001,customers!$I$1:$I$1001,,0)</f>
        <v>Yes</v>
      </c>
    </row>
    <row r="358" spans="1:15" x14ac:dyDescent="0.3">
      <c r="A358" s="2" t="s">
        <v>2498</v>
      </c>
      <c r="B358" s="5">
        <v>44631</v>
      </c>
      <c r="C358" s="2" t="s">
        <v>2499</v>
      </c>
      <c r="D358" s="10" t="s">
        <v>6143</v>
      </c>
      <c r="E358" s="2">
        <v>4</v>
      </c>
      <c r="F358" s="2" t="str">
        <f>_xlfn.XLOOKUP(orders!C358,customers!$A$2:$A$1001,customers!$B$2:$B$1001,,0)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0"/>
        <v>51.8</v>
      </c>
      <c r="N358" t="str">
        <f t="shared" si="11"/>
        <v>Liberica</v>
      </c>
      <c r="O358" t="str">
        <f>_xlfn.XLOOKUP(OrderDetails[[#This Row],[Customer ID]],customers!$A$1:$A$1001,customers!$I$1:$I$1001,,0)</f>
        <v>Yes</v>
      </c>
    </row>
    <row r="359" spans="1:15" x14ac:dyDescent="0.3">
      <c r="A359" s="2" t="s">
        <v>2504</v>
      </c>
      <c r="B359" s="5">
        <v>44448</v>
      </c>
      <c r="C359" s="2" t="s">
        <v>2505</v>
      </c>
      <c r="D359" s="10" t="s">
        <v>6175</v>
      </c>
      <c r="E359" s="2">
        <v>6</v>
      </c>
      <c r="F359" s="2" t="str">
        <f>_xlfn.XLOOKUP(orders!C359,customers!$A$2:$A$1001,customers!$B$2:$B$1001,,0)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0"/>
        <v>155.24999999999997</v>
      </c>
      <c r="N359" t="str">
        <f t="shared" si="11"/>
        <v>Arabica</v>
      </c>
      <c r="O359" t="str">
        <f>_xlfn.XLOOKUP(OrderDetails[[#This Row],[Customer ID]],customers!$A$1:$A$1001,customers!$I$1:$I$1001,,0)</f>
        <v>No</v>
      </c>
    </row>
    <row r="360" spans="1:15" x14ac:dyDescent="0.3">
      <c r="A360" s="2" t="s">
        <v>2509</v>
      </c>
      <c r="B360" s="5">
        <v>43599</v>
      </c>
      <c r="C360" s="2" t="s">
        <v>2510</v>
      </c>
      <c r="D360" s="10" t="s">
        <v>6182</v>
      </c>
      <c r="E360" s="2">
        <v>1</v>
      </c>
      <c r="F360" s="2" t="str">
        <f>_xlfn.XLOOKUP(orders!C360,customers!$A$2:$A$1001,customers!$B$2:$B$1001,,0)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0"/>
        <v>29.784999999999997</v>
      </c>
      <c r="N360" t="str">
        <f t="shared" si="11"/>
        <v>Arabica</v>
      </c>
      <c r="O360" t="str">
        <f>_xlfn.XLOOKUP(OrderDetails[[#This Row],[Customer ID]],customers!$A$1:$A$1001,customers!$I$1:$I$1001,,0)</f>
        <v>No</v>
      </c>
    </row>
    <row r="361" spans="1:15" x14ac:dyDescent="0.3">
      <c r="A361" s="2" t="s">
        <v>2515</v>
      </c>
      <c r="B361" s="5">
        <v>43563</v>
      </c>
      <c r="C361" s="2" t="s">
        <v>2516</v>
      </c>
      <c r="D361" s="10" t="s">
        <v>6178</v>
      </c>
      <c r="E361" s="2">
        <v>6</v>
      </c>
      <c r="F361" s="2" t="str">
        <f>_xlfn.XLOOKUP(orders!C361,customers!$A$2:$A$1001,customers!$B$2:$B$1001,,0)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0"/>
        <v>21.509999999999998</v>
      </c>
      <c r="N361" t="str">
        <f t="shared" si="11"/>
        <v>Robusta</v>
      </c>
      <c r="O361" t="str">
        <f>_xlfn.XLOOKUP(OrderDetails[[#This Row],[Customer ID]],customers!$A$1:$A$1001,customers!$I$1:$I$1001,,0)</f>
        <v>No</v>
      </c>
    </row>
    <row r="362" spans="1:15" x14ac:dyDescent="0.3">
      <c r="A362" s="2" t="s">
        <v>2521</v>
      </c>
      <c r="B362" s="5">
        <v>44058</v>
      </c>
      <c r="C362" s="2" t="s">
        <v>2522</v>
      </c>
      <c r="D362" s="10" t="s">
        <v>6149</v>
      </c>
      <c r="E362" s="2">
        <v>2</v>
      </c>
      <c r="F362" s="2" t="str">
        <f>_xlfn.XLOOKUP(orders!C362,customers!$A$2:$A$1001,customers!$B$2:$B$1001,,0)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0"/>
        <v>41.169999999999995</v>
      </c>
      <c r="N362" t="str">
        <f t="shared" si="11"/>
        <v>Robusta</v>
      </c>
      <c r="O362" t="str">
        <f>_xlfn.XLOOKUP(OrderDetails[[#This Row],[Customer ID]],customers!$A$1:$A$1001,customers!$I$1:$I$1001,,0)</f>
        <v>No</v>
      </c>
    </row>
    <row r="363" spans="1:15" x14ac:dyDescent="0.3">
      <c r="A363" s="2" t="s">
        <v>2521</v>
      </c>
      <c r="B363" s="5">
        <v>44058</v>
      </c>
      <c r="C363" s="2" t="s">
        <v>2522</v>
      </c>
      <c r="D363" s="10" t="s">
        <v>6146</v>
      </c>
      <c r="E363" s="2">
        <v>1</v>
      </c>
      <c r="F363" s="2" t="str">
        <f>_xlfn.XLOOKUP(orders!C363,customers!$A$2:$A$1001,customers!$B$2:$B$1001,,0)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0"/>
        <v>5.97</v>
      </c>
      <c r="N363" t="str">
        <f t="shared" si="11"/>
        <v>Robusta</v>
      </c>
      <c r="O363" t="str">
        <f>_xlfn.XLOOKUP(OrderDetails[[#This Row],[Customer ID]],customers!$A$1:$A$1001,customers!$I$1:$I$1001,,0)</f>
        <v>No</v>
      </c>
    </row>
    <row r="364" spans="1:15" x14ac:dyDescent="0.3">
      <c r="A364" s="2" t="s">
        <v>2532</v>
      </c>
      <c r="B364" s="5">
        <v>44686</v>
      </c>
      <c r="C364" s="2" t="s">
        <v>2533</v>
      </c>
      <c r="D364" s="10" t="s">
        <v>6171</v>
      </c>
      <c r="E364" s="2">
        <v>5</v>
      </c>
      <c r="F364" s="2" t="str">
        <f>_xlfn.XLOOKUP(orders!C364,customers!$A$2:$A$1001,customers!$B$2:$B$1001,,0)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0"/>
        <v>74.25</v>
      </c>
      <c r="N364" t="str">
        <f t="shared" si="11"/>
        <v>Excelsa</v>
      </c>
      <c r="O364" t="str">
        <f>_xlfn.XLOOKUP(OrderDetails[[#This Row],[Customer ID]],customers!$A$1:$A$1001,customers!$I$1:$I$1001,,0)</f>
        <v>Yes</v>
      </c>
    </row>
    <row r="365" spans="1:15" x14ac:dyDescent="0.3">
      <c r="A365" s="2" t="s">
        <v>2538</v>
      </c>
      <c r="B365" s="5">
        <v>44282</v>
      </c>
      <c r="C365" s="2" t="s">
        <v>2539</v>
      </c>
      <c r="D365" s="10" t="s">
        <v>6162</v>
      </c>
      <c r="E365" s="2">
        <v>6</v>
      </c>
      <c r="F365" s="2" t="str">
        <f>_xlfn.XLOOKUP(orders!C365,customers!$A$2:$A$1001,customers!$B$2:$B$1001,,0)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0"/>
        <v>87.300000000000011</v>
      </c>
      <c r="N365" t="str">
        <f t="shared" si="11"/>
        <v>Liberica</v>
      </c>
      <c r="O365" t="str">
        <f>_xlfn.XLOOKUP(OrderDetails[[#This Row],[Customer ID]],customers!$A$1:$A$1001,customers!$I$1:$I$1001,,0)</f>
        <v>No</v>
      </c>
    </row>
    <row r="366" spans="1:15" x14ac:dyDescent="0.3">
      <c r="A366" s="2" t="s">
        <v>2543</v>
      </c>
      <c r="B366" s="5">
        <v>43582</v>
      </c>
      <c r="C366" s="2" t="s">
        <v>2544</v>
      </c>
      <c r="D366" s="10" t="s">
        <v>6183</v>
      </c>
      <c r="E366" s="2">
        <v>6</v>
      </c>
      <c r="F366" s="2" t="str">
        <f>_xlfn.XLOOKUP(orders!C366,customers!$A$2:$A$1001,customers!$B$2:$B$1001,,0)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0"/>
        <v>72.900000000000006</v>
      </c>
      <c r="N366" t="str">
        <f t="shared" si="11"/>
        <v>Excelsa</v>
      </c>
      <c r="O366" t="str">
        <f>_xlfn.XLOOKUP(OrderDetails[[#This Row],[Customer ID]],customers!$A$1:$A$1001,customers!$I$1:$I$1001,,0)</f>
        <v>Yes</v>
      </c>
    </row>
    <row r="367" spans="1:15" x14ac:dyDescent="0.3">
      <c r="A367" s="2" t="s">
        <v>2549</v>
      </c>
      <c r="B367" s="5">
        <v>44464</v>
      </c>
      <c r="C367" s="2" t="s">
        <v>2550</v>
      </c>
      <c r="D367" s="10" t="s">
        <v>6169</v>
      </c>
      <c r="E367" s="2">
        <v>1</v>
      </c>
      <c r="F367" s="2" t="str">
        <f>_xlfn.XLOOKUP(orders!C367,customers!$A$2:$A$1001,customers!$B$2:$B$1001,,0)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0"/>
        <v>7.77</v>
      </c>
      <c r="N367" t="str">
        <f t="shared" si="11"/>
        <v>Liberica</v>
      </c>
      <c r="O367" t="str">
        <f>_xlfn.XLOOKUP(OrderDetails[[#This Row],[Customer ID]],customers!$A$1:$A$1001,customers!$I$1:$I$1001,,0)</f>
        <v>No</v>
      </c>
    </row>
    <row r="368" spans="1:15" x14ac:dyDescent="0.3">
      <c r="A368" s="2" t="s">
        <v>2554</v>
      </c>
      <c r="B368" s="5">
        <v>43874</v>
      </c>
      <c r="C368" s="2" t="s">
        <v>2555</v>
      </c>
      <c r="D368" s="10" t="s">
        <v>6144</v>
      </c>
      <c r="E368" s="2">
        <v>6</v>
      </c>
      <c r="F368" s="2" t="str">
        <f>_xlfn.XLOOKUP(orders!C368,customers!$A$2:$A$1001,customers!$B$2:$B$1001,,0)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0"/>
        <v>43.74</v>
      </c>
      <c r="N368" t="str">
        <f t="shared" si="11"/>
        <v>Excelsa</v>
      </c>
      <c r="O368" t="str">
        <f>_xlfn.XLOOKUP(OrderDetails[[#This Row],[Customer ID]],customers!$A$1:$A$1001,customers!$I$1:$I$1001,,0)</f>
        <v>No</v>
      </c>
    </row>
    <row r="369" spans="1:15" x14ac:dyDescent="0.3">
      <c r="A369" s="2" t="s">
        <v>2559</v>
      </c>
      <c r="B369" s="5">
        <v>44393</v>
      </c>
      <c r="C369" s="2" t="s">
        <v>2560</v>
      </c>
      <c r="D369" s="10" t="s">
        <v>6159</v>
      </c>
      <c r="E369" s="2">
        <v>2</v>
      </c>
      <c r="F369" s="2" t="str">
        <f>_xlfn.XLOOKUP(orders!C369,customers!$A$2:$A$1001,customers!$B$2:$B$1001,,0)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0"/>
        <v>8.73</v>
      </c>
      <c r="N369" t="str">
        <f t="shared" si="11"/>
        <v>Liberica</v>
      </c>
      <c r="O369" t="str">
        <f>_xlfn.XLOOKUP(OrderDetails[[#This Row],[Customer ID]],customers!$A$1:$A$1001,customers!$I$1:$I$1001,,0)</f>
        <v>Yes</v>
      </c>
    </row>
    <row r="370" spans="1:15" x14ac:dyDescent="0.3">
      <c r="A370" s="2" t="s">
        <v>2563</v>
      </c>
      <c r="B370" s="5">
        <v>44692</v>
      </c>
      <c r="C370" s="2" t="s">
        <v>2564</v>
      </c>
      <c r="D370" s="10" t="s">
        <v>6166</v>
      </c>
      <c r="E370" s="2">
        <v>2</v>
      </c>
      <c r="F370" s="2" t="str">
        <f>_xlfn.XLOOKUP(orders!C370,customers!$A$2:$A$1001,customers!$B$2:$B$1001,,0)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0"/>
        <v>63.249999999999993</v>
      </c>
      <c r="N370" t="str">
        <f t="shared" si="11"/>
        <v>Excelsa</v>
      </c>
      <c r="O370" t="str">
        <f>_xlfn.XLOOKUP(OrderDetails[[#This Row],[Customer ID]],customers!$A$1:$A$1001,customers!$I$1:$I$1001,,0)</f>
        <v>No</v>
      </c>
    </row>
    <row r="371" spans="1:15" x14ac:dyDescent="0.3">
      <c r="A371" s="2" t="s">
        <v>2569</v>
      </c>
      <c r="B371" s="5">
        <v>43500</v>
      </c>
      <c r="C371" s="2" t="s">
        <v>2570</v>
      </c>
      <c r="D371" s="10" t="s">
        <v>6176</v>
      </c>
      <c r="E371" s="2">
        <v>1</v>
      </c>
      <c r="F371" s="2" t="str">
        <f>_xlfn.XLOOKUP(orders!C371,customers!$A$2:$A$1001,customers!$B$2:$B$1001,,0)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0"/>
        <v>8.91</v>
      </c>
      <c r="N371" t="str">
        <f t="shared" si="11"/>
        <v>Excelsa</v>
      </c>
      <c r="O371" t="str">
        <f>_xlfn.XLOOKUP(OrderDetails[[#This Row],[Customer ID]],customers!$A$1:$A$1001,customers!$I$1:$I$1001,,0)</f>
        <v>Yes</v>
      </c>
    </row>
    <row r="372" spans="1:15" x14ac:dyDescent="0.3">
      <c r="A372" s="2" t="s">
        <v>2573</v>
      </c>
      <c r="B372" s="5">
        <v>43501</v>
      </c>
      <c r="C372" s="2" t="s">
        <v>2574</v>
      </c>
      <c r="D372" s="10" t="s">
        <v>6183</v>
      </c>
      <c r="E372" s="2">
        <v>2</v>
      </c>
      <c r="F372" s="2" t="str">
        <f>_xlfn.XLOOKUP(orders!C372,customers!$A$2:$A$1001,customers!$B$2:$B$1001,,0)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0"/>
        <v>24.3</v>
      </c>
      <c r="N372" t="str">
        <f t="shared" si="11"/>
        <v>Excelsa</v>
      </c>
      <c r="O372" t="str">
        <f>_xlfn.XLOOKUP(OrderDetails[[#This Row],[Customer ID]],customers!$A$1:$A$1001,customers!$I$1:$I$1001,,0)</f>
        <v>Yes</v>
      </c>
    </row>
    <row r="373" spans="1:15" x14ac:dyDescent="0.3">
      <c r="A373" s="2" t="s">
        <v>2579</v>
      </c>
      <c r="B373" s="5">
        <v>44705</v>
      </c>
      <c r="C373" s="2" t="s">
        <v>2580</v>
      </c>
      <c r="D373" s="10" t="s">
        <v>6180</v>
      </c>
      <c r="E373" s="2">
        <v>6</v>
      </c>
      <c r="F373" s="2" t="str">
        <f>_xlfn.XLOOKUP(orders!C373,customers!$A$2:$A$1001,customers!$B$2:$B$1001,,0)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0"/>
        <v>46.62</v>
      </c>
      <c r="N373" t="str">
        <f t="shared" si="11"/>
        <v>Arabica</v>
      </c>
      <c r="O373" t="str">
        <f>_xlfn.XLOOKUP(OrderDetails[[#This Row],[Customer ID]],customers!$A$1:$A$1001,customers!$I$1:$I$1001,,0)</f>
        <v>Yes</v>
      </c>
    </row>
    <row r="374" spans="1:15" x14ac:dyDescent="0.3">
      <c r="A374" s="2" t="s">
        <v>2585</v>
      </c>
      <c r="B374" s="5">
        <v>44108</v>
      </c>
      <c r="C374" s="2" t="s">
        <v>2586</v>
      </c>
      <c r="D374" s="10" t="s">
        <v>6173</v>
      </c>
      <c r="E374" s="2">
        <v>6</v>
      </c>
      <c r="F374" s="2" t="str">
        <f>_xlfn.XLOOKUP(orders!C374,customers!$A$2:$A$1001,customers!$B$2:$B$1001,,0)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0"/>
        <v>43.019999999999996</v>
      </c>
      <c r="N374" t="str">
        <f t="shared" si="11"/>
        <v>Robusta</v>
      </c>
      <c r="O374" t="str">
        <f>_xlfn.XLOOKUP(OrderDetails[[#This Row],[Customer ID]],customers!$A$1:$A$1001,customers!$I$1:$I$1001,,0)</f>
        <v>No</v>
      </c>
    </row>
    <row r="375" spans="1:15" x14ac:dyDescent="0.3">
      <c r="A375" s="2" t="s">
        <v>2591</v>
      </c>
      <c r="B375" s="5">
        <v>44742</v>
      </c>
      <c r="C375" s="2" t="s">
        <v>2592</v>
      </c>
      <c r="D375" s="10" t="s">
        <v>6158</v>
      </c>
      <c r="E375" s="2">
        <v>3</v>
      </c>
      <c r="F375" s="2" t="str">
        <f>_xlfn.XLOOKUP(orders!C375,customers!$A$2:$A$1001,customers!$B$2:$B$1001,,0)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0"/>
        <v>17.91</v>
      </c>
      <c r="N375" t="str">
        <f t="shared" si="11"/>
        <v>Arabica</v>
      </c>
      <c r="O375" t="str">
        <f>_xlfn.XLOOKUP(OrderDetails[[#This Row],[Customer ID]],customers!$A$1:$A$1001,customers!$I$1:$I$1001,,0)</f>
        <v>Yes</v>
      </c>
    </row>
    <row r="376" spans="1:15" x14ac:dyDescent="0.3">
      <c r="A376" s="2" t="s">
        <v>2597</v>
      </c>
      <c r="B376" s="5">
        <v>44125</v>
      </c>
      <c r="C376" s="2" t="s">
        <v>2598</v>
      </c>
      <c r="D376" s="10" t="s">
        <v>6161</v>
      </c>
      <c r="E376" s="2">
        <v>4</v>
      </c>
      <c r="F376" s="2" t="str">
        <f>_xlfn.XLOOKUP(orders!C376,customers!$A$2:$A$1001,customers!$B$2:$B$1001,,0)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0"/>
        <v>38.04</v>
      </c>
      <c r="N376" t="str">
        <f t="shared" si="11"/>
        <v>Liberica</v>
      </c>
      <c r="O376" t="str">
        <f>_xlfn.XLOOKUP(OrderDetails[[#This Row],[Customer ID]],customers!$A$1:$A$1001,customers!$I$1:$I$1001,,0)</f>
        <v>Yes</v>
      </c>
    </row>
    <row r="377" spans="1:15" x14ac:dyDescent="0.3">
      <c r="A377" s="2" t="s">
        <v>2603</v>
      </c>
      <c r="B377" s="5">
        <v>44120</v>
      </c>
      <c r="C377" s="2" t="s">
        <v>2604</v>
      </c>
      <c r="D377" s="10" t="s">
        <v>6152</v>
      </c>
      <c r="E377" s="2">
        <v>2</v>
      </c>
      <c r="F377" s="2" t="str">
        <f>_xlfn.XLOOKUP(orders!C377,customers!$A$2:$A$1001,customers!$B$2:$B$1001,,0)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0"/>
        <v>6.75</v>
      </c>
      <c r="N377" t="str">
        <f t="shared" si="11"/>
        <v>Arabica</v>
      </c>
      <c r="O377" t="str">
        <f>_xlfn.XLOOKUP(OrderDetails[[#This Row],[Customer ID]],customers!$A$1:$A$1001,customers!$I$1:$I$1001,,0)</f>
        <v>Yes</v>
      </c>
    </row>
    <row r="378" spans="1:15" x14ac:dyDescent="0.3">
      <c r="A378" s="2" t="s">
        <v>2609</v>
      </c>
      <c r="B378" s="5">
        <v>44097</v>
      </c>
      <c r="C378" s="2" t="s">
        <v>2610</v>
      </c>
      <c r="D378" s="10" t="s">
        <v>6146</v>
      </c>
      <c r="E378" s="2">
        <v>1</v>
      </c>
      <c r="F378" s="2" t="str">
        <f>_xlfn.XLOOKUP(orders!C378,customers!$A$2:$A$1001,customers!$B$2:$B$1001,,0)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0"/>
        <v>5.97</v>
      </c>
      <c r="N378" t="str">
        <f t="shared" si="11"/>
        <v>Robusta</v>
      </c>
      <c r="O378" t="str">
        <f>_xlfn.XLOOKUP(OrderDetails[[#This Row],[Customer ID]],customers!$A$1:$A$1001,customers!$I$1:$I$1001,,0)</f>
        <v>Yes</v>
      </c>
    </row>
    <row r="379" spans="1:15" x14ac:dyDescent="0.3">
      <c r="A379" s="2" t="s">
        <v>2615</v>
      </c>
      <c r="B379" s="5">
        <v>43532</v>
      </c>
      <c r="C379" s="2" t="s">
        <v>2616</v>
      </c>
      <c r="D379" s="10" t="s">
        <v>6163</v>
      </c>
      <c r="E379" s="2">
        <v>3</v>
      </c>
      <c r="F379" s="2" t="str">
        <f>_xlfn.XLOOKUP(orders!C379,customers!$A$2:$A$1001,customers!$B$2:$B$1001,,0)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0"/>
        <v>8.0549999999999997</v>
      </c>
      <c r="N379" t="str">
        <f t="shared" si="11"/>
        <v>Robusta</v>
      </c>
      <c r="O379" t="str">
        <f>_xlfn.XLOOKUP(OrderDetails[[#This Row],[Customer ID]],customers!$A$1:$A$1001,customers!$I$1:$I$1001,,0)</f>
        <v>No</v>
      </c>
    </row>
    <row r="380" spans="1:15" x14ac:dyDescent="0.3">
      <c r="A380" s="2" t="s">
        <v>2621</v>
      </c>
      <c r="B380" s="5">
        <v>44377</v>
      </c>
      <c r="C380" s="2" t="s">
        <v>2622</v>
      </c>
      <c r="D380" s="10" t="s">
        <v>6180</v>
      </c>
      <c r="E380" s="2">
        <v>3</v>
      </c>
      <c r="F380" s="2" t="str">
        <f>_xlfn.XLOOKUP(orders!C380,customers!$A$2:$A$1001,customers!$B$2:$B$1001,,0)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0"/>
        <v>23.31</v>
      </c>
      <c r="N380" t="str">
        <f t="shared" si="11"/>
        <v>Arabica</v>
      </c>
      <c r="O380" t="str">
        <f>_xlfn.XLOOKUP(OrderDetails[[#This Row],[Customer ID]],customers!$A$1:$A$1001,customers!$I$1:$I$1001,,0)</f>
        <v>Yes</v>
      </c>
    </row>
    <row r="381" spans="1:15" x14ac:dyDescent="0.3">
      <c r="A381" s="2" t="s">
        <v>2627</v>
      </c>
      <c r="B381" s="5">
        <v>43690</v>
      </c>
      <c r="C381" s="2" t="s">
        <v>2628</v>
      </c>
      <c r="D381" s="10" t="s">
        <v>6173</v>
      </c>
      <c r="E381" s="2">
        <v>6</v>
      </c>
      <c r="F381" s="2" t="str">
        <f>_xlfn.XLOOKUP(orders!C381,customers!$A$2:$A$1001,customers!$B$2:$B$1001,,0)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0"/>
        <v>43.019999999999996</v>
      </c>
      <c r="N381" t="str">
        <f t="shared" si="11"/>
        <v>Robusta</v>
      </c>
      <c r="O381" t="str">
        <f>_xlfn.XLOOKUP(OrderDetails[[#This Row],[Customer ID]],customers!$A$1:$A$1001,customers!$I$1:$I$1001,,0)</f>
        <v>Yes</v>
      </c>
    </row>
    <row r="382" spans="1:15" x14ac:dyDescent="0.3">
      <c r="A382" s="2" t="s">
        <v>2632</v>
      </c>
      <c r="B382" s="5">
        <v>44249</v>
      </c>
      <c r="C382" s="2" t="s">
        <v>2331</v>
      </c>
      <c r="D382" s="10" t="s">
        <v>6169</v>
      </c>
      <c r="E382" s="2">
        <v>3</v>
      </c>
      <c r="F382" s="2" t="str">
        <f>_xlfn.XLOOKUP(orders!C382,customers!$A$2:$A$1001,customers!$B$2:$B$1001,,0)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0"/>
        <v>23.31</v>
      </c>
      <c r="N382" t="str">
        <f t="shared" si="11"/>
        <v>Liberica</v>
      </c>
      <c r="O382" t="str">
        <f>_xlfn.XLOOKUP(OrderDetails[[#This Row],[Customer ID]],customers!$A$1:$A$1001,customers!$I$1:$I$1001,,0)</f>
        <v>No</v>
      </c>
    </row>
    <row r="383" spans="1:15" x14ac:dyDescent="0.3">
      <c r="A383" s="2" t="s">
        <v>2638</v>
      </c>
      <c r="B383" s="5">
        <v>44646</v>
      </c>
      <c r="C383" s="2" t="s">
        <v>2639</v>
      </c>
      <c r="D383" s="10" t="s">
        <v>6154</v>
      </c>
      <c r="E383" s="2">
        <v>5</v>
      </c>
      <c r="F383" s="2" t="str">
        <f>_xlfn.XLOOKUP(orders!C383,customers!$A$2:$A$1001,customers!$B$2:$B$1001,,0)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0"/>
        <v>14.924999999999999</v>
      </c>
      <c r="N383" t="str">
        <f t="shared" si="11"/>
        <v>Arabica</v>
      </c>
      <c r="O383" t="str">
        <f>_xlfn.XLOOKUP(OrderDetails[[#This Row],[Customer ID]],customers!$A$1:$A$1001,customers!$I$1:$I$1001,,0)</f>
        <v>Yes</v>
      </c>
    </row>
    <row r="384" spans="1:15" x14ac:dyDescent="0.3">
      <c r="A384" s="2" t="s">
        <v>2644</v>
      </c>
      <c r="B384" s="5">
        <v>43840</v>
      </c>
      <c r="C384" s="2" t="s">
        <v>2645</v>
      </c>
      <c r="D384" s="10" t="s">
        <v>6144</v>
      </c>
      <c r="E384" s="2">
        <v>3</v>
      </c>
      <c r="F384" s="2" t="str">
        <f>_xlfn.XLOOKUP(orders!C384,customers!$A$2:$A$1001,customers!$B$2:$B$1001,,0)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0"/>
        <v>21.87</v>
      </c>
      <c r="N384" t="str">
        <f t="shared" si="11"/>
        <v>Excelsa</v>
      </c>
      <c r="O384" t="str">
        <f>_xlfn.XLOOKUP(OrderDetails[[#This Row],[Customer ID]],customers!$A$1:$A$1001,customers!$I$1:$I$1001,,0)</f>
        <v>No</v>
      </c>
    </row>
    <row r="385" spans="1:15" x14ac:dyDescent="0.3">
      <c r="A385" s="2" t="s">
        <v>2650</v>
      </c>
      <c r="B385" s="5">
        <v>43586</v>
      </c>
      <c r="C385" s="2" t="s">
        <v>2651</v>
      </c>
      <c r="D385" s="10" t="s">
        <v>6176</v>
      </c>
      <c r="E385" s="2">
        <v>6</v>
      </c>
      <c r="F385" s="2" t="str">
        <f>_xlfn.XLOOKUP(orders!C385,customers!$A$2:$A$1001,customers!$B$2:$B$1001,,0)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0"/>
        <v>53.46</v>
      </c>
      <c r="N385" t="str">
        <f t="shared" si="11"/>
        <v>Excelsa</v>
      </c>
      <c r="O385" t="str">
        <f>_xlfn.XLOOKUP(OrderDetails[[#This Row],[Customer ID]],customers!$A$1:$A$1001,customers!$I$1:$I$1001,,0)</f>
        <v>Yes</v>
      </c>
    </row>
    <row r="386" spans="1:15" x14ac:dyDescent="0.3">
      <c r="A386" s="2" t="s">
        <v>2655</v>
      </c>
      <c r="B386" s="5">
        <v>43870</v>
      </c>
      <c r="C386" s="2" t="s">
        <v>2656</v>
      </c>
      <c r="D386" s="10" t="s">
        <v>6182</v>
      </c>
      <c r="E386" s="2">
        <v>4</v>
      </c>
      <c r="F386" s="2" t="str">
        <f>_xlfn.XLOOKUP(orders!C386,customers!$A$2:$A$1001,customers!$B$2:$B$1001,,0)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0"/>
        <v>119.13999999999999</v>
      </c>
      <c r="N386" t="str">
        <f t="shared" si="11"/>
        <v>Arabica</v>
      </c>
      <c r="O386" t="str">
        <f>_xlfn.XLOOKUP(OrderDetails[[#This Row],[Customer ID]],customers!$A$1:$A$1001,customers!$I$1:$I$1001,,0)</f>
        <v>No</v>
      </c>
    </row>
    <row r="387" spans="1:15" x14ac:dyDescent="0.3">
      <c r="A387" s="2" t="s">
        <v>2660</v>
      </c>
      <c r="B387" s="5">
        <v>44559</v>
      </c>
      <c r="C387" s="2" t="s">
        <v>2661</v>
      </c>
      <c r="D387" s="10" t="s">
        <v>6160</v>
      </c>
      <c r="E387" s="2">
        <v>5</v>
      </c>
      <c r="F387" s="2" t="str">
        <f>_xlfn.XLOOKUP(orders!C387,customers!$A$2:$A$1001,customers!$B$2:$B$1001,,0)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2">L387*E387</f>
        <v>43.650000000000006</v>
      </c>
      <c r="N387" t="str">
        <f t="shared" ref="N387:N450" si="13">IF(I387="Rob","Robusta",IF(I387="Ara","Arabica",IF(I387="Exc","Excelsa",IF(I387="Lib","Liberica",""))))</f>
        <v>Liberica</v>
      </c>
      <c r="O387" t="str">
        <f>_xlfn.XLOOKUP(OrderDetails[[#This Row],[Customer ID]],customers!$A$1:$A$1001,customers!$I$1:$I$1001,,0)</f>
        <v>Yes</v>
      </c>
    </row>
    <row r="388" spans="1:15" x14ac:dyDescent="0.3">
      <c r="A388" s="2" t="s">
        <v>2666</v>
      </c>
      <c r="B388" s="5">
        <v>44083</v>
      </c>
      <c r="C388" s="2" t="s">
        <v>2667</v>
      </c>
      <c r="D388" s="10" t="s">
        <v>6154</v>
      </c>
      <c r="E388" s="2">
        <v>6</v>
      </c>
      <c r="F388" s="2" t="str">
        <f>_xlfn.XLOOKUP(orders!C388,customers!$A$2:$A$1001,customers!$B$2:$B$1001,,0)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2"/>
        <v>17.91</v>
      </c>
      <c r="N388" t="str">
        <f t="shared" si="13"/>
        <v>Arabica</v>
      </c>
      <c r="O388" t="str">
        <f>_xlfn.XLOOKUP(OrderDetails[[#This Row],[Customer ID]],customers!$A$1:$A$1001,customers!$I$1:$I$1001,,0)</f>
        <v>Yes</v>
      </c>
    </row>
    <row r="389" spans="1:15" x14ac:dyDescent="0.3">
      <c r="A389" s="2" t="s">
        <v>2671</v>
      </c>
      <c r="B389" s="5">
        <v>44455</v>
      </c>
      <c r="C389" s="2" t="s">
        <v>2672</v>
      </c>
      <c r="D389" s="10" t="s">
        <v>6171</v>
      </c>
      <c r="E389" s="2">
        <v>5</v>
      </c>
      <c r="F389" s="2" t="str">
        <f>_xlfn.XLOOKUP(orders!C389,customers!$A$2:$A$1001,customers!$B$2:$B$1001,,0)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2"/>
        <v>74.25</v>
      </c>
      <c r="N389" t="str">
        <f t="shared" si="13"/>
        <v>Excelsa</v>
      </c>
      <c r="O389" t="str">
        <f>_xlfn.XLOOKUP(OrderDetails[[#This Row],[Customer ID]],customers!$A$1:$A$1001,customers!$I$1:$I$1001,,0)</f>
        <v>Yes</v>
      </c>
    </row>
    <row r="390" spans="1:15" x14ac:dyDescent="0.3">
      <c r="A390" s="2" t="s">
        <v>2677</v>
      </c>
      <c r="B390" s="5">
        <v>44130</v>
      </c>
      <c r="C390" s="2" t="s">
        <v>2678</v>
      </c>
      <c r="D390" s="10" t="s">
        <v>6150</v>
      </c>
      <c r="E390" s="2">
        <v>3</v>
      </c>
      <c r="F390" s="2" t="str">
        <f>_xlfn.XLOOKUP(orders!C390,customers!$A$2:$A$1001,customers!$B$2:$B$1001,,0)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2"/>
        <v>11.654999999999999</v>
      </c>
      <c r="N390" t="str">
        <f t="shared" si="13"/>
        <v>Liberica</v>
      </c>
      <c r="O390" t="str">
        <f>_xlfn.XLOOKUP(OrderDetails[[#This Row],[Customer ID]],customers!$A$1:$A$1001,customers!$I$1:$I$1001,,0)</f>
        <v>Yes</v>
      </c>
    </row>
    <row r="391" spans="1:15" x14ac:dyDescent="0.3">
      <c r="A391" s="2" t="s">
        <v>2683</v>
      </c>
      <c r="B391" s="5">
        <v>43536</v>
      </c>
      <c r="C391" s="2" t="s">
        <v>2684</v>
      </c>
      <c r="D391" s="10" t="s">
        <v>6169</v>
      </c>
      <c r="E391" s="2">
        <v>3</v>
      </c>
      <c r="F391" s="2" t="str">
        <f>_xlfn.XLOOKUP(orders!C391,customers!$A$2:$A$1001,customers!$B$2:$B$1001,,0)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2"/>
        <v>23.31</v>
      </c>
      <c r="N391" t="str">
        <f t="shared" si="13"/>
        <v>Liberica</v>
      </c>
      <c r="O391" t="str">
        <f>_xlfn.XLOOKUP(OrderDetails[[#This Row],[Customer ID]],customers!$A$1:$A$1001,customers!$I$1:$I$1001,,0)</f>
        <v>Yes</v>
      </c>
    </row>
    <row r="392" spans="1:15" x14ac:dyDescent="0.3">
      <c r="A392" s="2" t="s">
        <v>2689</v>
      </c>
      <c r="B392" s="5">
        <v>44245</v>
      </c>
      <c r="C392" s="2" t="s">
        <v>2690</v>
      </c>
      <c r="D392" s="10" t="s">
        <v>6144</v>
      </c>
      <c r="E392" s="2">
        <v>2</v>
      </c>
      <c r="F392" s="2" t="str">
        <f>_xlfn.XLOOKUP(orders!C392,customers!$A$2:$A$1001,customers!$B$2:$B$1001,,0)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2"/>
        <v>14.58</v>
      </c>
      <c r="N392" t="str">
        <f t="shared" si="13"/>
        <v>Excelsa</v>
      </c>
      <c r="O392" t="str">
        <f>_xlfn.XLOOKUP(OrderDetails[[#This Row],[Customer ID]],customers!$A$1:$A$1001,customers!$I$1:$I$1001,,0)</f>
        <v>Yes</v>
      </c>
    </row>
    <row r="393" spans="1:15" x14ac:dyDescent="0.3">
      <c r="A393" s="2" t="s">
        <v>2694</v>
      </c>
      <c r="B393" s="5">
        <v>44133</v>
      </c>
      <c r="C393" s="2" t="s">
        <v>2695</v>
      </c>
      <c r="D393" s="10" t="s">
        <v>6157</v>
      </c>
      <c r="E393" s="2">
        <v>2</v>
      </c>
      <c r="F393" s="2" t="str">
        <f>_xlfn.XLOOKUP(orders!C393,customers!$A$2:$A$1001,customers!$B$2:$B$1001,,0)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2"/>
        <v>13.5</v>
      </c>
      <c r="N393" t="str">
        <f t="shared" si="13"/>
        <v>Arabica</v>
      </c>
      <c r="O393" t="str">
        <f>_xlfn.XLOOKUP(OrderDetails[[#This Row],[Customer ID]],customers!$A$1:$A$1001,customers!$I$1:$I$1001,,0)</f>
        <v>No</v>
      </c>
    </row>
    <row r="394" spans="1:15" x14ac:dyDescent="0.3">
      <c r="A394" s="2" t="s">
        <v>2699</v>
      </c>
      <c r="B394" s="5">
        <v>44445</v>
      </c>
      <c r="C394" s="2" t="s">
        <v>2700</v>
      </c>
      <c r="D394" s="10" t="s">
        <v>6171</v>
      </c>
      <c r="E394" s="2">
        <v>6</v>
      </c>
      <c r="F394" s="2" t="str">
        <f>_xlfn.XLOOKUP(orders!C394,customers!$A$2:$A$1001,customers!$B$2:$B$1001,,0)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2"/>
        <v>89.1</v>
      </c>
      <c r="N394" t="str">
        <f t="shared" si="13"/>
        <v>Excelsa</v>
      </c>
      <c r="O394" t="str">
        <f>_xlfn.XLOOKUP(OrderDetails[[#This Row],[Customer ID]],customers!$A$1:$A$1001,customers!$I$1:$I$1001,,0)</f>
        <v>No</v>
      </c>
    </row>
    <row r="395" spans="1:15" x14ac:dyDescent="0.3">
      <c r="A395" s="2" t="s">
        <v>2699</v>
      </c>
      <c r="B395" s="5">
        <v>44445</v>
      </c>
      <c r="C395" s="2" t="s">
        <v>2700</v>
      </c>
      <c r="D395" s="10" t="s">
        <v>6167</v>
      </c>
      <c r="E395" s="2">
        <v>1</v>
      </c>
      <c r="F395" s="2" t="str">
        <f>_xlfn.XLOOKUP(orders!C395,customers!$A$2:$A$1001,customers!$B$2:$B$1001,,0)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2"/>
        <v>3.8849999999999998</v>
      </c>
      <c r="N395" t="str">
        <f t="shared" si="13"/>
        <v>Arabica</v>
      </c>
      <c r="O395" t="str">
        <f>_xlfn.XLOOKUP(OrderDetails[[#This Row],[Customer ID]],customers!$A$1:$A$1001,customers!$I$1:$I$1001,,0)</f>
        <v>No</v>
      </c>
    </row>
    <row r="396" spans="1:15" x14ac:dyDescent="0.3">
      <c r="A396" s="2" t="s">
        <v>2710</v>
      </c>
      <c r="B396" s="5">
        <v>44083</v>
      </c>
      <c r="C396" s="2" t="s">
        <v>2711</v>
      </c>
      <c r="D396" s="10" t="s">
        <v>6142</v>
      </c>
      <c r="E396" s="2">
        <v>4</v>
      </c>
      <c r="F396" s="2" t="str">
        <f>_xlfn.XLOOKUP(orders!C396,customers!$A$2:$A$1001,customers!$B$2:$B$1001,,0)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2"/>
        <v>109.93999999999998</v>
      </c>
      <c r="N396" t="str">
        <f t="shared" si="13"/>
        <v>Robusta</v>
      </c>
      <c r="O396" t="str">
        <f>_xlfn.XLOOKUP(OrderDetails[[#This Row],[Customer ID]],customers!$A$1:$A$1001,customers!$I$1:$I$1001,,0)</f>
        <v>No</v>
      </c>
    </row>
    <row r="397" spans="1:15" x14ac:dyDescent="0.3">
      <c r="A397" s="2" t="s">
        <v>2716</v>
      </c>
      <c r="B397" s="5">
        <v>44465</v>
      </c>
      <c r="C397" s="2" t="s">
        <v>2717</v>
      </c>
      <c r="D397" s="10" t="s">
        <v>6169</v>
      </c>
      <c r="E397" s="2">
        <v>6</v>
      </c>
      <c r="F397" s="2" t="str">
        <f>_xlfn.XLOOKUP(orders!C397,customers!$A$2:$A$1001,customers!$B$2:$B$1001,,0)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2"/>
        <v>46.62</v>
      </c>
      <c r="N397" t="str">
        <f t="shared" si="13"/>
        <v>Liberica</v>
      </c>
      <c r="O397" t="str">
        <f>_xlfn.XLOOKUP(OrderDetails[[#This Row],[Customer ID]],customers!$A$1:$A$1001,customers!$I$1:$I$1001,,0)</f>
        <v>Yes</v>
      </c>
    </row>
    <row r="398" spans="1:15" x14ac:dyDescent="0.3">
      <c r="A398" s="2" t="s">
        <v>2721</v>
      </c>
      <c r="B398" s="5">
        <v>44140</v>
      </c>
      <c r="C398" s="2" t="s">
        <v>2722</v>
      </c>
      <c r="D398" s="10" t="s">
        <v>6180</v>
      </c>
      <c r="E398" s="2">
        <v>5</v>
      </c>
      <c r="F398" s="2" t="str">
        <f>_xlfn.XLOOKUP(orders!C398,customers!$A$2:$A$1001,customers!$B$2:$B$1001,,0)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2"/>
        <v>38.849999999999994</v>
      </c>
      <c r="N398" t="str">
        <f t="shared" si="13"/>
        <v>Arabica</v>
      </c>
      <c r="O398" t="str">
        <f>_xlfn.XLOOKUP(OrderDetails[[#This Row],[Customer ID]],customers!$A$1:$A$1001,customers!$I$1:$I$1001,,0)</f>
        <v>No</v>
      </c>
    </row>
    <row r="399" spans="1:15" x14ac:dyDescent="0.3">
      <c r="A399" s="2" t="s">
        <v>2727</v>
      </c>
      <c r="B399" s="5">
        <v>43720</v>
      </c>
      <c r="C399" s="2" t="s">
        <v>2728</v>
      </c>
      <c r="D399" s="10" t="s">
        <v>6169</v>
      </c>
      <c r="E399" s="2">
        <v>4</v>
      </c>
      <c r="F399" s="2" t="str">
        <f>_xlfn.XLOOKUP(orders!C399,customers!$A$2:$A$1001,customers!$B$2:$B$1001,,0)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2"/>
        <v>31.08</v>
      </c>
      <c r="N399" t="str">
        <f t="shared" si="13"/>
        <v>Liberica</v>
      </c>
      <c r="O399" t="str">
        <f>_xlfn.XLOOKUP(OrderDetails[[#This Row],[Customer ID]],customers!$A$1:$A$1001,customers!$I$1:$I$1001,,0)</f>
        <v>Yes</v>
      </c>
    </row>
    <row r="400" spans="1:15" x14ac:dyDescent="0.3">
      <c r="A400" s="2" t="s">
        <v>2733</v>
      </c>
      <c r="B400" s="5">
        <v>43677</v>
      </c>
      <c r="C400" s="2" t="s">
        <v>2734</v>
      </c>
      <c r="D400" s="10" t="s">
        <v>6154</v>
      </c>
      <c r="E400" s="2">
        <v>6</v>
      </c>
      <c r="F400" s="2" t="str">
        <f>_xlfn.XLOOKUP(orders!C400,customers!$A$2:$A$1001,customers!$B$2:$B$1001,,0)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2"/>
        <v>17.91</v>
      </c>
      <c r="N400" t="str">
        <f t="shared" si="13"/>
        <v>Arabica</v>
      </c>
      <c r="O400" t="str">
        <f>_xlfn.XLOOKUP(OrderDetails[[#This Row],[Customer ID]],customers!$A$1:$A$1001,customers!$I$1:$I$1001,,0)</f>
        <v>Yes</v>
      </c>
    </row>
    <row r="401" spans="1:15" x14ac:dyDescent="0.3">
      <c r="A401" s="2" t="s">
        <v>2739</v>
      </c>
      <c r="B401" s="5">
        <v>43539</v>
      </c>
      <c r="C401" s="2" t="s">
        <v>2740</v>
      </c>
      <c r="D401" s="10" t="s">
        <v>6185</v>
      </c>
      <c r="E401" s="2">
        <v>6</v>
      </c>
      <c r="F401" s="2" t="str">
        <f>_xlfn.XLOOKUP(orders!C401,customers!$A$2:$A$1001,customers!$B$2:$B$1001,,0)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2"/>
        <v>167.67000000000002</v>
      </c>
      <c r="N401" t="str">
        <f t="shared" si="13"/>
        <v>Excelsa</v>
      </c>
      <c r="O401" t="str">
        <f>_xlfn.XLOOKUP(OrderDetails[[#This Row],[Customer ID]],customers!$A$1:$A$1001,customers!$I$1:$I$1001,,0)</f>
        <v>No</v>
      </c>
    </row>
    <row r="402" spans="1:15" x14ac:dyDescent="0.3">
      <c r="A402" s="2" t="s">
        <v>2745</v>
      </c>
      <c r="B402" s="5">
        <v>44332</v>
      </c>
      <c r="C402" s="2" t="s">
        <v>2746</v>
      </c>
      <c r="D402" s="10" t="s">
        <v>6170</v>
      </c>
      <c r="E402" s="2">
        <v>4</v>
      </c>
      <c r="F402" s="2" t="str">
        <f>_xlfn.XLOOKUP(orders!C402,customers!$A$2:$A$1001,customers!$B$2:$B$1001,,0)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2"/>
        <v>63.4</v>
      </c>
      <c r="N402" t="str">
        <f t="shared" si="13"/>
        <v>Liberica</v>
      </c>
      <c r="O402" t="str">
        <f>_xlfn.XLOOKUP(OrderDetails[[#This Row],[Customer ID]],customers!$A$1:$A$1001,customers!$I$1:$I$1001,,0)</f>
        <v>No</v>
      </c>
    </row>
    <row r="403" spans="1:15" x14ac:dyDescent="0.3">
      <c r="A403" s="2" t="s">
        <v>2751</v>
      </c>
      <c r="B403" s="5">
        <v>43591</v>
      </c>
      <c r="C403" s="2" t="s">
        <v>2752</v>
      </c>
      <c r="D403" s="10" t="s">
        <v>6159</v>
      </c>
      <c r="E403" s="2">
        <v>2</v>
      </c>
      <c r="F403" s="2" t="str">
        <f>_xlfn.XLOOKUP(orders!C403,customers!$A$2:$A$1001,customers!$B$2:$B$1001,,0)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2"/>
        <v>8.73</v>
      </c>
      <c r="N403" t="str">
        <f t="shared" si="13"/>
        <v>Liberica</v>
      </c>
      <c r="O403" t="str">
        <f>_xlfn.XLOOKUP(OrderDetails[[#This Row],[Customer ID]],customers!$A$1:$A$1001,customers!$I$1:$I$1001,,0)</f>
        <v>Yes</v>
      </c>
    </row>
    <row r="404" spans="1:15" x14ac:dyDescent="0.3">
      <c r="A404" s="2" t="s">
        <v>2757</v>
      </c>
      <c r="B404" s="5">
        <v>43502</v>
      </c>
      <c r="C404" s="2" t="s">
        <v>2758</v>
      </c>
      <c r="D404" s="10" t="s">
        <v>6177</v>
      </c>
      <c r="E404" s="2">
        <v>3</v>
      </c>
      <c r="F404" s="2" t="str">
        <f>_xlfn.XLOOKUP(orders!C404,customers!$A$2:$A$1001,customers!$B$2:$B$1001,,0)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2"/>
        <v>26.849999999999998</v>
      </c>
      <c r="N404" t="str">
        <f t="shared" si="13"/>
        <v>Robusta</v>
      </c>
      <c r="O404" t="str">
        <f>_xlfn.XLOOKUP(OrderDetails[[#This Row],[Customer ID]],customers!$A$1:$A$1001,customers!$I$1:$I$1001,,0)</f>
        <v>Yes</v>
      </c>
    </row>
    <row r="405" spans="1:15" x14ac:dyDescent="0.3">
      <c r="A405" s="2" t="s">
        <v>2763</v>
      </c>
      <c r="B405" s="5">
        <v>44295</v>
      </c>
      <c r="C405" s="2" t="s">
        <v>2764</v>
      </c>
      <c r="D405" s="10" t="s">
        <v>6145</v>
      </c>
      <c r="E405" s="2">
        <v>2</v>
      </c>
      <c r="F405" s="2" t="str">
        <f>_xlfn.XLOOKUP(orders!C405,customers!$A$2:$A$1001,customers!$B$2:$B$1001,,0)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2"/>
        <v>9.51</v>
      </c>
      <c r="N405" t="str">
        <f t="shared" si="13"/>
        <v>Liberica</v>
      </c>
      <c r="O405" t="str">
        <f>_xlfn.XLOOKUP(OrderDetails[[#This Row],[Customer ID]],customers!$A$1:$A$1001,customers!$I$1:$I$1001,,0)</f>
        <v>No</v>
      </c>
    </row>
    <row r="406" spans="1:15" x14ac:dyDescent="0.3">
      <c r="A406" s="2" t="s">
        <v>2769</v>
      </c>
      <c r="B406" s="5">
        <v>43971</v>
      </c>
      <c r="C406" s="2" t="s">
        <v>2770</v>
      </c>
      <c r="D406" s="10" t="s">
        <v>6147</v>
      </c>
      <c r="E406" s="2">
        <v>4</v>
      </c>
      <c r="F406" s="2" t="str">
        <f>_xlfn.XLOOKUP(orders!C406,customers!$A$2:$A$1001,customers!$B$2:$B$1001,,0)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2"/>
        <v>39.799999999999997</v>
      </c>
      <c r="N406" t="str">
        <f t="shared" si="13"/>
        <v>Arabica</v>
      </c>
      <c r="O406" t="str">
        <f>_xlfn.XLOOKUP(OrderDetails[[#This Row],[Customer ID]],customers!$A$1:$A$1001,customers!$I$1:$I$1001,,0)</f>
        <v>No</v>
      </c>
    </row>
    <row r="407" spans="1:15" x14ac:dyDescent="0.3">
      <c r="A407" s="2" t="s">
        <v>2775</v>
      </c>
      <c r="B407" s="5">
        <v>44167</v>
      </c>
      <c r="C407" s="2" t="s">
        <v>2776</v>
      </c>
      <c r="D407" s="10" t="s">
        <v>6139</v>
      </c>
      <c r="E407" s="2">
        <v>3</v>
      </c>
      <c r="F407" s="2" t="str">
        <f>_xlfn.XLOOKUP(orders!C407,customers!$A$2:$A$1001,customers!$B$2:$B$1001,,0)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2"/>
        <v>24.75</v>
      </c>
      <c r="N407" t="str">
        <f t="shared" si="13"/>
        <v>Excelsa</v>
      </c>
      <c r="O407" t="str">
        <f>_xlfn.XLOOKUP(OrderDetails[[#This Row],[Customer ID]],customers!$A$1:$A$1001,customers!$I$1:$I$1001,,0)</f>
        <v>Yes</v>
      </c>
    </row>
    <row r="408" spans="1:15" x14ac:dyDescent="0.3">
      <c r="A408" s="2" t="s">
        <v>2781</v>
      </c>
      <c r="B408" s="5">
        <v>44416</v>
      </c>
      <c r="C408" s="2" t="s">
        <v>2782</v>
      </c>
      <c r="D408" s="10" t="s">
        <v>6141</v>
      </c>
      <c r="E408" s="2">
        <v>5</v>
      </c>
      <c r="F408" s="2" t="str">
        <f>_xlfn.XLOOKUP(orders!C408,customers!$A$2:$A$1001,customers!$B$2:$B$1001,,0)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2"/>
        <v>68.75</v>
      </c>
      <c r="N408" t="str">
        <f t="shared" si="13"/>
        <v>Excelsa</v>
      </c>
      <c r="O408" t="str">
        <f>_xlfn.XLOOKUP(OrderDetails[[#This Row],[Customer ID]],customers!$A$1:$A$1001,customers!$I$1:$I$1001,,0)</f>
        <v>Yes</v>
      </c>
    </row>
    <row r="409" spans="1:15" x14ac:dyDescent="0.3">
      <c r="A409" s="2" t="s">
        <v>2787</v>
      </c>
      <c r="B409" s="5">
        <v>44595</v>
      </c>
      <c r="C409" s="2" t="s">
        <v>2788</v>
      </c>
      <c r="D409" s="10" t="s">
        <v>6139</v>
      </c>
      <c r="E409" s="2">
        <v>6</v>
      </c>
      <c r="F409" s="2" t="str">
        <f>_xlfn.XLOOKUP(orders!C409,customers!$A$2:$A$1001,customers!$B$2:$B$1001,,0)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2"/>
        <v>49.5</v>
      </c>
      <c r="N409" t="str">
        <f t="shared" si="13"/>
        <v>Excelsa</v>
      </c>
      <c r="O409" t="str">
        <f>_xlfn.XLOOKUP(OrderDetails[[#This Row],[Customer ID]],customers!$A$1:$A$1001,customers!$I$1:$I$1001,,0)</f>
        <v>No</v>
      </c>
    </row>
    <row r="410" spans="1:15" x14ac:dyDescent="0.3">
      <c r="A410" s="2" t="s">
        <v>2792</v>
      </c>
      <c r="B410" s="5">
        <v>44659</v>
      </c>
      <c r="C410" s="2" t="s">
        <v>2793</v>
      </c>
      <c r="D410" s="10" t="s">
        <v>6175</v>
      </c>
      <c r="E410" s="2">
        <v>2</v>
      </c>
      <c r="F410" s="2" t="str">
        <f>_xlfn.XLOOKUP(orders!C410,customers!$A$2:$A$1001,customers!$B$2:$B$1001,,0)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2"/>
        <v>51.749999999999993</v>
      </c>
      <c r="N410" t="str">
        <f t="shared" si="13"/>
        <v>Arabica</v>
      </c>
      <c r="O410" t="str">
        <f>_xlfn.XLOOKUP(OrderDetails[[#This Row],[Customer ID]],customers!$A$1:$A$1001,customers!$I$1:$I$1001,,0)</f>
        <v>Yes</v>
      </c>
    </row>
    <row r="411" spans="1:15" x14ac:dyDescent="0.3">
      <c r="A411" s="2" t="s">
        <v>2798</v>
      </c>
      <c r="B411" s="5">
        <v>44203</v>
      </c>
      <c r="C411" s="2" t="s">
        <v>2799</v>
      </c>
      <c r="D411" s="10" t="s">
        <v>6170</v>
      </c>
      <c r="E411" s="2">
        <v>3</v>
      </c>
      <c r="F411" s="2" t="str">
        <f>_xlfn.XLOOKUP(orders!C411,customers!$A$2:$A$1001,customers!$B$2:$B$1001,,0)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2"/>
        <v>47.55</v>
      </c>
      <c r="N411" t="str">
        <f t="shared" si="13"/>
        <v>Liberica</v>
      </c>
      <c r="O411" t="str">
        <f>_xlfn.XLOOKUP(OrderDetails[[#This Row],[Customer ID]],customers!$A$1:$A$1001,customers!$I$1:$I$1001,,0)</f>
        <v>Yes</v>
      </c>
    </row>
    <row r="412" spans="1:15" x14ac:dyDescent="0.3">
      <c r="A412" s="2" t="s">
        <v>2803</v>
      </c>
      <c r="B412" s="5">
        <v>44441</v>
      </c>
      <c r="C412" s="2" t="s">
        <v>2804</v>
      </c>
      <c r="D412" s="10" t="s">
        <v>6167</v>
      </c>
      <c r="E412" s="2">
        <v>4</v>
      </c>
      <c r="F412" s="2" t="str">
        <f>_xlfn.XLOOKUP(orders!C412,customers!$A$2:$A$1001,customers!$B$2:$B$1001,,0)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2"/>
        <v>15.54</v>
      </c>
      <c r="N412" t="str">
        <f t="shared" si="13"/>
        <v>Arabica</v>
      </c>
      <c r="O412" t="str">
        <f>_xlfn.XLOOKUP(OrderDetails[[#This Row],[Customer ID]],customers!$A$1:$A$1001,customers!$I$1:$I$1001,,0)</f>
        <v>No</v>
      </c>
    </row>
    <row r="413" spans="1:15" x14ac:dyDescent="0.3">
      <c r="A413" s="2" t="s">
        <v>2808</v>
      </c>
      <c r="B413" s="5">
        <v>44504</v>
      </c>
      <c r="C413" s="2" t="s">
        <v>2809</v>
      </c>
      <c r="D413" s="10" t="s">
        <v>6162</v>
      </c>
      <c r="E413" s="2">
        <v>6</v>
      </c>
      <c r="F413" s="2" t="str">
        <f>_xlfn.XLOOKUP(orders!C413,customers!$A$2:$A$1001,customers!$B$2:$B$1001,,0)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2"/>
        <v>87.300000000000011</v>
      </c>
      <c r="N413" t="str">
        <f t="shared" si="13"/>
        <v>Liberica</v>
      </c>
      <c r="O413" t="str">
        <f>_xlfn.XLOOKUP(OrderDetails[[#This Row],[Customer ID]],customers!$A$1:$A$1001,customers!$I$1:$I$1001,,0)</f>
        <v>Yes</v>
      </c>
    </row>
    <row r="414" spans="1:15" x14ac:dyDescent="0.3">
      <c r="A414" s="2" t="s">
        <v>2813</v>
      </c>
      <c r="B414" s="5">
        <v>44410</v>
      </c>
      <c r="C414" s="2" t="s">
        <v>2814</v>
      </c>
      <c r="D414" s="10" t="s">
        <v>6155</v>
      </c>
      <c r="E414" s="2">
        <v>5</v>
      </c>
      <c r="F414" s="2" t="str">
        <f>_xlfn.XLOOKUP(orders!C414,customers!$A$2:$A$1001,customers!$B$2:$B$1001,,0)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2"/>
        <v>56.25</v>
      </c>
      <c r="N414" t="str">
        <f t="shared" si="13"/>
        <v>Arabica</v>
      </c>
      <c r="O414" t="str">
        <f>_xlfn.XLOOKUP(OrderDetails[[#This Row],[Customer ID]],customers!$A$1:$A$1001,customers!$I$1:$I$1001,,0)</f>
        <v>Yes</v>
      </c>
    </row>
    <row r="415" spans="1:15" x14ac:dyDescent="0.3">
      <c r="A415" s="2" t="s">
        <v>2818</v>
      </c>
      <c r="B415" s="5">
        <v>43857</v>
      </c>
      <c r="C415" s="2" t="s">
        <v>2819</v>
      </c>
      <c r="D415" s="10" t="s">
        <v>6164</v>
      </c>
      <c r="E415" s="2">
        <v>1</v>
      </c>
      <c r="F415" s="2" t="str">
        <f>_xlfn.XLOOKUP(orders!C415,customers!$A$2:$A$1001,customers!$B$2:$B$1001,,0)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2"/>
        <v>36.454999999999998</v>
      </c>
      <c r="N415" t="str">
        <f t="shared" si="13"/>
        <v>Liberica</v>
      </c>
      <c r="O415" t="str">
        <f>_xlfn.XLOOKUP(OrderDetails[[#This Row],[Customer ID]],customers!$A$1:$A$1001,customers!$I$1:$I$1001,,0)</f>
        <v>Yes</v>
      </c>
    </row>
    <row r="416" spans="1:15" x14ac:dyDescent="0.3">
      <c r="A416" s="2" t="s">
        <v>2824</v>
      </c>
      <c r="B416" s="5">
        <v>43802</v>
      </c>
      <c r="C416" s="2" t="s">
        <v>2825</v>
      </c>
      <c r="D416" s="10" t="s">
        <v>6178</v>
      </c>
      <c r="E416" s="2">
        <v>3</v>
      </c>
      <c r="F416" s="2" t="str">
        <f>_xlfn.XLOOKUP(orders!C416,customers!$A$2:$A$1001,customers!$B$2:$B$1001,,0)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2"/>
        <v>10.754999999999999</v>
      </c>
      <c r="N416" t="str">
        <f t="shared" si="13"/>
        <v>Robusta</v>
      </c>
      <c r="O416" t="str">
        <f>_xlfn.XLOOKUP(OrderDetails[[#This Row],[Customer ID]],customers!$A$1:$A$1001,customers!$I$1:$I$1001,,0)</f>
        <v>Yes</v>
      </c>
    </row>
    <row r="417" spans="1:15" x14ac:dyDescent="0.3">
      <c r="A417" s="2" t="s">
        <v>2829</v>
      </c>
      <c r="B417" s="5">
        <v>43683</v>
      </c>
      <c r="C417" s="2" t="s">
        <v>2830</v>
      </c>
      <c r="D417" s="10" t="s">
        <v>6174</v>
      </c>
      <c r="E417" s="2">
        <v>3</v>
      </c>
      <c r="F417" s="2" t="str">
        <f>_xlfn.XLOOKUP(orders!C417,customers!$A$2:$A$1001,customers!$B$2:$B$1001,,0)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2"/>
        <v>8.9550000000000001</v>
      </c>
      <c r="N417" t="str">
        <f t="shared" si="13"/>
        <v>Robusta</v>
      </c>
      <c r="O417" t="str">
        <f>_xlfn.XLOOKUP(OrderDetails[[#This Row],[Customer ID]],customers!$A$1:$A$1001,customers!$I$1:$I$1001,,0)</f>
        <v>No</v>
      </c>
    </row>
    <row r="418" spans="1:15" x14ac:dyDescent="0.3">
      <c r="A418" s="2" t="s">
        <v>2834</v>
      </c>
      <c r="B418" s="5">
        <v>43901</v>
      </c>
      <c r="C418" s="2" t="s">
        <v>2835</v>
      </c>
      <c r="D418" s="10" t="s">
        <v>6180</v>
      </c>
      <c r="E418" s="2">
        <v>3</v>
      </c>
      <c r="F418" s="2" t="str">
        <f>_xlfn.XLOOKUP(orders!C418,customers!$A$2:$A$1001,customers!$B$2:$B$1001,,0)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2"/>
        <v>23.31</v>
      </c>
      <c r="N418" t="str">
        <f t="shared" si="13"/>
        <v>Arabica</v>
      </c>
      <c r="O418" t="str">
        <f>_xlfn.XLOOKUP(OrderDetails[[#This Row],[Customer ID]],customers!$A$1:$A$1001,customers!$I$1:$I$1001,,0)</f>
        <v>Yes</v>
      </c>
    </row>
    <row r="419" spans="1:15" x14ac:dyDescent="0.3">
      <c r="A419" s="2" t="s">
        <v>2839</v>
      </c>
      <c r="B419" s="5">
        <v>44457</v>
      </c>
      <c r="C419" s="2" t="s">
        <v>2840</v>
      </c>
      <c r="D419" s="10" t="s">
        <v>6182</v>
      </c>
      <c r="E419" s="2">
        <v>1</v>
      </c>
      <c r="F419" s="2" t="str">
        <f>_xlfn.XLOOKUP(orders!C419,customers!$A$2:$A$1001,customers!$B$2:$B$1001,,0)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2"/>
        <v>29.784999999999997</v>
      </c>
      <c r="N419" t="str">
        <f t="shared" si="13"/>
        <v>Arabica</v>
      </c>
      <c r="O419" t="str">
        <f>_xlfn.XLOOKUP(OrderDetails[[#This Row],[Customer ID]],customers!$A$1:$A$1001,customers!$I$1:$I$1001,,0)</f>
        <v>Yes</v>
      </c>
    </row>
    <row r="420" spans="1:15" x14ac:dyDescent="0.3">
      <c r="A420" s="2" t="s">
        <v>2844</v>
      </c>
      <c r="B420" s="5">
        <v>44142</v>
      </c>
      <c r="C420" s="2" t="s">
        <v>2845</v>
      </c>
      <c r="D420" s="10" t="s">
        <v>6182</v>
      </c>
      <c r="E420" s="2">
        <v>5</v>
      </c>
      <c r="F420" s="2" t="str">
        <f>_xlfn.XLOOKUP(orders!C420,customers!$A$2:$A$1001,customers!$B$2:$B$1001,,0)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2"/>
        <v>148.92499999999998</v>
      </c>
      <c r="N420" t="str">
        <f t="shared" si="13"/>
        <v>Arabica</v>
      </c>
      <c r="O420" t="str">
        <f>_xlfn.XLOOKUP(OrderDetails[[#This Row],[Customer ID]],customers!$A$1:$A$1001,customers!$I$1:$I$1001,,0)</f>
        <v>Yes</v>
      </c>
    </row>
    <row r="421" spans="1:15" x14ac:dyDescent="0.3">
      <c r="A421" s="2" t="s">
        <v>2849</v>
      </c>
      <c r="B421" s="5">
        <v>44739</v>
      </c>
      <c r="C421" s="2" t="s">
        <v>2850</v>
      </c>
      <c r="D421" s="10" t="s">
        <v>6160</v>
      </c>
      <c r="E421" s="2">
        <v>1</v>
      </c>
      <c r="F421" s="2" t="str">
        <f>_xlfn.XLOOKUP(orders!C421,customers!$A$2:$A$1001,customers!$B$2:$B$1001,,0)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2"/>
        <v>8.73</v>
      </c>
      <c r="N421" t="str">
        <f t="shared" si="13"/>
        <v>Liberica</v>
      </c>
      <c r="O421" t="str">
        <f>_xlfn.XLOOKUP(OrderDetails[[#This Row],[Customer ID]],customers!$A$1:$A$1001,customers!$I$1:$I$1001,,0)</f>
        <v>Yes</v>
      </c>
    </row>
    <row r="422" spans="1:15" x14ac:dyDescent="0.3">
      <c r="A422" s="2" t="s">
        <v>2855</v>
      </c>
      <c r="B422" s="5">
        <v>43866</v>
      </c>
      <c r="C422" s="2" t="s">
        <v>2586</v>
      </c>
      <c r="D422" s="10" t="s">
        <v>6169</v>
      </c>
      <c r="E422" s="2">
        <v>4</v>
      </c>
      <c r="F422" s="2" t="str">
        <f>_xlfn.XLOOKUP(orders!C422,customers!$A$2:$A$1001,customers!$B$2:$B$1001,,0)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2"/>
        <v>31.08</v>
      </c>
      <c r="N422" t="str">
        <f t="shared" si="13"/>
        <v>Liberica</v>
      </c>
      <c r="O422" t="str">
        <f>_xlfn.XLOOKUP(OrderDetails[[#This Row],[Customer ID]],customers!$A$1:$A$1001,customers!$I$1:$I$1001,,0)</f>
        <v>No</v>
      </c>
    </row>
    <row r="423" spans="1:15" x14ac:dyDescent="0.3">
      <c r="A423" s="2" t="s">
        <v>2855</v>
      </c>
      <c r="B423" s="5">
        <v>43866</v>
      </c>
      <c r="C423" s="2" t="s">
        <v>2586</v>
      </c>
      <c r="D423" s="10" t="s">
        <v>6168</v>
      </c>
      <c r="E423" s="2">
        <v>6</v>
      </c>
      <c r="F423" s="2" t="str">
        <f>_xlfn.XLOOKUP(orders!C423,customers!$A$2:$A$1001,customers!$B$2:$B$1001,,0)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2"/>
        <v>137.31</v>
      </c>
      <c r="N423" t="str">
        <f t="shared" si="13"/>
        <v>Arabica</v>
      </c>
      <c r="O423" t="str">
        <f>_xlfn.XLOOKUP(OrderDetails[[#This Row],[Customer ID]],customers!$A$1:$A$1001,customers!$I$1:$I$1001,,0)</f>
        <v>No</v>
      </c>
    </row>
    <row r="424" spans="1:15" x14ac:dyDescent="0.3">
      <c r="A424" s="2" t="s">
        <v>2866</v>
      </c>
      <c r="B424" s="5">
        <v>43868</v>
      </c>
      <c r="C424" s="2" t="s">
        <v>2867</v>
      </c>
      <c r="D424" s="10" t="s">
        <v>6158</v>
      </c>
      <c r="E424" s="2">
        <v>5</v>
      </c>
      <c r="F424" s="2" t="str">
        <f>_xlfn.XLOOKUP(orders!C424,customers!$A$2:$A$1001,customers!$B$2:$B$1001,,0)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2"/>
        <v>29.849999999999998</v>
      </c>
      <c r="N424" t="str">
        <f t="shared" si="13"/>
        <v>Arabica</v>
      </c>
      <c r="O424" t="str">
        <f>_xlfn.XLOOKUP(OrderDetails[[#This Row],[Customer ID]],customers!$A$1:$A$1001,customers!$I$1:$I$1001,,0)</f>
        <v>No</v>
      </c>
    </row>
    <row r="425" spans="1:15" x14ac:dyDescent="0.3">
      <c r="A425" s="2" t="s">
        <v>2871</v>
      </c>
      <c r="B425" s="5">
        <v>44183</v>
      </c>
      <c r="C425" s="2" t="s">
        <v>2872</v>
      </c>
      <c r="D425" s="10" t="s">
        <v>6146</v>
      </c>
      <c r="E425" s="2">
        <v>3</v>
      </c>
      <c r="F425" s="2" t="str">
        <f>_xlfn.XLOOKUP(orders!C425,customers!$A$2:$A$1001,customers!$B$2:$B$1001,,0)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2"/>
        <v>17.91</v>
      </c>
      <c r="N425" t="str">
        <f t="shared" si="13"/>
        <v>Robusta</v>
      </c>
      <c r="O425" t="str">
        <f>_xlfn.XLOOKUP(OrderDetails[[#This Row],[Customer ID]],customers!$A$1:$A$1001,customers!$I$1:$I$1001,,0)</f>
        <v>No</v>
      </c>
    </row>
    <row r="426" spans="1:15" x14ac:dyDescent="0.3">
      <c r="A426" s="2" t="s">
        <v>2876</v>
      </c>
      <c r="B426" s="5">
        <v>44431</v>
      </c>
      <c r="C426" s="2" t="s">
        <v>2877</v>
      </c>
      <c r="D426" s="10" t="s">
        <v>6176</v>
      </c>
      <c r="E426" s="2">
        <v>3</v>
      </c>
      <c r="F426" s="2" t="str">
        <f>_xlfn.XLOOKUP(orders!C426,customers!$A$2:$A$1001,customers!$B$2:$B$1001,,0)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2"/>
        <v>26.73</v>
      </c>
      <c r="N426" t="str">
        <f t="shared" si="13"/>
        <v>Excelsa</v>
      </c>
      <c r="O426" t="str">
        <f>_xlfn.XLOOKUP(OrderDetails[[#This Row],[Customer ID]],customers!$A$1:$A$1001,customers!$I$1:$I$1001,,0)</f>
        <v>Yes</v>
      </c>
    </row>
    <row r="427" spans="1:15" x14ac:dyDescent="0.3">
      <c r="A427" s="2" t="s">
        <v>2882</v>
      </c>
      <c r="B427" s="5">
        <v>44428</v>
      </c>
      <c r="C427" s="2" t="s">
        <v>2883</v>
      </c>
      <c r="D427" s="10" t="s">
        <v>6177</v>
      </c>
      <c r="E427" s="2">
        <v>2</v>
      </c>
      <c r="F427" s="2" t="str">
        <f>_xlfn.XLOOKUP(orders!C427,customers!$A$2:$A$1001,customers!$B$2:$B$1001,,0)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2"/>
        <v>17.899999999999999</v>
      </c>
      <c r="N427" t="str">
        <f t="shared" si="13"/>
        <v>Robusta</v>
      </c>
      <c r="O427" t="str">
        <f>_xlfn.XLOOKUP(OrderDetails[[#This Row],[Customer ID]],customers!$A$1:$A$1001,customers!$I$1:$I$1001,,0)</f>
        <v>No</v>
      </c>
    </row>
    <row r="428" spans="1:15" x14ac:dyDescent="0.3">
      <c r="A428" s="2" t="s">
        <v>2888</v>
      </c>
      <c r="B428" s="5">
        <v>43556</v>
      </c>
      <c r="C428" s="2" t="s">
        <v>2889</v>
      </c>
      <c r="D428" s="10" t="s">
        <v>6178</v>
      </c>
      <c r="E428" s="2">
        <v>4</v>
      </c>
      <c r="F428" s="2" t="str">
        <f>_xlfn.XLOOKUP(orders!C428,customers!$A$2:$A$1001,customers!$B$2:$B$1001,,0)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2"/>
        <v>14.339999999999998</v>
      </c>
      <c r="N428" t="str">
        <f t="shared" si="13"/>
        <v>Robusta</v>
      </c>
      <c r="O428" t="str">
        <f>_xlfn.XLOOKUP(OrderDetails[[#This Row],[Customer ID]],customers!$A$1:$A$1001,customers!$I$1:$I$1001,,0)</f>
        <v>Yes</v>
      </c>
    </row>
    <row r="429" spans="1:15" x14ac:dyDescent="0.3">
      <c r="A429" s="2" t="s">
        <v>2894</v>
      </c>
      <c r="B429" s="5">
        <v>44224</v>
      </c>
      <c r="C429" s="2" t="s">
        <v>2895</v>
      </c>
      <c r="D429" s="10" t="s">
        <v>6175</v>
      </c>
      <c r="E429" s="2">
        <v>3</v>
      </c>
      <c r="F429" s="2" t="str">
        <f>_xlfn.XLOOKUP(orders!C429,customers!$A$2:$A$1001,customers!$B$2:$B$1001,,0)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2"/>
        <v>77.624999999999986</v>
      </c>
      <c r="N429" t="str">
        <f t="shared" si="13"/>
        <v>Arabica</v>
      </c>
      <c r="O429" t="str">
        <f>_xlfn.XLOOKUP(OrderDetails[[#This Row],[Customer ID]],customers!$A$1:$A$1001,customers!$I$1:$I$1001,,0)</f>
        <v>Yes</v>
      </c>
    </row>
    <row r="430" spans="1:15" x14ac:dyDescent="0.3">
      <c r="A430" s="2" t="s">
        <v>2899</v>
      </c>
      <c r="B430" s="5">
        <v>43759</v>
      </c>
      <c r="C430" s="2" t="s">
        <v>2900</v>
      </c>
      <c r="D430" s="10" t="s">
        <v>6179</v>
      </c>
      <c r="E430" s="2">
        <v>5</v>
      </c>
      <c r="F430" s="2" t="str">
        <f>_xlfn.XLOOKUP(orders!C430,customers!$A$2:$A$1001,customers!$B$2:$B$1001,,0)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2"/>
        <v>59.75</v>
      </c>
      <c r="N430" t="str">
        <f t="shared" si="13"/>
        <v>Robusta</v>
      </c>
      <c r="O430" t="str">
        <f>_xlfn.XLOOKUP(OrderDetails[[#This Row],[Customer ID]],customers!$A$1:$A$1001,customers!$I$1:$I$1001,,0)</f>
        <v>No</v>
      </c>
    </row>
    <row r="431" spans="1:15" x14ac:dyDescent="0.3">
      <c r="A431" s="2" t="s">
        <v>2905</v>
      </c>
      <c r="B431" s="5">
        <v>44367</v>
      </c>
      <c r="C431" s="2" t="s">
        <v>2586</v>
      </c>
      <c r="D431" s="10" t="s">
        <v>6140</v>
      </c>
      <c r="E431" s="2">
        <v>6</v>
      </c>
      <c r="F431" s="2" t="str">
        <f>_xlfn.XLOOKUP(orders!C431,customers!$A$2:$A$1001,customers!$B$2:$B$1001,,0)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2"/>
        <v>77.699999999999989</v>
      </c>
      <c r="N431" t="str">
        <f t="shared" si="13"/>
        <v>Arabica</v>
      </c>
      <c r="O431" t="str">
        <f>_xlfn.XLOOKUP(OrderDetails[[#This Row],[Customer ID]],customers!$A$1:$A$1001,customers!$I$1:$I$1001,,0)</f>
        <v>No</v>
      </c>
    </row>
    <row r="432" spans="1:15" x14ac:dyDescent="0.3">
      <c r="A432" s="2" t="s">
        <v>2911</v>
      </c>
      <c r="B432" s="5">
        <v>44504</v>
      </c>
      <c r="C432" s="2" t="s">
        <v>2912</v>
      </c>
      <c r="D432" s="10" t="s">
        <v>6163</v>
      </c>
      <c r="E432" s="2">
        <v>2</v>
      </c>
      <c r="F432" s="2" t="str">
        <f>_xlfn.XLOOKUP(orders!C432,customers!$A$2:$A$1001,customers!$B$2:$B$1001,,0)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2"/>
        <v>5.3699999999999992</v>
      </c>
      <c r="N432" t="str">
        <f t="shared" si="13"/>
        <v>Robusta</v>
      </c>
      <c r="O432" t="str">
        <f>_xlfn.XLOOKUP(OrderDetails[[#This Row],[Customer ID]],customers!$A$1:$A$1001,customers!$I$1:$I$1001,,0)</f>
        <v>Yes</v>
      </c>
    </row>
    <row r="433" spans="1:15" x14ac:dyDescent="0.3">
      <c r="A433" s="2" t="s">
        <v>2917</v>
      </c>
      <c r="B433" s="5">
        <v>44291</v>
      </c>
      <c r="C433" s="2" t="s">
        <v>2918</v>
      </c>
      <c r="D433" s="10" t="s">
        <v>6185</v>
      </c>
      <c r="E433" s="2">
        <v>3</v>
      </c>
      <c r="F433" s="2" t="str">
        <f>_xlfn.XLOOKUP(orders!C433,customers!$A$2:$A$1001,customers!$B$2:$B$1001,,0)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2"/>
        <v>83.835000000000008</v>
      </c>
      <c r="N433" t="str">
        <f t="shared" si="13"/>
        <v>Excelsa</v>
      </c>
      <c r="O433" t="str">
        <f>_xlfn.XLOOKUP(OrderDetails[[#This Row],[Customer ID]],customers!$A$1:$A$1001,customers!$I$1:$I$1001,,0)</f>
        <v>Yes</v>
      </c>
    </row>
    <row r="434" spans="1:15" x14ac:dyDescent="0.3">
      <c r="A434" s="2" t="s">
        <v>2923</v>
      </c>
      <c r="B434" s="5">
        <v>43808</v>
      </c>
      <c r="C434" s="2" t="s">
        <v>2924</v>
      </c>
      <c r="D434" s="10" t="s">
        <v>6155</v>
      </c>
      <c r="E434" s="2">
        <v>2</v>
      </c>
      <c r="F434" s="2" t="str">
        <f>_xlfn.XLOOKUP(orders!C434,customers!$A$2:$A$1001,customers!$B$2:$B$1001,,0)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2"/>
        <v>22.5</v>
      </c>
      <c r="N434" t="str">
        <f t="shared" si="13"/>
        <v>Arabica</v>
      </c>
      <c r="O434" t="str">
        <f>_xlfn.XLOOKUP(OrderDetails[[#This Row],[Customer ID]],customers!$A$1:$A$1001,customers!$I$1:$I$1001,,0)</f>
        <v>No</v>
      </c>
    </row>
    <row r="435" spans="1:15" x14ac:dyDescent="0.3">
      <c r="A435" s="2" t="s">
        <v>2928</v>
      </c>
      <c r="B435" s="5">
        <v>44563</v>
      </c>
      <c r="C435" s="2" t="s">
        <v>2929</v>
      </c>
      <c r="D435" s="10" t="s">
        <v>6181</v>
      </c>
      <c r="E435" s="2">
        <v>6</v>
      </c>
      <c r="F435" s="2" t="str">
        <f>_xlfn.XLOOKUP(orders!C435,customers!$A$2:$A$1001,customers!$B$2:$B$1001,,0)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2"/>
        <v>200.78999999999996</v>
      </c>
      <c r="N435" t="str">
        <f t="shared" si="13"/>
        <v>Liberica</v>
      </c>
      <c r="O435" t="str">
        <f>_xlfn.XLOOKUP(OrderDetails[[#This Row],[Customer ID]],customers!$A$1:$A$1001,customers!$I$1:$I$1001,,0)</f>
        <v>Yes</v>
      </c>
    </row>
    <row r="436" spans="1:15" x14ac:dyDescent="0.3">
      <c r="A436" s="2" t="s">
        <v>2934</v>
      </c>
      <c r="B436" s="5">
        <v>43807</v>
      </c>
      <c r="C436" s="2" t="s">
        <v>2935</v>
      </c>
      <c r="D436" s="10" t="s">
        <v>6155</v>
      </c>
      <c r="E436" s="2">
        <v>6</v>
      </c>
      <c r="F436" s="2" t="str">
        <f>_xlfn.XLOOKUP(orders!C436,customers!$A$2:$A$1001,customers!$B$2:$B$1001,,0)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2"/>
        <v>67.5</v>
      </c>
      <c r="N436" t="str">
        <f t="shared" si="13"/>
        <v>Arabica</v>
      </c>
      <c r="O436" t="str">
        <f>_xlfn.XLOOKUP(OrderDetails[[#This Row],[Customer ID]],customers!$A$1:$A$1001,customers!$I$1:$I$1001,,0)</f>
        <v>No</v>
      </c>
    </row>
    <row r="437" spans="1:15" x14ac:dyDescent="0.3">
      <c r="A437" s="2" t="s">
        <v>2939</v>
      </c>
      <c r="B437" s="5">
        <v>44528</v>
      </c>
      <c r="C437" s="2" t="s">
        <v>2940</v>
      </c>
      <c r="D437" s="10" t="s">
        <v>6139</v>
      </c>
      <c r="E437" s="2">
        <v>1</v>
      </c>
      <c r="F437" s="2" t="str">
        <f>_xlfn.XLOOKUP(orders!C437,customers!$A$2:$A$1001,customers!$B$2:$B$1001,,0)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2"/>
        <v>8.25</v>
      </c>
      <c r="N437" t="str">
        <f t="shared" si="13"/>
        <v>Excelsa</v>
      </c>
      <c r="O437" t="str">
        <f>_xlfn.XLOOKUP(OrderDetails[[#This Row],[Customer ID]],customers!$A$1:$A$1001,customers!$I$1:$I$1001,,0)</f>
        <v>No</v>
      </c>
    </row>
    <row r="438" spans="1:15" x14ac:dyDescent="0.3">
      <c r="A438" s="2" t="s">
        <v>2945</v>
      </c>
      <c r="B438" s="5">
        <v>44631</v>
      </c>
      <c r="C438" s="2" t="s">
        <v>2946</v>
      </c>
      <c r="D438" s="10" t="s">
        <v>6145</v>
      </c>
      <c r="E438" s="2">
        <v>2</v>
      </c>
      <c r="F438" s="2" t="str">
        <f>_xlfn.XLOOKUP(orders!C438,customers!$A$2:$A$1001,customers!$B$2:$B$1001,,0)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2"/>
        <v>9.51</v>
      </c>
      <c r="N438" t="str">
        <f t="shared" si="13"/>
        <v>Liberica</v>
      </c>
      <c r="O438" t="str">
        <f>_xlfn.XLOOKUP(OrderDetails[[#This Row],[Customer ID]],customers!$A$1:$A$1001,customers!$I$1:$I$1001,,0)</f>
        <v>Yes</v>
      </c>
    </row>
    <row r="439" spans="1:15" x14ac:dyDescent="0.3">
      <c r="A439" s="2" t="s">
        <v>2951</v>
      </c>
      <c r="B439" s="5">
        <v>44213</v>
      </c>
      <c r="C439" s="2" t="s">
        <v>2952</v>
      </c>
      <c r="D439" s="10" t="s">
        <v>6165</v>
      </c>
      <c r="E439" s="2">
        <v>1</v>
      </c>
      <c r="F439" s="2" t="str">
        <f>_xlfn.XLOOKUP(orders!C439,customers!$A$2:$A$1001,customers!$B$2:$B$1001,,0)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2"/>
        <v>29.784999999999997</v>
      </c>
      <c r="N439" t="str">
        <f t="shared" si="13"/>
        <v>Liberica</v>
      </c>
      <c r="O439" t="str">
        <f>_xlfn.XLOOKUP(OrderDetails[[#This Row],[Customer ID]],customers!$A$1:$A$1001,customers!$I$1:$I$1001,,0)</f>
        <v>No</v>
      </c>
    </row>
    <row r="440" spans="1:15" x14ac:dyDescent="0.3">
      <c r="A440" s="2" t="s">
        <v>2956</v>
      </c>
      <c r="B440" s="5">
        <v>43483</v>
      </c>
      <c r="C440" s="2" t="s">
        <v>3042</v>
      </c>
      <c r="D440" s="10" t="s">
        <v>6169</v>
      </c>
      <c r="E440" s="2">
        <v>2</v>
      </c>
      <c r="F440" s="2" t="str">
        <f>_xlfn.XLOOKUP(orders!C440,customers!$A$2:$A$1001,customers!$B$2:$B$1001,,0)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2"/>
        <v>15.54</v>
      </c>
      <c r="N440" t="str">
        <f t="shared" si="13"/>
        <v>Liberica</v>
      </c>
      <c r="O440" t="str">
        <f>_xlfn.XLOOKUP(OrderDetails[[#This Row],[Customer ID]],customers!$A$1:$A$1001,customers!$I$1:$I$1001,,0)</f>
        <v>No</v>
      </c>
    </row>
    <row r="441" spans="1:15" x14ac:dyDescent="0.3">
      <c r="A441" s="2" t="s">
        <v>2962</v>
      </c>
      <c r="B441" s="5">
        <v>43562</v>
      </c>
      <c r="C441" s="2" t="s">
        <v>2963</v>
      </c>
      <c r="D441" s="10" t="s">
        <v>6176</v>
      </c>
      <c r="E441" s="2">
        <v>4</v>
      </c>
      <c r="F441" s="2" t="str">
        <f>_xlfn.XLOOKUP(orders!C441,customers!$A$2:$A$1001,customers!$B$2:$B$1001,,0)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2"/>
        <v>35.64</v>
      </c>
      <c r="N441" t="str">
        <f t="shared" si="13"/>
        <v>Excelsa</v>
      </c>
      <c r="O441" t="str">
        <f>_xlfn.XLOOKUP(OrderDetails[[#This Row],[Customer ID]],customers!$A$1:$A$1001,customers!$I$1:$I$1001,,0)</f>
        <v>No</v>
      </c>
    </row>
    <row r="442" spans="1:15" x14ac:dyDescent="0.3">
      <c r="A442" s="2" t="s">
        <v>2968</v>
      </c>
      <c r="B442" s="5">
        <v>44230</v>
      </c>
      <c r="C442" s="2" t="s">
        <v>2969</v>
      </c>
      <c r="D442" s="10" t="s">
        <v>6175</v>
      </c>
      <c r="E442" s="2">
        <v>4</v>
      </c>
      <c r="F442" s="2" t="str">
        <f>_xlfn.XLOOKUP(orders!C442,customers!$A$2:$A$1001,customers!$B$2:$B$1001,,0)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2"/>
        <v>103.49999999999999</v>
      </c>
      <c r="N442" t="str">
        <f t="shared" si="13"/>
        <v>Arabica</v>
      </c>
      <c r="O442" t="str">
        <f>_xlfn.XLOOKUP(OrderDetails[[#This Row],[Customer ID]],customers!$A$1:$A$1001,customers!$I$1:$I$1001,,0)</f>
        <v>Yes</v>
      </c>
    </row>
    <row r="443" spans="1:15" x14ac:dyDescent="0.3">
      <c r="A443" s="2" t="s">
        <v>2974</v>
      </c>
      <c r="B443" s="5">
        <v>43573</v>
      </c>
      <c r="C443" s="2" t="s">
        <v>2975</v>
      </c>
      <c r="D443" s="10" t="s">
        <v>6183</v>
      </c>
      <c r="E443" s="2">
        <v>3</v>
      </c>
      <c r="F443" s="2" t="str">
        <f>_xlfn.XLOOKUP(orders!C443,customers!$A$2:$A$1001,customers!$B$2:$B$1001,,0)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2"/>
        <v>36.450000000000003</v>
      </c>
      <c r="N443" t="str">
        <f t="shared" si="13"/>
        <v>Excelsa</v>
      </c>
      <c r="O443" t="str">
        <f>_xlfn.XLOOKUP(OrderDetails[[#This Row],[Customer ID]],customers!$A$1:$A$1001,customers!$I$1:$I$1001,,0)</f>
        <v>Yes</v>
      </c>
    </row>
    <row r="444" spans="1:15" x14ac:dyDescent="0.3">
      <c r="A444" s="2" t="s">
        <v>2980</v>
      </c>
      <c r="B444" s="5">
        <v>44384</v>
      </c>
      <c r="C444" s="2" t="s">
        <v>2981</v>
      </c>
      <c r="D444" s="10" t="s">
        <v>6173</v>
      </c>
      <c r="E444" s="2">
        <v>5</v>
      </c>
      <c r="F444" s="2" t="str">
        <f>_xlfn.XLOOKUP(orders!C444,customers!$A$2:$A$1001,customers!$B$2:$B$1001,,0)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2"/>
        <v>35.849999999999994</v>
      </c>
      <c r="N444" t="str">
        <f t="shared" si="13"/>
        <v>Robusta</v>
      </c>
      <c r="O444" t="str">
        <f>_xlfn.XLOOKUP(OrderDetails[[#This Row],[Customer ID]],customers!$A$1:$A$1001,customers!$I$1:$I$1001,,0)</f>
        <v>No</v>
      </c>
    </row>
    <row r="445" spans="1:15" x14ac:dyDescent="0.3">
      <c r="A445" s="2" t="s">
        <v>2986</v>
      </c>
      <c r="B445" s="5">
        <v>44250</v>
      </c>
      <c r="C445" s="2" t="s">
        <v>2987</v>
      </c>
      <c r="D445" s="10" t="s">
        <v>6184</v>
      </c>
      <c r="E445" s="2">
        <v>5</v>
      </c>
      <c r="F445" s="2" t="str">
        <f>_xlfn.XLOOKUP(orders!C445,customers!$A$2:$A$1001,customers!$B$2:$B$1001,,0)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2"/>
        <v>22.274999999999999</v>
      </c>
      <c r="N445" t="str">
        <f t="shared" si="13"/>
        <v>Excelsa</v>
      </c>
      <c r="O445" t="str">
        <f>_xlfn.XLOOKUP(OrderDetails[[#This Row],[Customer ID]],customers!$A$1:$A$1001,customers!$I$1:$I$1001,,0)</f>
        <v>Yes</v>
      </c>
    </row>
    <row r="446" spans="1:15" x14ac:dyDescent="0.3">
      <c r="A446" s="2" t="s">
        <v>2992</v>
      </c>
      <c r="B446" s="5">
        <v>44418</v>
      </c>
      <c r="C446" s="2" t="s">
        <v>2993</v>
      </c>
      <c r="D446" s="10" t="s">
        <v>6156</v>
      </c>
      <c r="E446" s="2">
        <v>6</v>
      </c>
      <c r="F446" s="2" t="str">
        <f>_xlfn.XLOOKUP(orders!C446,customers!$A$2:$A$1001,customers!$B$2:$B$1001,,0)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2"/>
        <v>24.75</v>
      </c>
      <c r="N446" t="str">
        <f t="shared" si="13"/>
        <v>Excelsa</v>
      </c>
      <c r="O446" t="str">
        <f>_xlfn.XLOOKUP(OrderDetails[[#This Row],[Customer ID]],customers!$A$1:$A$1001,customers!$I$1:$I$1001,,0)</f>
        <v>No</v>
      </c>
    </row>
    <row r="447" spans="1:15" x14ac:dyDescent="0.3">
      <c r="A447" s="2" t="s">
        <v>2999</v>
      </c>
      <c r="B447" s="5">
        <v>43784</v>
      </c>
      <c r="C447" s="2" t="s">
        <v>3000</v>
      </c>
      <c r="D447" s="10" t="s">
        <v>6181</v>
      </c>
      <c r="E447" s="2">
        <v>2</v>
      </c>
      <c r="F447" s="2" t="str">
        <f>_xlfn.XLOOKUP(orders!C447,customers!$A$2:$A$1001,customers!$B$2:$B$1001,,0)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2"/>
        <v>66.929999999999993</v>
      </c>
      <c r="N447" t="str">
        <f t="shared" si="13"/>
        <v>Liberica</v>
      </c>
      <c r="O447" t="str">
        <f>_xlfn.XLOOKUP(OrderDetails[[#This Row],[Customer ID]],customers!$A$1:$A$1001,customers!$I$1:$I$1001,,0)</f>
        <v>Yes</v>
      </c>
    </row>
    <row r="448" spans="1:15" x14ac:dyDescent="0.3">
      <c r="A448" s="2" t="s">
        <v>3004</v>
      </c>
      <c r="B448" s="5">
        <v>43816</v>
      </c>
      <c r="C448" s="2" t="s">
        <v>3005</v>
      </c>
      <c r="D448" s="10" t="s">
        <v>6160</v>
      </c>
      <c r="E448" s="2">
        <v>1</v>
      </c>
      <c r="F448" s="2" t="str">
        <f>_xlfn.XLOOKUP(orders!C448,customers!$A$2:$A$1001,customers!$B$2:$B$1001,,0)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2"/>
        <v>8.73</v>
      </c>
      <c r="N448" t="str">
        <f t="shared" si="13"/>
        <v>Liberica</v>
      </c>
      <c r="O448" t="str">
        <f>_xlfn.XLOOKUP(OrderDetails[[#This Row],[Customer ID]],customers!$A$1:$A$1001,customers!$I$1:$I$1001,,0)</f>
        <v>Yes</v>
      </c>
    </row>
    <row r="449" spans="1:15" x14ac:dyDescent="0.3">
      <c r="A449" s="2" t="s">
        <v>3010</v>
      </c>
      <c r="B449" s="5">
        <v>43908</v>
      </c>
      <c r="C449" s="2" t="s">
        <v>3011</v>
      </c>
      <c r="D449" s="10" t="s">
        <v>6146</v>
      </c>
      <c r="E449" s="2">
        <v>3</v>
      </c>
      <c r="F449" s="2" t="str">
        <f>_xlfn.XLOOKUP(orders!C449,customers!$A$2:$A$1001,customers!$B$2:$B$1001,,0)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2"/>
        <v>17.91</v>
      </c>
      <c r="N449" t="str">
        <f t="shared" si="13"/>
        <v>Robusta</v>
      </c>
      <c r="O449" t="str">
        <f>_xlfn.XLOOKUP(OrderDetails[[#This Row],[Customer ID]],customers!$A$1:$A$1001,customers!$I$1:$I$1001,,0)</f>
        <v>No</v>
      </c>
    </row>
    <row r="450" spans="1:15" x14ac:dyDescent="0.3">
      <c r="A450" s="2" t="s">
        <v>3015</v>
      </c>
      <c r="B450" s="5">
        <v>44718</v>
      </c>
      <c r="C450" s="2" t="s">
        <v>3016</v>
      </c>
      <c r="D450" s="10" t="s">
        <v>6173</v>
      </c>
      <c r="E450" s="2">
        <v>1</v>
      </c>
      <c r="F450" s="2" t="str">
        <f>_xlfn.XLOOKUP(orders!C450,customers!$A$2:$A$1001,customers!$B$2:$B$1001,,0)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2"/>
        <v>7.169999999999999</v>
      </c>
      <c r="N450" t="str">
        <f t="shared" si="13"/>
        <v>Robusta</v>
      </c>
      <c r="O450" t="str">
        <f>_xlfn.XLOOKUP(OrderDetails[[#This Row],[Customer ID]],customers!$A$1:$A$1001,customers!$I$1:$I$1001,,0)</f>
        <v>No</v>
      </c>
    </row>
    <row r="451" spans="1:15" x14ac:dyDescent="0.3">
      <c r="A451" s="2" t="s">
        <v>3021</v>
      </c>
      <c r="B451" s="5">
        <v>44336</v>
      </c>
      <c r="C451" s="2" t="s">
        <v>3022</v>
      </c>
      <c r="D451" s="10" t="s">
        <v>6163</v>
      </c>
      <c r="E451" s="2">
        <v>2</v>
      </c>
      <c r="F451" s="2" t="str">
        <f>_xlfn.XLOOKUP(orders!C451,customers!$A$2:$A$1001,customers!$B$2:$B$1001,,0)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14">L451*E451</f>
        <v>5.3699999999999992</v>
      </c>
      <c r="N451" t="str">
        <f t="shared" ref="N451:N514" si="15">IF(I451="Rob","Robusta",IF(I451="Ara","Arabica",IF(I451="Exc","Excelsa",IF(I451="Lib","Liberica",""))))</f>
        <v>Robusta</v>
      </c>
      <c r="O451" t="str">
        <f>_xlfn.XLOOKUP(OrderDetails[[#This Row],[Customer ID]],customers!$A$1:$A$1001,customers!$I$1:$I$1001,,0)</f>
        <v>No</v>
      </c>
    </row>
    <row r="452" spans="1:15" x14ac:dyDescent="0.3">
      <c r="A452" s="2" t="s">
        <v>3027</v>
      </c>
      <c r="B452" s="5">
        <v>44207</v>
      </c>
      <c r="C452" s="2" t="s">
        <v>3028</v>
      </c>
      <c r="D452" s="10" t="s">
        <v>6145</v>
      </c>
      <c r="E452" s="2">
        <v>5</v>
      </c>
      <c r="F452" s="2" t="str">
        <f>_xlfn.XLOOKUP(orders!C452,customers!$A$2:$A$1001,customers!$B$2:$B$1001,,0)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14"/>
        <v>23.774999999999999</v>
      </c>
      <c r="N452" t="str">
        <f t="shared" si="15"/>
        <v>Liberica</v>
      </c>
      <c r="O452" t="str">
        <f>_xlfn.XLOOKUP(OrderDetails[[#This Row],[Customer ID]],customers!$A$1:$A$1001,customers!$I$1:$I$1001,,0)</f>
        <v>No</v>
      </c>
    </row>
    <row r="453" spans="1:15" x14ac:dyDescent="0.3">
      <c r="A453" s="2" t="s">
        <v>3035</v>
      </c>
      <c r="B453" s="5">
        <v>43518</v>
      </c>
      <c r="C453" s="2" t="s">
        <v>3036</v>
      </c>
      <c r="D453" s="10" t="s">
        <v>6149</v>
      </c>
      <c r="E453" s="2">
        <v>2</v>
      </c>
      <c r="F453" s="2" t="str">
        <f>_xlfn.XLOOKUP(orders!C453,customers!$A$2:$A$1001,customers!$B$2:$B$1001,,0)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14"/>
        <v>41.169999999999995</v>
      </c>
      <c r="N453" t="str">
        <f t="shared" si="15"/>
        <v>Robusta</v>
      </c>
      <c r="O453" t="str">
        <f>_xlfn.XLOOKUP(OrderDetails[[#This Row],[Customer ID]],customers!$A$1:$A$1001,customers!$I$1:$I$1001,,0)</f>
        <v>Yes</v>
      </c>
    </row>
    <row r="454" spans="1:15" x14ac:dyDescent="0.3">
      <c r="A454" s="2" t="s">
        <v>3041</v>
      </c>
      <c r="B454" s="5">
        <v>44524</v>
      </c>
      <c r="C454" s="2" t="s">
        <v>3042</v>
      </c>
      <c r="D454" s="10" t="s">
        <v>6167</v>
      </c>
      <c r="E454" s="2">
        <v>3</v>
      </c>
      <c r="F454" s="2" t="str">
        <f>_xlfn.XLOOKUP(orders!C454,customers!$A$2:$A$1001,customers!$B$2:$B$1001,,0)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14"/>
        <v>11.654999999999999</v>
      </c>
      <c r="N454" t="str">
        <f t="shared" si="15"/>
        <v>Arabica</v>
      </c>
      <c r="O454" t="str">
        <f>_xlfn.XLOOKUP(OrderDetails[[#This Row],[Customer ID]],customers!$A$1:$A$1001,customers!$I$1:$I$1001,,0)</f>
        <v>No</v>
      </c>
    </row>
    <row r="455" spans="1:15" x14ac:dyDescent="0.3">
      <c r="A455" s="2" t="s">
        <v>3047</v>
      </c>
      <c r="B455" s="5">
        <v>44579</v>
      </c>
      <c r="C455" s="2" t="s">
        <v>3048</v>
      </c>
      <c r="D455" s="10" t="s">
        <v>6161</v>
      </c>
      <c r="E455" s="2">
        <v>4</v>
      </c>
      <c r="F455" s="2" t="str">
        <f>_xlfn.XLOOKUP(orders!C455,customers!$A$2:$A$1001,customers!$B$2:$B$1001,,0)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14"/>
        <v>38.04</v>
      </c>
      <c r="N455" t="str">
        <f t="shared" si="15"/>
        <v>Liberica</v>
      </c>
      <c r="O455" t="str">
        <f>_xlfn.XLOOKUP(OrderDetails[[#This Row],[Customer ID]],customers!$A$1:$A$1001,customers!$I$1:$I$1001,,0)</f>
        <v>No</v>
      </c>
    </row>
    <row r="456" spans="1:15" x14ac:dyDescent="0.3">
      <c r="A456" s="2" t="s">
        <v>3053</v>
      </c>
      <c r="B456" s="5">
        <v>44421</v>
      </c>
      <c r="C456" s="2" t="s">
        <v>3054</v>
      </c>
      <c r="D456" s="10" t="s">
        <v>6149</v>
      </c>
      <c r="E456" s="2">
        <v>4</v>
      </c>
      <c r="F456" s="2" t="str">
        <f>_xlfn.XLOOKUP(orders!C456,customers!$A$2:$A$1001,customers!$B$2:$B$1001,,0)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14"/>
        <v>82.339999999999989</v>
      </c>
      <c r="N456" t="str">
        <f t="shared" si="15"/>
        <v>Robusta</v>
      </c>
      <c r="O456" t="str">
        <f>_xlfn.XLOOKUP(OrderDetails[[#This Row],[Customer ID]],customers!$A$1:$A$1001,customers!$I$1:$I$1001,,0)</f>
        <v>Yes</v>
      </c>
    </row>
    <row r="457" spans="1:15" x14ac:dyDescent="0.3">
      <c r="A457" s="2" t="s">
        <v>3058</v>
      </c>
      <c r="B457" s="5">
        <v>43841</v>
      </c>
      <c r="C457" s="2" t="s">
        <v>3059</v>
      </c>
      <c r="D457" s="10" t="s">
        <v>6145</v>
      </c>
      <c r="E457" s="2">
        <v>2</v>
      </c>
      <c r="F457" s="2" t="str">
        <f>_xlfn.XLOOKUP(orders!C457,customers!$A$2:$A$1001,customers!$B$2:$B$1001,,0)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14"/>
        <v>9.51</v>
      </c>
      <c r="N457" t="str">
        <f t="shared" si="15"/>
        <v>Liberica</v>
      </c>
      <c r="O457" t="str">
        <f>_xlfn.XLOOKUP(OrderDetails[[#This Row],[Customer ID]],customers!$A$1:$A$1001,customers!$I$1:$I$1001,,0)</f>
        <v>Yes</v>
      </c>
    </row>
    <row r="458" spans="1:15" x14ac:dyDescent="0.3">
      <c r="A458" s="2" t="s">
        <v>3064</v>
      </c>
      <c r="B458" s="5">
        <v>44017</v>
      </c>
      <c r="C458" s="2" t="s">
        <v>3065</v>
      </c>
      <c r="D458" s="10" t="s">
        <v>6149</v>
      </c>
      <c r="E458" s="2">
        <v>2</v>
      </c>
      <c r="F458" s="2" t="str">
        <f>_xlfn.XLOOKUP(orders!C458,customers!$A$2:$A$1001,customers!$B$2:$B$1001,,0)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14"/>
        <v>41.169999999999995</v>
      </c>
      <c r="N458" t="str">
        <f t="shared" si="15"/>
        <v>Robusta</v>
      </c>
      <c r="O458" t="str">
        <f>_xlfn.XLOOKUP(OrderDetails[[#This Row],[Customer ID]],customers!$A$1:$A$1001,customers!$I$1:$I$1001,,0)</f>
        <v>No</v>
      </c>
    </row>
    <row r="459" spans="1:15" x14ac:dyDescent="0.3">
      <c r="A459" s="2" t="s">
        <v>3070</v>
      </c>
      <c r="B459" s="5">
        <v>43671</v>
      </c>
      <c r="C459" s="2" t="s">
        <v>3071</v>
      </c>
      <c r="D459" s="10" t="s">
        <v>6161</v>
      </c>
      <c r="E459" s="2">
        <v>5</v>
      </c>
      <c r="F459" s="2" t="str">
        <f>_xlfn.XLOOKUP(orders!C459,customers!$A$2:$A$1001,customers!$B$2:$B$1001,,0)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14"/>
        <v>47.55</v>
      </c>
      <c r="N459" t="str">
        <f t="shared" si="15"/>
        <v>Liberica</v>
      </c>
      <c r="O459" t="str">
        <f>_xlfn.XLOOKUP(OrderDetails[[#This Row],[Customer ID]],customers!$A$1:$A$1001,customers!$I$1:$I$1001,,0)</f>
        <v>No</v>
      </c>
    </row>
    <row r="460" spans="1:15" x14ac:dyDescent="0.3">
      <c r="A460" s="2" t="s">
        <v>3076</v>
      </c>
      <c r="B460" s="5">
        <v>44707</v>
      </c>
      <c r="C460" s="2" t="s">
        <v>3077</v>
      </c>
      <c r="D460" s="10" t="s">
        <v>6155</v>
      </c>
      <c r="E460" s="2">
        <v>4</v>
      </c>
      <c r="F460" s="2" t="str">
        <f>_xlfn.XLOOKUP(orders!C460,customers!$A$2:$A$1001,customers!$B$2:$B$1001,,0)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14"/>
        <v>45</v>
      </c>
      <c r="N460" t="str">
        <f t="shared" si="15"/>
        <v>Arabica</v>
      </c>
      <c r="O460" t="str">
        <f>_xlfn.XLOOKUP(OrderDetails[[#This Row],[Customer ID]],customers!$A$1:$A$1001,customers!$I$1:$I$1001,,0)</f>
        <v>No</v>
      </c>
    </row>
    <row r="461" spans="1:15" x14ac:dyDescent="0.3">
      <c r="A461" s="2" t="s">
        <v>3082</v>
      </c>
      <c r="B461" s="5">
        <v>43840</v>
      </c>
      <c r="C461" s="2" t="s">
        <v>3083</v>
      </c>
      <c r="D461" s="10" t="s">
        <v>6145</v>
      </c>
      <c r="E461" s="2">
        <v>5</v>
      </c>
      <c r="F461" s="2" t="str">
        <f>_xlfn.XLOOKUP(orders!C461,customers!$A$2:$A$1001,customers!$B$2:$B$1001,,0)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14"/>
        <v>23.774999999999999</v>
      </c>
      <c r="N461" t="str">
        <f t="shared" si="15"/>
        <v>Liberica</v>
      </c>
      <c r="O461" t="str">
        <f>_xlfn.XLOOKUP(OrderDetails[[#This Row],[Customer ID]],customers!$A$1:$A$1001,customers!$I$1:$I$1001,,0)</f>
        <v>No</v>
      </c>
    </row>
    <row r="462" spans="1:15" x14ac:dyDescent="0.3">
      <c r="A462" s="2" t="s">
        <v>3088</v>
      </c>
      <c r="B462" s="5">
        <v>43602</v>
      </c>
      <c r="C462" s="2" t="s">
        <v>3089</v>
      </c>
      <c r="D462" s="10" t="s">
        <v>6172</v>
      </c>
      <c r="E462" s="2">
        <v>3</v>
      </c>
      <c r="F462" s="2" t="str">
        <f>_xlfn.XLOOKUP(orders!C462,customers!$A$2:$A$1001,customers!$B$2:$B$1001,,0)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14"/>
        <v>16.11</v>
      </c>
      <c r="N462" t="str">
        <f t="shared" si="15"/>
        <v>Robusta</v>
      </c>
      <c r="O462" t="str">
        <f>_xlfn.XLOOKUP(OrderDetails[[#This Row],[Customer ID]],customers!$A$1:$A$1001,customers!$I$1:$I$1001,,0)</f>
        <v>Yes</v>
      </c>
    </row>
    <row r="463" spans="1:15" x14ac:dyDescent="0.3">
      <c r="A463" s="2" t="s">
        <v>3094</v>
      </c>
      <c r="B463" s="5">
        <v>44036</v>
      </c>
      <c r="C463" s="2" t="s">
        <v>3095</v>
      </c>
      <c r="D463" s="10" t="s">
        <v>6163</v>
      </c>
      <c r="E463" s="2">
        <v>4</v>
      </c>
      <c r="F463" s="2" t="str">
        <f>_xlfn.XLOOKUP(orders!C463,customers!$A$2:$A$1001,customers!$B$2:$B$1001,,0)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14"/>
        <v>10.739999999999998</v>
      </c>
      <c r="N463" t="str">
        <f t="shared" si="15"/>
        <v>Robusta</v>
      </c>
      <c r="O463" t="str">
        <f>_xlfn.XLOOKUP(OrderDetails[[#This Row],[Customer ID]],customers!$A$1:$A$1001,customers!$I$1:$I$1001,,0)</f>
        <v>Yes</v>
      </c>
    </row>
    <row r="464" spans="1:15" x14ac:dyDescent="0.3">
      <c r="A464" s="2" t="s">
        <v>3100</v>
      </c>
      <c r="B464" s="5">
        <v>44124</v>
      </c>
      <c r="C464" s="2" t="s">
        <v>3101</v>
      </c>
      <c r="D464" s="10" t="s">
        <v>6147</v>
      </c>
      <c r="E464" s="2">
        <v>5</v>
      </c>
      <c r="F464" s="2" t="str">
        <f>_xlfn.XLOOKUP(orders!C464,customers!$A$2:$A$1001,customers!$B$2:$B$1001,,0)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14"/>
        <v>49.75</v>
      </c>
      <c r="N464" t="str">
        <f t="shared" si="15"/>
        <v>Arabica</v>
      </c>
      <c r="O464" t="str">
        <f>_xlfn.XLOOKUP(OrderDetails[[#This Row],[Customer ID]],customers!$A$1:$A$1001,customers!$I$1:$I$1001,,0)</f>
        <v>Yes</v>
      </c>
    </row>
    <row r="465" spans="1:15" x14ac:dyDescent="0.3">
      <c r="A465" s="2" t="s">
        <v>3106</v>
      </c>
      <c r="B465" s="5">
        <v>43730</v>
      </c>
      <c r="C465" s="2" t="s">
        <v>3107</v>
      </c>
      <c r="D465" s="10" t="s">
        <v>6141</v>
      </c>
      <c r="E465" s="2">
        <v>2</v>
      </c>
      <c r="F465" s="2" t="str">
        <f>_xlfn.XLOOKUP(orders!C465,customers!$A$2:$A$1001,customers!$B$2:$B$1001,,0)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14"/>
        <v>27.5</v>
      </c>
      <c r="N465" t="str">
        <f t="shared" si="15"/>
        <v>Excelsa</v>
      </c>
      <c r="O465" t="str">
        <f>_xlfn.XLOOKUP(OrderDetails[[#This Row],[Customer ID]],customers!$A$1:$A$1001,customers!$I$1:$I$1001,,0)</f>
        <v>No</v>
      </c>
    </row>
    <row r="466" spans="1:15" x14ac:dyDescent="0.3">
      <c r="A466" s="2" t="s">
        <v>3112</v>
      </c>
      <c r="B466" s="5">
        <v>43989</v>
      </c>
      <c r="C466" s="2" t="s">
        <v>3113</v>
      </c>
      <c r="D466" s="10" t="s">
        <v>6165</v>
      </c>
      <c r="E466" s="2">
        <v>4</v>
      </c>
      <c r="F466" s="2" t="str">
        <f>_xlfn.XLOOKUP(orders!C466,customers!$A$2:$A$1001,customers!$B$2:$B$1001,,0)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14"/>
        <v>119.13999999999999</v>
      </c>
      <c r="N466" t="str">
        <f t="shared" si="15"/>
        <v>Liberica</v>
      </c>
      <c r="O466" t="str">
        <f>_xlfn.XLOOKUP(OrderDetails[[#This Row],[Customer ID]],customers!$A$1:$A$1001,customers!$I$1:$I$1001,,0)</f>
        <v>No</v>
      </c>
    </row>
    <row r="467" spans="1:15" x14ac:dyDescent="0.3">
      <c r="A467" s="2" t="s">
        <v>3118</v>
      </c>
      <c r="B467" s="5">
        <v>43814</v>
      </c>
      <c r="C467" s="2" t="s">
        <v>3119</v>
      </c>
      <c r="D467" s="10" t="s">
        <v>6149</v>
      </c>
      <c r="E467" s="2">
        <v>1</v>
      </c>
      <c r="F467" s="2" t="str">
        <f>_xlfn.XLOOKUP(orders!C467,customers!$A$2:$A$1001,customers!$B$2:$B$1001,,0)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14"/>
        <v>20.584999999999997</v>
      </c>
      <c r="N467" t="str">
        <f t="shared" si="15"/>
        <v>Robusta</v>
      </c>
      <c r="O467" t="str">
        <f>_xlfn.XLOOKUP(OrderDetails[[#This Row],[Customer ID]],customers!$A$1:$A$1001,customers!$I$1:$I$1001,,0)</f>
        <v>Yes</v>
      </c>
    </row>
    <row r="468" spans="1:15" x14ac:dyDescent="0.3">
      <c r="A468" s="2" t="s">
        <v>3124</v>
      </c>
      <c r="B468" s="5">
        <v>44171</v>
      </c>
      <c r="C468" s="2" t="s">
        <v>3125</v>
      </c>
      <c r="D468" s="10" t="s">
        <v>6154</v>
      </c>
      <c r="E468" s="2">
        <v>3</v>
      </c>
      <c r="F468" s="2" t="str">
        <f>_xlfn.XLOOKUP(orders!C468,customers!$A$2:$A$1001,customers!$B$2:$B$1001,,0)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14"/>
        <v>8.9550000000000001</v>
      </c>
      <c r="N468" t="str">
        <f t="shared" si="15"/>
        <v>Arabica</v>
      </c>
      <c r="O468" t="str">
        <f>_xlfn.XLOOKUP(OrderDetails[[#This Row],[Customer ID]],customers!$A$1:$A$1001,customers!$I$1:$I$1001,,0)</f>
        <v>Yes</v>
      </c>
    </row>
    <row r="469" spans="1:15" x14ac:dyDescent="0.3">
      <c r="A469" s="2" t="s">
        <v>3130</v>
      </c>
      <c r="B469" s="5">
        <v>44536</v>
      </c>
      <c r="C469" s="2" t="s">
        <v>3131</v>
      </c>
      <c r="D469" s="10" t="s">
        <v>6158</v>
      </c>
      <c r="E469" s="2">
        <v>1</v>
      </c>
      <c r="F469" s="2" t="str">
        <f>_xlfn.XLOOKUP(orders!C469,customers!$A$2:$A$1001,customers!$B$2:$B$1001,,0)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14"/>
        <v>5.97</v>
      </c>
      <c r="N469" t="str">
        <f t="shared" si="15"/>
        <v>Arabica</v>
      </c>
      <c r="O469" t="str">
        <f>_xlfn.XLOOKUP(OrderDetails[[#This Row],[Customer ID]],customers!$A$1:$A$1001,customers!$I$1:$I$1001,,0)</f>
        <v>No</v>
      </c>
    </row>
    <row r="470" spans="1:15" x14ac:dyDescent="0.3">
      <c r="A470" s="2" t="s">
        <v>3136</v>
      </c>
      <c r="B470" s="5">
        <v>44023</v>
      </c>
      <c r="C470" s="2" t="s">
        <v>3137</v>
      </c>
      <c r="D470" s="10" t="s">
        <v>6141</v>
      </c>
      <c r="E470" s="2">
        <v>3</v>
      </c>
      <c r="F470" s="2" t="str">
        <f>_xlfn.XLOOKUP(orders!C470,customers!$A$2:$A$1001,customers!$B$2:$B$1001,,0)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14"/>
        <v>41.25</v>
      </c>
      <c r="N470" t="str">
        <f t="shared" si="15"/>
        <v>Excelsa</v>
      </c>
      <c r="O470" t="str">
        <f>_xlfn.XLOOKUP(OrderDetails[[#This Row],[Customer ID]],customers!$A$1:$A$1001,customers!$I$1:$I$1001,,0)</f>
        <v>Yes</v>
      </c>
    </row>
    <row r="471" spans="1:15" x14ac:dyDescent="0.3">
      <c r="A471" s="2" t="s">
        <v>3141</v>
      </c>
      <c r="B471" s="5">
        <v>44375</v>
      </c>
      <c r="C471" s="2" t="s">
        <v>3194</v>
      </c>
      <c r="D471" s="10" t="s">
        <v>6184</v>
      </c>
      <c r="E471" s="2">
        <v>5</v>
      </c>
      <c r="F471" s="2" t="str">
        <f>_xlfn.XLOOKUP(orders!C471,customers!$A$2:$A$1001,customers!$B$2:$B$1001,,0)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14"/>
        <v>22.274999999999999</v>
      </c>
      <c r="N471" t="str">
        <f t="shared" si="15"/>
        <v>Excelsa</v>
      </c>
      <c r="O471" t="str">
        <f>_xlfn.XLOOKUP(OrderDetails[[#This Row],[Customer ID]],customers!$A$1:$A$1001,customers!$I$1:$I$1001,,0)</f>
        <v>Yes</v>
      </c>
    </row>
    <row r="472" spans="1:15" x14ac:dyDescent="0.3">
      <c r="A472" s="2" t="s">
        <v>3147</v>
      </c>
      <c r="B472" s="5">
        <v>44656</v>
      </c>
      <c r="C472" s="2" t="s">
        <v>3148</v>
      </c>
      <c r="D472" s="10" t="s">
        <v>6157</v>
      </c>
      <c r="E472" s="2">
        <v>1</v>
      </c>
      <c r="F472" s="2" t="str">
        <f>_xlfn.XLOOKUP(orders!C472,customers!$A$2:$A$1001,customers!$B$2:$B$1001,,0)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14"/>
        <v>6.75</v>
      </c>
      <c r="N472" t="str">
        <f t="shared" si="15"/>
        <v>Arabica</v>
      </c>
      <c r="O472" t="str">
        <f>_xlfn.XLOOKUP(OrderDetails[[#This Row],[Customer ID]],customers!$A$1:$A$1001,customers!$I$1:$I$1001,,0)</f>
        <v>Yes</v>
      </c>
    </row>
    <row r="473" spans="1:15" x14ac:dyDescent="0.3">
      <c r="A473" s="2" t="s">
        <v>3153</v>
      </c>
      <c r="B473" s="5">
        <v>44644</v>
      </c>
      <c r="C473" s="2" t="s">
        <v>3154</v>
      </c>
      <c r="D473" s="10" t="s">
        <v>6181</v>
      </c>
      <c r="E473" s="2">
        <v>4</v>
      </c>
      <c r="F473" s="2" t="str">
        <f>_xlfn.XLOOKUP(orders!C473,customers!$A$2:$A$1001,customers!$B$2:$B$1001,,0)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14"/>
        <v>133.85999999999999</v>
      </c>
      <c r="N473" t="str">
        <f t="shared" si="15"/>
        <v>Liberica</v>
      </c>
      <c r="O473" t="str">
        <f>_xlfn.XLOOKUP(OrderDetails[[#This Row],[Customer ID]],customers!$A$1:$A$1001,customers!$I$1:$I$1001,,0)</f>
        <v>Yes</v>
      </c>
    </row>
    <row r="474" spans="1:15" x14ac:dyDescent="0.3">
      <c r="A474" s="2" t="s">
        <v>3158</v>
      </c>
      <c r="B474" s="5">
        <v>43869</v>
      </c>
      <c r="C474" s="2" t="s">
        <v>3159</v>
      </c>
      <c r="D474" s="10" t="s">
        <v>6154</v>
      </c>
      <c r="E474" s="2">
        <v>2</v>
      </c>
      <c r="F474" s="2" t="str">
        <f>_xlfn.XLOOKUP(orders!C474,customers!$A$2:$A$1001,customers!$B$2:$B$1001,,0)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14"/>
        <v>5.97</v>
      </c>
      <c r="N474" t="str">
        <f t="shared" si="15"/>
        <v>Arabica</v>
      </c>
      <c r="O474" t="str">
        <f>_xlfn.XLOOKUP(OrderDetails[[#This Row],[Customer ID]],customers!$A$1:$A$1001,customers!$I$1:$I$1001,,0)</f>
        <v>No</v>
      </c>
    </row>
    <row r="475" spans="1:15" x14ac:dyDescent="0.3">
      <c r="A475" s="2" t="s">
        <v>3164</v>
      </c>
      <c r="B475" s="5">
        <v>44603</v>
      </c>
      <c r="C475" s="2" t="s">
        <v>3165</v>
      </c>
      <c r="D475" s="10" t="s">
        <v>6140</v>
      </c>
      <c r="E475" s="2">
        <v>2</v>
      </c>
      <c r="F475" s="2" t="str">
        <f>_xlfn.XLOOKUP(orders!C475,customers!$A$2:$A$1001,customers!$B$2:$B$1001,,0)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14"/>
        <v>25.9</v>
      </c>
      <c r="N475" t="str">
        <f t="shared" si="15"/>
        <v>Arabica</v>
      </c>
      <c r="O475" t="str">
        <f>_xlfn.XLOOKUP(OrderDetails[[#This Row],[Customer ID]],customers!$A$1:$A$1001,customers!$I$1:$I$1001,,0)</f>
        <v>No</v>
      </c>
    </row>
    <row r="476" spans="1:15" x14ac:dyDescent="0.3">
      <c r="A476" s="2" t="s">
        <v>3170</v>
      </c>
      <c r="B476" s="5">
        <v>44014</v>
      </c>
      <c r="C476" s="2" t="s">
        <v>3171</v>
      </c>
      <c r="D476" s="10" t="s">
        <v>6166</v>
      </c>
      <c r="E476" s="2">
        <v>1</v>
      </c>
      <c r="F476" s="2" t="str">
        <f>_xlfn.XLOOKUP(orders!C476,customers!$A$2:$A$1001,customers!$B$2:$B$1001,,0)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14"/>
        <v>31.624999999999996</v>
      </c>
      <c r="N476" t="str">
        <f t="shared" si="15"/>
        <v>Excelsa</v>
      </c>
      <c r="O476" t="str">
        <f>_xlfn.XLOOKUP(OrderDetails[[#This Row],[Customer ID]],customers!$A$1:$A$1001,customers!$I$1:$I$1001,,0)</f>
        <v>Yes</v>
      </c>
    </row>
    <row r="477" spans="1:15" x14ac:dyDescent="0.3">
      <c r="A477" s="2" t="s">
        <v>3176</v>
      </c>
      <c r="B477" s="5">
        <v>44767</v>
      </c>
      <c r="C477" s="2" t="s">
        <v>3177</v>
      </c>
      <c r="D477" s="10" t="s">
        <v>6159</v>
      </c>
      <c r="E477" s="2">
        <v>2</v>
      </c>
      <c r="F477" s="2" t="str">
        <f>_xlfn.XLOOKUP(orders!C477,customers!$A$2:$A$1001,customers!$B$2:$B$1001,,0)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14"/>
        <v>8.73</v>
      </c>
      <c r="N477" t="str">
        <f t="shared" si="15"/>
        <v>Liberica</v>
      </c>
      <c r="O477" t="str">
        <f>_xlfn.XLOOKUP(OrderDetails[[#This Row],[Customer ID]],customers!$A$1:$A$1001,customers!$I$1:$I$1001,,0)</f>
        <v>No</v>
      </c>
    </row>
    <row r="478" spans="1:15" x14ac:dyDescent="0.3">
      <c r="A478" s="2" t="s">
        <v>3181</v>
      </c>
      <c r="B478" s="5">
        <v>44274</v>
      </c>
      <c r="C478" s="2" t="s">
        <v>3182</v>
      </c>
      <c r="D478" s="10" t="s">
        <v>6184</v>
      </c>
      <c r="E478" s="2">
        <v>6</v>
      </c>
      <c r="F478" s="2" t="str">
        <f>_xlfn.XLOOKUP(orders!C478,customers!$A$2:$A$1001,customers!$B$2:$B$1001,,0)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14"/>
        <v>26.73</v>
      </c>
      <c r="N478" t="str">
        <f t="shared" si="15"/>
        <v>Excelsa</v>
      </c>
      <c r="O478" t="str">
        <f>_xlfn.XLOOKUP(OrderDetails[[#This Row],[Customer ID]],customers!$A$1:$A$1001,customers!$I$1:$I$1001,,0)</f>
        <v>Yes</v>
      </c>
    </row>
    <row r="479" spans="1:15" x14ac:dyDescent="0.3">
      <c r="A479" s="2" t="s">
        <v>3187</v>
      </c>
      <c r="B479" s="5">
        <v>43962</v>
      </c>
      <c r="C479" s="2" t="s">
        <v>3188</v>
      </c>
      <c r="D479" s="10" t="s">
        <v>6159</v>
      </c>
      <c r="E479" s="2">
        <v>6</v>
      </c>
      <c r="F479" s="2" t="str">
        <f>_xlfn.XLOOKUP(orders!C479,customers!$A$2:$A$1001,customers!$B$2:$B$1001,,0)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14"/>
        <v>26.19</v>
      </c>
      <c r="N479" t="str">
        <f t="shared" si="15"/>
        <v>Liberica</v>
      </c>
      <c r="O479" t="str">
        <f>_xlfn.XLOOKUP(OrderDetails[[#This Row],[Customer ID]],customers!$A$1:$A$1001,customers!$I$1:$I$1001,,0)</f>
        <v>No</v>
      </c>
    </row>
    <row r="480" spans="1:15" x14ac:dyDescent="0.3">
      <c r="A480" s="2" t="s">
        <v>3193</v>
      </c>
      <c r="B480" s="5">
        <v>43624</v>
      </c>
      <c r="C480" s="2" t="s">
        <v>3194</v>
      </c>
      <c r="D480" s="10" t="s">
        <v>6177</v>
      </c>
      <c r="E480" s="2">
        <v>6</v>
      </c>
      <c r="F480" s="2" t="str">
        <f>_xlfn.XLOOKUP(orders!C480,customers!$A$2:$A$1001,customers!$B$2:$B$1001,,0)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14"/>
        <v>53.699999999999996</v>
      </c>
      <c r="N480" t="str">
        <f t="shared" si="15"/>
        <v>Robusta</v>
      </c>
      <c r="O480" t="str">
        <f>_xlfn.XLOOKUP(OrderDetails[[#This Row],[Customer ID]],customers!$A$1:$A$1001,customers!$I$1:$I$1001,,0)</f>
        <v>Yes</v>
      </c>
    </row>
    <row r="481" spans="1:15" x14ac:dyDescent="0.3">
      <c r="A481" s="2" t="s">
        <v>3193</v>
      </c>
      <c r="B481" s="5">
        <v>43624</v>
      </c>
      <c r="C481" s="2" t="s">
        <v>3194</v>
      </c>
      <c r="D481" s="10" t="s">
        <v>6166</v>
      </c>
      <c r="E481" s="2">
        <v>4</v>
      </c>
      <c r="F481" s="2" t="str">
        <f>_xlfn.XLOOKUP(orders!C481,customers!$A$2:$A$1001,customers!$B$2:$B$1001,,0)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14"/>
        <v>126.49999999999999</v>
      </c>
      <c r="N481" t="str">
        <f t="shared" si="15"/>
        <v>Excelsa</v>
      </c>
      <c r="O481" t="str">
        <f>_xlfn.XLOOKUP(OrderDetails[[#This Row],[Customer ID]],customers!$A$1:$A$1001,customers!$I$1:$I$1001,,0)</f>
        <v>Yes</v>
      </c>
    </row>
    <row r="482" spans="1:15" x14ac:dyDescent="0.3">
      <c r="A482" s="2" t="s">
        <v>3193</v>
      </c>
      <c r="B482" s="5">
        <v>43624</v>
      </c>
      <c r="C482" s="2" t="s">
        <v>3194</v>
      </c>
      <c r="D482" s="10" t="s">
        <v>6156</v>
      </c>
      <c r="E482" s="2">
        <v>1</v>
      </c>
      <c r="F482" s="2" t="str">
        <f>_xlfn.XLOOKUP(orders!C482,customers!$A$2:$A$1001,customers!$B$2:$B$1001,,0)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14"/>
        <v>4.125</v>
      </c>
      <c r="N482" t="str">
        <f t="shared" si="15"/>
        <v>Excelsa</v>
      </c>
      <c r="O482" t="str">
        <f>_xlfn.XLOOKUP(OrderDetails[[#This Row],[Customer ID]],customers!$A$1:$A$1001,customers!$I$1:$I$1001,,0)</f>
        <v>Yes</v>
      </c>
    </row>
    <row r="483" spans="1:15" x14ac:dyDescent="0.3">
      <c r="A483" s="2" t="s">
        <v>3208</v>
      </c>
      <c r="B483" s="5">
        <v>43747</v>
      </c>
      <c r="C483" s="2" t="s">
        <v>3209</v>
      </c>
      <c r="D483" s="10" t="s">
        <v>6179</v>
      </c>
      <c r="E483" s="2">
        <v>2</v>
      </c>
      <c r="F483" s="2" t="str">
        <f>_xlfn.XLOOKUP(orders!C483,customers!$A$2:$A$1001,customers!$B$2:$B$1001,,0)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14"/>
        <v>23.9</v>
      </c>
      <c r="N483" t="str">
        <f t="shared" si="15"/>
        <v>Robusta</v>
      </c>
      <c r="O483" t="str">
        <f>_xlfn.XLOOKUP(OrderDetails[[#This Row],[Customer ID]],customers!$A$1:$A$1001,customers!$I$1:$I$1001,,0)</f>
        <v>No</v>
      </c>
    </row>
    <row r="484" spans="1:15" x14ac:dyDescent="0.3">
      <c r="A484" s="2" t="s">
        <v>3214</v>
      </c>
      <c r="B484" s="5">
        <v>44247</v>
      </c>
      <c r="C484" s="2" t="s">
        <v>3215</v>
      </c>
      <c r="D484" s="10" t="s">
        <v>6185</v>
      </c>
      <c r="E484" s="2">
        <v>5</v>
      </c>
      <c r="F484" s="2" t="str">
        <f>_xlfn.XLOOKUP(orders!C484,customers!$A$2:$A$1001,customers!$B$2:$B$1001,,0)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14"/>
        <v>139.72499999999999</v>
      </c>
      <c r="N484" t="str">
        <f t="shared" si="15"/>
        <v>Excelsa</v>
      </c>
      <c r="O484" t="str">
        <f>_xlfn.XLOOKUP(OrderDetails[[#This Row],[Customer ID]],customers!$A$1:$A$1001,customers!$I$1:$I$1001,,0)</f>
        <v>Yes</v>
      </c>
    </row>
    <row r="485" spans="1:15" x14ac:dyDescent="0.3">
      <c r="A485" s="2" t="s">
        <v>3220</v>
      </c>
      <c r="B485" s="5">
        <v>43790</v>
      </c>
      <c r="C485" s="2" t="s">
        <v>3221</v>
      </c>
      <c r="D485" s="10" t="s">
        <v>6165</v>
      </c>
      <c r="E485" s="2">
        <v>2</v>
      </c>
      <c r="F485" s="2" t="str">
        <f>_xlfn.XLOOKUP(orders!C485,customers!$A$2:$A$1001,customers!$B$2:$B$1001,,0)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14"/>
        <v>59.569999999999993</v>
      </c>
      <c r="N485" t="str">
        <f t="shared" si="15"/>
        <v>Liberica</v>
      </c>
      <c r="O485" t="str">
        <f>_xlfn.XLOOKUP(OrderDetails[[#This Row],[Customer ID]],customers!$A$1:$A$1001,customers!$I$1:$I$1001,,0)</f>
        <v>Yes</v>
      </c>
    </row>
    <row r="486" spans="1:15" x14ac:dyDescent="0.3">
      <c r="A486" s="2" t="s">
        <v>3225</v>
      </c>
      <c r="B486" s="5">
        <v>44479</v>
      </c>
      <c r="C486" s="2" t="s">
        <v>3226</v>
      </c>
      <c r="D486" s="10" t="s">
        <v>6161</v>
      </c>
      <c r="E486" s="2">
        <v>6</v>
      </c>
      <c r="F486" s="2" t="str">
        <f>_xlfn.XLOOKUP(orders!C486,customers!$A$2:$A$1001,customers!$B$2:$B$1001,,0)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14"/>
        <v>57.06</v>
      </c>
      <c r="N486" t="str">
        <f t="shared" si="15"/>
        <v>Liberica</v>
      </c>
      <c r="O486" t="str">
        <f>_xlfn.XLOOKUP(OrderDetails[[#This Row],[Customer ID]],customers!$A$1:$A$1001,customers!$I$1:$I$1001,,0)</f>
        <v>No</v>
      </c>
    </row>
    <row r="487" spans="1:15" x14ac:dyDescent="0.3">
      <c r="A487" s="2" t="s">
        <v>3230</v>
      </c>
      <c r="B487" s="5">
        <v>44413</v>
      </c>
      <c r="C487" s="2" t="s">
        <v>3231</v>
      </c>
      <c r="D487" s="10" t="s">
        <v>6178</v>
      </c>
      <c r="E487" s="2">
        <v>6</v>
      </c>
      <c r="F487" s="2" t="str">
        <f>_xlfn.XLOOKUP(orders!C487,customers!$A$2:$A$1001,customers!$B$2:$B$1001,,0)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14"/>
        <v>21.509999999999998</v>
      </c>
      <c r="N487" t="str">
        <f t="shared" si="15"/>
        <v>Robusta</v>
      </c>
      <c r="O487" t="str">
        <f>_xlfn.XLOOKUP(OrderDetails[[#This Row],[Customer ID]],customers!$A$1:$A$1001,customers!$I$1:$I$1001,,0)</f>
        <v>Yes</v>
      </c>
    </row>
    <row r="488" spans="1:15" x14ac:dyDescent="0.3">
      <c r="A488" s="2" t="s">
        <v>3236</v>
      </c>
      <c r="B488" s="5">
        <v>44043</v>
      </c>
      <c r="C488" s="2" t="s">
        <v>3237</v>
      </c>
      <c r="D488" s="10" t="s">
        <v>6160</v>
      </c>
      <c r="E488" s="2">
        <v>6</v>
      </c>
      <c r="F488" s="2" t="str">
        <f>_xlfn.XLOOKUP(orders!C488,customers!$A$2:$A$1001,customers!$B$2:$B$1001,,0)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14"/>
        <v>52.38</v>
      </c>
      <c r="N488" t="str">
        <f t="shared" si="15"/>
        <v>Liberica</v>
      </c>
      <c r="O488" t="str">
        <f>_xlfn.XLOOKUP(OrderDetails[[#This Row],[Customer ID]],customers!$A$1:$A$1001,customers!$I$1:$I$1001,,0)</f>
        <v>Yes</v>
      </c>
    </row>
    <row r="489" spans="1:15" x14ac:dyDescent="0.3">
      <c r="A489" s="2" t="s">
        <v>3242</v>
      </c>
      <c r="B489" s="5">
        <v>44093</v>
      </c>
      <c r="C489" s="2" t="s">
        <v>3243</v>
      </c>
      <c r="D489" s="10" t="s">
        <v>6183</v>
      </c>
      <c r="E489" s="2">
        <v>6</v>
      </c>
      <c r="F489" s="2" t="str">
        <f>_xlfn.XLOOKUP(orders!C489,customers!$A$2:$A$1001,customers!$B$2:$B$1001,,0)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14"/>
        <v>72.900000000000006</v>
      </c>
      <c r="N489" t="str">
        <f t="shared" si="15"/>
        <v>Excelsa</v>
      </c>
      <c r="O489" t="str">
        <f>_xlfn.XLOOKUP(OrderDetails[[#This Row],[Customer ID]],customers!$A$1:$A$1001,customers!$I$1:$I$1001,,0)</f>
        <v>No</v>
      </c>
    </row>
    <row r="490" spans="1:15" x14ac:dyDescent="0.3">
      <c r="A490" s="2" t="s">
        <v>3248</v>
      </c>
      <c r="B490" s="5">
        <v>43954</v>
      </c>
      <c r="C490" s="2" t="s">
        <v>3249</v>
      </c>
      <c r="D490" s="10" t="s">
        <v>6174</v>
      </c>
      <c r="E490" s="2">
        <v>5</v>
      </c>
      <c r="F490" s="2" t="str">
        <f>_xlfn.XLOOKUP(orders!C490,customers!$A$2:$A$1001,customers!$B$2:$B$1001,,0)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14"/>
        <v>14.924999999999999</v>
      </c>
      <c r="N490" t="str">
        <f t="shared" si="15"/>
        <v>Robusta</v>
      </c>
      <c r="O490" t="str">
        <f>_xlfn.XLOOKUP(OrderDetails[[#This Row],[Customer ID]],customers!$A$1:$A$1001,customers!$I$1:$I$1001,,0)</f>
        <v>Yes</v>
      </c>
    </row>
    <row r="491" spans="1:15" x14ac:dyDescent="0.3">
      <c r="A491" s="2" t="s">
        <v>3254</v>
      </c>
      <c r="B491" s="5">
        <v>43654</v>
      </c>
      <c r="C491" s="2" t="s">
        <v>3255</v>
      </c>
      <c r="D491" s="10" t="s">
        <v>6170</v>
      </c>
      <c r="E491" s="2">
        <v>6</v>
      </c>
      <c r="F491" s="2" t="str">
        <f>_xlfn.XLOOKUP(orders!C491,customers!$A$2:$A$1001,customers!$B$2:$B$1001,,0)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14"/>
        <v>95.1</v>
      </c>
      <c r="N491" t="str">
        <f t="shared" si="15"/>
        <v>Liberica</v>
      </c>
      <c r="O491" t="str">
        <f>_xlfn.XLOOKUP(OrderDetails[[#This Row],[Customer ID]],customers!$A$1:$A$1001,customers!$I$1:$I$1001,,0)</f>
        <v>No</v>
      </c>
    </row>
    <row r="492" spans="1:15" x14ac:dyDescent="0.3">
      <c r="A492" s="2" t="s">
        <v>3260</v>
      </c>
      <c r="B492" s="5">
        <v>43764</v>
      </c>
      <c r="C492" s="2" t="s">
        <v>3261</v>
      </c>
      <c r="D492" s="10" t="s">
        <v>6169</v>
      </c>
      <c r="E492" s="2">
        <v>2</v>
      </c>
      <c r="F492" s="2" t="str">
        <f>_xlfn.XLOOKUP(orders!C492,customers!$A$2:$A$1001,customers!$B$2:$B$1001,,0)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14"/>
        <v>15.54</v>
      </c>
      <c r="N492" t="str">
        <f t="shared" si="15"/>
        <v>Liberica</v>
      </c>
      <c r="O492" t="str">
        <f>_xlfn.XLOOKUP(OrderDetails[[#This Row],[Customer ID]],customers!$A$1:$A$1001,customers!$I$1:$I$1001,,0)</f>
        <v>No</v>
      </c>
    </row>
    <row r="493" spans="1:15" x14ac:dyDescent="0.3">
      <c r="A493" s="2" t="s">
        <v>3266</v>
      </c>
      <c r="B493" s="5">
        <v>44101</v>
      </c>
      <c r="C493" s="2" t="s">
        <v>3267</v>
      </c>
      <c r="D493" s="10" t="s">
        <v>6150</v>
      </c>
      <c r="E493" s="2">
        <v>6</v>
      </c>
      <c r="F493" s="2" t="str">
        <f>_xlfn.XLOOKUP(orders!C493,customers!$A$2:$A$1001,customers!$B$2:$B$1001,,0)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14"/>
        <v>23.31</v>
      </c>
      <c r="N493" t="str">
        <f t="shared" si="15"/>
        <v>Liberica</v>
      </c>
      <c r="O493" t="str">
        <f>_xlfn.XLOOKUP(OrderDetails[[#This Row],[Customer ID]],customers!$A$1:$A$1001,customers!$I$1:$I$1001,,0)</f>
        <v>No</v>
      </c>
    </row>
    <row r="494" spans="1:15" x14ac:dyDescent="0.3">
      <c r="A494" s="2" t="s">
        <v>3271</v>
      </c>
      <c r="B494" s="5">
        <v>44620</v>
      </c>
      <c r="C494" s="2" t="s">
        <v>3272</v>
      </c>
      <c r="D494" s="10" t="s">
        <v>6156</v>
      </c>
      <c r="E494" s="2">
        <v>1</v>
      </c>
      <c r="F494" s="2" t="str">
        <f>_xlfn.XLOOKUP(orders!C494,customers!$A$2:$A$1001,customers!$B$2:$B$1001,,0)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14"/>
        <v>4.125</v>
      </c>
      <c r="N494" t="str">
        <f t="shared" si="15"/>
        <v>Excelsa</v>
      </c>
      <c r="O494" t="str">
        <f>_xlfn.XLOOKUP(OrderDetails[[#This Row],[Customer ID]],customers!$A$1:$A$1001,customers!$I$1:$I$1001,,0)</f>
        <v>Yes</v>
      </c>
    </row>
    <row r="495" spans="1:15" x14ac:dyDescent="0.3">
      <c r="A495" s="2" t="s">
        <v>3277</v>
      </c>
      <c r="B495" s="5">
        <v>44090</v>
      </c>
      <c r="C495" s="2" t="s">
        <v>3278</v>
      </c>
      <c r="D495" s="10" t="s">
        <v>6146</v>
      </c>
      <c r="E495" s="2">
        <v>6</v>
      </c>
      <c r="F495" s="2" t="str">
        <f>_xlfn.XLOOKUP(orders!C495,customers!$A$2:$A$1001,customers!$B$2:$B$1001,,0)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14"/>
        <v>35.82</v>
      </c>
      <c r="N495" t="str">
        <f t="shared" si="15"/>
        <v>Robusta</v>
      </c>
      <c r="O495" t="str">
        <f>_xlfn.XLOOKUP(OrderDetails[[#This Row],[Customer ID]],customers!$A$1:$A$1001,customers!$I$1:$I$1001,,0)</f>
        <v>No</v>
      </c>
    </row>
    <row r="496" spans="1:15" x14ac:dyDescent="0.3">
      <c r="A496" s="2" t="s">
        <v>3283</v>
      </c>
      <c r="B496" s="5">
        <v>44132</v>
      </c>
      <c r="C496" s="2" t="s">
        <v>3284</v>
      </c>
      <c r="D496" s="10" t="s">
        <v>6170</v>
      </c>
      <c r="E496" s="2">
        <v>2</v>
      </c>
      <c r="F496" s="2" t="str">
        <f>_xlfn.XLOOKUP(orders!C496,customers!$A$2:$A$1001,customers!$B$2:$B$1001,,0)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14"/>
        <v>31.7</v>
      </c>
      <c r="N496" t="str">
        <f t="shared" si="15"/>
        <v>Liberica</v>
      </c>
      <c r="O496" t="str">
        <f>_xlfn.XLOOKUP(OrderDetails[[#This Row],[Customer ID]],customers!$A$1:$A$1001,customers!$I$1:$I$1001,,0)</f>
        <v>No</v>
      </c>
    </row>
    <row r="497" spans="1:15" x14ac:dyDescent="0.3">
      <c r="A497" s="2" t="s">
        <v>3289</v>
      </c>
      <c r="B497" s="5">
        <v>43710</v>
      </c>
      <c r="C497" s="2" t="s">
        <v>3290</v>
      </c>
      <c r="D497" s="10" t="s">
        <v>6170</v>
      </c>
      <c r="E497" s="2">
        <v>5</v>
      </c>
      <c r="F497" s="2" t="str">
        <f>_xlfn.XLOOKUP(orders!C497,customers!$A$2:$A$1001,customers!$B$2:$B$1001,,0)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14"/>
        <v>79.25</v>
      </c>
      <c r="N497" t="str">
        <f t="shared" si="15"/>
        <v>Liberica</v>
      </c>
      <c r="O497" t="str">
        <f>_xlfn.XLOOKUP(OrderDetails[[#This Row],[Customer ID]],customers!$A$1:$A$1001,customers!$I$1:$I$1001,,0)</f>
        <v>Yes</v>
      </c>
    </row>
    <row r="498" spans="1:15" x14ac:dyDescent="0.3">
      <c r="A498" s="2" t="s">
        <v>3294</v>
      </c>
      <c r="B498" s="5">
        <v>44438</v>
      </c>
      <c r="C498" s="2" t="s">
        <v>3295</v>
      </c>
      <c r="D498" s="10" t="s">
        <v>6153</v>
      </c>
      <c r="E498" s="2">
        <v>3</v>
      </c>
      <c r="F498" s="2" t="str">
        <f>_xlfn.XLOOKUP(orders!C498,customers!$A$2:$A$1001,customers!$B$2:$B$1001,,0)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14"/>
        <v>10.935</v>
      </c>
      <c r="N498" t="str">
        <f t="shared" si="15"/>
        <v>Excelsa</v>
      </c>
      <c r="O498" t="str">
        <f>_xlfn.XLOOKUP(OrderDetails[[#This Row],[Customer ID]],customers!$A$1:$A$1001,customers!$I$1:$I$1001,,0)</f>
        <v>No</v>
      </c>
    </row>
    <row r="499" spans="1:15" x14ac:dyDescent="0.3">
      <c r="A499" s="2" t="s">
        <v>3300</v>
      </c>
      <c r="B499" s="5">
        <v>44351</v>
      </c>
      <c r="C499" s="2" t="s">
        <v>3301</v>
      </c>
      <c r="D499" s="10" t="s">
        <v>6147</v>
      </c>
      <c r="E499" s="2">
        <v>4</v>
      </c>
      <c r="F499" s="2" t="str">
        <f>_xlfn.XLOOKUP(orders!C499,customers!$A$2:$A$1001,customers!$B$2:$B$1001,,0)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14"/>
        <v>39.799999999999997</v>
      </c>
      <c r="N499" t="str">
        <f t="shared" si="15"/>
        <v>Arabica</v>
      </c>
      <c r="O499" t="str">
        <f>_xlfn.XLOOKUP(OrderDetails[[#This Row],[Customer ID]],customers!$A$1:$A$1001,customers!$I$1:$I$1001,,0)</f>
        <v>No</v>
      </c>
    </row>
    <row r="500" spans="1:15" x14ac:dyDescent="0.3">
      <c r="A500" s="2" t="s">
        <v>3307</v>
      </c>
      <c r="B500" s="5">
        <v>44159</v>
      </c>
      <c r="C500" s="2" t="s">
        <v>3368</v>
      </c>
      <c r="D500" s="10" t="s">
        <v>6138</v>
      </c>
      <c r="E500" s="2">
        <v>5</v>
      </c>
      <c r="F500" s="2" t="str">
        <f>_xlfn.XLOOKUP(orders!C500,customers!$A$2:$A$1001,customers!$B$2:$B$1001,,0)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14"/>
        <v>49.75</v>
      </c>
      <c r="N500" t="str">
        <f t="shared" si="15"/>
        <v>Robusta</v>
      </c>
      <c r="O500" t="str">
        <f>_xlfn.XLOOKUP(OrderDetails[[#This Row],[Customer ID]],customers!$A$1:$A$1001,customers!$I$1:$I$1001,,0)</f>
        <v>Yes</v>
      </c>
    </row>
    <row r="501" spans="1:15" x14ac:dyDescent="0.3">
      <c r="A501" s="2" t="s">
        <v>3313</v>
      </c>
      <c r="B501" s="5">
        <v>44003</v>
      </c>
      <c r="C501" s="2" t="s">
        <v>3314</v>
      </c>
      <c r="D501" s="10" t="s">
        <v>6163</v>
      </c>
      <c r="E501" s="2">
        <v>3</v>
      </c>
      <c r="F501" s="2" t="str">
        <f>_xlfn.XLOOKUP(orders!C501,customers!$A$2:$A$1001,customers!$B$2:$B$1001,,0)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14"/>
        <v>8.0549999999999997</v>
      </c>
      <c r="N501" t="str">
        <f t="shared" si="15"/>
        <v>Robusta</v>
      </c>
      <c r="O501" t="str">
        <f>_xlfn.XLOOKUP(OrderDetails[[#This Row],[Customer ID]],customers!$A$1:$A$1001,customers!$I$1:$I$1001,,0)</f>
        <v>Yes</v>
      </c>
    </row>
    <row r="502" spans="1:15" x14ac:dyDescent="0.3">
      <c r="A502" s="2" t="s">
        <v>3318</v>
      </c>
      <c r="B502" s="5">
        <v>44025</v>
      </c>
      <c r="C502" s="2" t="s">
        <v>3319</v>
      </c>
      <c r="D502" s="10" t="s">
        <v>6179</v>
      </c>
      <c r="E502" s="2">
        <v>4</v>
      </c>
      <c r="F502" s="2" t="str">
        <f>_xlfn.XLOOKUP(orders!C502,customers!$A$2:$A$1001,customers!$B$2:$B$1001,,0)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14"/>
        <v>47.8</v>
      </c>
      <c r="N502" t="str">
        <f t="shared" si="15"/>
        <v>Robusta</v>
      </c>
      <c r="O502" t="str">
        <f>_xlfn.XLOOKUP(OrderDetails[[#This Row],[Customer ID]],customers!$A$1:$A$1001,customers!$I$1:$I$1001,,0)</f>
        <v>No</v>
      </c>
    </row>
    <row r="503" spans="1:15" x14ac:dyDescent="0.3">
      <c r="A503" s="2" t="s">
        <v>3323</v>
      </c>
      <c r="B503" s="5">
        <v>43467</v>
      </c>
      <c r="C503" s="2" t="s">
        <v>3324</v>
      </c>
      <c r="D503" s="10" t="s">
        <v>6174</v>
      </c>
      <c r="E503" s="2">
        <v>4</v>
      </c>
      <c r="F503" s="2" t="str">
        <f>_xlfn.XLOOKUP(orders!C503,customers!$A$2:$A$1001,customers!$B$2:$B$1001,,0)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14"/>
        <v>11.94</v>
      </c>
      <c r="N503" t="str">
        <f t="shared" si="15"/>
        <v>Robusta</v>
      </c>
      <c r="O503" t="str">
        <f>_xlfn.XLOOKUP(OrderDetails[[#This Row],[Customer ID]],customers!$A$1:$A$1001,customers!$I$1:$I$1001,,0)</f>
        <v>No</v>
      </c>
    </row>
    <row r="504" spans="1:15" x14ac:dyDescent="0.3">
      <c r="A504" s="2" t="s">
        <v>3323</v>
      </c>
      <c r="B504" s="5">
        <v>43467</v>
      </c>
      <c r="C504" s="2" t="s">
        <v>3324</v>
      </c>
      <c r="D504" s="10" t="s">
        <v>6156</v>
      </c>
      <c r="E504" s="2">
        <v>4</v>
      </c>
      <c r="F504" s="2" t="str">
        <f>_xlfn.XLOOKUP(orders!C504,customers!$A$2:$A$1001,customers!$B$2:$B$1001,,0)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14"/>
        <v>16.5</v>
      </c>
      <c r="N504" t="str">
        <f t="shared" si="15"/>
        <v>Excelsa</v>
      </c>
      <c r="O504" t="str">
        <f>_xlfn.XLOOKUP(OrderDetails[[#This Row],[Customer ID]],customers!$A$1:$A$1001,customers!$I$1:$I$1001,,0)</f>
        <v>No</v>
      </c>
    </row>
    <row r="505" spans="1:15" x14ac:dyDescent="0.3">
      <c r="A505" s="2" t="s">
        <v>3323</v>
      </c>
      <c r="B505" s="5">
        <v>43467</v>
      </c>
      <c r="C505" s="2" t="s">
        <v>3324</v>
      </c>
      <c r="D505" s="10" t="s">
        <v>6143</v>
      </c>
      <c r="E505" s="2">
        <v>4</v>
      </c>
      <c r="F505" s="2" t="str">
        <f>_xlfn.XLOOKUP(orders!C505,customers!$A$2:$A$1001,customers!$B$2:$B$1001,,0)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14"/>
        <v>51.8</v>
      </c>
      <c r="N505" t="str">
        <f t="shared" si="15"/>
        <v>Liberica</v>
      </c>
      <c r="O505" t="str">
        <f>_xlfn.XLOOKUP(OrderDetails[[#This Row],[Customer ID]],customers!$A$1:$A$1001,customers!$I$1:$I$1001,,0)</f>
        <v>No</v>
      </c>
    </row>
    <row r="506" spans="1:15" x14ac:dyDescent="0.3">
      <c r="A506" s="2" t="s">
        <v>3323</v>
      </c>
      <c r="B506" s="5">
        <v>43467</v>
      </c>
      <c r="C506" s="2" t="s">
        <v>3324</v>
      </c>
      <c r="D506" s="10" t="s">
        <v>6145</v>
      </c>
      <c r="E506" s="2">
        <v>3</v>
      </c>
      <c r="F506" s="2" t="str">
        <f>_xlfn.XLOOKUP(orders!C506,customers!$A$2:$A$1001,customers!$B$2:$B$1001,,0)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14"/>
        <v>14.265000000000001</v>
      </c>
      <c r="N506" t="str">
        <f t="shared" si="15"/>
        <v>Liberica</v>
      </c>
      <c r="O506" t="str">
        <f>_xlfn.XLOOKUP(OrderDetails[[#This Row],[Customer ID]],customers!$A$1:$A$1001,customers!$I$1:$I$1001,,0)</f>
        <v>No</v>
      </c>
    </row>
    <row r="507" spans="1:15" x14ac:dyDescent="0.3">
      <c r="A507" s="2" t="s">
        <v>3343</v>
      </c>
      <c r="B507" s="5">
        <v>44609</v>
      </c>
      <c r="C507" s="2" t="s">
        <v>3344</v>
      </c>
      <c r="D507" s="10" t="s">
        <v>6159</v>
      </c>
      <c r="E507" s="2">
        <v>6</v>
      </c>
      <c r="F507" s="2" t="str">
        <f>_xlfn.XLOOKUP(orders!C507,customers!$A$2:$A$1001,customers!$B$2:$B$1001,,0)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14"/>
        <v>26.19</v>
      </c>
      <c r="N507" t="str">
        <f t="shared" si="15"/>
        <v>Liberica</v>
      </c>
      <c r="O507" t="str">
        <f>_xlfn.XLOOKUP(OrderDetails[[#This Row],[Customer ID]],customers!$A$1:$A$1001,customers!$I$1:$I$1001,,0)</f>
        <v>No</v>
      </c>
    </row>
    <row r="508" spans="1:15" x14ac:dyDescent="0.3">
      <c r="A508" s="2" t="s">
        <v>3349</v>
      </c>
      <c r="B508" s="5">
        <v>44184</v>
      </c>
      <c r="C508" s="2" t="s">
        <v>3350</v>
      </c>
      <c r="D508" s="10" t="s">
        <v>6140</v>
      </c>
      <c r="E508" s="2">
        <v>2</v>
      </c>
      <c r="F508" s="2" t="str">
        <f>_xlfn.XLOOKUP(orders!C508,customers!$A$2:$A$1001,customers!$B$2:$B$1001,,0)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14"/>
        <v>25.9</v>
      </c>
      <c r="N508" t="str">
        <f t="shared" si="15"/>
        <v>Arabica</v>
      </c>
      <c r="O508" t="str">
        <f>_xlfn.XLOOKUP(OrderDetails[[#This Row],[Customer ID]],customers!$A$1:$A$1001,customers!$I$1:$I$1001,,0)</f>
        <v>Yes</v>
      </c>
    </row>
    <row r="509" spans="1:15" x14ac:dyDescent="0.3">
      <c r="A509" s="2" t="s">
        <v>3355</v>
      </c>
      <c r="B509" s="5">
        <v>43516</v>
      </c>
      <c r="C509" s="2" t="s">
        <v>3356</v>
      </c>
      <c r="D509" s="10" t="s">
        <v>6182</v>
      </c>
      <c r="E509" s="2">
        <v>3</v>
      </c>
      <c r="F509" s="2" t="str">
        <f>_xlfn.XLOOKUP(orders!C509,customers!$A$2:$A$1001,customers!$B$2:$B$1001,,0)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14"/>
        <v>89.35499999999999</v>
      </c>
      <c r="N509" t="str">
        <f t="shared" si="15"/>
        <v>Arabica</v>
      </c>
      <c r="O509" t="str">
        <f>_xlfn.XLOOKUP(OrderDetails[[#This Row],[Customer ID]],customers!$A$1:$A$1001,customers!$I$1:$I$1001,,0)</f>
        <v>Yes</v>
      </c>
    </row>
    <row r="510" spans="1:15" x14ac:dyDescent="0.3">
      <c r="A510" s="2" t="s">
        <v>3361</v>
      </c>
      <c r="B510" s="5">
        <v>44210</v>
      </c>
      <c r="C510" s="2" t="s">
        <v>3362</v>
      </c>
      <c r="D510" s="10" t="s">
        <v>6169</v>
      </c>
      <c r="E510" s="2">
        <v>6</v>
      </c>
      <c r="F510" s="2" t="str">
        <f>_xlfn.XLOOKUP(orders!C510,customers!$A$2:$A$1001,customers!$B$2:$B$1001,,0)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14"/>
        <v>46.62</v>
      </c>
      <c r="N510" t="str">
        <f t="shared" si="15"/>
        <v>Liberica</v>
      </c>
      <c r="O510" t="str">
        <f>_xlfn.XLOOKUP(OrderDetails[[#This Row],[Customer ID]],customers!$A$1:$A$1001,customers!$I$1:$I$1001,,0)</f>
        <v>No</v>
      </c>
    </row>
    <row r="511" spans="1:15" x14ac:dyDescent="0.3">
      <c r="A511" s="2" t="s">
        <v>3367</v>
      </c>
      <c r="B511" s="5">
        <v>43785</v>
      </c>
      <c r="C511" s="2" t="s">
        <v>3368</v>
      </c>
      <c r="D511" s="10" t="s">
        <v>6147</v>
      </c>
      <c r="E511" s="2">
        <v>3</v>
      </c>
      <c r="F511" s="2" t="str">
        <f>_xlfn.XLOOKUP(orders!C511,customers!$A$2:$A$1001,customers!$B$2:$B$1001,,0)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14"/>
        <v>29.849999999999998</v>
      </c>
      <c r="N511" t="str">
        <f t="shared" si="15"/>
        <v>Arabica</v>
      </c>
      <c r="O511" t="str">
        <f>_xlfn.XLOOKUP(OrderDetails[[#This Row],[Customer ID]],customers!$A$1:$A$1001,customers!$I$1:$I$1001,,0)</f>
        <v>Yes</v>
      </c>
    </row>
    <row r="512" spans="1:15" x14ac:dyDescent="0.3">
      <c r="A512" s="2" t="s">
        <v>3373</v>
      </c>
      <c r="B512" s="5">
        <v>43803</v>
      </c>
      <c r="C512" s="2" t="s">
        <v>3374</v>
      </c>
      <c r="D512" s="10" t="s">
        <v>6178</v>
      </c>
      <c r="E512" s="2">
        <v>3</v>
      </c>
      <c r="F512" s="2" t="str">
        <f>_xlfn.XLOOKUP(orders!C512,customers!$A$2:$A$1001,customers!$B$2:$B$1001,,0)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14"/>
        <v>10.754999999999999</v>
      </c>
      <c r="N512" t="str">
        <f t="shared" si="15"/>
        <v>Robusta</v>
      </c>
      <c r="O512" t="str">
        <f>_xlfn.XLOOKUP(OrderDetails[[#This Row],[Customer ID]],customers!$A$1:$A$1001,customers!$I$1:$I$1001,,0)</f>
        <v>Yes</v>
      </c>
    </row>
    <row r="513" spans="1:15" x14ac:dyDescent="0.3">
      <c r="A513" s="2" t="s">
        <v>3379</v>
      </c>
      <c r="B513" s="5">
        <v>44043</v>
      </c>
      <c r="C513" s="2" t="s">
        <v>3380</v>
      </c>
      <c r="D513" s="10" t="s">
        <v>6152</v>
      </c>
      <c r="E513" s="2">
        <v>4</v>
      </c>
      <c r="F513" s="2" t="str">
        <f>_xlfn.XLOOKUP(orders!C513,customers!$A$2:$A$1001,customers!$B$2:$B$1001,,0)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14"/>
        <v>13.5</v>
      </c>
      <c r="N513" t="str">
        <f t="shared" si="15"/>
        <v>Arabica</v>
      </c>
      <c r="O513" t="str">
        <f>_xlfn.XLOOKUP(OrderDetails[[#This Row],[Customer ID]],customers!$A$1:$A$1001,customers!$I$1:$I$1001,,0)</f>
        <v>Yes</v>
      </c>
    </row>
    <row r="514" spans="1:15" x14ac:dyDescent="0.3">
      <c r="A514" s="2" t="s">
        <v>3385</v>
      </c>
      <c r="B514" s="5">
        <v>43535</v>
      </c>
      <c r="C514" s="2" t="s">
        <v>3386</v>
      </c>
      <c r="D514" s="10" t="s">
        <v>6170</v>
      </c>
      <c r="E514" s="2">
        <v>3</v>
      </c>
      <c r="F514" s="2" t="str">
        <f>_xlfn.XLOOKUP(orders!C514,customers!$A$2:$A$1001,customers!$B$2:$B$1001,,0)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14"/>
        <v>47.55</v>
      </c>
      <c r="N514" t="str">
        <f t="shared" si="15"/>
        <v>Liberica</v>
      </c>
      <c r="O514" t="str">
        <f>_xlfn.XLOOKUP(OrderDetails[[#This Row],[Customer ID]],customers!$A$1:$A$1001,customers!$I$1:$I$1001,,0)</f>
        <v>No</v>
      </c>
    </row>
    <row r="515" spans="1:15" x14ac:dyDescent="0.3">
      <c r="A515" s="2" t="s">
        <v>3391</v>
      </c>
      <c r="B515" s="5">
        <v>44691</v>
      </c>
      <c r="C515" s="2" t="s">
        <v>3392</v>
      </c>
      <c r="D515" s="10" t="s">
        <v>6170</v>
      </c>
      <c r="E515" s="2">
        <v>5</v>
      </c>
      <c r="F515" s="2" t="str">
        <f>_xlfn.XLOOKUP(orders!C515,customers!$A$2:$A$1001,customers!$B$2:$B$1001,,0)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16">L515*E515</f>
        <v>79.25</v>
      </c>
      <c r="N515" t="str">
        <f t="shared" ref="N515:N578" si="17">IF(I515="Rob","Robusta",IF(I515="Ara","Arabica",IF(I515="Exc","Excelsa",IF(I515="Lib","Liberica",""))))</f>
        <v>Liberica</v>
      </c>
      <c r="O515" t="str">
        <f>_xlfn.XLOOKUP(OrderDetails[[#This Row],[Customer ID]],customers!$A$1:$A$1001,customers!$I$1:$I$1001,,0)</f>
        <v>No</v>
      </c>
    </row>
    <row r="516" spans="1:15" x14ac:dyDescent="0.3">
      <c r="A516" s="2" t="s">
        <v>3396</v>
      </c>
      <c r="B516" s="5">
        <v>44555</v>
      </c>
      <c r="C516" s="2" t="s">
        <v>3397</v>
      </c>
      <c r="D516" s="10" t="s">
        <v>6159</v>
      </c>
      <c r="E516" s="2">
        <v>6</v>
      </c>
      <c r="F516" s="2" t="str">
        <f>_xlfn.XLOOKUP(orders!C516,customers!$A$2:$A$1001,customers!$B$2:$B$1001,,0)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16"/>
        <v>26.19</v>
      </c>
      <c r="N516" t="str">
        <f t="shared" si="17"/>
        <v>Liberica</v>
      </c>
      <c r="O516" t="str">
        <f>_xlfn.XLOOKUP(OrderDetails[[#This Row],[Customer ID]],customers!$A$1:$A$1001,customers!$I$1:$I$1001,,0)</f>
        <v>Yes</v>
      </c>
    </row>
    <row r="517" spans="1:15" x14ac:dyDescent="0.3">
      <c r="A517" s="2" t="s">
        <v>3402</v>
      </c>
      <c r="B517" s="5">
        <v>44673</v>
      </c>
      <c r="C517" s="2" t="s">
        <v>3403</v>
      </c>
      <c r="D517" s="10" t="s">
        <v>6173</v>
      </c>
      <c r="E517" s="2">
        <v>3</v>
      </c>
      <c r="F517" s="2" t="str">
        <f>_xlfn.XLOOKUP(orders!C517,customers!$A$2:$A$1001,customers!$B$2:$B$1001,,0)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16"/>
        <v>21.509999999999998</v>
      </c>
      <c r="N517" t="str">
        <f t="shared" si="17"/>
        <v>Robusta</v>
      </c>
      <c r="O517" t="str">
        <f>_xlfn.XLOOKUP(OrderDetails[[#This Row],[Customer ID]],customers!$A$1:$A$1001,customers!$I$1:$I$1001,,0)</f>
        <v>No</v>
      </c>
    </row>
    <row r="518" spans="1:15" x14ac:dyDescent="0.3">
      <c r="A518" s="2" t="s">
        <v>3408</v>
      </c>
      <c r="B518" s="5">
        <v>44723</v>
      </c>
      <c r="C518" s="2" t="s">
        <v>3409</v>
      </c>
      <c r="D518" s="10" t="s">
        <v>6149</v>
      </c>
      <c r="E518" s="2">
        <v>5</v>
      </c>
      <c r="F518" s="2" t="str">
        <f>_xlfn.XLOOKUP(orders!C518,customers!$A$2:$A$1001,customers!$B$2:$B$1001,,0)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16"/>
        <v>102.92499999999998</v>
      </c>
      <c r="N518" t="str">
        <f t="shared" si="17"/>
        <v>Robusta</v>
      </c>
      <c r="O518" t="str">
        <f>_xlfn.XLOOKUP(OrderDetails[[#This Row],[Customer ID]],customers!$A$1:$A$1001,customers!$I$1:$I$1001,,0)</f>
        <v>Yes</v>
      </c>
    </row>
    <row r="519" spans="1:15" x14ac:dyDescent="0.3">
      <c r="A519" s="2" t="s">
        <v>3413</v>
      </c>
      <c r="B519" s="5">
        <v>44678</v>
      </c>
      <c r="C519" s="2" t="s">
        <v>3414</v>
      </c>
      <c r="D519" s="10" t="s">
        <v>6150</v>
      </c>
      <c r="E519" s="2">
        <v>2</v>
      </c>
      <c r="F519" s="2" t="str">
        <f>_xlfn.XLOOKUP(orders!C519,customers!$A$2:$A$1001,customers!$B$2:$B$1001,,0)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16"/>
        <v>7.77</v>
      </c>
      <c r="N519" t="str">
        <f t="shared" si="17"/>
        <v>Liberica</v>
      </c>
      <c r="O519" t="str">
        <f>_xlfn.XLOOKUP(OrderDetails[[#This Row],[Customer ID]],customers!$A$1:$A$1001,customers!$I$1:$I$1001,,0)</f>
        <v>No</v>
      </c>
    </row>
    <row r="520" spans="1:15" x14ac:dyDescent="0.3">
      <c r="A520" s="2" t="s">
        <v>3418</v>
      </c>
      <c r="B520" s="5">
        <v>44194</v>
      </c>
      <c r="C520" s="2" t="s">
        <v>3419</v>
      </c>
      <c r="D520" s="10" t="s">
        <v>6185</v>
      </c>
      <c r="E520" s="2">
        <v>5</v>
      </c>
      <c r="F520" s="2" t="str">
        <f>_xlfn.XLOOKUP(orders!C520,customers!$A$2:$A$1001,customers!$B$2:$B$1001,,0)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16"/>
        <v>139.72499999999999</v>
      </c>
      <c r="N520" t="str">
        <f t="shared" si="17"/>
        <v>Excelsa</v>
      </c>
      <c r="O520" t="str">
        <f>_xlfn.XLOOKUP(OrderDetails[[#This Row],[Customer ID]],customers!$A$1:$A$1001,customers!$I$1:$I$1001,,0)</f>
        <v>No</v>
      </c>
    </row>
    <row r="521" spans="1:15" x14ac:dyDescent="0.3">
      <c r="A521" s="2" t="s">
        <v>3424</v>
      </c>
      <c r="B521" s="5">
        <v>44026</v>
      </c>
      <c r="C521" s="2" t="s">
        <v>3368</v>
      </c>
      <c r="D521" s="10" t="s">
        <v>6158</v>
      </c>
      <c r="E521" s="2">
        <v>2</v>
      </c>
      <c r="F521" s="2" t="str">
        <f>_xlfn.XLOOKUP(orders!C521,customers!$A$2:$A$1001,customers!$B$2:$B$1001,,0)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16"/>
        <v>11.94</v>
      </c>
      <c r="N521" t="str">
        <f t="shared" si="17"/>
        <v>Arabica</v>
      </c>
      <c r="O521" t="str">
        <f>_xlfn.XLOOKUP(OrderDetails[[#This Row],[Customer ID]],customers!$A$1:$A$1001,customers!$I$1:$I$1001,,0)</f>
        <v>Yes</v>
      </c>
    </row>
    <row r="522" spans="1:15" x14ac:dyDescent="0.3">
      <c r="A522" s="2" t="s">
        <v>3430</v>
      </c>
      <c r="B522" s="5">
        <v>44446</v>
      </c>
      <c r="C522" s="2" t="s">
        <v>3431</v>
      </c>
      <c r="D522" s="10" t="s">
        <v>6150</v>
      </c>
      <c r="E522" s="2">
        <v>1</v>
      </c>
      <c r="F522" s="2" t="str">
        <f>_xlfn.XLOOKUP(orders!C522,customers!$A$2:$A$1001,customers!$B$2:$B$1001,,0)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16"/>
        <v>3.8849999999999998</v>
      </c>
      <c r="N522" t="str">
        <f t="shared" si="17"/>
        <v>Liberica</v>
      </c>
      <c r="O522" t="str">
        <f>_xlfn.XLOOKUP(OrderDetails[[#This Row],[Customer ID]],customers!$A$1:$A$1001,customers!$I$1:$I$1001,,0)</f>
        <v>No</v>
      </c>
    </row>
    <row r="523" spans="1:15" x14ac:dyDescent="0.3">
      <c r="A523" s="2" t="s">
        <v>3430</v>
      </c>
      <c r="B523" s="5">
        <v>44446</v>
      </c>
      <c r="C523" s="2" t="s">
        <v>3431</v>
      </c>
      <c r="D523" s="10" t="s">
        <v>6138</v>
      </c>
      <c r="E523" s="2">
        <v>4</v>
      </c>
      <c r="F523" s="2" t="str">
        <f>_xlfn.XLOOKUP(orders!C523,customers!$A$2:$A$1001,customers!$B$2:$B$1001,,0)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16"/>
        <v>39.799999999999997</v>
      </c>
      <c r="N523" t="str">
        <f t="shared" si="17"/>
        <v>Robusta</v>
      </c>
      <c r="O523" t="str">
        <f>_xlfn.XLOOKUP(OrderDetails[[#This Row],[Customer ID]],customers!$A$1:$A$1001,customers!$I$1:$I$1001,,0)</f>
        <v>No</v>
      </c>
    </row>
    <row r="524" spans="1:15" x14ac:dyDescent="0.3">
      <c r="A524" s="2" t="s">
        <v>3441</v>
      </c>
      <c r="B524" s="5">
        <v>43625</v>
      </c>
      <c r="C524" s="2" t="s">
        <v>3442</v>
      </c>
      <c r="D524" s="10" t="s">
        <v>6146</v>
      </c>
      <c r="E524" s="2">
        <v>5</v>
      </c>
      <c r="F524" s="2" t="str">
        <f>_xlfn.XLOOKUP(orders!C524,customers!$A$2:$A$1001,customers!$B$2:$B$1001,,0)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16"/>
        <v>29.849999999999998</v>
      </c>
      <c r="N524" t="str">
        <f t="shared" si="17"/>
        <v>Robusta</v>
      </c>
      <c r="O524" t="str">
        <f>_xlfn.XLOOKUP(OrderDetails[[#This Row],[Customer ID]],customers!$A$1:$A$1001,customers!$I$1:$I$1001,,0)</f>
        <v>No</v>
      </c>
    </row>
    <row r="525" spans="1:15" x14ac:dyDescent="0.3">
      <c r="A525" s="2" t="s">
        <v>3447</v>
      </c>
      <c r="B525" s="5">
        <v>44129</v>
      </c>
      <c r="C525" s="2" t="s">
        <v>3448</v>
      </c>
      <c r="D525" s="10" t="s">
        <v>6165</v>
      </c>
      <c r="E525" s="2">
        <v>1</v>
      </c>
      <c r="F525" s="2" t="str">
        <f>_xlfn.XLOOKUP(orders!C525,customers!$A$2:$A$1001,customers!$B$2:$B$1001,,0)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16"/>
        <v>29.784999999999997</v>
      </c>
      <c r="N525" t="str">
        <f t="shared" si="17"/>
        <v>Liberica</v>
      </c>
      <c r="O525" t="str">
        <f>_xlfn.XLOOKUP(OrderDetails[[#This Row],[Customer ID]],customers!$A$1:$A$1001,customers!$I$1:$I$1001,,0)</f>
        <v>No</v>
      </c>
    </row>
    <row r="526" spans="1:15" x14ac:dyDescent="0.3">
      <c r="A526" s="2" t="s">
        <v>3453</v>
      </c>
      <c r="B526" s="5">
        <v>44255</v>
      </c>
      <c r="C526" s="2" t="s">
        <v>3454</v>
      </c>
      <c r="D526" s="10" t="s">
        <v>6164</v>
      </c>
      <c r="E526" s="2">
        <v>2</v>
      </c>
      <c r="F526" s="2" t="str">
        <f>_xlfn.XLOOKUP(orders!C526,customers!$A$2:$A$1001,customers!$B$2:$B$1001,,0)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16"/>
        <v>72.91</v>
      </c>
      <c r="N526" t="str">
        <f t="shared" si="17"/>
        <v>Liberica</v>
      </c>
      <c r="O526" t="str">
        <f>_xlfn.XLOOKUP(OrderDetails[[#This Row],[Customer ID]],customers!$A$1:$A$1001,customers!$I$1:$I$1001,,0)</f>
        <v>No</v>
      </c>
    </row>
    <row r="527" spans="1:15" x14ac:dyDescent="0.3">
      <c r="A527" s="2" t="s">
        <v>3458</v>
      </c>
      <c r="B527" s="5">
        <v>44038</v>
      </c>
      <c r="C527" s="2" t="s">
        <v>3459</v>
      </c>
      <c r="D527" s="10" t="s">
        <v>6163</v>
      </c>
      <c r="E527" s="2">
        <v>5</v>
      </c>
      <c r="F527" s="2" t="str">
        <f>_xlfn.XLOOKUP(orders!C527,customers!$A$2:$A$1001,customers!$B$2:$B$1001,,0)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16"/>
        <v>13.424999999999997</v>
      </c>
      <c r="N527" t="str">
        <f t="shared" si="17"/>
        <v>Robusta</v>
      </c>
      <c r="O527" t="str">
        <f>_xlfn.XLOOKUP(OrderDetails[[#This Row],[Customer ID]],customers!$A$1:$A$1001,customers!$I$1:$I$1001,,0)</f>
        <v>Yes</v>
      </c>
    </row>
    <row r="528" spans="1:15" x14ac:dyDescent="0.3">
      <c r="A528" s="2" t="s">
        <v>3463</v>
      </c>
      <c r="B528" s="5">
        <v>44717</v>
      </c>
      <c r="C528" s="2" t="s">
        <v>3464</v>
      </c>
      <c r="D528" s="10" t="s">
        <v>6166</v>
      </c>
      <c r="E528" s="2">
        <v>4</v>
      </c>
      <c r="F528" s="2" t="str">
        <f>_xlfn.XLOOKUP(orders!C528,customers!$A$2:$A$1001,customers!$B$2:$B$1001,,0)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16"/>
        <v>126.49999999999999</v>
      </c>
      <c r="N528" t="str">
        <f t="shared" si="17"/>
        <v>Excelsa</v>
      </c>
      <c r="O528" t="str">
        <f>_xlfn.XLOOKUP(OrderDetails[[#This Row],[Customer ID]],customers!$A$1:$A$1001,customers!$I$1:$I$1001,,0)</f>
        <v>Yes</v>
      </c>
    </row>
    <row r="529" spans="1:15" x14ac:dyDescent="0.3">
      <c r="A529" s="2" t="s">
        <v>3469</v>
      </c>
      <c r="B529" s="5">
        <v>43517</v>
      </c>
      <c r="C529" s="2" t="s">
        <v>3470</v>
      </c>
      <c r="D529" s="10" t="s">
        <v>6139</v>
      </c>
      <c r="E529" s="2">
        <v>5</v>
      </c>
      <c r="F529" s="2" t="str">
        <f>_xlfn.XLOOKUP(orders!C529,customers!$A$2:$A$1001,customers!$B$2:$B$1001,,0)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16"/>
        <v>41.25</v>
      </c>
      <c r="N529" t="str">
        <f t="shared" si="17"/>
        <v>Excelsa</v>
      </c>
      <c r="O529" t="str">
        <f>_xlfn.XLOOKUP(OrderDetails[[#This Row],[Customer ID]],customers!$A$1:$A$1001,customers!$I$1:$I$1001,,0)</f>
        <v>No</v>
      </c>
    </row>
    <row r="530" spans="1:15" x14ac:dyDescent="0.3">
      <c r="A530" s="2" t="s">
        <v>3475</v>
      </c>
      <c r="B530" s="5">
        <v>43926</v>
      </c>
      <c r="C530" s="2" t="s">
        <v>3476</v>
      </c>
      <c r="D530" s="10" t="s">
        <v>6176</v>
      </c>
      <c r="E530" s="2">
        <v>6</v>
      </c>
      <c r="F530" s="2" t="str">
        <f>_xlfn.XLOOKUP(orders!C530,customers!$A$2:$A$1001,customers!$B$2:$B$1001,,0)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16"/>
        <v>53.46</v>
      </c>
      <c r="N530" t="str">
        <f t="shared" si="17"/>
        <v>Excelsa</v>
      </c>
      <c r="O530" t="str">
        <f>_xlfn.XLOOKUP(OrderDetails[[#This Row],[Customer ID]],customers!$A$1:$A$1001,customers!$I$1:$I$1001,,0)</f>
        <v>No</v>
      </c>
    </row>
    <row r="531" spans="1:15" x14ac:dyDescent="0.3">
      <c r="A531" s="2" t="s">
        <v>3481</v>
      </c>
      <c r="B531" s="5">
        <v>43475</v>
      </c>
      <c r="C531" s="2" t="s">
        <v>3482</v>
      </c>
      <c r="D531" s="10" t="s">
        <v>6138</v>
      </c>
      <c r="E531" s="2">
        <v>6</v>
      </c>
      <c r="F531" s="2" t="str">
        <f>_xlfn.XLOOKUP(orders!C531,customers!$A$2:$A$1001,customers!$B$2:$B$1001,,0)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16"/>
        <v>59.699999999999996</v>
      </c>
      <c r="N531" t="str">
        <f t="shared" si="17"/>
        <v>Robusta</v>
      </c>
      <c r="O531" t="str">
        <f>_xlfn.XLOOKUP(OrderDetails[[#This Row],[Customer ID]],customers!$A$1:$A$1001,customers!$I$1:$I$1001,,0)</f>
        <v>No</v>
      </c>
    </row>
    <row r="532" spans="1:15" x14ac:dyDescent="0.3">
      <c r="A532" s="2" t="s">
        <v>3487</v>
      </c>
      <c r="B532" s="5">
        <v>44663</v>
      </c>
      <c r="C532" s="2" t="s">
        <v>3488</v>
      </c>
      <c r="D532" s="10" t="s">
        <v>6138</v>
      </c>
      <c r="E532" s="2">
        <v>6</v>
      </c>
      <c r="F532" s="2" t="str">
        <f>_xlfn.XLOOKUP(orders!C532,customers!$A$2:$A$1001,customers!$B$2:$B$1001,,0)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16"/>
        <v>59.699999999999996</v>
      </c>
      <c r="N532" t="str">
        <f t="shared" si="17"/>
        <v>Robusta</v>
      </c>
      <c r="O532" t="str">
        <f>_xlfn.XLOOKUP(OrderDetails[[#This Row],[Customer ID]],customers!$A$1:$A$1001,customers!$I$1:$I$1001,,0)</f>
        <v>No</v>
      </c>
    </row>
    <row r="533" spans="1:15" x14ac:dyDescent="0.3">
      <c r="A533" s="2" t="s">
        <v>3493</v>
      </c>
      <c r="B533" s="5">
        <v>44591</v>
      </c>
      <c r="C533" s="2" t="s">
        <v>3494</v>
      </c>
      <c r="D533" s="10" t="s">
        <v>6177</v>
      </c>
      <c r="E533" s="2">
        <v>5</v>
      </c>
      <c r="F533" s="2" t="str">
        <f>_xlfn.XLOOKUP(orders!C533,customers!$A$2:$A$1001,customers!$B$2:$B$1001,,0)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16"/>
        <v>44.75</v>
      </c>
      <c r="N533" t="str">
        <f t="shared" si="17"/>
        <v>Robusta</v>
      </c>
      <c r="O533" t="str">
        <f>_xlfn.XLOOKUP(OrderDetails[[#This Row],[Customer ID]],customers!$A$1:$A$1001,customers!$I$1:$I$1001,,0)</f>
        <v>No</v>
      </c>
    </row>
    <row r="534" spans="1:15" x14ac:dyDescent="0.3">
      <c r="A534" s="2" t="s">
        <v>3499</v>
      </c>
      <c r="B534" s="5">
        <v>44330</v>
      </c>
      <c r="C534" s="2" t="s">
        <v>3500</v>
      </c>
      <c r="D534" s="10" t="s">
        <v>6139</v>
      </c>
      <c r="E534" s="2">
        <v>2</v>
      </c>
      <c r="F534" s="2" t="str">
        <f>_xlfn.XLOOKUP(orders!C534,customers!$A$2:$A$1001,customers!$B$2:$B$1001,,0)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16"/>
        <v>16.5</v>
      </c>
      <c r="N534" t="str">
        <f t="shared" si="17"/>
        <v>Excelsa</v>
      </c>
      <c r="O534" t="str">
        <f>_xlfn.XLOOKUP(OrderDetails[[#This Row],[Customer ID]],customers!$A$1:$A$1001,customers!$I$1:$I$1001,,0)</f>
        <v>Yes</v>
      </c>
    </row>
    <row r="535" spans="1:15" x14ac:dyDescent="0.3">
      <c r="A535" s="2" t="s">
        <v>3505</v>
      </c>
      <c r="B535" s="5">
        <v>44724</v>
      </c>
      <c r="C535" s="2" t="s">
        <v>3506</v>
      </c>
      <c r="D535" s="10" t="s">
        <v>6172</v>
      </c>
      <c r="E535" s="2">
        <v>4</v>
      </c>
      <c r="F535" s="2" t="str">
        <f>_xlfn.XLOOKUP(orders!C535,customers!$A$2:$A$1001,customers!$B$2:$B$1001,,0)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16"/>
        <v>21.479999999999997</v>
      </c>
      <c r="N535" t="str">
        <f t="shared" si="17"/>
        <v>Robusta</v>
      </c>
      <c r="O535" t="str">
        <f>_xlfn.XLOOKUP(OrderDetails[[#This Row],[Customer ID]],customers!$A$1:$A$1001,customers!$I$1:$I$1001,,0)</f>
        <v>No</v>
      </c>
    </row>
    <row r="536" spans="1:15" x14ac:dyDescent="0.3">
      <c r="A536" s="2" t="s">
        <v>3510</v>
      </c>
      <c r="B536" s="5">
        <v>44563</v>
      </c>
      <c r="C536" s="2" t="s">
        <v>3511</v>
      </c>
      <c r="D536" s="10" t="s">
        <v>6151</v>
      </c>
      <c r="E536" s="2">
        <v>2</v>
      </c>
      <c r="F536" s="2" t="str">
        <f>_xlfn.XLOOKUP(orders!C536,customers!$A$2:$A$1001,customers!$B$2:$B$1001,,0)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16"/>
        <v>45.769999999999996</v>
      </c>
      <c r="N536" t="str">
        <f t="shared" si="17"/>
        <v>Robusta</v>
      </c>
      <c r="O536" t="str">
        <f>_xlfn.XLOOKUP(OrderDetails[[#This Row],[Customer ID]],customers!$A$1:$A$1001,customers!$I$1:$I$1001,,0)</f>
        <v>Yes</v>
      </c>
    </row>
    <row r="537" spans="1:15" x14ac:dyDescent="0.3">
      <c r="A537" s="2" t="s">
        <v>3516</v>
      </c>
      <c r="B537" s="5">
        <v>44585</v>
      </c>
      <c r="C537" s="2" t="s">
        <v>3517</v>
      </c>
      <c r="D537" s="10" t="s">
        <v>6145</v>
      </c>
      <c r="E537" s="2">
        <v>2</v>
      </c>
      <c r="F537" s="2" t="str">
        <f>_xlfn.XLOOKUP(orders!C537,customers!$A$2:$A$1001,customers!$B$2:$B$1001,,0)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16"/>
        <v>9.51</v>
      </c>
      <c r="N537" t="str">
        <f t="shared" si="17"/>
        <v>Liberica</v>
      </c>
      <c r="O537" t="str">
        <f>_xlfn.XLOOKUP(OrderDetails[[#This Row],[Customer ID]],customers!$A$1:$A$1001,customers!$I$1:$I$1001,,0)</f>
        <v>No</v>
      </c>
    </row>
    <row r="538" spans="1:15" x14ac:dyDescent="0.3">
      <c r="A538" s="2" t="s">
        <v>3521</v>
      </c>
      <c r="B538" s="5">
        <v>43544</v>
      </c>
      <c r="C538" s="2" t="s">
        <v>3368</v>
      </c>
      <c r="D538" s="10" t="s">
        <v>6163</v>
      </c>
      <c r="E538" s="2">
        <v>3</v>
      </c>
      <c r="F538" s="2" t="str">
        <f>_xlfn.XLOOKUP(orders!C538,customers!$A$2:$A$1001,customers!$B$2:$B$1001,,0)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16"/>
        <v>8.0549999999999997</v>
      </c>
      <c r="N538" t="str">
        <f t="shared" si="17"/>
        <v>Robusta</v>
      </c>
      <c r="O538" t="str">
        <f>_xlfn.XLOOKUP(OrderDetails[[#This Row],[Customer ID]],customers!$A$1:$A$1001,customers!$I$1:$I$1001,,0)</f>
        <v>Yes</v>
      </c>
    </row>
    <row r="539" spans="1:15" x14ac:dyDescent="0.3">
      <c r="A539" s="2" t="s">
        <v>3527</v>
      </c>
      <c r="B539" s="5">
        <v>44156</v>
      </c>
      <c r="C539" s="2" t="s">
        <v>3528</v>
      </c>
      <c r="D539" s="10" t="s">
        <v>6185</v>
      </c>
      <c r="E539" s="2">
        <v>4</v>
      </c>
      <c r="F539" s="2" t="str">
        <f>_xlfn.XLOOKUP(orders!C539,customers!$A$2:$A$1001,customers!$B$2:$B$1001,,0)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16"/>
        <v>111.78</v>
      </c>
      <c r="N539" t="str">
        <f t="shared" si="17"/>
        <v>Excelsa</v>
      </c>
      <c r="O539" t="str">
        <f>_xlfn.XLOOKUP(OrderDetails[[#This Row],[Customer ID]],customers!$A$1:$A$1001,customers!$I$1:$I$1001,,0)</f>
        <v>Yes</v>
      </c>
    </row>
    <row r="540" spans="1:15" x14ac:dyDescent="0.3">
      <c r="A540" s="2" t="s">
        <v>3532</v>
      </c>
      <c r="B540" s="5">
        <v>44482</v>
      </c>
      <c r="C540" s="2" t="s">
        <v>3533</v>
      </c>
      <c r="D540" s="10" t="s">
        <v>6163</v>
      </c>
      <c r="E540" s="2">
        <v>4</v>
      </c>
      <c r="F540" s="2" t="str">
        <f>_xlfn.XLOOKUP(orders!C540,customers!$A$2:$A$1001,customers!$B$2:$B$1001,,0)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16"/>
        <v>10.739999999999998</v>
      </c>
      <c r="N540" t="str">
        <f t="shared" si="17"/>
        <v>Robusta</v>
      </c>
      <c r="O540" t="str">
        <f>_xlfn.XLOOKUP(OrderDetails[[#This Row],[Customer ID]],customers!$A$1:$A$1001,customers!$I$1:$I$1001,,0)</f>
        <v>Yes</v>
      </c>
    </row>
    <row r="541" spans="1:15" x14ac:dyDescent="0.3">
      <c r="A541" s="2" t="s">
        <v>3537</v>
      </c>
      <c r="B541" s="5">
        <v>44488</v>
      </c>
      <c r="C541" s="2" t="s">
        <v>3538</v>
      </c>
      <c r="D541" s="10" t="s">
        <v>6172</v>
      </c>
      <c r="E541" s="2">
        <v>5</v>
      </c>
      <c r="F541" s="2" t="str">
        <f>_xlfn.XLOOKUP(orders!C541,customers!$A$2:$A$1001,customers!$B$2:$B$1001,,0)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16"/>
        <v>26.849999999999994</v>
      </c>
      <c r="N541" t="str">
        <f t="shared" si="17"/>
        <v>Robusta</v>
      </c>
      <c r="O541" t="str">
        <f>_xlfn.XLOOKUP(OrderDetails[[#This Row],[Customer ID]],customers!$A$1:$A$1001,customers!$I$1:$I$1001,,0)</f>
        <v>No</v>
      </c>
    </row>
    <row r="542" spans="1:15" x14ac:dyDescent="0.3">
      <c r="A542" s="2" t="s">
        <v>3542</v>
      </c>
      <c r="B542" s="5">
        <v>43584</v>
      </c>
      <c r="C542" s="2" t="s">
        <v>3543</v>
      </c>
      <c r="D542" s="10" t="s">
        <v>6170</v>
      </c>
      <c r="E542" s="2">
        <v>4</v>
      </c>
      <c r="F542" s="2" t="str">
        <f>_xlfn.XLOOKUP(orders!C542,customers!$A$2:$A$1001,customers!$B$2:$B$1001,,0)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16"/>
        <v>63.4</v>
      </c>
      <c r="N542" t="str">
        <f t="shared" si="17"/>
        <v>Liberica</v>
      </c>
      <c r="O542" t="str">
        <f>_xlfn.XLOOKUP(OrderDetails[[#This Row],[Customer ID]],customers!$A$1:$A$1001,customers!$I$1:$I$1001,,0)</f>
        <v>Yes</v>
      </c>
    </row>
    <row r="543" spans="1:15" x14ac:dyDescent="0.3">
      <c r="A543" s="2" t="s">
        <v>3548</v>
      </c>
      <c r="B543" s="5">
        <v>43750</v>
      </c>
      <c r="C543" s="2" t="s">
        <v>3549</v>
      </c>
      <c r="D543" s="10" t="s">
        <v>6168</v>
      </c>
      <c r="E543" s="2">
        <v>1</v>
      </c>
      <c r="F543" s="2" t="str">
        <f>_xlfn.XLOOKUP(orders!C543,customers!$A$2:$A$1001,customers!$B$2:$B$1001,,0)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16"/>
        <v>22.884999999999998</v>
      </c>
      <c r="N543" t="str">
        <f t="shared" si="17"/>
        <v>Arabica</v>
      </c>
      <c r="O543" t="str">
        <f>_xlfn.XLOOKUP(OrderDetails[[#This Row],[Customer ID]],customers!$A$1:$A$1001,customers!$I$1:$I$1001,,0)</f>
        <v>Yes</v>
      </c>
    </row>
    <row r="544" spans="1:15" x14ac:dyDescent="0.3">
      <c r="A544" s="2" t="s">
        <v>3553</v>
      </c>
      <c r="B544" s="5">
        <v>44335</v>
      </c>
      <c r="C544" s="2" t="s">
        <v>3554</v>
      </c>
      <c r="D544" s="10" t="s">
        <v>6175</v>
      </c>
      <c r="E544" s="2">
        <v>4</v>
      </c>
      <c r="F544" s="2" t="str">
        <f>_xlfn.XLOOKUP(orders!C544,customers!$A$2:$A$1001,customers!$B$2:$B$1001,,0)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16"/>
        <v>103.49999999999999</v>
      </c>
      <c r="N544" t="str">
        <f t="shared" si="17"/>
        <v>Arabica</v>
      </c>
      <c r="O544" t="str">
        <f>_xlfn.XLOOKUP(OrderDetails[[#This Row],[Customer ID]],customers!$A$1:$A$1001,customers!$I$1:$I$1001,,0)</f>
        <v>No</v>
      </c>
    </row>
    <row r="545" spans="1:15" x14ac:dyDescent="0.3">
      <c r="A545" s="2" t="s">
        <v>3559</v>
      </c>
      <c r="B545" s="5">
        <v>44380</v>
      </c>
      <c r="C545" s="2" t="s">
        <v>3560</v>
      </c>
      <c r="D545" s="10" t="s">
        <v>6142</v>
      </c>
      <c r="E545" s="2">
        <v>2</v>
      </c>
      <c r="F545" s="2" t="str">
        <f>_xlfn.XLOOKUP(orders!C545,customers!$A$2:$A$1001,customers!$B$2:$B$1001,,0)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16"/>
        <v>54.969999999999992</v>
      </c>
      <c r="N545" t="str">
        <f t="shared" si="17"/>
        <v>Robusta</v>
      </c>
      <c r="O545" t="str">
        <f>_xlfn.XLOOKUP(OrderDetails[[#This Row],[Customer ID]],customers!$A$1:$A$1001,customers!$I$1:$I$1001,,0)</f>
        <v>No</v>
      </c>
    </row>
    <row r="546" spans="1:15" x14ac:dyDescent="0.3">
      <c r="A546" s="2" t="s">
        <v>3565</v>
      </c>
      <c r="B546" s="5">
        <v>43869</v>
      </c>
      <c r="C546" s="2" t="s">
        <v>3566</v>
      </c>
      <c r="D546" s="10" t="s">
        <v>6180</v>
      </c>
      <c r="E546" s="2">
        <v>2</v>
      </c>
      <c r="F546" s="2" t="str">
        <f>_xlfn.XLOOKUP(orders!C546,customers!$A$2:$A$1001,customers!$B$2:$B$1001,,0)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16"/>
        <v>15.54</v>
      </c>
      <c r="N546" t="str">
        <f t="shared" si="17"/>
        <v>Arabica</v>
      </c>
      <c r="O546" t="str">
        <f>_xlfn.XLOOKUP(OrderDetails[[#This Row],[Customer ID]],customers!$A$1:$A$1001,customers!$I$1:$I$1001,,0)</f>
        <v>No</v>
      </c>
    </row>
    <row r="547" spans="1:15" x14ac:dyDescent="0.3">
      <c r="A547" s="2" t="s">
        <v>3571</v>
      </c>
      <c r="B547" s="5">
        <v>44120</v>
      </c>
      <c r="C547" s="2" t="s">
        <v>3572</v>
      </c>
      <c r="D547" s="10" t="s">
        <v>6150</v>
      </c>
      <c r="E547" s="2">
        <v>4</v>
      </c>
      <c r="F547" s="2" t="str">
        <f>_xlfn.XLOOKUP(orders!C547,customers!$A$2:$A$1001,customers!$B$2:$B$1001,,0)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16"/>
        <v>15.54</v>
      </c>
      <c r="N547" t="str">
        <f t="shared" si="17"/>
        <v>Liberica</v>
      </c>
      <c r="O547" t="str">
        <f>_xlfn.XLOOKUP(OrderDetails[[#This Row],[Customer ID]],customers!$A$1:$A$1001,customers!$I$1:$I$1001,,0)</f>
        <v>No</v>
      </c>
    </row>
    <row r="548" spans="1:15" x14ac:dyDescent="0.3">
      <c r="A548" s="2" t="s">
        <v>3577</v>
      </c>
      <c r="B548" s="5">
        <v>44127</v>
      </c>
      <c r="C548" s="2" t="s">
        <v>3578</v>
      </c>
      <c r="D548" s="10" t="s">
        <v>6185</v>
      </c>
      <c r="E548" s="2">
        <v>3</v>
      </c>
      <c r="F548" s="2" t="str">
        <f>_xlfn.XLOOKUP(orders!C548,customers!$A$2:$A$1001,customers!$B$2:$B$1001,,0)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16"/>
        <v>83.835000000000008</v>
      </c>
      <c r="N548" t="str">
        <f t="shared" si="17"/>
        <v>Excelsa</v>
      </c>
      <c r="O548" t="str">
        <f>_xlfn.XLOOKUP(OrderDetails[[#This Row],[Customer ID]],customers!$A$1:$A$1001,customers!$I$1:$I$1001,,0)</f>
        <v>No</v>
      </c>
    </row>
    <row r="549" spans="1:15" x14ac:dyDescent="0.3">
      <c r="A549" s="2" t="s">
        <v>3582</v>
      </c>
      <c r="B549" s="5">
        <v>44265</v>
      </c>
      <c r="C549" s="2" t="s">
        <v>3594</v>
      </c>
      <c r="D549" s="10" t="s">
        <v>6178</v>
      </c>
      <c r="E549" s="2">
        <v>3</v>
      </c>
      <c r="F549" s="2" t="str">
        <f>_xlfn.XLOOKUP(orders!C549,customers!$A$2:$A$1001,customers!$B$2:$B$1001,,0)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16"/>
        <v>10.754999999999999</v>
      </c>
      <c r="N549" t="str">
        <f t="shared" si="17"/>
        <v>Robusta</v>
      </c>
      <c r="O549" t="str">
        <f>_xlfn.XLOOKUP(OrderDetails[[#This Row],[Customer ID]],customers!$A$1:$A$1001,customers!$I$1:$I$1001,,0)</f>
        <v>Yes</v>
      </c>
    </row>
    <row r="550" spans="1:15" x14ac:dyDescent="0.3">
      <c r="A550" s="2" t="s">
        <v>3587</v>
      </c>
      <c r="B550" s="5">
        <v>44384</v>
      </c>
      <c r="C550" s="2" t="s">
        <v>3588</v>
      </c>
      <c r="D550" s="10" t="s">
        <v>6184</v>
      </c>
      <c r="E550" s="2">
        <v>3</v>
      </c>
      <c r="F550" s="2" t="str">
        <f>_xlfn.XLOOKUP(orders!C550,customers!$A$2:$A$1001,customers!$B$2:$B$1001,,0)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16"/>
        <v>13.365</v>
      </c>
      <c r="N550" t="str">
        <f t="shared" si="17"/>
        <v>Excelsa</v>
      </c>
      <c r="O550" t="str">
        <f>_xlfn.XLOOKUP(OrderDetails[[#This Row],[Customer ID]],customers!$A$1:$A$1001,customers!$I$1:$I$1001,,0)</f>
        <v>Yes</v>
      </c>
    </row>
    <row r="551" spans="1:15" x14ac:dyDescent="0.3">
      <c r="A551" s="2" t="s">
        <v>3593</v>
      </c>
      <c r="B551" s="5">
        <v>44232</v>
      </c>
      <c r="C551" s="2" t="s">
        <v>3594</v>
      </c>
      <c r="D551" s="10" t="s">
        <v>6184</v>
      </c>
      <c r="E551" s="2">
        <v>4</v>
      </c>
      <c r="F551" s="2" t="str">
        <f>_xlfn.XLOOKUP(orders!C551,customers!$A$2:$A$1001,customers!$B$2:$B$1001,,0)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16"/>
        <v>17.82</v>
      </c>
      <c r="N551" t="str">
        <f t="shared" si="17"/>
        <v>Excelsa</v>
      </c>
      <c r="O551" t="str">
        <f>_xlfn.XLOOKUP(OrderDetails[[#This Row],[Customer ID]],customers!$A$1:$A$1001,customers!$I$1:$I$1001,,0)</f>
        <v>Yes</v>
      </c>
    </row>
    <row r="552" spans="1:15" x14ac:dyDescent="0.3">
      <c r="A552" s="2" t="s">
        <v>3599</v>
      </c>
      <c r="B552" s="5">
        <v>44176</v>
      </c>
      <c r="C552" s="2" t="s">
        <v>3600</v>
      </c>
      <c r="D552" s="10" t="s">
        <v>6150</v>
      </c>
      <c r="E552" s="2">
        <v>6</v>
      </c>
      <c r="F552" s="2" t="str">
        <f>_xlfn.XLOOKUP(orders!C552,customers!$A$2:$A$1001,customers!$B$2:$B$1001,,0)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16"/>
        <v>23.31</v>
      </c>
      <c r="N552" t="str">
        <f t="shared" si="17"/>
        <v>Liberica</v>
      </c>
      <c r="O552" t="str">
        <f>_xlfn.XLOOKUP(OrderDetails[[#This Row],[Customer ID]],customers!$A$1:$A$1001,customers!$I$1:$I$1001,,0)</f>
        <v>Yes</v>
      </c>
    </row>
    <row r="553" spans="1:15" x14ac:dyDescent="0.3">
      <c r="A553" s="2" t="s">
        <v>3605</v>
      </c>
      <c r="B553" s="5">
        <v>44694</v>
      </c>
      <c r="C553" s="2" t="s">
        <v>3606</v>
      </c>
      <c r="D553" s="10" t="s">
        <v>6153</v>
      </c>
      <c r="E553" s="2">
        <v>2</v>
      </c>
      <c r="F553" s="2" t="str">
        <f>_xlfn.XLOOKUP(orders!C553,customers!$A$2:$A$1001,customers!$B$2:$B$1001,,0)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16"/>
        <v>7.29</v>
      </c>
      <c r="N553" t="str">
        <f t="shared" si="17"/>
        <v>Excelsa</v>
      </c>
      <c r="O553" t="str">
        <f>_xlfn.XLOOKUP(OrderDetails[[#This Row],[Customer ID]],customers!$A$1:$A$1001,customers!$I$1:$I$1001,,0)</f>
        <v>No</v>
      </c>
    </row>
    <row r="554" spans="1:15" x14ac:dyDescent="0.3">
      <c r="A554" s="2" t="s">
        <v>3611</v>
      </c>
      <c r="B554" s="5">
        <v>43761</v>
      </c>
      <c r="C554" s="2" t="s">
        <v>3612</v>
      </c>
      <c r="D554" s="10" t="s">
        <v>6184</v>
      </c>
      <c r="E554" s="2">
        <v>4</v>
      </c>
      <c r="F554" s="2" t="str">
        <f>_xlfn.XLOOKUP(orders!C554,customers!$A$2:$A$1001,customers!$B$2:$B$1001,,0)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16"/>
        <v>17.82</v>
      </c>
      <c r="N554" t="str">
        <f t="shared" si="17"/>
        <v>Excelsa</v>
      </c>
      <c r="O554" t="str">
        <f>_xlfn.XLOOKUP(OrderDetails[[#This Row],[Customer ID]],customers!$A$1:$A$1001,customers!$I$1:$I$1001,,0)</f>
        <v>Yes</v>
      </c>
    </row>
    <row r="555" spans="1:15" x14ac:dyDescent="0.3">
      <c r="A555" s="2" t="s">
        <v>3617</v>
      </c>
      <c r="B555" s="5">
        <v>44085</v>
      </c>
      <c r="C555" s="2" t="s">
        <v>3618</v>
      </c>
      <c r="D555" s="10" t="s">
        <v>6141</v>
      </c>
      <c r="E555" s="2">
        <v>5</v>
      </c>
      <c r="F555" s="2" t="str">
        <f>_xlfn.XLOOKUP(orders!C555,customers!$A$2:$A$1001,customers!$B$2:$B$1001,,0)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16"/>
        <v>68.75</v>
      </c>
      <c r="N555" t="str">
        <f t="shared" si="17"/>
        <v>Excelsa</v>
      </c>
      <c r="O555" t="str">
        <f>_xlfn.XLOOKUP(OrderDetails[[#This Row],[Customer ID]],customers!$A$1:$A$1001,customers!$I$1:$I$1001,,0)</f>
        <v>No</v>
      </c>
    </row>
    <row r="556" spans="1:15" x14ac:dyDescent="0.3">
      <c r="A556" s="2" t="s">
        <v>3622</v>
      </c>
      <c r="B556" s="5">
        <v>43737</v>
      </c>
      <c r="C556" s="2" t="s">
        <v>3623</v>
      </c>
      <c r="D556" s="10" t="s">
        <v>6142</v>
      </c>
      <c r="E556" s="2">
        <v>2</v>
      </c>
      <c r="F556" s="2" t="str">
        <f>_xlfn.XLOOKUP(orders!C556,customers!$A$2:$A$1001,customers!$B$2:$B$1001,,0)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16"/>
        <v>54.969999999999992</v>
      </c>
      <c r="N556" t="str">
        <f t="shared" si="17"/>
        <v>Robusta</v>
      </c>
      <c r="O556" t="str">
        <f>_xlfn.XLOOKUP(OrderDetails[[#This Row],[Customer ID]],customers!$A$1:$A$1001,customers!$I$1:$I$1001,,0)</f>
        <v>Yes</v>
      </c>
    </row>
    <row r="557" spans="1:15" x14ac:dyDescent="0.3">
      <c r="A557" s="2" t="s">
        <v>3627</v>
      </c>
      <c r="B557" s="5">
        <v>44258</v>
      </c>
      <c r="C557" s="2" t="s">
        <v>3628</v>
      </c>
      <c r="D557" s="10" t="s">
        <v>6141</v>
      </c>
      <c r="E557" s="2">
        <v>6</v>
      </c>
      <c r="F557" s="2" t="str">
        <f>_xlfn.XLOOKUP(orders!C557,customers!$A$2:$A$1001,customers!$B$2:$B$1001,,0)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16"/>
        <v>82.5</v>
      </c>
      <c r="N557" t="str">
        <f t="shared" si="17"/>
        <v>Excelsa</v>
      </c>
      <c r="O557" t="str">
        <f>_xlfn.XLOOKUP(OrderDetails[[#This Row],[Customer ID]],customers!$A$1:$A$1001,customers!$I$1:$I$1001,,0)</f>
        <v>No</v>
      </c>
    </row>
    <row r="558" spans="1:15" x14ac:dyDescent="0.3">
      <c r="A558" s="2" t="s">
        <v>3633</v>
      </c>
      <c r="B558" s="5">
        <v>44523</v>
      </c>
      <c r="C558" s="2" t="s">
        <v>3634</v>
      </c>
      <c r="D558" s="10" t="s">
        <v>6159</v>
      </c>
      <c r="E558" s="2">
        <v>2</v>
      </c>
      <c r="F558" s="2" t="str">
        <f>_xlfn.XLOOKUP(orders!C558,customers!$A$2:$A$1001,customers!$B$2:$B$1001,,0)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16"/>
        <v>8.73</v>
      </c>
      <c r="N558" t="str">
        <f t="shared" si="17"/>
        <v>Liberica</v>
      </c>
      <c r="O558" t="str">
        <f>_xlfn.XLOOKUP(OrderDetails[[#This Row],[Customer ID]],customers!$A$1:$A$1001,customers!$I$1:$I$1001,,0)</f>
        <v>Yes</v>
      </c>
    </row>
    <row r="559" spans="1:15" x14ac:dyDescent="0.3">
      <c r="A559" s="2" t="s">
        <v>3638</v>
      </c>
      <c r="B559" s="5">
        <v>44506</v>
      </c>
      <c r="C559" s="2" t="s">
        <v>3368</v>
      </c>
      <c r="D559" s="10" t="s">
        <v>6171</v>
      </c>
      <c r="E559" s="2">
        <v>4</v>
      </c>
      <c r="F559" s="2" t="str">
        <f>_xlfn.XLOOKUP(orders!C559,customers!$A$2:$A$1001,customers!$B$2:$B$1001,,0)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16"/>
        <v>59.4</v>
      </c>
      <c r="N559" t="str">
        <f t="shared" si="17"/>
        <v>Excelsa</v>
      </c>
      <c r="O559" t="str">
        <f>_xlfn.XLOOKUP(OrderDetails[[#This Row],[Customer ID]],customers!$A$1:$A$1001,customers!$I$1:$I$1001,,0)</f>
        <v>Yes</v>
      </c>
    </row>
    <row r="560" spans="1:15" x14ac:dyDescent="0.3">
      <c r="A560" s="2" t="s">
        <v>3643</v>
      </c>
      <c r="B560" s="5">
        <v>44225</v>
      </c>
      <c r="C560" s="2" t="s">
        <v>3644</v>
      </c>
      <c r="D560" s="10" t="s">
        <v>6150</v>
      </c>
      <c r="E560" s="2">
        <v>4</v>
      </c>
      <c r="F560" s="2" t="str">
        <f>_xlfn.XLOOKUP(orders!C560,customers!$A$2:$A$1001,customers!$B$2:$B$1001,,0)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16"/>
        <v>15.54</v>
      </c>
      <c r="N560" t="str">
        <f t="shared" si="17"/>
        <v>Liberica</v>
      </c>
      <c r="O560" t="str">
        <f>_xlfn.XLOOKUP(OrderDetails[[#This Row],[Customer ID]],customers!$A$1:$A$1001,customers!$I$1:$I$1001,,0)</f>
        <v>Yes</v>
      </c>
    </row>
    <row r="561" spans="1:15" x14ac:dyDescent="0.3">
      <c r="A561" s="2" t="s">
        <v>3648</v>
      </c>
      <c r="B561" s="5">
        <v>44667</v>
      </c>
      <c r="C561" s="2" t="s">
        <v>3649</v>
      </c>
      <c r="D561" s="10" t="s">
        <v>6140</v>
      </c>
      <c r="E561" s="2">
        <v>3</v>
      </c>
      <c r="F561" s="2" t="str">
        <f>_xlfn.XLOOKUP(orders!C561,customers!$A$2:$A$1001,customers!$B$2:$B$1001,,0)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16"/>
        <v>38.849999999999994</v>
      </c>
      <c r="N561" t="str">
        <f t="shared" si="17"/>
        <v>Arabica</v>
      </c>
      <c r="O561" t="str">
        <f>_xlfn.XLOOKUP(OrderDetails[[#This Row],[Customer ID]],customers!$A$1:$A$1001,customers!$I$1:$I$1001,,0)</f>
        <v>Yes</v>
      </c>
    </row>
    <row r="562" spans="1:15" x14ac:dyDescent="0.3">
      <c r="A562" s="2" t="s">
        <v>3654</v>
      </c>
      <c r="B562" s="5">
        <v>44401</v>
      </c>
      <c r="C562" s="2" t="s">
        <v>3655</v>
      </c>
      <c r="D562" s="10" t="s">
        <v>6166</v>
      </c>
      <c r="E562" s="2">
        <v>6</v>
      </c>
      <c r="F562" s="2" t="str">
        <f>_xlfn.XLOOKUP(orders!C562,customers!$A$2:$A$1001,customers!$B$2:$B$1001,,0)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16"/>
        <v>189.74999999999997</v>
      </c>
      <c r="N562" t="str">
        <f t="shared" si="17"/>
        <v>Excelsa</v>
      </c>
      <c r="O562" t="str">
        <f>_xlfn.XLOOKUP(OrderDetails[[#This Row],[Customer ID]],customers!$A$1:$A$1001,customers!$I$1:$I$1001,,0)</f>
        <v>Yes</v>
      </c>
    </row>
    <row r="563" spans="1:15" x14ac:dyDescent="0.3">
      <c r="A563" s="2" t="s">
        <v>3659</v>
      </c>
      <c r="B563" s="5">
        <v>43688</v>
      </c>
      <c r="C563" s="2" t="s">
        <v>3660</v>
      </c>
      <c r="D563" s="10" t="s">
        <v>6154</v>
      </c>
      <c r="E563" s="2">
        <v>6</v>
      </c>
      <c r="F563" s="2" t="str">
        <f>_xlfn.XLOOKUP(orders!C563,customers!$A$2:$A$1001,customers!$B$2:$B$1001,,0)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16"/>
        <v>17.91</v>
      </c>
      <c r="N563" t="str">
        <f t="shared" si="17"/>
        <v>Arabica</v>
      </c>
      <c r="O563" t="str">
        <f>_xlfn.XLOOKUP(OrderDetails[[#This Row],[Customer ID]],customers!$A$1:$A$1001,customers!$I$1:$I$1001,,0)</f>
        <v>Yes</v>
      </c>
    </row>
    <row r="564" spans="1:15" x14ac:dyDescent="0.3">
      <c r="A564" s="2" t="s">
        <v>3665</v>
      </c>
      <c r="B564" s="5">
        <v>43669</v>
      </c>
      <c r="C564" s="2" t="s">
        <v>3666</v>
      </c>
      <c r="D564" s="10" t="s">
        <v>6145</v>
      </c>
      <c r="E564" s="2">
        <v>6</v>
      </c>
      <c r="F564" s="2" t="str">
        <f>_xlfn.XLOOKUP(orders!C564,customers!$A$2:$A$1001,customers!$B$2:$B$1001,,0)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16"/>
        <v>28.53</v>
      </c>
      <c r="N564" t="str">
        <f t="shared" si="17"/>
        <v>Liberica</v>
      </c>
      <c r="O564" t="str">
        <f>_xlfn.XLOOKUP(OrderDetails[[#This Row],[Customer ID]],customers!$A$1:$A$1001,customers!$I$1:$I$1001,,0)</f>
        <v>No</v>
      </c>
    </row>
    <row r="565" spans="1:15" x14ac:dyDescent="0.3">
      <c r="A565" s="2" t="s">
        <v>3671</v>
      </c>
      <c r="B565" s="5">
        <v>43991</v>
      </c>
      <c r="C565" s="2" t="s">
        <v>3752</v>
      </c>
      <c r="D565" s="10" t="s">
        <v>6141</v>
      </c>
      <c r="E565" s="2">
        <v>6</v>
      </c>
      <c r="F565" s="2" t="str">
        <f>_xlfn.XLOOKUP(orders!C565,customers!$A$2:$A$1001,customers!$B$2:$B$1001,,0)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16"/>
        <v>82.5</v>
      </c>
      <c r="N565" t="str">
        <f t="shared" si="17"/>
        <v>Excelsa</v>
      </c>
      <c r="O565" t="str">
        <f>_xlfn.XLOOKUP(OrderDetails[[#This Row],[Customer ID]],customers!$A$1:$A$1001,customers!$I$1:$I$1001,,0)</f>
        <v>No</v>
      </c>
    </row>
    <row r="566" spans="1:15" x14ac:dyDescent="0.3">
      <c r="A566" s="2" t="s">
        <v>3677</v>
      </c>
      <c r="B566" s="5">
        <v>43883</v>
      </c>
      <c r="C566" s="2" t="s">
        <v>3678</v>
      </c>
      <c r="D566" s="10" t="s">
        <v>6173</v>
      </c>
      <c r="E566" s="2">
        <v>2</v>
      </c>
      <c r="F566" s="2" t="str">
        <f>_xlfn.XLOOKUP(orders!C566,customers!$A$2:$A$1001,customers!$B$2:$B$1001,,0)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16"/>
        <v>14.339999999999998</v>
      </c>
      <c r="N566" t="str">
        <f t="shared" si="17"/>
        <v>Robusta</v>
      </c>
      <c r="O566" t="str">
        <f>_xlfn.XLOOKUP(OrderDetails[[#This Row],[Customer ID]],customers!$A$1:$A$1001,customers!$I$1:$I$1001,,0)</f>
        <v>No</v>
      </c>
    </row>
    <row r="567" spans="1:15" x14ac:dyDescent="0.3">
      <c r="A567" s="2" t="s">
        <v>3683</v>
      </c>
      <c r="B567" s="5">
        <v>44031</v>
      </c>
      <c r="C567" s="2" t="s">
        <v>3684</v>
      </c>
      <c r="D567" s="10" t="s">
        <v>6149</v>
      </c>
      <c r="E567" s="2">
        <v>4</v>
      </c>
      <c r="F567" s="2" t="str">
        <f>_xlfn.XLOOKUP(orders!C567,customers!$A$2:$A$1001,customers!$B$2:$B$1001,,0)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16"/>
        <v>82.339999999999989</v>
      </c>
      <c r="N567" t="str">
        <f t="shared" si="17"/>
        <v>Robusta</v>
      </c>
      <c r="O567" t="str">
        <f>_xlfn.XLOOKUP(OrderDetails[[#This Row],[Customer ID]],customers!$A$1:$A$1001,customers!$I$1:$I$1001,,0)</f>
        <v>No</v>
      </c>
    </row>
    <row r="568" spans="1:15" x14ac:dyDescent="0.3">
      <c r="A568" s="2" t="s">
        <v>3689</v>
      </c>
      <c r="B568" s="5">
        <v>44459</v>
      </c>
      <c r="C568" s="2" t="s">
        <v>3690</v>
      </c>
      <c r="D568" s="10" t="s">
        <v>6152</v>
      </c>
      <c r="E568" s="2">
        <v>6</v>
      </c>
      <c r="F568" s="2" t="str">
        <f>_xlfn.XLOOKUP(orders!C568,customers!$A$2:$A$1001,customers!$B$2:$B$1001,,0)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16"/>
        <v>20.25</v>
      </c>
      <c r="N568" t="str">
        <f t="shared" si="17"/>
        <v>Arabica</v>
      </c>
      <c r="O568" t="str">
        <f>_xlfn.XLOOKUP(OrderDetails[[#This Row],[Customer ID]],customers!$A$1:$A$1001,customers!$I$1:$I$1001,,0)</f>
        <v>Yes</v>
      </c>
    </row>
    <row r="569" spans="1:15" x14ac:dyDescent="0.3">
      <c r="A569" s="2" t="s">
        <v>3695</v>
      </c>
      <c r="B569" s="5">
        <v>44318</v>
      </c>
      <c r="C569" s="2" t="s">
        <v>3696</v>
      </c>
      <c r="D569" s="10" t="s">
        <v>6142</v>
      </c>
      <c r="E569" s="2">
        <v>6</v>
      </c>
      <c r="F569" s="2" t="str">
        <f>_xlfn.XLOOKUP(orders!C569,customers!$A$2:$A$1001,customers!$B$2:$B$1001,,0)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16"/>
        <v>164.90999999999997</v>
      </c>
      <c r="N569" t="str">
        <f t="shared" si="17"/>
        <v>Robusta</v>
      </c>
      <c r="O569" t="str">
        <f>_xlfn.XLOOKUP(OrderDetails[[#This Row],[Customer ID]],customers!$A$1:$A$1001,customers!$I$1:$I$1001,,0)</f>
        <v>No</v>
      </c>
    </row>
    <row r="570" spans="1:15" x14ac:dyDescent="0.3">
      <c r="A570" s="2" t="s">
        <v>3700</v>
      </c>
      <c r="B570" s="5">
        <v>44526</v>
      </c>
      <c r="C570" s="2" t="s">
        <v>3701</v>
      </c>
      <c r="D570" s="10" t="s">
        <v>6145</v>
      </c>
      <c r="E570" s="2">
        <v>4</v>
      </c>
      <c r="F570" s="2" t="str">
        <f>_xlfn.XLOOKUP(orders!C570,customers!$A$2:$A$1001,customers!$B$2:$B$1001,,0)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16"/>
        <v>19.02</v>
      </c>
      <c r="N570" t="str">
        <f t="shared" si="17"/>
        <v>Liberica</v>
      </c>
      <c r="O570" t="str">
        <f>_xlfn.XLOOKUP(OrderDetails[[#This Row],[Customer ID]],customers!$A$1:$A$1001,customers!$I$1:$I$1001,,0)</f>
        <v>Yes</v>
      </c>
    </row>
    <row r="571" spans="1:15" x14ac:dyDescent="0.3">
      <c r="A571" s="2" t="s">
        <v>3706</v>
      </c>
      <c r="B571" s="5">
        <v>43879</v>
      </c>
      <c r="C571" s="2" t="s">
        <v>3752</v>
      </c>
      <c r="D571" s="10" t="s">
        <v>6168</v>
      </c>
      <c r="E571" s="2">
        <v>6</v>
      </c>
      <c r="F571" s="2" t="str">
        <f>_xlfn.XLOOKUP(orders!C571,customers!$A$2:$A$1001,customers!$B$2:$B$1001,,0)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16"/>
        <v>137.31</v>
      </c>
      <c r="N571" t="str">
        <f t="shared" si="17"/>
        <v>Arabica</v>
      </c>
      <c r="O571" t="str">
        <f>_xlfn.XLOOKUP(OrderDetails[[#This Row],[Customer ID]],customers!$A$1:$A$1001,customers!$I$1:$I$1001,,0)</f>
        <v>No</v>
      </c>
    </row>
    <row r="572" spans="1:15" x14ac:dyDescent="0.3">
      <c r="A572" s="2" t="s">
        <v>3712</v>
      </c>
      <c r="B572" s="5">
        <v>43928</v>
      </c>
      <c r="C572" s="2" t="s">
        <v>3713</v>
      </c>
      <c r="D572" s="10" t="s">
        <v>6157</v>
      </c>
      <c r="E572" s="2">
        <v>4</v>
      </c>
      <c r="F572" s="2" t="str">
        <f>_xlfn.XLOOKUP(orders!C572,customers!$A$2:$A$1001,customers!$B$2:$B$1001,,0)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16"/>
        <v>27</v>
      </c>
      <c r="N572" t="str">
        <f t="shared" si="17"/>
        <v>Arabica</v>
      </c>
      <c r="O572" t="str">
        <f>_xlfn.XLOOKUP(OrderDetails[[#This Row],[Customer ID]],customers!$A$1:$A$1001,customers!$I$1:$I$1001,,0)</f>
        <v>No</v>
      </c>
    </row>
    <row r="573" spans="1:15" x14ac:dyDescent="0.3">
      <c r="A573" s="2" t="s">
        <v>3718</v>
      </c>
      <c r="B573" s="5">
        <v>44592</v>
      </c>
      <c r="C573" s="2" t="s">
        <v>3719</v>
      </c>
      <c r="D573" s="10" t="s">
        <v>6176</v>
      </c>
      <c r="E573" s="2">
        <v>4</v>
      </c>
      <c r="F573" s="2" t="str">
        <f>_xlfn.XLOOKUP(orders!C573,customers!$A$2:$A$1001,customers!$B$2:$B$1001,,0)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16"/>
        <v>35.64</v>
      </c>
      <c r="N573" t="str">
        <f t="shared" si="17"/>
        <v>Excelsa</v>
      </c>
      <c r="O573" t="str">
        <f>_xlfn.XLOOKUP(OrderDetails[[#This Row],[Customer ID]],customers!$A$1:$A$1001,customers!$I$1:$I$1001,,0)</f>
        <v>No</v>
      </c>
    </row>
    <row r="574" spans="1:15" x14ac:dyDescent="0.3">
      <c r="A574" s="2" t="s">
        <v>3724</v>
      </c>
      <c r="B574" s="5">
        <v>43515</v>
      </c>
      <c r="C574" s="2" t="s">
        <v>3725</v>
      </c>
      <c r="D574" s="10" t="s">
        <v>6154</v>
      </c>
      <c r="E574" s="2">
        <v>2</v>
      </c>
      <c r="F574" s="2" t="str">
        <f>_xlfn.XLOOKUP(orders!C574,customers!$A$2:$A$1001,customers!$B$2:$B$1001,,0)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16"/>
        <v>5.97</v>
      </c>
      <c r="N574" t="str">
        <f t="shared" si="17"/>
        <v>Arabica</v>
      </c>
      <c r="O574" t="str">
        <f>_xlfn.XLOOKUP(OrderDetails[[#This Row],[Customer ID]],customers!$A$1:$A$1001,customers!$I$1:$I$1001,,0)</f>
        <v>Yes</v>
      </c>
    </row>
    <row r="575" spans="1:15" x14ac:dyDescent="0.3">
      <c r="A575" s="2" t="s">
        <v>3728</v>
      </c>
      <c r="B575" s="5">
        <v>43781</v>
      </c>
      <c r="C575" s="2" t="s">
        <v>3729</v>
      </c>
      <c r="D575" s="10" t="s">
        <v>6155</v>
      </c>
      <c r="E575" s="2">
        <v>6</v>
      </c>
      <c r="F575" s="2" t="str">
        <f>_xlfn.XLOOKUP(orders!C575,customers!$A$2:$A$1001,customers!$B$2:$B$1001,,0)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16"/>
        <v>67.5</v>
      </c>
      <c r="N575" t="str">
        <f t="shared" si="17"/>
        <v>Arabica</v>
      </c>
      <c r="O575" t="str">
        <f>_xlfn.XLOOKUP(OrderDetails[[#This Row],[Customer ID]],customers!$A$1:$A$1001,customers!$I$1:$I$1001,,0)</f>
        <v>No</v>
      </c>
    </row>
    <row r="576" spans="1:15" x14ac:dyDescent="0.3">
      <c r="A576" s="2" t="s">
        <v>3734</v>
      </c>
      <c r="B576" s="5">
        <v>44697</v>
      </c>
      <c r="C576" s="2" t="s">
        <v>3735</v>
      </c>
      <c r="D576" s="10" t="s">
        <v>6178</v>
      </c>
      <c r="E576" s="2">
        <v>6</v>
      </c>
      <c r="F576" s="2" t="str">
        <f>_xlfn.XLOOKUP(orders!C576,customers!$A$2:$A$1001,customers!$B$2:$B$1001,,0)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16"/>
        <v>21.509999999999998</v>
      </c>
      <c r="N576" t="str">
        <f t="shared" si="17"/>
        <v>Robusta</v>
      </c>
      <c r="O576" t="str">
        <f>_xlfn.XLOOKUP(OrderDetails[[#This Row],[Customer ID]],customers!$A$1:$A$1001,customers!$I$1:$I$1001,,0)</f>
        <v>Yes</v>
      </c>
    </row>
    <row r="577" spans="1:15" x14ac:dyDescent="0.3">
      <c r="A577" s="2" t="s">
        <v>3739</v>
      </c>
      <c r="B577" s="5">
        <v>44239</v>
      </c>
      <c r="C577" s="2" t="s">
        <v>3740</v>
      </c>
      <c r="D577" s="10" t="s">
        <v>6181</v>
      </c>
      <c r="E577" s="2">
        <v>2</v>
      </c>
      <c r="F577" s="2" t="str">
        <f>_xlfn.XLOOKUP(orders!C577,customers!$A$2:$A$1001,customers!$B$2:$B$1001,,0)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16"/>
        <v>66.929999999999993</v>
      </c>
      <c r="N577" t="str">
        <f t="shared" si="17"/>
        <v>Liberica</v>
      </c>
      <c r="O577" t="str">
        <f>_xlfn.XLOOKUP(OrderDetails[[#This Row],[Customer ID]],customers!$A$1:$A$1001,customers!$I$1:$I$1001,,0)</f>
        <v>No</v>
      </c>
    </row>
    <row r="578" spans="1:15" x14ac:dyDescent="0.3">
      <c r="A578" s="2" t="s">
        <v>3745</v>
      </c>
      <c r="B578" s="5">
        <v>44290</v>
      </c>
      <c r="C578" s="2" t="s">
        <v>3746</v>
      </c>
      <c r="D578" s="10" t="s">
        <v>6154</v>
      </c>
      <c r="E578" s="2">
        <v>6</v>
      </c>
      <c r="F578" s="2" t="str">
        <f>_xlfn.XLOOKUP(orders!C578,customers!$A$2:$A$1001,customers!$B$2:$B$1001,,0)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16"/>
        <v>17.91</v>
      </c>
      <c r="N578" t="str">
        <f t="shared" si="17"/>
        <v>Arabica</v>
      </c>
      <c r="O578" t="str">
        <f>_xlfn.XLOOKUP(OrderDetails[[#This Row],[Customer ID]],customers!$A$1:$A$1001,customers!$I$1:$I$1001,,0)</f>
        <v>No</v>
      </c>
    </row>
    <row r="579" spans="1:15" x14ac:dyDescent="0.3">
      <c r="A579" s="2" t="s">
        <v>3751</v>
      </c>
      <c r="B579" s="5">
        <v>44410</v>
      </c>
      <c r="C579" s="2" t="s">
        <v>3752</v>
      </c>
      <c r="D579" s="10" t="s">
        <v>6162</v>
      </c>
      <c r="E579" s="2">
        <v>4</v>
      </c>
      <c r="F579" s="2" t="str">
        <f>_xlfn.XLOOKUP(orders!C579,customers!$A$2:$A$1001,customers!$B$2:$B$1001,,0)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18">L579*E579</f>
        <v>58.2</v>
      </c>
      <c r="N579" t="str">
        <f t="shared" ref="N579:N642" si="19">IF(I579="Rob","Robusta",IF(I579="Ara","Arabica",IF(I579="Exc","Excelsa",IF(I579="Lib","Liberica",""))))</f>
        <v>Liberica</v>
      </c>
      <c r="O579" t="str">
        <f>_xlfn.XLOOKUP(OrderDetails[[#This Row],[Customer ID]],customers!$A$1:$A$1001,customers!$I$1:$I$1001,,0)</f>
        <v>No</v>
      </c>
    </row>
    <row r="580" spans="1:15" x14ac:dyDescent="0.3">
      <c r="A580" s="2" t="s">
        <v>3756</v>
      </c>
      <c r="B580" s="5">
        <v>44720</v>
      </c>
      <c r="C580" s="2" t="s">
        <v>3757</v>
      </c>
      <c r="D580" s="10" t="s">
        <v>6184</v>
      </c>
      <c r="E580" s="2">
        <v>3</v>
      </c>
      <c r="F580" s="2" t="str">
        <f>_xlfn.XLOOKUP(orders!C580,customers!$A$2:$A$1001,customers!$B$2:$B$1001,,0)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18"/>
        <v>13.365</v>
      </c>
      <c r="N580" t="str">
        <f t="shared" si="19"/>
        <v>Excelsa</v>
      </c>
      <c r="O580" t="str">
        <f>_xlfn.XLOOKUP(OrderDetails[[#This Row],[Customer ID]],customers!$A$1:$A$1001,customers!$I$1:$I$1001,,0)</f>
        <v>No</v>
      </c>
    </row>
    <row r="581" spans="1:15" x14ac:dyDescent="0.3">
      <c r="A581" s="2" t="s">
        <v>3756</v>
      </c>
      <c r="B581" s="5">
        <v>44720</v>
      </c>
      <c r="C581" s="2" t="s">
        <v>3757</v>
      </c>
      <c r="D581" s="10" t="s">
        <v>6157</v>
      </c>
      <c r="E581" s="2">
        <v>5</v>
      </c>
      <c r="F581" s="2" t="str">
        <f>_xlfn.XLOOKUP(orders!C581,customers!$A$2:$A$1001,customers!$B$2:$B$1001,,0)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18"/>
        <v>33.75</v>
      </c>
      <c r="N581" t="str">
        <f t="shared" si="19"/>
        <v>Arabica</v>
      </c>
      <c r="O581" t="str">
        <f>_xlfn.XLOOKUP(OrderDetails[[#This Row],[Customer ID]],customers!$A$1:$A$1001,customers!$I$1:$I$1001,,0)</f>
        <v>No</v>
      </c>
    </row>
    <row r="582" spans="1:15" x14ac:dyDescent="0.3">
      <c r="A582" s="2" t="s">
        <v>3767</v>
      </c>
      <c r="B582" s="5">
        <v>43965</v>
      </c>
      <c r="C582" s="2" t="s">
        <v>3768</v>
      </c>
      <c r="D582" s="10" t="s">
        <v>6171</v>
      </c>
      <c r="E582" s="2">
        <v>3</v>
      </c>
      <c r="F582" s="2" t="str">
        <f>_xlfn.XLOOKUP(orders!C582,customers!$A$2:$A$1001,customers!$B$2:$B$1001,,0)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18"/>
        <v>44.55</v>
      </c>
      <c r="N582" t="str">
        <f t="shared" si="19"/>
        <v>Excelsa</v>
      </c>
      <c r="O582" t="str">
        <f>_xlfn.XLOOKUP(OrderDetails[[#This Row],[Customer ID]],customers!$A$1:$A$1001,customers!$I$1:$I$1001,,0)</f>
        <v>Yes</v>
      </c>
    </row>
    <row r="583" spans="1:15" x14ac:dyDescent="0.3">
      <c r="A583" s="2" t="s">
        <v>3773</v>
      </c>
      <c r="B583" s="5">
        <v>44190</v>
      </c>
      <c r="C583" s="2" t="s">
        <v>3774</v>
      </c>
      <c r="D583" s="10" t="s">
        <v>6176</v>
      </c>
      <c r="E583" s="2">
        <v>5</v>
      </c>
      <c r="F583" s="2" t="str">
        <f>_xlfn.XLOOKUP(orders!C583,customers!$A$2:$A$1001,customers!$B$2:$B$1001,,0)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18"/>
        <v>44.55</v>
      </c>
      <c r="N583" t="str">
        <f t="shared" si="19"/>
        <v>Excelsa</v>
      </c>
      <c r="O583" t="str">
        <f>_xlfn.XLOOKUP(OrderDetails[[#This Row],[Customer ID]],customers!$A$1:$A$1001,customers!$I$1:$I$1001,,0)</f>
        <v>Yes</v>
      </c>
    </row>
    <row r="584" spans="1:15" x14ac:dyDescent="0.3">
      <c r="A584" s="2" t="s">
        <v>3778</v>
      </c>
      <c r="B584" s="5">
        <v>44382</v>
      </c>
      <c r="C584" s="2" t="s">
        <v>3779</v>
      </c>
      <c r="D584" s="10" t="s">
        <v>6183</v>
      </c>
      <c r="E584" s="2">
        <v>5</v>
      </c>
      <c r="F584" s="2" t="str">
        <f>_xlfn.XLOOKUP(orders!C584,customers!$A$2:$A$1001,customers!$B$2:$B$1001,,0)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18"/>
        <v>60.75</v>
      </c>
      <c r="N584" t="str">
        <f t="shared" si="19"/>
        <v>Excelsa</v>
      </c>
      <c r="O584" t="str">
        <f>_xlfn.XLOOKUP(OrderDetails[[#This Row],[Customer ID]],customers!$A$1:$A$1001,customers!$I$1:$I$1001,,0)</f>
        <v>No</v>
      </c>
    </row>
    <row r="585" spans="1:15" x14ac:dyDescent="0.3">
      <c r="A585" s="2" t="s">
        <v>3784</v>
      </c>
      <c r="B585" s="5">
        <v>43538</v>
      </c>
      <c r="C585" s="2" t="s">
        <v>3785</v>
      </c>
      <c r="D585" s="10" t="s">
        <v>6178</v>
      </c>
      <c r="E585" s="2">
        <v>1</v>
      </c>
      <c r="F585" s="2" t="str">
        <f>_xlfn.XLOOKUP(orders!C585,customers!$A$2:$A$1001,customers!$B$2:$B$1001,,0)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18"/>
        <v>3.5849999999999995</v>
      </c>
      <c r="N585" t="str">
        <f t="shared" si="19"/>
        <v>Robusta</v>
      </c>
      <c r="O585" t="str">
        <f>_xlfn.XLOOKUP(OrderDetails[[#This Row],[Customer ID]],customers!$A$1:$A$1001,customers!$I$1:$I$1001,,0)</f>
        <v>Yes</v>
      </c>
    </row>
    <row r="586" spans="1:15" x14ac:dyDescent="0.3">
      <c r="A586" s="2" t="s">
        <v>3790</v>
      </c>
      <c r="B586" s="5">
        <v>44262</v>
      </c>
      <c r="C586" s="2" t="s">
        <v>3791</v>
      </c>
      <c r="D586" s="10" t="s">
        <v>6178</v>
      </c>
      <c r="E586" s="2">
        <v>6</v>
      </c>
      <c r="F586" s="2" t="str">
        <f>_xlfn.XLOOKUP(orders!C586,customers!$A$2:$A$1001,customers!$B$2:$B$1001,,0)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18"/>
        <v>21.509999999999998</v>
      </c>
      <c r="N586" t="str">
        <f t="shared" si="19"/>
        <v>Robusta</v>
      </c>
      <c r="O586" t="str">
        <f>_xlfn.XLOOKUP(OrderDetails[[#This Row],[Customer ID]],customers!$A$1:$A$1001,customers!$I$1:$I$1001,,0)</f>
        <v>No</v>
      </c>
    </row>
    <row r="587" spans="1:15" x14ac:dyDescent="0.3">
      <c r="A587" s="2" t="s">
        <v>3796</v>
      </c>
      <c r="B587" s="5">
        <v>44505</v>
      </c>
      <c r="C587" s="2" t="s">
        <v>3840</v>
      </c>
      <c r="D587" s="10" t="s">
        <v>6139</v>
      </c>
      <c r="E587" s="2">
        <v>2</v>
      </c>
      <c r="F587" s="2" t="str">
        <f>_xlfn.XLOOKUP(orders!C587,customers!$A$2:$A$1001,customers!$B$2:$B$1001,,0)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18"/>
        <v>16.5</v>
      </c>
      <c r="N587" t="str">
        <f t="shared" si="19"/>
        <v>Excelsa</v>
      </c>
      <c r="O587" t="str">
        <f>_xlfn.XLOOKUP(OrderDetails[[#This Row],[Customer ID]],customers!$A$1:$A$1001,customers!$I$1:$I$1001,,0)</f>
        <v>Yes</v>
      </c>
    </row>
    <row r="588" spans="1:15" x14ac:dyDescent="0.3">
      <c r="A588" s="2" t="s">
        <v>3802</v>
      </c>
      <c r="B588" s="5">
        <v>43867</v>
      </c>
      <c r="C588" s="2" t="s">
        <v>3803</v>
      </c>
      <c r="D588" s="10" t="s">
        <v>6142</v>
      </c>
      <c r="E588" s="2">
        <v>3</v>
      </c>
      <c r="F588" s="2" t="str">
        <f>_xlfn.XLOOKUP(orders!C588,customers!$A$2:$A$1001,customers!$B$2:$B$1001,,0)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18"/>
        <v>82.454999999999984</v>
      </c>
      <c r="N588" t="str">
        <f t="shared" si="19"/>
        <v>Robusta</v>
      </c>
      <c r="O588" t="str">
        <f>_xlfn.XLOOKUP(OrderDetails[[#This Row],[Customer ID]],customers!$A$1:$A$1001,customers!$I$1:$I$1001,,0)</f>
        <v>No</v>
      </c>
    </row>
    <row r="589" spans="1:15" x14ac:dyDescent="0.3">
      <c r="A589" s="2" t="s">
        <v>3807</v>
      </c>
      <c r="B589" s="5">
        <v>44267</v>
      </c>
      <c r="C589" s="2" t="s">
        <v>3808</v>
      </c>
      <c r="D589" s="10" t="s">
        <v>6169</v>
      </c>
      <c r="E589" s="2">
        <v>1</v>
      </c>
      <c r="F589" s="2" t="str">
        <f>_xlfn.XLOOKUP(orders!C589,customers!$A$2:$A$1001,customers!$B$2:$B$1001,,0)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18"/>
        <v>7.77</v>
      </c>
      <c r="N589" t="str">
        <f t="shared" si="19"/>
        <v>Liberica</v>
      </c>
      <c r="O589" t="str">
        <f>_xlfn.XLOOKUP(OrderDetails[[#This Row],[Customer ID]],customers!$A$1:$A$1001,customers!$I$1:$I$1001,,0)</f>
        <v>Yes</v>
      </c>
    </row>
    <row r="590" spans="1:15" x14ac:dyDescent="0.3">
      <c r="A590" s="2" t="s">
        <v>3812</v>
      </c>
      <c r="B590" s="5">
        <v>44046</v>
      </c>
      <c r="C590" s="2" t="s">
        <v>3813</v>
      </c>
      <c r="D590" s="10" t="s">
        <v>6146</v>
      </c>
      <c r="E590" s="2">
        <v>2</v>
      </c>
      <c r="F590" s="2" t="str">
        <f>_xlfn.XLOOKUP(orders!C590,customers!$A$2:$A$1001,customers!$B$2:$B$1001,,0)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18"/>
        <v>11.94</v>
      </c>
      <c r="N590" t="str">
        <f t="shared" si="19"/>
        <v>Robusta</v>
      </c>
      <c r="O590" t="str">
        <f>_xlfn.XLOOKUP(OrderDetails[[#This Row],[Customer ID]],customers!$A$1:$A$1001,customers!$I$1:$I$1001,,0)</f>
        <v>Yes</v>
      </c>
    </row>
    <row r="591" spans="1:15" x14ac:dyDescent="0.3">
      <c r="A591" s="2" t="s">
        <v>3818</v>
      </c>
      <c r="B591" s="5">
        <v>43671</v>
      </c>
      <c r="C591" s="2" t="s">
        <v>3819</v>
      </c>
      <c r="D591" s="10" t="s">
        <v>6148</v>
      </c>
      <c r="E591" s="2">
        <v>6</v>
      </c>
      <c r="F591" s="2" t="str">
        <f>_xlfn.XLOOKUP(orders!C591,customers!$A$2:$A$1001,customers!$B$2:$B$1001,,0)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18"/>
        <v>204.92999999999995</v>
      </c>
      <c r="N591" t="str">
        <f t="shared" si="19"/>
        <v>Excelsa</v>
      </c>
      <c r="O591" t="str">
        <f>_xlfn.XLOOKUP(OrderDetails[[#This Row],[Customer ID]],customers!$A$1:$A$1001,customers!$I$1:$I$1001,,0)</f>
        <v>No</v>
      </c>
    </row>
    <row r="592" spans="1:15" x14ac:dyDescent="0.3">
      <c r="A592" s="2" t="s">
        <v>3823</v>
      </c>
      <c r="B592" s="5">
        <v>43950</v>
      </c>
      <c r="C592" s="2" t="s">
        <v>3824</v>
      </c>
      <c r="D592" s="10" t="s">
        <v>6166</v>
      </c>
      <c r="E592" s="2">
        <v>2</v>
      </c>
      <c r="F592" s="2" t="str">
        <f>_xlfn.XLOOKUP(orders!C592,customers!$A$2:$A$1001,customers!$B$2:$B$1001,,0)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18"/>
        <v>63.249999999999993</v>
      </c>
      <c r="N592" t="str">
        <f t="shared" si="19"/>
        <v>Excelsa</v>
      </c>
      <c r="O592" t="str">
        <f>_xlfn.XLOOKUP(OrderDetails[[#This Row],[Customer ID]],customers!$A$1:$A$1001,customers!$I$1:$I$1001,,0)</f>
        <v>Yes</v>
      </c>
    </row>
    <row r="593" spans="1:15" x14ac:dyDescent="0.3">
      <c r="A593" s="2" t="s">
        <v>3829</v>
      </c>
      <c r="B593" s="5">
        <v>43587</v>
      </c>
      <c r="C593" s="2" t="s">
        <v>3830</v>
      </c>
      <c r="D593" s="10" t="s">
        <v>6163</v>
      </c>
      <c r="E593" s="2">
        <v>3</v>
      </c>
      <c r="F593" s="2" t="str">
        <f>_xlfn.XLOOKUP(orders!C593,customers!$A$2:$A$1001,customers!$B$2:$B$1001,,0)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18"/>
        <v>8.0549999999999997</v>
      </c>
      <c r="N593" t="str">
        <f t="shared" si="19"/>
        <v>Robusta</v>
      </c>
      <c r="O593" t="str">
        <f>_xlfn.XLOOKUP(OrderDetails[[#This Row],[Customer ID]],customers!$A$1:$A$1001,customers!$I$1:$I$1001,,0)</f>
        <v>Yes</v>
      </c>
    </row>
    <row r="594" spans="1:15" x14ac:dyDescent="0.3">
      <c r="A594" s="2" t="s">
        <v>3834</v>
      </c>
      <c r="B594" s="5">
        <v>44437</v>
      </c>
      <c r="C594" s="2" t="s">
        <v>3835</v>
      </c>
      <c r="D594" s="10" t="s">
        <v>6175</v>
      </c>
      <c r="E594" s="2">
        <v>2</v>
      </c>
      <c r="F594" s="2" t="str">
        <f>_xlfn.XLOOKUP(orders!C594,customers!$A$2:$A$1001,customers!$B$2:$B$1001,,0)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18"/>
        <v>51.749999999999993</v>
      </c>
      <c r="N594" t="str">
        <f t="shared" si="19"/>
        <v>Arabica</v>
      </c>
      <c r="O594" t="str">
        <f>_xlfn.XLOOKUP(OrderDetails[[#This Row],[Customer ID]],customers!$A$1:$A$1001,customers!$I$1:$I$1001,,0)</f>
        <v>No</v>
      </c>
    </row>
    <row r="595" spans="1:15" x14ac:dyDescent="0.3">
      <c r="A595" s="2" t="s">
        <v>3839</v>
      </c>
      <c r="B595" s="5">
        <v>43903</v>
      </c>
      <c r="C595" s="2" t="s">
        <v>3840</v>
      </c>
      <c r="D595" s="10" t="s">
        <v>6185</v>
      </c>
      <c r="E595" s="2">
        <v>1</v>
      </c>
      <c r="F595" s="2" t="str">
        <f>_xlfn.XLOOKUP(orders!C595,customers!$A$2:$A$1001,customers!$B$2:$B$1001,,0)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18"/>
        <v>27.945</v>
      </c>
      <c r="N595" t="str">
        <f t="shared" si="19"/>
        <v>Excelsa</v>
      </c>
      <c r="O595" t="str">
        <f>_xlfn.XLOOKUP(OrderDetails[[#This Row],[Customer ID]],customers!$A$1:$A$1001,customers!$I$1:$I$1001,,0)</f>
        <v>Yes</v>
      </c>
    </row>
    <row r="596" spans="1:15" x14ac:dyDescent="0.3">
      <c r="A596" s="2" t="s">
        <v>3844</v>
      </c>
      <c r="B596" s="5">
        <v>43512</v>
      </c>
      <c r="C596" s="2" t="s">
        <v>3845</v>
      </c>
      <c r="D596" s="10" t="s">
        <v>6182</v>
      </c>
      <c r="E596" s="2">
        <v>2</v>
      </c>
      <c r="F596" s="2" t="str">
        <f>_xlfn.XLOOKUP(orders!C596,customers!$A$2:$A$1001,customers!$B$2:$B$1001,,0)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18"/>
        <v>59.569999999999993</v>
      </c>
      <c r="N596" t="str">
        <f t="shared" si="19"/>
        <v>Arabica</v>
      </c>
      <c r="O596" t="str">
        <f>_xlfn.XLOOKUP(OrderDetails[[#This Row],[Customer ID]],customers!$A$1:$A$1001,customers!$I$1:$I$1001,,0)</f>
        <v>No</v>
      </c>
    </row>
    <row r="597" spans="1:15" x14ac:dyDescent="0.3">
      <c r="A597" s="2" t="s">
        <v>3850</v>
      </c>
      <c r="B597" s="5">
        <v>44527</v>
      </c>
      <c r="C597" s="2" t="s">
        <v>3851</v>
      </c>
      <c r="D597" s="10" t="s">
        <v>6171</v>
      </c>
      <c r="E597" s="2">
        <v>1</v>
      </c>
      <c r="F597" s="2" t="str">
        <f>_xlfn.XLOOKUP(orders!C597,customers!$A$2:$A$1001,customers!$B$2:$B$1001,,0)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18"/>
        <v>14.85</v>
      </c>
      <c r="N597" t="str">
        <f t="shared" si="19"/>
        <v>Excelsa</v>
      </c>
      <c r="O597" t="str">
        <f>_xlfn.XLOOKUP(OrderDetails[[#This Row],[Customer ID]],customers!$A$1:$A$1001,customers!$I$1:$I$1001,,0)</f>
        <v>No</v>
      </c>
    </row>
    <row r="598" spans="1:15" x14ac:dyDescent="0.3">
      <c r="A598" s="2" t="s">
        <v>3854</v>
      </c>
      <c r="B598" s="5">
        <v>44523</v>
      </c>
      <c r="C598" s="2" t="s">
        <v>3855</v>
      </c>
      <c r="D598" s="10" t="s">
        <v>6157</v>
      </c>
      <c r="E598" s="2">
        <v>5</v>
      </c>
      <c r="F598" s="2" t="str">
        <f>_xlfn.XLOOKUP(orders!C598,customers!$A$2:$A$1001,customers!$B$2:$B$1001,,0)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18"/>
        <v>33.75</v>
      </c>
      <c r="N598" t="str">
        <f t="shared" si="19"/>
        <v>Arabica</v>
      </c>
      <c r="O598" t="str">
        <f>_xlfn.XLOOKUP(OrderDetails[[#This Row],[Customer ID]],customers!$A$1:$A$1001,customers!$I$1:$I$1001,,0)</f>
        <v>No</v>
      </c>
    </row>
    <row r="599" spans="1:15" x14ac:dyDescent="0.3">
      <c r="A599" s="2" t="s">
        <v>3860</v>
      </c>
      <c r="B599" s="5">
        <v>44532</v>
      </c>
      <c r="C599" s="2" t="s">
        <v>3861</v>
      </c>
      <c r="D599" s="10" t="s">
        <v>6164</v>
      </c>
      <c r="E599" s="2">
        <v>4</v>
      </c>
      <c r="F599" s="2" t="str">
        <f>_xlfn.XLOOKUP(orders!C599,customers!$A$2:$A$1001,customers!$B$2:$B$1001,,0)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18"/>
        <v>145.82</v>
      </c>
      <c r="N599" t="str">
        <f t="shared" si="19"/>
        <v>Liberica</v>
      </c>
      <c r="O599" t="str">
        <f>_xlfn.XLOOKUP(OrderDetails[[#This Row],[Customer ID]],customers!$A$1:$A$1001,customers!$I$1:$I$1001,,0)</f>
        <v>Yes</v>
      </c>
    </row>
    <row r="600" spans="1:15" x14ac:dyDescent="0.3">
      <c r="A600" s="2" t="s">
        <v>3866</v>
      </c>
      <c r="B600" s="5">
        <v>43471</v>
      </c>
      <c r="C600" s="2" t="s">
        <v>3867</v>
      </c>
      <c r="D600" s="10" t="s">
        <v>6174</v>
      </c>
      <c r="E600" s="2">
        <v>4</v>
      </c>
      <c r="F600" s="2" t="str">
        <f>_xlfn.XLOOKUP(orders!C600,customers!$A$2:$A$1001,customers!$B$2:$B$1001,,0)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18"/>
        <v>11.94</v>
      </c>
      <c r="N600" t="str">
        <f t="shared" si="19"/>
        <v>Robusta</v>
      </c>
      <c r="O600" t="str">
        <f>_xlfn.XLOOKUP(OrderDetails[[#This Row],[Customer ID]],customers!$A$1:$A$1001,customers!$I$1:$I$1001,,0)</f>
        <v>Yes</v>
      </c>
    </row>
    <row r="601" spans="1:15" x14ac:dyDescent="0.3">
      <c r="A601" s="2" t="s">
        <v>3872</v>
      </c>
      <c r="B601" s="5">
        <v>44321</v>
      </c>
      <c r="C601" s="2" t="s">
        <v>3873</v>
      </c>
      <c r="D601" s="10" t="s">
        <v>6154</v>
      </c>
      <c r="E601" s="2">
        <v>4</v>
      </c>
      <c r="F601" s="2" t="str">
        <f>_xlfn.XLOOKUP(orders!C601,customers!$A$2:$A$1001,customers!$B$2:$B$1001,,0)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18"/>
        <v>11.94</v>
      </c>
      <c r="N601" t="str">
        <f t="shared" si="19"/>
        <v>Arabica</v>
      </c>
      <c r="O601" t="str">
        <f>_xlfn.XLOOKUP(OrderDetails[[#This Row],[Customer ID]],customers!$A$1:$A$1001,customers!$I$1:$I$1001,,0)</f>
        <v>Yes</v>
      </c>
    </row>
    <row r="602" spans="1:15" x14ac:dyDescent="0.3">
      <c r="A602" s="2" t="s">
        <v>3877</v>
      </c>
      <c r="B602" s="5">
        <v>44492</v>
      </c>
      <c r="C602" s="2" t="s">
        <v>3878</v>
      </c>
      <c r="D602" s="10" t="s">
        <v>6169</v>
      </c>
      <c r="E602" s="2">
        <v>1</v>
      </c>
      <c r="F602" s="2" t="str">
        <f>_xlfn.XLOOKUP(orders!C602,customers!$A$2:$A$1001,customers!$B$2:$B$1001,,0)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18"/>
        <v>7.77</v>
      </c>
      <c r="N602" t="str">
        <f t="shared" si="19"/>
        <v>Liberica</v>
      </c>
      <c r="O602" t="str">
        <f>_xlfn.XLOOKUP(OrderDetails[[#This Row],[Customer ID]],customers!$A$1:$A$1001,customers!$I$1:$I$1001,,0)</f>
        <v>No</v>
      </c>
    </row>
    <row r="603" spans="1:15" x14ac:dyDescent="0.3">
      <c r="A603" s="2" t="s">
        <v>3883</v>
      </c>
      <c r="B603" s="5">
        <v>43815</v>
      </c>
      <c r="C603" s="2" t="s">
        <v>3884</v>
      </c>
      <c r="D603" s="10" t="s">
        <v>6142</v>
      </c>
      <c r="E603" s="2">
        <v>4</v>
      </c>
      <c r="F603" s="2" t="str">
        <f>_xlfn.XLOOKUP(orders!C603,customers!$A$2:$A$1001,customers!$B$2:$B$1001,,0)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18"/>
        <v>109.93999999999998</v>
      </c>
      <c r="N603" t="str">
        <f t="shared" si="19"/>
        <v>Robusta</v>
      </c>
      <c r="O603" t="str">
        <f>_xlfn.XLOOKUP(OrderDetails[[#This Row],[Customer ID]],customers!$A$1:$A$1001,customers!$I$1:$I$1001,,0)</f>
        <v>Yes</v>
      </c>
    </row>
    <row r="604" spans="1:15" x14ac:dyDescent="0.3">
      <c r="A604" s="2" t="s">
        <v>3889</v>
      </c>
      <c r="B604" s="5">
        <v>43603</v>
      </c>
      <c r="C604" s="2" t="s">
        <v>3890</v>
      </c>
      <c r="D604" s="10" t="s">
        <v>6184</v>
      </c>
      <c r="E604" s="2">
        <v>5</v>
      </c>
      <c r="F604" s="2" t="str">
        <f>_xlfn.XLOOKUP(orders!C604,customers!$A$2:$A$1001,customers!$B$2:$B$1001,,0)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18"/>
        <v>22.274999999999999</v>
      </c>
      <c r="N604" t="str">
        <f t="shared" si="19"/>
        <v>Excelsa</v>
      </c>
      <c r="O604" t="str">
        <f>_xlfn.XLOOKUP(OrderDetails[[#This Row],[Customer ID]],customers!$A$1:$A$1001,customers!$I$1:$I$1001,,0)</f>
        <v>Yes</v>
      </c>
    </row>
    <row r="605" spans="1:15" x14ac:dyDescent="0.3">
      <c r="A605" s="2" t="s">
        <v>3895</v>
      </c>
      <c r="B605" s="5">
        <v>43660</v>
      </c>
      <c r="C605" s="2" t="s">
        <v>3896</v>
      </c>
      <c r="D605" s="10" t="s">
        <v>6174</v>
      </c>
      <c r="E605" s="2">
        <v>3</v>
      </c>
      <c r="F605" s="2" t="str">
        <f>_xlfn.XLOOKUP(orders!C605,customers!$A$2:$A$1001,customers!$B$2:$B$1001,,0)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18"/>
        <v>8.9550000000000001</v>
      </c>
      <c r="N605" t="str">
        <f t="shared" si="19"/>
        <v>Robusta</v>
      </c>
      <c r="O605" t="str">
        <f>_xlfn.XLOOKUP(OrderDetails[[#This Row],[Customer ID]],customers!$A$1:$A$1001,customers!$I$1:$I$1001,,0)</f>
        <v>No</v>
      </c>
    </row>
    <row r="606" spans="1:15" x14ac:dyDescent="0.3">
      <c r="A606" s="2" t="s">
        <v>3900</v>
      </c>
      <c r="B606" s="5">
        <v>44148</v>
      </c>
      <c r="C606" s="2" t="s">
        <v>3901</v>
      </c>
      <c r="D606" s="10" t="s">
        <v>6165</v>
      </c>
      <c r="E606" s="2">
        <v>4</v>
      </c>
      <c r="F606" s="2" t="str">
        <f>_xlfn.XLOOKUP(orders!C606,customers!$A$2:$A$1001,customers!$B$2:$B$1001,,0)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18"/>
        <v>119.13999999999999</v>
      </c>
      <c r="N606" t="str">
        <f t="shared" si="19"/>
        <v>Liberica</v>
      </c>
      <c r="O606" t="str">
        <f>_xlfn.XLOOKUP(OrderDetails[[#This Row],[Customer ID]],customers!$A$1:$A$1001,customers!$I$1:$I$1001,,0)</f>
        <v>No</v>
      </c>
    </row>
    <row r="607" spans="1:15" x14ac:dyDescent="0.3">
      <c r="A607" s="2" t="s">
        <v>3905</v>
      </c>
      <c r="B607" s="5">
        <v>44028</v>
      </c>
      <c r="C607" s="2" t="s">
        <v>3906</v>
      </c>
      <c r="D607" s="10" t="s">
        <v>6182</v>
      </c>
      <c r="E607" s="2">
        <v>5</v>
      </c>
      <c r="F607" s="2" t="str">
        <f>_xlfn.XLOOKUP(orders!C607,customers!$A$2:$A$1001,customers!$B$2:$B$1001,,0)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18"/>
        <v>148.92499999999998</v>
      </c>
      <c r="N607" t="str">
        <f t="shared" si="19"/>
        <v>Arabica</v>
      </c>
      <c r="O607" t="str">
        <f>_xlfn.XLOOKUP(OrderDetails[[#This Row],[Customer ID]],customers!$A$1:$A$1001,customers!$I$1:$I$1001,,0)</f>
        <v>Yes</v>
      </c>
    </row>
    <row r="608" spans="1:15" x14ac:dyDescent="0.3">
      <c r="A608" s="2" t="s">
        <v>3911</v>
      </c>
      <c r="B608" s="5">
        <v>44138</v>
      </c>
      <c r="C608" s="2" t="s">
        <v>3840</v>
      </c>
      <c r="D608" s="10" t="s">
        <v>6164</v>
      </c>
      <c r="E608" s="2">
        <v>3</v>
      </c>
      <c r="F608" s="2" t="str">
        <f>_xlfn.XLOOKUP(orders!C608,customers!$A$2:$A$1001,customers!$B$2:$B$1001,,0)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18"/>
        <v>109.36499999999999</v>
      </c>
      <c r="N608" t="str">
        <f t="shared" si="19"/>
        <v>Liberica</v>
      </c>
      <c r="O608" t="str">
        <f>_xlfn.XLOOKUP(OrderDetails[[#This Row],[Customer ID]],customers!$A$1:$A$1001,customers!$I$1:$I$1001,,0)</f>
        <v>Yes</v>
      </c>
    </row>
    <row r="609" spans="1:15" x14ac:dyDescent="0.3">
      <c r="A609" s="2" t="s">
        <v>3917</v>
      </c>
      <c r="B609" s="5">
        <v>44640</v>
      </c>
      <c r="C609" s="2" t="s">
        <v>3918</v>
      </c>
      <c r="D609" s="10" t="s">
        <v>6153</v>
      </c>
      <c r="E609" s="2">
        <v>1</v>
      </c>
      <c r="F609" s="2" t="str">
        <f>_xlfn.XLOOKUP(orders!C609,customers!$A$2:$A$1001,customers!$B$2:$B$1001,,0)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18"/>
        <v>3.645</v>
      </c>
      <c r="N609" t="str">
        <f t="shared" si="19"/>
        <v>Excelsa</v>
      </c>
      <c r="O609" t="str">
        <f>_xlfn.XLOOKUP(OrderDetails[[#This Row],[Customer ID]],customers!$A$1:$A$1001,customers!$I$1:$I$1001,,0)</f>
        <v>Yes</v>
      </c>
    </row>
    <row r="610" spans="1:15" x14ac:dyDescent="0.3">
      <c r="A610" s="2" t="s">
        <v>3923</v>
      </c>
      <c r="B610" s="5">
        <v>44608</v>
      </c>
      <c r="C610" s="2" t="s">
        <v>3924</v>
      </c>
      <c r="D610" s="10" t="s">
        <v>6185</v>
      </c>
      <c r="E610" s="2">
        <v>2</v>
      </c>
      <c r="F610" s="2" t="str">
        <f>_xlfn.XLOOKUP(orders!C610,customers!$A$2:$A$1001,customers!$B$2:$B$1001,,0)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18"/>
        <v>55.89</v>
      </c>
      <c r="N610" t="str">
        <f t="shared" si="19"/>
        <v>Excelsa</v>
      </c>
      <c r="O610" t="str">
        <f>_xlfn.XLOOKUP(OrderDetails[[#This Row],[Customer ID]],customers!$A$1:$A$1001,customers!$I$1:$I$1001,,0)</f>
        <v>No</v>
      </c>
    </row>
    <row r="611" spans="1:15" x14ac:dyDescent="0.3">
      <c r="A611" s="2" t="s">
        <v>3927</v>
      </c>
      <c r="B611" s="5">
        <v>44147</v>
      </c>
      <c r="C611" s="2" t="s">
        <v>3928</v>
      </c>
      <c r="D611" s="10" t="s">
        <v>6159</v>
      </c>
      <c r="E611" s="2">
        <v>6</v>
      </c>
      <c r="F611" s="2" t="str">
        <f>_xlfn.XLOOKUP(orders!C611,customers!$A$2:$A$1001,customers!$B$2:$B$1001,,0)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18"/>
        <v>26.19</v>
      </c>
      <c r="N611" t="str">
        <f t="shared" si="19"/>
        <v>Liberica</v>
      </c>
      <c r="O611" t="str">
        <f>_xlfn.XLOOKUP(OrderDetails[[#This Row],[Customer ID]],customers!$A$1:$A$1001,customers!$I$1:$I$1001,,0)</f>
        <v>Yes</v>
      </c>
    </row>
    <row r="612" spans="1:15" x14ac:dyDescent="0.3">
      <c r="A612" s="2" t="s">
        <v>3933</v>
      </c>
      <c r="B612" s="5">
        <v>43743</v>
      </c>
      <c r="C612" s="2" t="s">
        <v>3934</v>
      </c>
      <c r="D612" s="10" t="s">
        <v>6138</v>
      </c>
      <c r="E612" s="2">
        <v>4</v>
      </c>
      <c r="F612" s="2" t="str">
        <f>_xlfn.XLOOKUP(orders!C612,customers!$A$2:$A$1001,customers!$B$2:$B$1001,,0)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18"/>
        <v>39.799999999999997</v>
      </c>
      <c r="N612" t="str">
        <f t="shared" si="19"/>
        <v>Robusta</v>
      </c>
      <c r="O612" t="str">
        <f>_xlfn.XLOOKUP(OrderDetails[[#This Row],[Customer ID]],customers!$A$1:$A$1001,customers!$I$1:$I$1001,,0)</f>
        <v>No</v>
      </c>
    </row>
    <row r="613" spans="1:15" x14ac:dyDescent="0.3">
      <c r="A613" s="2" t="s">
        <v>3939</v>
      </c>
      <c r="B613" s="5">
        <v>43739</v>
      </c>
      <c r="C613" s="2" t="s">
        <v>3940</v>
      </c>
      <c r="D613" s="10" t="s">
        <v>6148</v>
      </c>
      <c r="E613" s="2">
        <v>2</v>
      </c>
      <c r="F613" s="2" t="str">
        <f>_xlfn.XLOOKUP(orders!C613,customers!$A$2:$A$1001,customers!$B$2:$B$1001,,0)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18"/>
        <v>68.309999999999988</v>
      </c>
      <c r="N613" t="str">
        <f t="shared" si="19"/>
        <v>Excelsa</v>
      </c>
      <c r="O613" t="str">
        <f>_xlfn.XLOOKUP(OrderDetails[[#This Row],[Customer ID]],customers!$A$1:$A$1001,customers!$I$1:$I$1001,,0)</f>
        <v>No</v>
      </c>
    </row>
    <row r="614" spans="1:15" x14ac:dyDescent="0.3">
      <c r="A614" s="2" t="s">
        <v>3945</v>
      </c>
      <c r="B614" s="5">
        <v>43896</v>
      </c>
      <c r="C614" s="2" t="s">
        <v>3946</v>
      </c>
      <c r="D614" s="10" t="s">
        <v>6152</v>
      </c>
      <c r="E614" s="2">
        <v>4</v>
      </c>
      <c r="F614" s="2" t="str">
        <f>_xlfn.XLOOKUP(orders!C614,customers!$A$2:$A$1001,customers!$B$2:$B$1001,,0)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18"/>
        <v>13.5</v>
      </c>
      <c r="N614" t="str">
        <f t="shared" si="19"/>
        <v>Arabica</v>
      </c>
      <c r="O614" t="str">
        <f>_xlfn.XLOOKUP(OrderDetails[[#This Row],[Customer ID]],customers!$A$1:$A$1001,customers!$I$1:$I$1001,,0)</f>
        <v>No</v>
      </c>
    </row>
    <row r="615" spans="1:15" x14ac:dyDescent="0.3">
      <c r="A615" s="2" t="s">
        <v>3950</v>
      </c>
      <c r="B615" s="5">
        <v>43761</v>
      </c>
      <c r="C615" s="2" t="s">
        <v>3951</v>
      </c>
      <c r="D615" s="10" t="s">
        <v>6146</v>
      </c>
      <c r="E615" s="2">
        <v>1</v>
      </c>
      <c r="F615" s="2" t="str">
        <f>_xlfn.XLOOKUP(orders!C615,customers!$A$2:$A$1001,customers!$B$2:$B$1001,,0)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18"/>
        <v>5.97</v>
      </c>
      <c r="N615" t="str">
        <f t="shared" si="19"/>
        <v>Robusta</v>
      </c>
      <c r="O615" t="str">
        <f>_xlfn.XLOOKUP(OrderDetails[[#This Row],[Customer ID]],customers!$A$1:$A$1001,customers!$I$1:$I$1001,,0)</f>
        <v>No</v>
      </c>
    </row>
    <row r="616" spans="1:15" x14ac:dyDescent="0.3">
      <c r="A616" s="2" t="s">
        <v>3955</v>
      </c>
      <c r="B616" s="5">
        <v>43944</v>
      </c>
      <c r="C616" s="2" t="s">
        <v>3840</v>
      </c>
      <c r="D616" s="10" t="s">
        <v>6146</v>
      </c>
      <c r="E616" s="2">
        <v>5</v>
      </c>
      <c r="F616" s="2" t="str">
        <f>_xlfn.XLOOKUP(orders!C616,customers!$A$2:$A$1001,customers!$B$2:$B$1001,,0)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18"/>
        <v>29.849999999999998</v>
      </c>
      <c r="N616" t="str">
        <f t="shared" si="19"/>
        <v>Robusta</v>
      </c>
      <c r="O616" t="str">
        <f>_xlfn.XLOOKUP(OrderDetails[[#This Row],[Customer ID]],customers!$A$1:$A$1001,customers!$I$1:$I$1001,,0)</f>
        <v>Yes</v>
      </c>
    </row>
    <row r="617" spans="1:15" x14ac:dyDescent="0.3">
      <c r="A617" s="2" t="s">
        <v>3960</v>
      </c>
      <c r="B617" s="5">
        <v>44006</v>
      </c>
      <c r="C617" s="2" t="s">
        <v>3961</v>
      </c>
      <c r="D617" s="10" t="s">
        <v>6164</v>
      </c>
      <c r="E617" s="2">
        <v>2</v>
      </c>
      <c r="F617" s="2" t="str">
        <f>_xlfn.XLOOKUP(orders!C617,customers!$A$2:$A$1001,customers!$B$2:$B$1001,,0)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18"/>
        <v>72.91</v>
      </c>
      <c r="N617" t="str">
        <f t="shared" si="19"/>
        <v>Liberica</v>
      </c>
      <c r="O617" t="str">
        <f>_xlfn.XLOOKUP(OrderDetails[[#This Row],[Customer ID]],customers!$A$1:$A$1001,customers!$I$1:$I$1001,,0)</f>
        <v>Yes</v>
      </c>
    </row>
    <row r="618" spans="1:15" x14ac:dyDescent="0.3">
      <c r="A618" s="2" t="s">
        <v>3966</v>
      </c>
      <c r="B618" s="5">
        <v>44271</v>
      </c>
      <c r="C618" s="2" t="s">
        <v>3967</v>
      </c>
      <c r="D618" s="10" t="s">
        <v>6166</v>
      </c>
      <c r="E618" s="2">
        <v>4</v>
      </c>
      <c r="F618" s="2" t="str">
        <f>_xlfn.XLOOKUP(orders!C618,customers!$A$2:$A$1001,customers!$B$2:$B$1001,,0)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18"/>
        <v>126.49999999999999</v>
      </c>
      <c r="N618" t="str">
        <f t="shared" si="19"/>
        <v>Excelsa</v>
      </c>
      <c r="O618" t="str">
        <f>_xlfn.XLOOKUP(OrderDetails[[#This Row],[Customer ID]],customers!$A$1:$A$1001,customers!$I$1:$I$1001,,0)</f>
        <v>No</v>
      </c>
    </row>
    <row r="619" spans="1:15" x14ac:dyDescent="0.3">
      <c r="A619" s="2" t="s">
        <v>3972</v>
      </c>
      <c r="B619" s="5">
        <v>43928</v>
      </c>
      <c r="C619" s="2" t="s">
        <v>3973</v>
      </c>
      <c r="D619" s="10" t="s">
        <v>6181</v>
      </c>
      <c r="E619" s="2">
        <v>1</v>
      </c>
      <c r="F619" s="2" t="str">
        <f>_xlfn.XLOOKUP(orders!C619,customers!$A$2:$A$1001,customers!$B$2:$B$1001,,0)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18"/>
        <v>33.464999999999996</v>
      </c>
      <c r="N619" t="str">
        <f t="shared" si="19"/>
        <v>Liberica</v>
      </c>
      <c r="O619" t="str">
        <f>_xlfn.XLOOKUP(OrderDetails[[#This Row],[Customer ID]],customers!$A$1:$A$1001,customers!$I$1:$I$1001,,0)</f>
        <v>No</v>
      </c>
    </row>
    <row r="620" spans="1:15" x14ac:dyDescent="0.3">
      <c r="A620" s="2" t="s">
        <v>3978</v>
      </c>
      <c r="B620" s="5">
        <v>44469</v>
      </c>
      <c r="C620" s="2" t="s">
        <v>3979</v>
      </c>
      <c r="D620" s="10" t="s">
        <v>6183</v>
      </c>
      <c r="E620" s="2">
        <v>6</v>
      </c>
      <c r="F620" s="2" t="str">
        <f>_xlfn.XLOOKUP(orders!C620,customers!$A$2:$A$1001,customers!$B$2:$B$1001,,0)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18"/>
        <v>72.900000000000006</v>
      </c>
      <c r="N620" t="str">
        <f t="shared" si="19"/>
        <v>Excelsa</v>
      </c>
      <c r="O620" t="str">
        <f>_xlfn.XLOOKUP(OrderDetails[[#This Row],[Customer ID]],customers!$A$1:$A$1001,customers!$I$1:$I$1001,,0)</f>
        <v>Yes</v>
      </c>
    </row>
    <row r="621" spans="1:15" x14ac:dyDescent="0.3">
      <c r="A621" s="2" t="s">
        <v>3984</v>
      </c>
      <c r="B621" s="5">
        <v>44682</v>
      </c>
      <c r="C621" s="2" t="s">
        <v>3985</v>
      </c>
      <c r="D621" s="10" t="s">
        <v>6169</v>
      </c>
      <c r="E621" s="2">
        <v>2</v>
      </c>
      <c r="F621" s="2" t="str">
        <f>_xlfn.XLOOKUP(orders!C621,customers!$A$2:$A$1001,customers!$B$2:$B$1001,,0)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18"/>
        <v>15.54</v>
      </c>
      <c r="N621" t="str">
        <f t="shared" si="19"/>
        <v>Liberica</v>
      </c>
      <c r="O621" t="str">
        <f>_xlfn.XLOOKUP(OrderDetails[[#This Row],[Customer ID]],customers!$A$1:$A$1001,customers!$I$1:$I$1001,,0)</f>
        <v>Yes</v>
      </c>
    </row>
    <row r="622" spans="1:15" x14ac:dyDescent="0.3">
      <c r="A622" s="2" t="s">
        <v>3990</v>
      </c>
      <c r="B622" s="5">
        <v>44217</v>
      </c>
      <c r="C622" s="2" t="s">
        <v>4042</v>
      </c>
      <c r="D622" s="10" t="s">
        <v>6152</v>
      </c>
      <c r="E622" s="2">
        <v>6</v>
      </c>
      <c r="F622" s="2" t="str">
        <f>_xlfn.XLOOKUP(orders!C622,customers!$A$2:$A$1001,customers!$B$2:$B$1001,,0)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18"/>
        <v>20.25</v>
      </c>
      <c r="N622" t="str">
        <f t="shared" si="19"/>
        <v>Arabica</v>
      </c>
      <c r="O622" t="str">
        <f>_xlfn.XLOOKUP(OrderDetails[[#This Row],[Customer ID]],customers!$A$1:$A$1001,customers!$I$1:$I$1001,,0)</f>
        <v>No</v>
      </c>
    </row>
    <row r="623" spans="1:15" x14ac:dyDescent="0.3">
      <c r="A623" s="2" t="s">
        <v>3996</v>
      </c>
      <c r="B623" s="5">
        <v>44006</v>
      </c>
      <c r="C623" s="2" t="s">
        <v>3997</v>
      </c>
      <c r="D623" s="10" t="s">
        <v>6140</v>
      </c>
      <c r="E623" s="2">
        <v>6</v>
      </c>
      <c r="F623" s="2" t="str">
        <f>_xlfn.XLOOKUP(orders!C623,customers!$A$2:$A$1001,customers!$B$2:$B$1001,,0)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18"/>
        <v>77.699999999999989</v>
      </c>
      <c r="N623" t="str">
        <f t="shared" si="19"/>
        <v>Arabica</v>
      </c>
      <c r="O623" t="str">
        <f>_xlfn.XLOOKUP(OrderDetails[[#This Row],[Customer ID]],customers!$A$1:$A$1001,customers!$I$1:$I$1001,,0)</f>
        <v>No</v>
      </c>
    </row>
    <row r="624" spans="1:15" x14ac:dyDescent="0.3">
      <c r="A624" s="2" t="s">
        <v>4002</v>
      </c>
      <c r="B624" s="5">
        <v>43527</v>
      </c>
      <c r="C624" s="2" t="s">
        <v>4003</v>
      </c>
      <c r="D624" s="10" t="s">
        <v>6181</v>
      </c>
      <c r="E624" s="2">
        <v>4</v>
      </c>
      <c r="F624" s="2" t="str">
        <f>_xlfn.XLOOKUP(orders!C624,customers!$A$2:$A$1001,customers!$B$2:$B$1001,,0)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18"/>
        <v>133.85999999999999</v>
      </c>
      <c r="N624" t="str">
        <f t="shared" si="19"/>
        <v>Liberica</v>
      </c>
      <c r="O624" t="str">
        <f>_xlfn.XLOOKUP(OrderDetails[[#This Row],[Customer ID]],customers!$A$1:$A$1001,customers!$I$1:$I$1001,,0)</f>
        <v>No</v>
      </c>
    </row>
    <row r="625" spans="1:15" x14ac:dyDescent="0.3">
      <c r="A625" s="2" t="s">
        <v>4007</v>
      </c>
      <c r="B625" s="5">
        <v>44224</v>
      </c>
      <c r="C625" s="2" t="s">
        <v>4008</v>
      </c>
      <c r="D625" s="10" t="s">
        <v>6183</v>
      </c>
      <c r="E625" s="2">
        <v>1</v>
      </c>
      <c r="F625" s="2" t="str">
        <f>_xlfn.XLOOKUP(orders!C625,customers!$A$2:$A$1001,customers!$B$2:$B$1001,,0)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18"/>
        <v>12.15</v>
      </c>
      <c r="N625" t="str">
        <f t="shared" si="19"/>
        <v>Excelsa</v>
      </c>
      <c r="O625" t="str">
        <f>_xlfn.XLOOKUP(OrderDetails[[#This Row],[Customer ID]],customers!$A$1:$A$1001,customers!$I$1:$I$1001,,0)</f>
        <v>No</v>
      </c>
    </row>
    <row r="626" spans="1:15" x14ac:dyDescent="0.3">
      <c r="A626" s="2" t="s">
        <v>4012</v>
      </c>
      <c r="B626" s="5">
        <v>44010</v>
      </c>
      <c r="C626" s="2" t="s">
        <v>4013</v>
      </c>
      <c r="D626" s="10" t="s">
        <v>6166</v>
      </c>
      <c r="E626" s="2">
        <v>2</v>
      </c>
      <c r="F626" s="2" t="str">
        <f>_xlfn.XLOOKUP(orders!C626,customers!$A$2:$A$1001,customers!$B$2:$B$1001,,0)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18"/>
        <v>63.249999999999993</v>
      </c>
      <c r="N626" t="str">
        <f t="shared" si="19"/>
        <v>Excelsa</v>
      </c>
      <c r="O626" t="str">
        <f>_xlfn.XLOOKUP(OrderDetails[[#This Row],[Customer ID]],customers!$A$1:$A$1001,customers!$I$1:$I$1001,,0)</f>
        <v>Yes</v>
      </c>
    </row>
    <row r="627" spans="1:15" x14ac:dyDescent="0.3">
      <c r="A627" s="2" t="s">
        <v>4017</v>
      </c>
      <c r="B627" s="5">
        <v>44017</v>
      </c>
      <c r="C627" s="2" t="s">
        <v>4018</v>
      </c>
      <c r="D627" s="10" t="s">
        <v>6173</v>
      </c>
      <c r="E627" s="2">
        <v>5</v>
      </c>
      <c r="F627" s="2" t="str">
        <f>_xlfn.XLOOKUP(orders!C627,customers!$A$2:$A$1001,customers!$B$2:$B$1001,,0)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18"/>
        <v>35.849999999999994</v>
      </c>
      <c r="N627" t="str">
        <f t="shared" si="19"/>
        <v>Robusta</v>
      </c>
      <c r="O627" t="str">
        <f>_xlfn.XLOOKUP(OrderDetails[[#This Row],[Customer ID]],customers!$A$1:$A$1001,customers!$I$1:$I$1001,,0)</f>
        <v>No</v>
      </c>
    </row>
    <row r="628" spans="1:15" x14ac:dyDescent="0.3">
      <c r="A628" s="2" t="s">
        <v>4023</v>
      </c>
      <c r="B628" s="5">
        <v>43526</v>
      </c>
      <c r="C628" s="2" t="s">
        <v>4024</v>
      </c>
      <c r="D628" s="10" t="s">
        <v>6175</v>
      </c>
      <c r="E628" s="2">
        <v>3</v>
      </c>
      <c r="F628" s="2" t="str">
        <f>_xlfn.XLOOKUP(orders!C628,customers!$A$2:$A$1001,customers!$B$2:$B$1001,,0)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18"/>
        <v>77.624999999999986</v>
      </c>
      <c r="N628" t="str">
        <f t="shared" si="19"/>
        <v>Arabica</v>
      </c>
      <c r="O628" t="str">
        <f>_xlfn.XLOOKUP(OrderDetails[[#This Row],[Customer ID]],customers!$A$1:$A$1001,customers!$I$1:$I$1001,,0)</f>
        <v>No</v>
      </c>
    </row>
    <row r="629" spans="1:15" x14ac:dyDescent="0.3">
      <c r="A629" s="2" t="s">
        <v>4029</v>
      </c>
      <c r="B629" s="5">
        <v>44682</v>
      </c>
      <c r="C629" s="2" t="s">
        <v>4030</v>
      </c>
      <c r="D629" s="10" t="s">
        <v>6166</v>
      </c>
      <c r="E629" s="2">
        <v>2</v>
      </c>
      <c r="F629" s="2" t="str">
        <f>_xlfn.XLOOKUP(orders!C629,customers!$A$2:$A$1001,customers!$B$2:$B$1001,,0)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18"/>
        <v>63.249999999999993</v>
      </c>
      <c r="N629" t="str">
        <f t="shared" si="19"/>
        <v>Excelsa</v>
      </c>
      <c r="O629" t="str">
        <f>_xlfn.XLOOKUP(OrderDetails[[#This Row],[Customer ID]],customers!$A$1:$A$1001,customers!$I$1:$I$1001,,0)</f>
        <v>Yes</v>
      </c>
    </row>
    <row r="630" spans="1:15" x14ac:dyDescent="0.3">
      <c r="A630" s="2" t="s">
        <v>4035</v>
      </c>
      <c r="B630" s="5">
        <v>44680</v>
      </c>
      <c r="C630" s="2" t="s">
        <v>4036</v>
      </c>
      <c r="D630" s="10" t="s">
        <v>6184</v>
      </c>
      <c r="E630" s="2">
        <v>6</v>
      </c>
      <c r="F630" s="2" t="str">
        <f>_xlfn.XLOOKUP(orders!C630,customers!$A$2:$A$1001,customers!$B$2:$B$1001,,0)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18"/>
        <v>26.73</v>
      </c>
      <c r="N630" t="str">
        <f t="shared" si="19"/>
        <v>Excelsa</v>
      </c>
      <c r="O630" t="str">
        <f>_xlfn.XLOOKUP(OrderDetails[[#This Row],[Customer ID]],customers!$A$1:$A$1001,customers!$I$1:$I$1001,,0)</f>
        <v>Yes</v>
      </c>
    </row>
    <row r="631" spans="1:15" x14ac:dyDescent="0.3">
      <c r="A631" s="2" t="s">
        <v>4035</v>
      </c>
      <c r="B631" s="5">
        <v>44680</v>
      </c>
      <c r="C631" s="2" t="s">
        <v>4036</v>
      </c>
      <c r="D631" s="10" t="s">
        <v>6169</v>
      </c>
      <c r="E631" s="2">
        <v>4</v>
      </c>
      <c r="F631" s="2" t="str">
        <f>_xlfn.XLOOKUP(orders!C631,customers!$A$2:$A$1001,customers!$B$2:$B$1001,,0)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18"/>
        <v>31.08</v>
      </c>
      <c r="N631" t="str">
        <f t="shared" si="19"/>
        <v>Liberica</v>
      </c>
      <c r="O631" t="str">
        <f>_xlfn.XLOOKUP(OrderDetails[[#This Row],[Customer ID]],customers!$A$1:$A$1001,customers!$I$1:$I$1001,,0)</f>
        <v>Yes</v>
      </c>
    </row>
    <row r="632" spans="1:15" x14ac:dyDescent="0.3">
      <c r="A632" s="2" t="s">
        <v>4035</v>
      </c>
      <c r="B632" s="5">
        <v>44680</v>
      </c>
      <c r="C632" s="2" t="s">
        <v>4036</v>
      </c>
      <c r="D632" s="10" t="s">
        <v>6154</v>
      </c>
      <c r="E632" s="2">
        <v>1</v>
      </c>
      <c r="F632" s="2" t="str">
        <f>_xlfn.XLOOKUP(orders!C632,customers!$A$2:$A$1001,customers!$B$2:$B$1001,,0)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18"/>
        <v>2.9849999999999999</v>
      </c>
      <c r="N632" t="str">
        <f t="shared" si="19"/>
        <v>Arabica</v>
      </c>
      <c r="O632" t="str">
        <f>_xlfn.XLOOKUP(OrderDetails[[#This Row],[Customer ID]],customers!$A$1:$A$1001,customers!$I$1:$I$1001,,0)</f>
        <v>Yes</v>
      </c>
    </row>
    <row r="633" spans="1:15" x14ac:dyDescent="0.3">
      <c r="A633" s="2" t="s">
        <v>4035</v>
      </c>
      <c r="B633" s="5">
        <v>44680</v>
      </c>
      <c r="C633" s="2" t="s">
        <v>4036</v>
      </c>
      <c r="D633" s="10" t="s">
        <v>6149</v>
      </c>
      <c r="E633" s="2">
        <v>5</v>
      </c>
      <c r="F633" s="2" t="str">
        <f>_xlfn.XLOOKUP(orders!C633,customers!$A$2:$A$1001,customers!$B$2:$B$1001,,0)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18"/>
        <v>102.92499999999998</v>
      </c>
      <c r="N633" t="str">
        <f t="shared" si="19"/>
        <v>Robusta</v>
      </c>
      <c r="O633" t="str">
        <f>_xlfn.XLOOKUP(OrderDetails[[#This Row],[Customer ID]],customers!$A$1:$A$1001,customers!$I$1:$I$1001,,0)</f>
        <v>Yes</v>
      </c>
    </row>
    <row r="634" spans="1:15" x14ac:dyDescent="0.3">
      <c r="A634" s="2" t="s">
        <v>4056</v>
      </c>
      <c r="B634" s="5">
        <v>44049</v>
      </c>
      <c r="C634" s="2" t="s">
        <v>4057</v>
      </c>
      <c r="D634" s="10" t="s">
        <v>6176</v>
      </c>
      <c r="E634" s="2">
        <v>4</v>
      </c>
      <c r="F634" s="2" t="str">
        <f>_xlfn.XLOOKUP(orders!C634,customers!$A$2:$A$1001,customers!$B$2:$B$1001,,0)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18"/>
        <v>35.64</v>
      </c>
      <c r="N634" t="str">
        <f t="shared" si="19"/>
        <v>Excelsa</v>
      </c>
      <c r="O634" t="str">
        <f>_xlfn.XLOOKUP(OrderDetails[[#This Row],[Customer ID]],customers!$A$1:$A$1001,customers!$I$1:$I$1001,,0)</f>
        <v>No</v>
      </c>
    </row>
    <row r="635" spans="1:15" x14ac:dyDescent="0.3">
      <c r="A635" s="2" t="s">
        <v>4062</v>
      </c>
      <c r="B635" s="5">
        <v>43820</v>
      </c>
      <c r="C635" s="2" t="s">
        <v>4063</v>
      </c>
      <c r="D635" s="10" t="s">
        <v>6179</v>
      </c>
      <c r="E635" s="2">
        <v>4</v>
      </c>
      <c r="F635" s="2" t="str">
        <f>_xlfn.XLOOKUP(orders!C635,customers!$A$2:$A$1001,customers!$B$2:$B$1001,,0)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18"/>
        <v>47.8</v>
      </c>
      <c r="N635" t="str">
        <f t="shared" si="19"/>
        <v>Robusta</v>
      </c>
      <c r="O635" t="str">
        <f>_xlfn.XLOOKUP(OrderDetails[[#This Row],[Customer ID]],customers!$A$1:$A$1001,customers!$I$1:$I$1001,,0)</f>
        <v>No</v>
      </c>
    </row>
    <row r="636" spans="1:15" x14ac:dyDescent="0.3">
      <c r="A636" s="2" t="s">
        <v>4068</v>
      </c>
      <c r="B636" s="5">
        <v>43940</v>
      </c>
      <c r="C636" s="2" t="s">
        <v>4069</v>
      </c>
      <c r="D636" s="10" t="s">
        <v>6162</v>
      </c>
      <c r="E636" s="2">
        <v>3</v>
      </c>
      <c r="F636" s="2" t="str">
        <f>_xlfn.XLOOKUP(orders!C636,customers!$A$2:$A$1001,customers!$B$2:$B$1001,,0)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18"/>
        <v>43.650000000000006</v>
      </c>
      <c r="N636" t="str">
        <f t="shared" si="19"/>
        <v>Liberica</v>
      </c>
      <c r="O636" t="str">
        <f>_xlfn.XLOOKUP(OrderDetails[[#This Row],[Customer ID]],customers!$A$1:$A$1001,customers!$I$1:$I$1001,,0)</f>
        <v>No</v>
      </c>
    </row>
    <row r="637" spans="1:15" x14ac:dyDescent="0.3">
      <c r="A637" s="2" t="s">
        <v>4074</v>
      </c>
      <c r="B637" s="5">
        <v>44578</v>
      </c>
      <c r="C637" s="2" t="s">
        <v>4075</v>
      </c>
      <c r="D637" s="10" t="s">
        <v>6176</v>
      </c>
      <c r="E637" s="2">
        <v>4</v>
      </c>
      <c r="F637" s="2" t="str">
        <f>_xlfn.XLOOKUP(orders!C637,customers!$A$2:$A$1001,customers!$B$2:$B$1001,,0)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18"/>
        <v>35.64</v>
      </c>
      <c r="N637" t="str">
        <f t="shared" si="19"/>
        <v>Excelsa</v>
      </c>
      <c r="O637" t="str">
        <f>_xlfn.XLOOKUP(OrderDetails[[#This Row],[Customer ID]],customers!$A$1:$A$1001,customers!$I$1:$I$1001,,0)</f>
        <v>Yes</v>
      </c>
    </row>
    <row r="638" spans="1:15" x14ac:dyDescent="0.3">
      <c r="A638" s="2" t="s">
        <v>4080</v>
      </c>
      <c r="B638" s="5">
        <v>43487</v>
      </c>
      <c r="C638" s="2" t="s">
        <v>4081</v>
      </c>
      <c r="D638" s="10" t="s">
        <v>6170</v>
      </c>
      <c r="E638" s="2">
        <v>6</v>
      </c>
      <c r="F638" s="2" t="str">
        <f>_xlfn.XLOOKUP(orders!C638,customers!$A$2:$A$1001,customers!$B$2:$B$1001,,0)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18"/>
        <v>95.1</v>
      </c>
      <c r="N638" t="str">
        <f t="shared" si="19"/>
        <v>Liberica</v>
      </c>
      <c r="O638" t="str">
        <f>_xlfn.XLOOKUP(OrderDetails[[#This Row],[Customer ID]],customers!$A$1:$A$1001,customers!$I$1:$I$1001,,0)</f>
        <v>Yes</v>
      </c>
    </row>
    <row r="639" spans="1:15" x14ac:dyDescent="0.3">
      <c r="A639" s="2" t="s">
        <v>4086</v>
      </c>
      <c r="B639" s="5">
        <v>43889</v>
      </c>
      <c r="C639" s="2" t="s">
        <v>4087</v>
      </c>
      <c r="D639" s="10" t="s">
        <v>6166</v>
      </c>
      <c r="E639" s="2">
        <v>1</v>
      </c>
      <c r="F639" s="2" t="str">
        <f>_xlfn.XLOOKUP(orders!C639,customers!$A$2:$A$1001,customers!$B$2:$B$1001,,0)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18"/>
        <v>31.624999999999996</v>
      </c>
      <c r="N639" t="str">
        <f t="shared" si="19"/>
        <v>Excelsa</v>
      </c>
      <c r="O639" t="str">
        <f>_xlfn.XLOOKUP(OrderDetails[[#This Row],[Customer ID]],customers!$A$1:$A$1001,customers!$I$1:$I$1001,,0)</f>
        <v>Yes</v>
      </c>
    </row>
    <row r="640" spans="1:15" x14ac:dyDescent="0.3">
      <c r="A640" s="2" t="s">
        <v>4093</v>
      </c>
      <c r="B640" s="5">
        <v>43684</v>
      </c>
      <c r="C640" s="2" t="s">
        <v>4094</v>
      </c>
      <c r="D640" s="10" t="s">
        <v>6175</v>
      </c>
      <c r="E640" s="2">
        <v>3</v>
      </c>
      <c r="F640" s="2" t="str">
        <f>_xlfn.XLOOKUP(orders!C640,customers!$A$2:$A$1001,customers!$B$2:$B$1001,,0)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18"/>
        <v>77.624999999999986</v>
      </c>
      <c r="N640" t="str">
        <f t="shared" si="19"/>
        <v>Arabica</v>
      </c>
      <c r="O640" t="str">
        <f>_xlfn.XLOOKUP(OrderDetails[[#This Row],[Customer ID]],customers!$A$1:$A$1001,customers!$I$1:$I$1001,,0)</f>
        <v>Yes</v>
      </c>
    </row>
    <row r="641" spans="1:15" x14ac:dyDescent="0.3">
      <c r="A641" s="2" t="s">
        <v>4098</v>
      </c>
      <c r="B641" s="5">
        <v>44331</v>
      </c>
      <c r="C641" s="2" t="s">
        <v>4099</v>
      </c>
      <c r="D641" s="10" t="s">
        <v>6150</v>
      </c>
      <c r="E641" s="2">
        <v>1</v>
      </c>
      <c r="F641" s="2" t="str">
        <f>_xlfn.XLOOKUP(orders!C641,customers!$A$2:$A$1001,customers!$B$2:$B$1001,,0)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18"/>
        <v>3.8849999999999998</v>
      </c>
      <c r="N641" t="str">
        <f t="shared" si="19"/>
        <v>Liberica</v>
      </c>
      <c r="O641" t="str">
        <f>_xlfn.XLOOKUP(OrderDetails[[#This Row],[Customer ID]],customers!$A$1:$A$1001,customers!$I$1:$I$1001,,0)</f>
        <v>Yes</v>
      </c>
    </row>
    <row r="642" spans="1:15" x14ac:dyDescent="0.3">
      <c r="A642" s="2" t="s">
        <v>4104</v>
      </c>
      <c r="B642" s="5">
        <v>44547</v>
      </c>
      <c r="C642" s="2" t="s">
        <v>4152</v>
      </c>
      <c r="D642" s="10" t="s">
        <v>6142</v>
      </c>
      <c r="E642" s="2">
        <v>5</v>
      </c>
      <c r="F642" s="2" t="str">
        <f>_xlfn.XLOOKUP(orders!C642,customers!$A$2:$A$1001,customers!$B$2:$B$1001,,0)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18"/>
        <v>137.42499999999998</v>
      </c>
      <c r="N642" t="str">
        <f t="shared" si="19"/>
        <v>Robusta</v>
      </c>
      <c r="O642" t="str">
        <f>_xlfn.XLOOKUP(OrderDetails[[#This Row],[Customer ID]],customers!$A$1:$A$1001,customers!$I$1:$I$1001,,0)</f>
        <v>No</v>
      </c>
    </row>
    <row r="643" spans="1:15" x14ac:dyDescent="0.3">
      <c r="A643" s="2" t="s">
        <v>4109</v>
      </c>
      <c r="B643" s="5">
        <v>44448</v>
      </c>
      <c r="C643" s="2" t="s">
        <v>4110</v>
      </c>
      <c r="D643" s="10" t="s">
        <v>6179</v>
      </c>
      <c r="E643" s="2">
        <v>3</v>
      </c>
      <c r="F643" s="2" t="str">
        <f>_xlfn.XLOOKUP(orders!C643,customers!$A$2:$A$1001,customers!$B$2:$B$1001,,0)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20">L643*E643</f>
        <v>35.849999999999994</v>
      </c>
      <c r="N643" t="str">
        <f t="shared" ref="N643:N706" si="21">IF(I643="Rob","Robusta",IF(I643="Ara","Arabica",IF(I643="Exc","Excelsa",IF(I643="Lib","Liberica",""))))</f>
        <v>Robusta</v>
      </c>
      <c r="O643" t="str">
        <f>_xlfn.XLOOKUP(OrderDetails[[#This Row],[Customer ID]],customers!$A$1:$A$1001,customers!$I$1:$I$1001,,0)</f>
        <v>Yes</v>
      </c>
    </row>
    <row r="644" spans="1:15" x14ac:dyDescent="0.3">
      <c r="A644" s="2" t="s">
        <v>4115</v>
      </c>
      <c r="B644" s="5">
        <v>43880</v>
      </c>
      <c r="C644" s="2" t="s">
        <v>4116</v>
      </c>
      <c r="D644" s="10" t="s">
        <v>6156</v>
      </c>
      <c r="E644" s="2">
        <v>2</v>
      </c>
      <c r="F644" s="2" t="str">
        <f>_xlfn.XLOOKUP(orders!C644,customers!$A$2:$A$1001,customers!$B$2:$B$1001,,0)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20"/>
        <v>8.25</v>
      </c>
      <c r="N644" t="str">
        <f t="shared" si="21"/>
        <v>Excelsa</v>
      </c>
      <c r="O644" t="str">
        <f>_xlfn.XLOOKUP(OrderDetails[[#This Row],[Customer ID]],customers!$A$1:$A$1001,customers!$I$1:$I$1001,,0)</f>
        <v>Yes</v>
      </c>
    </row>
    <row r="645" spans="1:15" x14ac:dyDescent="0.3">
      <c r="A645" s="2" t="s">
        <v>4123</v>
      </c>
      <c r="B645" s="5">
        <v>44011</v>
      </c>
      <c r="C645" s="2" t="s">
        <v>4124</v>
      </c>
      <c r="D645" s="10" t="s">
        <v>6148</v>
      </c>
      <c r="E645" s="2">
        <v>3</v>
      </c>
      <c r="F645" s="2" t="str">
        <f>_xlfn.XLOOKUP(orders!C645,customers!$A$2:$A$1001,customers!$B$2:$B$1001,,0)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20"/>
        <v>102.46499999999997</v>
      </c>
      <c r="N645" t="str">
        <f t="shared" si="21"/>
        <v>Excelsa</v>
      </c>
      <c r="O645" t="str">
        <f>_xlfn.XLOOKUP(OrderDetails[[#This Row],[Customer ID]],customers!$A$1:$A$1001,customers!$I$1:$I$1001,,0)</f>
        <v>Yes</v>
      </c>
    </row>
    <row r="646" spans="1:15" x14ac:dyDescent="0.3">
      <c r="A646" s="2" t="s">
        <v>4128</v>
      </c>
      <c r="B646" s="5">
        <v>44694</v>
      </c>
      <c r="C646" s="2" t="s">
        <v>4129</v>
      </c>
      <c r="D646" s="10" t="s">
        <v>6149</v>
      </c>
      <c r="E646" s="2">
        <v>2</v>
      </c>
      <c r="F646" s="2" t="str">
        <f>_xlfn.XLOOKUP(orders!C646,customers!$A$2:$A$1001,customers!$B$2:$B$1001,,0)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20"/>
        <v>41.169999999999995</v>
      </c>
      <c r="N646" t="str">
        <f t="shared" si="21"/>
        <v>Robusta</v>
      </c>
      <c r="O646" t="str">
        <f>_xlfn.XLOOKUP(OrderDetails[[#This Row],[Customer ID]],customers!$A$1:$A$1001,customers!$I$1:$I$1001,,0)</f>
        <v>No</v>
      </c>
    </row>
    <row r="647" spans="1:15" x14ac:dyDescent="0.3">
      <c r="A647" s="2" t="s">
        <v>4133</v>
      </c>
      <c r="B647" s="5">
        <v>44106</v>
      </c>
      <c r="C647" s="2" t="s">
        <v>4134</v>
      </c>
      <c r="D647" s="10" t="s">
        <v>6168</v>
      </c>
      <c r="E647" s="2">
        <v>3</v>
      </c>
      <c r="F647" s="2" t="str">
        <f>_xlfn.XLOOKUP(orders!C647,customers!$A$2:$A$1001,customers!$B$2:$B$1001,,0)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20"/>
        <v>68.655000000000001</v>
      </c>
      <c r="N647" t="str">
        <f t="shared" si="21"/>
        <v>Arabica</v>
      </c>
      <c r="O647" t="str">
        <f>_xlfn.XLOOKUP(OrderDetails[[#This Row],[Customer ID]],customers!$A$1:$A$1001,customers!$I$1:$I$1001,,0)</f>
        <v>Yes</v>
      </c>
    </row>
    <row r="648" spans="1:15" x14ac:dyDescent="0.3">
      <c r="A648" s="2" t="s">
        <v>4139</v>
      </c>
      <c r="B648" s="5">
        <v>44532</v>
      </c>
      <c r="C648" s="2" t="s">
        <v>4140</v>
      </c>
      <c r="D648" s="10" t="s">
        <v>6147</v>
      </c>
      <c r="E648" s="2">
        <v>1</v>
      </c>
      <c r="F648" s="2" t="str">
        <f>_xlfn.XLOOKUP(orders!C648,customers!$A$2:$A$1001,customers!$B$2:$B$1001,,0)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20"/>
        <v>9.9499999999999993</v>
      </c>
      <c r="N648" t="str">
        <f t="shared" si="21"/>
        <v>Arabica</v>
      </c>
      <c r="O648" t="str">
        <f>_xlfn.XLOOKUP(OrderDetails[[#This Row],[Customer ID]],customers!$A$1:$A$1001,customers!$I$1:$I$1001,,0)</f>
        <v>Yes</v>
      </c>
    </row>
    <row r="649" spans="1:15" x14ac:dyDescent="0.3">
      <c r="A649" s="2" t="s">
        <v>4145</v>
      </c>
      <c r="B649" s="5">
        <v>44502</v>
      </c>
      <c r="C649" s="2" t="s">
        <v>4146</v>
      </c>
      <c r="D649" s="10" t="s">
        <v>6161</v>
      </c>
      <c r="E649" s="2">
        <v>3</v>
      </c>
      <c r="F649" s="2" t="str">
        <f>_xlfn.XLOOKUP(orders!C649,customers!$A$2:$A$1001,customers!$B$2:$B$1001,,0)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20"/>
        <v>28.53</v>
      </c>
      <c r="N649" t="str">
        <f t="shared" si="21"/>
        <v>Liberica</v>
      </c>
      <c r="O649" t="str">
        <f>_xlfn.XLOOKUP(OrderDetails[[#This Row],[Customer ID]],customers!$A$1:$A$1001,customers!$I$1:$I$1001,,0)</f>
        <v>Yes</v>
      </c>
    </row>
    <row r="650" spans="1:15" x14ac:dyDescent="0.3">
      <c r="A650" s="2" t="s">
        <v>4151</v>
      </c>
      <c r="B650" s="5">
        <v>43884</v>
      </c>
      <c r="C650" s="2" t="s">
        <v>4152</v>
      </c>
      <c r="D650" s="10" t="s">
        <v>6163</v>
      </c>
      <c r="E650" s="2">
        <v>6</v>
      </c>
      <c r="F650" s="2" t="str">
        <f>_xlfn.XLOOKUP(orders!C650,customers!$A$2:$A$1001,customers!$B$2:$B$1001,,0)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20"/>
        <v>16.11</v>
      </c>
      <c r="N650" t="str">
        <f t="shared" si="21"/>
        <v>Robusta</v>
      </c>
      <c r="O650" t="str">
        <f>_xlfn.XLOOKUP(OrderDetails[[#This Row],[Customer ID]],customers!$A$1:$A$1001,customers!$I$1:$I$1001,,0)</f>
        <v>No</v>
      </c>
    </row>
    <row r="651" spans="1:15" x14ac:dyDescent="0.3">
      <c r="A651" s="2" t="s">
        <v>4157</v>
      </c>
      <c r="B651" s="5">
        <v>44015</v>
      </c>
      <c r="C651" s="2" t="s">
        <v>4158</v>
      </c>
      <c r="D651" s="10" t="s">
        <v>6170</v>
      </c>
      <c r="E651" s="2">
        <v>6</v>
      </c>
      <c r="F651" s="2" t="str">
        <f>_xlfn.XLOOKUP(orders!C651,customers!$A$2:$A$1001,customers!$B$2:$B$1001,,0)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20"/>
        <v>95.1</v>
      </c>
      <c r="N651" t="str">
        <f t="shared" si="21"/>
        <v>Liberica</v>
      </c>
      <c r="O651" t="str">
        <f>_xlfn.XLOOKUP(OrderDetails[[#This Row],[Customer ID]],customers!$A$1:$A$1001,customers!$I$1:$I$1001,,0)</f>
        <v>No</v>
      </c>
    </row>
    <row r="652" spans="1:15" x14ac:dyDescent="0.3">
      <c r="A652" s="2" t="s">
        <v>4163</v>
      </c>
      <c r="B652" s="5">
        <v>43507</v>
      </c>
      <c r="C652" s="2" t="s">
        <v>4164</v>
      </c>
      <c r="D652" s="10" t="s">
        <v>6172</v>
      </c>
      <c r="E652" s="2">
        <v>1</v>
      </c>
      <c r="F652" s="2" t="str">
        <f>_xlfn.XLOOKUP(orders!C652,customers!$A$2:$A$1001,customers!$B$2:$B$1001,,0)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20"/>
        <v>5.3699999999999992</v>
      </c>
      <c r="N652" t="str">
        <f t="shared" si="21"/>
        <v>Robusta</v>
      </c>
      <c r="O652" t="str">
        <f>_xlfn.XLOOKUP(OrderDetails[[#This Row],[Customer ID]],customers!$A$1:$A$1001,customers!$I$1:$I$1001,,0)</f>
        <v>Yes</v>
      </c>
    </row>
    <row r="653" spans="1:15" x14ac:dyDescent="0.3">
      <c r="A653" s="2" t="s">
        <v>4169</v>
      </c>
      <c r="B653" s="5">
        <v>44084</v>
      </c>
      <c r="C653" s="2" t="s">
        <v>4170</v>
      </c>
      <c r="D653" s="10" t="s">
        <v>6179</v>
      </c>
      <c r="E653" s="2">
        <v>4</v>
      </c>
      <c r="F653" s="2" t="str">
        <f>_xlfn.XLOOKUP(orders!C653,customers!$A$2:$A$1001,customers!$B$2:$B$1001,,0)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20"/>
        <v>47.8</v>
      </c>
      <c r="N653" t="str">
        <f t="shared" si="21"/>
        <v>Robusta</v>
      </c>
      <c r="O653" t="str">
        <f>_xlfn.XLOOKUP(OrderDetails[[#This Row],[Customer ID]],customers!$A$1:$A$1001,customers!$I$1:$I$1001,,0)</f>
        <v>No</v>
      </c>
    </row>
    <row r="654" spans="1:15" x14ac:dyDescent="0.3">
      <c r="A654" s="2" t="s">
        <v>4174</v>
      </c>
      <c r="B654" s="5">
        <v>43892</v>
      </c>
      <c r="C654" s="2" t="s">
        <v>4175</v>
      </c>
      <c r="D654" s="10" t="s">
        <v>6170</v>
      </c>
      <c r="E654" s="2">
        <v>4</v>
      </c>
      <c r="F654" s="2" t="str">
        <f>_xlfn.XLOOKUP(orders!C654,customers!$A$2:$A$1001,customers!$B$2:$B$1001,,0)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20"/>
        <v>63.4</v>
      </c>
      <c r="N654" t="str">
        <f t="shared" si="21"/>
        <v>Liberica</v>
      </c>
      <c r="O654" t="str">
        <f>_xlfn.XLOOKUP(OrderDetails[[#This Row],[Customer ID]],customers!$A$1:$A$1001,customers!$I$1:$I$1001,,0)</f>
        <v>No</v>
      </c>
    </row>
    <row r="655" spans="1:15" x14ac:dyDescent="0.3">
      <c r="A655" s="2" t="s">
        <v>4179</v>
      </c>
      <c r="B655" s="5">
        <v>44375</v>
      </c>
      <c r="C655" s="2" t="s">
        <v>4180</v>
      </c>
      <c r="D655" s="10" t="s">
        <v>6175</v>
      </c>
      <c r="E655" s="2">
        <v>4</v>
      </c>
      <c r="F655" s="2" t="str">
        <f>_xlfn.XLOOKUP(orders!C655,customers!$A$2:$A$1001,customers!$B$2:$B$1001,,0)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20"/>
        <v>103.49999999999999</v>
      </c>
      <c r="N655" t="str">
        <f t="shared" si="21"/>
        <v>Arabica</v>
      </c>
      <c r="O655" t="str">
        <f>_xlfn.XLOOKUP(OrderDetails[[#This Row],[Customer ID]],customers!$A$1:$A$1001,customers!$I$1:$I$1001,,0)</f>
        <v>No</v>
      </c>
    </row>
    <row r="656" spans="1:15" x14ac:dyDescent="0.3">
      <c r="A656" s="2" t="s">
        <v>4185</v>
      </c>
      <c r="B656" s="5">
        <v>43476</v>
      </c>
      <c r="C656" s="2" t="s">
        <v>4186</v>
      </c>
      <c r="D656" s="10" t="s">
        <v>6168</v>
      </c>
      <c r="E656" s="2">
        <v>3</v>
      </c>
      <c r="F656" s="2" t="str">
        <f>_xlfn.XLOOKUP(orders!C656,customers!$A$2:$A$1001,customers!$B$2:$B$1001,,0)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20"/>
        <v>68.655000000000001</v>
      </c>
      <c r="N656" t="str">
        <f t="shared" si="21"/>
        <v>Arabica</v>
      </c>
      <c r="O656" t="str">
        <f>_xlfn.XLOOKUP(OrderDetails[[#This Row],[Customer ID]],customers!$A$1:$A$1001,customers!$I$1:$I$1001,,0)</f>
        <v>No</v>
      </c>
    </row>
    <row r="657" spans="1:15" x14ac:dyDescent="0.3">
      <c r="A657" s="2" t="s">
        <v>4191</v>
      </c>
      <c r="B657" s="5">
        <v>43728</v>
      </c>
      <c r="C657" s="2" t="s">
        <v>4192</v>
      </c>
      <c r="D657" s="10" t="s">
        <v>6151</v>
      </c>
      <c r="E657" s="2">
        <v>2</v>
      </c>
      <c r="F657" s="2" t="str">
        <f>_xlfn.XLOOKUP(orders!C657,customers!$A$2:$A$1001,customers!$B$2:$B$1001,,0)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20"/>
        <v>45.769999999999996</v>
      </c>
      <c r="N657" t="str">
        <f t="shared" si="21"/>
        <v>Robusta</v>
      </c>
      <c r="O657" t="str">
        <f>_xlfn.XLOOKUP(OrderDetails[[#This Row],[Customer ID]],customers!$A$1:$A$1001,customers!$I$1:$I$1001,,0)</f>
        <v>Yes</v>
      </c>
    </row>
    <row r="658" spans="1:15" x14ac:dyDescent="0.3">
      <c r="A658" s="2" t="s">
        <v>4196</v>
      </c>
      <c r="B658" s="5">
        <v>44485</v>
      </c>
      <c r="C658" s="2" t="s">
        <v>4197</v>
      </c>
      <c r="D658" s="10" t="s">
        <v>6143</v>
      </c>
      <c r="E658" s="2">
        <v>4</v>
      </c>
      <c r="F658" s="2" t="str">
        <f>_xlfn.XLOOKUP(orders!C658,customers!$A$2:$A$1001,customers!$B$2:$B$1001,,0)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20"/>
        <v>51.8</v>
      </c>
      <c r="N658" t="str">
        <f t="shared" si="21"/>
        <v>Liberica</v>
      </c>
      <c r="O658" t="str">
        <f>_xlfn.XLOOKUP(OrderDetails[[#This Row],[Customer ID]],customers!$A$1:$A$1001,customers!$I$1:$I$1001,,0)</f>
        <v>No</v>
      </c>
    </row>
    <row r="659" spans="1:15" x14ac:dyDescent="0.3">
      <c r="A659" s="2" t="s">
        <v>4201</v>
      </c>
      <c r="B659" s="5">
        <v>43831</v>
      </c>
      <c r="C659" s="2" t="s">
        <v>4202</v>
      </c>
      <c r="D659" s="10" t="s">
        <v>6157</v>
      </c>
      <c r="E659" s="2">
        <v>2</v>
      </c>
      <c r="F659" s="2" t="str">
        <f>_xlfn.XLOOKUP(orders!C659,customers!$A$2:$A$1001,customers!$B$2:$B$1001,,0)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20"/>
        <v>13.5</v>
      </c>
      <c r="N659" t="str">
        <f t="shared" si="21"/>
        <v>Arabica</v>
      </c>
      <c r="O659" t="str">
        <f>_xlfn.XLOOKUP(OrderDetails[[#This Row],[Customer ID]],customers!$A$1:$A$1001,customers!$I$1:$I$1001,,0)</f>
        <v>Yes</v>
      </c>
    </row>
    <row r="660" spans="1:15" x14ac:dyDescent="0.3">
      <c r="A660" s="2" t="s">
        <v>4207</v>
      </c>
      <c r="B660" s="5">
        <v>44630</v>
      </c>
      <c r="C660" s="2" t="s">
        <v>4263</v>
      </c>
      <c r="D660" s="10" t="s">
        <v>6139</v>
      </c>
      <c r="E660" s="2">
        <v>3</v>
      </c>
      <c r="F660" s="2" t="str">
        <f>_xlfn.XLOOKUP(orders!C660,customers!$A$2:$A$1001,customers!$B$2:$B$1001,,0)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20"/>
        <v>24.75</v>
      </c>
      <c r="N660" t="str">
        <f t="shared" si="21"/>
        <v>Excelsa</v>
      </c>
      <c r="O660" t="str">
        <f>_xlfn.XLOOKUP(OrderDetails[[#This Row],[Customer ID]],customers!$A$1:$A$1001,customers!$I$1:$I$1001,,0)</f>
        <v>Yes</v>
      </c>
    </row>
    <row r="661" spans="1:15" x14ac:dyDescent="0.3">
      <c r="A661" s="2" t="s">
        <v>4211</v>
      </c>
      <c r="B661" s="5">
        <v>44693</v>
      </c>
      <c r="C661" s="2" t="s">
        <v>4212</v>
      </c>
      <c r="D661" s="10" t="s">
        <v>6168</v>
      </c>
      <c r="E661" s="2">
        <v>2</v>
      </c>
      <c r="F661" s="2" t="str">
        <f>_xlfn.XLOOKUP(orders!C661,customers!$A$2:$A$1001,customers!$B$2:$B$1001,,0)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20"/>
        <v>45.769999999999996</v>
      </c>
      <c r="N661" t="str">
        <f t="shared" si="21"/>
        <v>Arabica</v>
      </c>
      <c r="O661" t="str">
        <f>_xlfn.XLOOKUP(OrderDetails[[#This Row],[Customer ID]],customers!$A$1:$A$1001,customers!$I$1:$I$1001,,0)</f>
        <v>Yes</v>
      </c>
    </row>
    <row r="662" spans="1:15" x14ac:dyDescent="0.3">
      <c r="A662" s="2" t="s">
        <v>4217</v>
      </c>
      <c r="B662" s="5">
        <v>44084</v>
      </c>
      <c r="C662" s="2" t="s">
        <v>4218</v>
      </c>
      <c r="D662" s="10" t="s">
        <v>6176</v>
      </c>
      <c r="E662" s="2">
        <v>6</v>
      </c>
      <c r="F662" s="2" t="str">
        <f>_xlfn.XLOOKUP(orders!C662,customers!$A$2:$A$1001,customers!$B$2:$B$1001,,0)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20"/>
        <v>53.46</v>
      </c>
      <c r="N662" t="str">
        <f t="shared" si="21"/>
        <v>Excelsa</v>
      </c>
      <c r="O662" t="str">
        <f>_xlfn.XLOOKUP(OrderDetails[[#This Row],[Customer ID]],customers!$A$1:$A$1001,customers!$I$1:$I$1001,,0)</f>
        <v>No</v>
      </c>
    </row>
    <row r="663" spans="1:15" x14ac:dyDescent="0.3">
      <c r="A663" s="2" t="s">
        <v>4223</v>
      </c>
      <c r="B663" s="5">
        <v>44485</v>
      </c>
      <c r="C663" s="2" t="s">
        <v>4224</v>
      </c>
      <c r="D663" s="10" t="s">
        <v>6152</v>
      </c>
      <c r="E663" s="2">
        <v>6</v>
      </c>
      <c r="F663" s="2" t="str">
        <f>_xlfn.XLOOKUP(orders!C663,customers!$A$2:$A$1001,customers!$B$2:$B$1001,,0)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20"/>
        <v>20.25</v>
      </c>
      <c r="N663" t="str">
        <f t="shared" si="21"/>
        <v>Arabica</v>
      </c>
      <c r="O663" t="str">
        <f>_xlfn.XLOOKUP(OrderDetails[[#This Row],[Customer ID]],customers!$A$1:$A$1001,customers!$I$1:$I$1001,,0)</f>
        <v>Yes</v>
      </c>
    </row>
    <row r="664" spans="1:15" x14ac:dyDescent="0.3">
      <c r="A664" s="2" t="s">
        <v>4229</v>
      </c>
      <c r="B664" s="5">
        <v>44364</v>
      </c>
      <c r="C664" s="2" t="s">
        <v>4230</v>
      </c>
      <c r="D664" s="10" t="s">
        <v>6165</v>
      </c>
      <c r="E664" s="2">
        <v>5</v>
      </c>
      <c r="F664" s="2" t="str">
        <f>_xlfn.XLOOKUP(orders!C664,customers!$A$2:$A$1001,customers!$B$2:$B$1001,,0)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20"/>
        <v>148.92499999999998</v>
      </c>
      <c r="N664" t="str">
        <f t="shared" si="21"/>
        <v>Liberica</v>
      </c>
      <c r="O664" t="str">
        <f>_xlfn.XLOOKUP(OrderDetails[[#This Row],[Customer ID]],customers!$A$1:$A$1001,customers!$I$1:$I$1001,,0)</f>
        <v>No</v>
      </c>
    </row>
    <row r="665" spans="1:15" x14ac:dyDescent="0.3">
      <c r="A665" s="2" t="s">
        <v>4234</v>
      </c>
      <c r="B665" s="5">
        <v>43554</v>
      </c>
      <c r="C665" s="2" t="s">
        <v>4235</v>
      </c>
      <c r="D665" s="10" t="s">
        <v>6155</v>
      </c>
      <c r="E665" s="2">
        <v>6</v>
      </c>
      <c r="F665" s="2" t="str">
        <f>_xlfn.XLOOKUP(orders!C665,customers!$A$2:$A$1001,customers!$B$2:$B$1001,,0)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20"/>
        <v>67.5</v>
      </c>
      <c r="N665" t="str">
        <f t="shared" si="21"/>
        <v>Arabica</v>
      </c>
      <c r="O665" t="str">
        <f>_xlfn.XLOOKUP(OrderDetails[[#This Row],[Customer ID]],customers!$A$1:$A$1001,customers!$I$1:$I$1001,,0)</f>
        <v>No</v>
      </c>
    </row>
    <row r="666" spans="1:15" x14ac:dyDescent="0.3">
      <c r="A666" s="2" t="s">
        <v>4239</v>
      </c>
      <c r="B666" s="5">
        <v>44549</v>
      </c>
      <c r="C666" s="2" t="s">
        <v>4240</v>
      </c>
      <c r="D666" s="10" t="s">
        <v>6183</v>
      </c>
      <c r="E666" s="2">
        <v>6</v>
      </c>
      <c r="F666" s="2" t="str">
        <f>_xlfn.XLOOKUP(orders!C666,customers!$A$2:$A$1001,customers!$B$2:$B$1001,,0)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20"/>
        <v>72.900000000000006</v>
      </c>
      <c r="N666" t="str">
        <f t="shared" si="21"/>
        <v>Excelsa</v>
      </c>
      <c r="O666" t="str">
        <f>_xlfn.XLOOKUP(OrderDetails[[#This Row],[Customer ID]],customers!$A$1:$A$1001,customers!$I$1:$I$1001,,0)</f>
        <v>No</v>
      </c>
    </row>
    <row r="667" spans="1:15" x14ac:dyDescent="0.3">
      <c r="A667" s="2" t="s">
        <v>4239</v>
      </c>
      <c r="B667" s="5">
        <v>44549</v>
      </c>
      <c r="C667" s="2" t="s">
        <v>4240</v>
      </c>
      <c r="D667" s="10" t="s">
        <v>6150</v>
      </c>
      <c r="E667" s="2">
        <v>2</v>
      </c>
      <c r="F667" s="2" t="str">
        <f>_xlfn.XLOOKUP(orders!C667,customers!$A$2:$A$1001,customers!$B$2:$B$1001,,0)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20"/>
        <v>7.77</v>
      </c>
      <c r="N667" t="str">
        <f t="shared" si="21"/>
        <v>Liberica</v>
      </c>
      <c r="O667" t="str">
        <f>_xlfn.XLOOKUP(OrderDetails[[#This Row],[Customer ID]],customers!$A$1:$A$1001,customers!$I$1:$I$1001,,0)</f>
        <v>No</v>
      </c>
    </row>
    <row r="668" spans="1:15" x14ac:dyDescent="0.3">
      <c r="A668" s="2" t="s">
        <v>4250</v>
      </c>
      <c r="B668" s="5">
        <v>43987</v>
      </c>
      <c r="C668" s="2" t="s">
        <v>4251</v>
      </c>
      <c r="D668" s="10" t="s">
        <v>6168</v>
      </c>
      <c r="E668" s="2">
        <v>4</v>
      </c>
      <c r="F668" s="2" t="str">
        <f>_xlfn.XLOOKUP(orders!C668,customers!$A$2:$A$1001,customers!$B$2:$B$1001,,0)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20"/>
        <v>91.539999999999992</v>
      </c>
      <c r="N668" t="str">
        <f t="shared" si="21"/>
        <v>Arabica</v>
      </c>
      <c r="O668" t="str">
        <f>_xlfn.XLOOKUP(OrderDetails[[#This Row],[Customer ID]],customers!$A$1:$A$1001,customers!$I$1:$I$1001,,0)</f>
        <v>No</v>
      </c>
    </row>
    <row r="669" spans="1:15" x14ac:dyDescent="0.3">
      <c r="A669" s="2" t="s">
        <v>4256</v>
      </c>
      <c r="B669" s="5">
        <v>44451</v>
      </c>
      <c r="C669" s="2" t="s">
        <v>4257</v>
      </c>
      <c r="D669" s="10" t="s">
        <v>6147</v>
      </c>
      <c r="E669" s="2">
        <v>6</v>
      </c>
      <c r="F669" s="2" t="str">
        <f>_xlfn.XLOOKUP(orders!C669,customers!$A$2:$A$1001,customers!$B$2:$B$1001,,0)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20"/>
        <v>59.699999999999996</v>
      </c>
      <c r="N669" t="str">
        <f t="shared" si="21"/>
        <v>Arabica</v>
      </c>
      <c r="O669" t="str">
        <f>_xlfn.XLOOKUP(OrderDetails[[#This Row],[Customer ID]],customers!$A$1:$A$1001,customers!$I$1:$I$1001,,0)</f>
        <v>No</v>
      </c>
    </row>
    <row r="670" spans="1:15" x14ac:dyDescent="0.3">
      <c r="A670" s="2" t="s">
        <v>4262</v>
      </c>
      <c r="B670" s="5">
        <v>44636</v>
      </c>
      <c r="C670" s="2" t="s">
        <v>4263</v>
      </c>
      <c r="D670" s="10" t="s">
        <v>6142</v>
      </c>
      <c r="E670" s="2">
        <v>5</v>
      </c>
      <c r="F670" s="2" t="str">
        <f>_xlfn.XLOOKUP(orders!C670,customers!$A$2:$A$1001,customers!$B$2:$B$1001,,0)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20"/>
        <v>137.42499999999998</v>
      </c>
      <c r="N670" t="str">
        <f t="shared" si="21"/>
        <v>Robusta</v>
      </c>
      <c r="O670" t="str">
        <f>_xlfn.XLOOKUP(OrderDetails[[#This Row],[Customer ID]],customers!$A$1:$A$1001,customers!$I$1:$I$1001,,0)</f>
        <v>Yes</v>
      </c>
    </row>
    <row r="671" spans="1:15" x14ac:dyDescent="0.3">
      <c r="A671" s="2" t="s">
        <v>4268</v>
      </c>
      <c r="B671" s="5">
        <v>44551</v>
      </c>
      <c r="C671" s="2" t="s">
        <v>4269</v>
      </c>
      <c r="D671" s="10" t="s">
        <v>6181</v>
      </c>
      <c r="E671" s="2">
        <v>2</v>
      </c>
      <c r="F671" s="2" t="str">
        <f>_xlfn.XLOOKUP(orders!C671,customers!$A$2:$A$1001,customers!$B$2:$B$1001,,0)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20"/>
        <v>66.929999999999993</v>
      </c>
      <c r="N671" t="str">
        <f t="shared" si="21"/>
        <v>Liberica</v>
      </c>
      <c r="O671" t="str">
        <f>_xlfn.XLOOKUP(OrderDetails[[#This Row],[Customer ID]],customers!$A$1:$A$1001,customers!$I$1:$I$1001,,0)</f>
        <v>No</v>
      </c>
    </row>
    <row r="672" spans="1:15" x14ac:dyDescent="0.3">
      <c r="A672" s="2" t="s">
        <v>4274</v>
      </c>
      <c r="B672" s="5">
        <v>43606</v>
      </c>
      <c r="C672" s="2" t="s">
        <v>4275</v>
      </c>
      <c r="D672" s="10" t="s">
        <v>6159</v>
      </c>
      <c r="E672" s="2">
        <v>3</v>
      </c>
      <c r="F672" s="2" t="str">
        <f>_xlfn.XLOOKUP(orders!C672,customers!$A$2:$A$1001,customers!$B$2:$B$1001,,0)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20"/>
        <v>13.095000000000001</v>
      </c>
      <c r="N672" t="str">
        <f t="shared" si="21"/>
        <v>Liberica</v>
      </c>
      <c r="O672" t="str">
        <f>_xlfn.XLOOKUP(OrderDetails[[#This Row],[Customer ID]],customers!$A$1:$A$1001,customers!$I$1:$I$1001,,0)</f>
        <v>Yes</v>
      </c>
    </row>
    <row r="673" spans="1:15" x14ac:dyDescent="0.3">
      <c r="A673" s="2" t="s">
        <v>4280</v>
      </c>
      <c r="B673" s="5">
        <v>44495</v>
      </c>
      <c r="C673" s="2" t="s">
        <v>4281</v>
      </c>
      <c r="D673" s="10" t="s">
        <v>6179</v>
      </c>
      <c r="E673" s="2">
        <v>5</v>
      </c>
      <c r="F673" s="2" t="str">
        <f>_xlfn.XLOOKUP(orders!C673,customers!$A$2:$A$1001,customers!$B$2:$B$1001,,0)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20"/>
        <v>59.75</v>
      </c>
      <c r="N673" t="str">
        <f t="shared" si="21"/>
        <v>Robusta</v>
      </c>
      <c r="O673" t="str">
        <f>_xlfn.XLOOKUP(OrderDetails[[#This Row],[Customer ID]],customers!$A$1:$A$1001,customers!$I$1:$I$1001,,0)</f>
        <v>No</v>
      </c>
    </row>
    <row r="674" spans="1:15" x14ac:dyDescent="0.3">
      <c r="A674" s="2" t="s">
        <v>4286</v>
      </c>
      <c r="B674" s="5">
        <v>43916</v>
      </c>
      <c r="C674" s="2" t="s">
        <v>4287</v>
      </c>
      <c r="D674" s="10" t="s">
        <v>6160</v>
      </c>
      <c r="E674" s="2">
        <v>5</v>
      </c>
      <c r="F674" s="2" t="str">
        <f>_xlfn.XLOOKUP(orders!C674,customers!$A$2:$A$1001,customers!$B$2:$B$1001,,0)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20"/>
        <v>43.650000000000006</v>
      </c>
      <c r="N674" t="str">
        <f t="shared" si="21"/>
        <v>Liberica</v>
      </c>
      <c r="O674" t="str">
        <f>_xlfn.XLOOKUP(OrderDetails[[#This Row],[Customer ID]],customers!$A$1:$A$1001,customers!$I$1:$I$1001,,0)</f>
        <v>Yes</v>
      </c>
    </row>
    <row r="675" spans="1:15" x14ac:dyDescent="0.3">
      <c r="A675" s="2" t="s">
        <v>4291</v>
      </c>
      <c r="B675" s="5">
        <v>44118</v>
      </c>
      <c r="C675" s="2" t="s">
        <v>4292</v>
      </c>
      <c r="D675" s="10" t="s">
        <v>6141</v>
      </c>
      <c r="E675" s="2">
        <v>6</v>
      </c>
      <c r="F675" s="2" t="str">
        <f>_xlfn.XLOOKUP(orders!C675,customers!$A$2:$A$1001,customers!$B$2:$B$1001,,0)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20"/>
        <v>82.5</v>
      </c>
      <c r="N675" t="str">
        <f t="shared" si="21"/>
        <v>Excelsa</v>
      </c>
      <c r="O675" t="str">
        <f>_xlfn.XLOOKUP(OrderDetails[[#This Row],[Customer ID]],customers!$A$1:$A$1001,customers!$I$1:$I$1001,,0)</f>
        <v>Yes</v>
      </c>
    </row>
    <row r="676" spans="1:15" x14ac:dyDescent="0.3">
      <c r="A676" s="2" t="s">
        <v>4297</v>
      </c>
      <c r="B676" s="5">
        <v>44543</v>
      </c>
      <c r="C676" s="2" t="s">
        <v>4298</v>
      </c>
      <c r="D676" s="10" t="s">
        <v>6182</v>
      </c>
      <c r="E676" s="2">
        <v>6</v>
      </c>
      <c r="F676" s="2" t="str">
        <f>_xlfn.XLOOKUP(orders!C676,customers!$A$2:$A$1001,customers!$B$2:$B$1001,,0)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20"/>
        <v>178.70999999999998</v>
      </c>
      <c r="N676" t="str">
        <f t="shared" si="21"/>
        <v>Arabica</v>
      </c>
      <c r="O676" t="str">
        <f>_xlfn.XLOOKUP(OrderDetails[[#This Row],[Customer ID]],customers!$A$1:$A$1001,customers!$I$1:$I$1001,,0)</f>
        <v>Yes</v>
      </c>
    </row>
    <row r="677" spans="1:15" x14ac:dyDescent="0.3">
      <c r="A677" s="2" t="s">
        <v>4303</v>
      </c>
      <c r="B677" s="5">
        <v>44263</v>
      </c>
      <c r="C677" s="2" t="s">
        <v>4304</v>
      </c>
      <c r="D677" s="10" t="s">
        <v>6165</v>
      </c>
      <c r="E677" s="2">
        <v>4</v>
      </c>
      <c r="F677" s="2" t="str">
        <f>_xlfn.XLOOKUP(orders!C677,customers!$A$2:$A$1001,customers!$B$2:$B$1001,,0)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20"/>
        <v>119.13999999999999</v>
      </c>
      <c r="N677" t="str">
        <f t="shared" si="21"/>
        <v>Liberica</v>
      </c>
      <c r="O677" t="str">
        <f>_xlfn.XLOOKUP(OrderDetails[[#This Row],[Customer ID]],customers!$A$1:$A$1001,customers!$I$1:$I$1001,,0)</f>
        <v>Yes</v>
      </c>
    </row>
    <row r="678" spans="1:15" x14ac:dyDescent="0.3">
      <c r="A678" s="2" t="s">
        <v>4308</v>
      </c>
      <c r="B678" s="5">
        <v>44217</v>
      </c>
      <c r="C678" s="2" t="s">
        <v>4309</v>
      </c>
      <c r="D678" s="10" t="s">
        <v>6161</v>
      </c>
      <c r="E678" s="2">
        <v>5</v>
      </c>
      <c r="F678" s="2" t="str">
        <f>_xlfn.XLOOKUP(orders!C678,customers!$A$2:$A$1001,customers!$B$2:$B$1001,,0)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20"/>
        <v>47.55</v>
      </c>
      <c r="N678" t="str">
        <f t="shared" si="21"/>
        <v>Liberica</v>
      </c>
      <c r="O678" t="str">
        <f>_xlfn.XLOOKUP(OrderDetails[[#This Row],[Customer ID]],customers!$A$1:$A$1001,customers!$I$1:$I$1001,,0)</f>
        <v>No</v>
      </c>
    </row>
    <row r="679" spans="1:15" x14ac:dyDescent="0.3">
      <c r="A679" s="2" t="s">
        <v>4313</v>
      </c>
      <c r="B679" s="5">
        <v>44206</v>
      </c>
      <c r="C679" s="2" t="s">
        <v>4314</v>
      </c>
      <c r="D679" s="10" t="s">
        <v>6160</v>
      </c>
      <c r="E679" s="2">
        <v>5</v>
      </c>
      <c r="F679" s="2" t="str">
        <f>_xlfn.XLOOKUP(orders!C679,customers!$A$2:$A$1001,customers!$B$2:$B$1001,,0)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20"/>
        <v>43.650000000000006</v>
      </c>
      <c r="N679" t="str">
        <f t="shared" si="21"/>
        <v>Liberica</v>
      </c>
      <c r="O679" t="str">
        <f>_xlfn.XLOOKUP(OrderDetails[[#This Row],[Customer ID]],customers!$A$1:$A$1001,customers!$I$1:$I$1001,,0)</f>
        <v>No</v>
      </c>
    </row>
    <row r="680" spans="1:15" x14ac:dyDescent="0.3">
      <c r="A680" s="2" t="s">
        <v>4319</v>
      </c>
      <c r="B680" s="5">
        <v>44281</v>
      </c>
      <c r="C680" s="2" t="s">
        <v>4320</v>
      </c>
      <c r="D680" s="10" t="s">
        <v>6182</v>
      </c>
      <c r="E680" s="2">
        <v>6</v>
      </c>
      <c r="F680" s="2" t="str">
        <f>_xlfn.XLOOKUP(orders!C680,customers!$A$2:$A$1001,customers!$B$2:$B$1001,,0)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20"/>
        <v>178.70999999999998</v>
      </c>
      <c r="N680" t="str">
        <f t="shared" si="21"/>
        <v>Arabica</v>
      </c>
      <c r="O680" t="str">
        <f>_xlfn.XLOOKUP(OrderDetails[[#This Row],[Customer ID]],customers!$A$1:$A$1001,customers!$I$1:$I$1001,,0)</f>
        <v>Yes</v>
      </c>
    </row>
    <row r="681" spans="1:15" x14ac:dyDescent="0.3">
      <c r="A681" s="2" t="s">
        <v>4325</v>
      </c>
      <c r="B681" s="5">
        <v>44645</v>
      </c>
      <c r="C681" s="2" t="s">
        <v>4326</v>
      </c>
      <c r="D681" s="10" t="s">
        <v>6142</v>
      </c>
      <c r="E681" s="2">
        <v>1</v>
      </c>
      <c r="F681" s="2" t="str">
        <f>_xlfn.XLOOKUP(orders!C681,customers!$A$2:$A$1001,customers!$B$2:$B$1001,,0)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20"/>
        <v>27.484999999999996</v>
      </c>
      <c r="N681" t="str">
        <f t="shared" si="21"/>
        <v>Robusta</v>
      </c>
      <c r="O681" t="str">
        <f>_xlfn.XLOOKUP(OrderDetails[[#This Row],[Customer ID]],customers!$A$1:$A$1001,customers!$I$1:$I$1001,,0)</f>
        <v>No</v>
      </c>
    </row>
    <row r="682" spans="1:15" x14ac:dyDescent="0.3">
      <c r="A682" s="2" t="s">
        <v>4331</v>
      </c>
      <c r="B682" s="5">
        <v>44399</v>
      </c>
      <c r="C682" s="2" t="s">
        <v>4332</v>
      </c>
      <c r="D682" s="10" t="s">
        <v>6155</v>
      </c>
      <c r="E682" s="2">
        <v>5</v>
      </c>
      <c r="F682" s="2" t="str">
        <f>_xlfn.XLOOKUP(orders!C682,customers!$A$2:$A$1001,customers!$B$2:$B$1001,,0)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20"/>
        <v>56.25</v>
      </c>
      <c r="N682" t="str">
        <f t="shared" si="21"/>
        <v>Arabica</v>
      </c>
      <c r="O682" t="str">
        <f>_xlfn.XLOOKUP(OrderDetails[[#This Row],[Customer ID]],customers!$A$1:$A$1001,customers!$I$1:$I$1001,,0)</f>
        <v>No</v>
      </c>
    </row>
    <row r="683" spans="1:15" x14ac:dyDescent="0.3">
      <c r="A683" s="2" t="s">
        <v>4336</v>
      </c>
      <c r="B683" s="5">
        <v>44080</v>
      </c>
      <c r="C683" s="2" t="s">
        <v>4337</v>
      </c>
      <c r="D683" s="10" t="s">
        <v>6145</v>
      </c>
      <c r="E683" s="2">
        <v>2</v>
      </c>
      <c r="F683" s="2" t="str">
        <f>_xlfn.XLOOKUP(orders!C683,customers!$A$2:$A$1001,customers!$B$2:$B$1001,,0)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20"/>
        <v>9.51</v>
      </c>
      <c r="N683" t="str">
        <f t="shared" si="21"/>
        <v>Liberica</v>
      </c>
      <c r="O683" t="str">
        <f>_xlfn.XLOOKUP(OrderDetails[[#This Row],[Customer ID]],customers!$A$1:$A$1001,customers!$I$1:$I$1001,,0)</f>
        <v>Yes</v>
      </c>
    </row>
    <row r="684" spans="1:15" x14ac:dyDescent="0.3">
      <c r="A684" s="2" t="s">
        <v>4342</v>
      </c>
      <c r="B684" s="5">
        <v>43827</v>
      </c>
      <c r="C684" s="2" t="s">
        <v>4343</v>
      </c>
      <c r="D684" s="10" t="s">
        <v>6156</v>
      </c>
      <c r="E684" s="2">
        <v>2</v>
      </c>
      <c r="F684" s="2" t="str">
        <f>_xlfn.XLOOKUP(orders!C684,customers!$A$2:$A$1001,customers!$B$2:$B$1001,,0)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20"/>
        <v>8.25</v>
      </c>
      <c r="N684" t="str">
        <f t="shared" si="21"/>
        <v>Excelsa</v>
      </c>
      <c r="O684" t="str">
        <f>_xlfn.XLOOKUP(OrderDetails[[#This Row],[Customer ID]],customers!$A$1:$A$1001,customers!$I$1:$I$1001,,0)</f>
        <v>Yes</v>
      </c>
    </row>
    <row r="685" spans="1:15" x14ac:dyDescent="0.3">
      <c r="A685" s="2" t="s">
        <v>4348</v>
      </c>
      <c r="B685" s="5">
        <v>43941</v>
      </c>
      <c r="C685" s="2" t="s">
        <v>4349</v>
      </c>
      <c r="D685" s="10" t="s">
        <v>6169</v>
      </c>
      <c r="E685" s="2">
        <v>6</v>
      </c>
      <c r="F685" s="2" t="str">
        <f>_xlfn.XLOOKUP(orders!C685,customers!$A$2:$A$1001,customers!$B$2:$B$1001,,0)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20"/>
        <v>46.62</v>
      </c>
      <c r="N685" t="str">
        <f t="shared" si="21"/>
        <v>Liberica</v>
      </c>
      <c r="O685" t="str">
        <f>_xlfn.XLOOKUP(OrderDetails[[#This Row],[Customer ID]],customers!$A$1:$A$1001,customers!$I$1:$I$1001,,0)</f>
        <v>No</v>
      </c>
    </row>
    <row r="686" spans="1:15" x14ac:dyDescent="0.3">
      <c r="A686" s="2" t="s">
        <v>4354</v>
      </c>
      <c r="B686" s="5">
        <v>43517</v>
      </c>
      <c r="C686" s="2" t="s">
        <v>4355</v>
      </c>
      <c r="D686" s="10" t="s">
        <v>6179</v>
      </c>
      <c r="E686" s="2">
        <v>6</v>
      </c>
      <c r="F686" s="2" t="str">
        <f>_xlfn.XLOOKUP(orders!C686,customers!$A$2:$A$1001,customers!$B$2:$B$1001,,0)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20"/>
        <v>71.699999999999989</v>
      </c>
      <c r="N686" t="str">
        <f t="shared" si="21"/>
        <v>Robusta</v>
      </c>
      <c r="O686" t="str">
        <f>_xlfn.XLOOKUP(OrderDetails[[#This Row],[Customer ID]],customers!$A$1:$A$1001,customers!$I$1:$I$1001,,0)</f>
        <v>No</v>
      </c>
    </row>
    <row r="687" spans="1:15" x14ac:dyDescent="0.3">
      <c r="A687" s="2" t="s">
        <v>4359</v>
      </c>
      <c r="B687" s="5">
        <v>44637</v>
      </c>
      <c r="C687" s="2" t="s">
        <v>4360</v>
      </c>
      <c r="D687" s="10" t="s">
        <v>6164</v>
      </c>
      <c r="E687" s="2">
        <v>2</v>
      </c>
      <c r="F687" s="2" t="str">
        <f>_xlfn.XLOOKUP(orders!C687,customers!$A$2:$A$1001,customers!$B$2:$B$1001,,0)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20"/>
        <v>72.91</v>
      </c>
      <c r="N687" t="str">
        <f t="shared" si="21"/>
        <v>Liberica</v>
      </c>
      <c r="O687" t="str">
        <f>_xlfn.XLOOKUP(OrderDetails[[#This Row],[Customer ID]],customers!$A$1:$A$1001,customers!$I$1:$I$1001,,0)</f>
        <v>Yes</v>
      </c>
    </row>
    <row r="688" spans="1:15" x14ac:dyDescent="0.3">
      <c r="A688" s="2" t="s">
        <v>4365</v>
      </c>
      <c r="B688" s="5">
        <v>44330</v>
      </c>
      <c r="C688" s="2" t="s">
        <v>4366</v>
      </c>
      <c r="D688" s="10" t="s">
        <v>6163</v>
      </c>
      <c r="E688" s="2">
        <v>3</v>
      </c>
      <c r="F688" s="2" t="str">
        <f>_xlfn.XLOOKUP(orders!C688,customers!$A$2:$A$1001,customers!$B$2:$B$1001,,0)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20"/>
        <v>8.0549999999999997</v>
      </c>
      <c r="N688" t="str">
        <f t="shared" si="21"/>
        <v>Robusta</v>
      </c>
      <c r="O688" t="str">
        <f>_xlfn.XLOOKUP(OrderDetails[[#This Row],[Customer ID]],customers!$A$1:$A$1001,customers!$I$1:$I$1001,,0)</f>
        <v>Yes</v>
      </c>
    </row>
    <row r="689" spans="1:15" x14ac:dyDescent="0.3">
      <c r="A689" s="2" t="s">
        <v>4371</v>
      </c>
      <c r="B689" s="5">
        <v>43471</v>
      </c>
      <c r="C689" s="2" t="s">
        <v>4372</v>
      </c>
      <c r="D689" s="10" t="s">
        <v>6139</v>
      </c>
      <c r="E689" s="2">
        <v>2</v>
      </c>
      <c r="F689" s="2" t="str">
        <f>_xlfn.XLOOKUP(orders!C689,customers!$A$2:$A$1001,customers!$B$2:$B$1001,,0)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20"/>
        <v>16.5</v>
      </c>
      <c r="N689" t="str">
        <f t="shared" si="21"/>
        <v>Excelsa</v>
      </c>
      <c r="O689" t="str">
        <f>_xlfn.XLOOKUP(OrderDetails[[#This Row],[Customer ID]],customers!$A$1:$A$1001,customers!$I$1:$I$1001,,0)</f>
        <v>No</v>
      </c>
    </row>
    <row r="690" spans="1:15" x14ac:dyDescent="0.3">
      <c r="A690" s="2" t="s">
        <v>4377</v>
      </c>
      <c r="B690" s="5">
        <v>43579</v>
      </c>
      <c r="C690" s="2" t="s">
        <v>4378</v>
      </c>
      <c r="D690" s="10" t="s">
        <v>6140</v>
      </c>
      <c r="E690" s="2">
        <v>5</v>
      </c>
      <c r="F690" s="2" t="str">
        <f>_xlfn.XLOOKUP(orders!C690,customers!$A$2:$A$1001,customers!$B$2:$B$1001,,0)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20"/>
        <v>64.75</v>
      </c>
      <c r="N690" t="str">
        <f t="shared" si="21"/>
        <v>Arabica</v>
      </c>
      <c r="O690" t="str">
        <f>_xlfn.XLOOKUP(OrderDetails[[#This Row],[Customer ID]],customers!$A$1:$A$1001,customers!$I$1:$I$1001,,0)</f>
        <v>No</v>
      </c>
    </row>
    <row r="691" spans="1:15" x14ac:dyDescent="0.3">
      <c r="A691" s="2" t="s">
        <v>4383</v>
      </c>
      <c r="B691" s="5">
        <v>44346</v>
      </c>
      <c r="C691" s="2" t="s">
        <v>4384</v>
      </c>
      <c r="D691" s="10" t="s">
        <v>6157</v>
      </c>
      <c r="E691" s="2">
        <v>5</v>
      </c>
      <c r="F691" s="2" t="str">
        <f>_xlfn.XLOOKUP(orders!C691,customers!$A$2:$A$1001,customers!$B$2:$B$1001,,0)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20"/>
        <v>33.75</v>
      </c>
      <c r="N691" t="str">
        <f t="shared" si="21"/>
        <v>Arabica</v>
      </c>
      <c r="O691" t="str">
        <f>_xlfn.XLOOKUP(OrderDetails[[#This Row],[Customer ID]],customers!$A$1:$A$1001,customers!$I$1:$I$1001,,0)</f>
        <v>No</v>
      </c>
    </row>
    <row r="692" spans="1:15" x14ac:dyDescent="0.3">
      <c r="A692" s="2" t="s">
        <v>4389</v>
      </c>
      <c r="B692" s="5">
        <v>44754</v>
      </c>
      <c r="C692" s="2" t="s">
        <v>4390</v>
      </c>
      <c r="D692" s="10" t="s">
        <v>6165</v>
      </c>
      <c r="E692" s="2">
        <v>6</v>
      </c>
      <c r="F692" s="2" t="str">
        <f>_xlfn.XLOOKUP(orders!C692,customers!$A$2:$A$1001,customers!$B$2:$B$1001,,0)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20"/>
        <v>178.70999999999998</v>
      </c>
      <c r="N692" t="str">
        <f t="shared" si="21"/>
        <v>Liberica</v>
      </c>
      <c r="O692" t="str">
        <f>_xlfn.XLOOKUP(OrderDetails[[#This Row],[Customer ID]],customers!$A$1:$A$1001,customers!$I$1:$I$1001,,0)</f>
        <v>No</v>
      </c>
    </row>
    <row r="693" spans="1:15" x14ac:dyDescent="0.3">
      <c r="A693" s="2" t="s">
        <v>4393</v>
      </c>
      <c r="B693" s="5">
        <v>44227</v>
      </c>
      <c r="C693" s="2" t="s">
        <v>4434</v>
      </c>
      <c r="D693" s="10" t="s">
        <v>6155</v>
      </c>
      <c r="E693" s="2">
        <v>2</v>
      </c>
      <c r="F693" s="2" t="str">
        <f>_xlfn.XLOOKUP(orders!C693,customers!$A$2:$A$1001,customers!$B$2:$B$1001,,0)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20"/>
        <v>22.5</v>
      </c>
      <c r="N693" t="str">
        <f t="shared" si="21"/>
        <v>Arabica</v>
      </c>
      <c r="O693" t="str">
        <f>_xlfn.XLOOKUP(OrderDetails[[#This Row],[Customer ID]],customers!$A$1:$A$1001,customers!$I$1:$I$1001,,0)</f>
        <v>No</v>
      </c>
    </row>
    <row r="694" spans="1:15" x14ac:dyDescent="0.3">
      <c r="A694" s="2" t="s">
        <v>4399</v>
      </c>
      <c r="B694" s="5">
        <v>43720</v>
      </c>
      <c r="C694" s="2" t="s">
        <v>4400</v>
      </c>
      <c r="D694" s="10" t="s">
        <v>6143</v>
      </c>
      <c r="E694" s="2">
        <v>1</v>
      </c>
      <c r="F694" s="2" t="str">
        <f>_xlfn.XLOOKUP(orders!C694,customers!$A$2:$A$1001,customers!$B$2:$B$1001,,0)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20"/>
        <v>12.95</v>
      </c>
      <c r="N694" t="str">
        <f t="shared" si="21"/>
        <v>Liberica</v>
      </c>
      <c r="O694" t="str">
        <f>_xlfn.XLOOKUP(OrderDetails[[#This Row],[Customer ID]],customers!$A$1:$A$1001,customers!$I$1:$I$1001,,0)</f>
        <v>No</v>
      </c>
    </row>
    <row r="695" spans="1:15" x14ac:dyDescent="0.3">
      <c r="A695" s="2" t="s">
        <v>4405</v>
      </c>
      <c r="B695" s="5">
        <v>44012</v>
      </c>
      <c r="C695" s="2" t="s">
        <v>4406</v>
      </c>
      <c r="D695" s="10" t="s">
        <v>6175</v>
      </c>
      <c r="E695" s="2">
        <v>2</v>
      </c>
      <c r="F695" s="2" t="str">
        <f>_xlfn.XLOOKUP(orders!C695,customers!$A$2:$A$1001,customers!$B$2:$B$1001,,0)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20"/>
        <v>51.749999999999993</v>
      </c>
      <c r="N695" t="str">
        <f t="shared" si="21"/>
        <v>Arabica</v>
      </c>
      <c r="O695" t="str">
        <f>_xlfn.XLOOKUP(OrderDetails[[#This Row],[Customer ID]],customers!$A$1:$A$1001,customers!$I$1:$I$1001,,0)</f>
        <v>Yes</v>
      </c>
    </row>
    <row r="696" spans="1:15" x14ac:dyDescent="0.3">
      <c r="A696" s="2" t="s">
        <v>4411</v>
      </c>
      <c r="B696" s="5">
        <v>43915</v>
      </c>
      <c r="C696" s="2" t="s">
        <v>4412</v>
      </c>
      <c r="D696" s="10" t="s">
        <v>6144</v>
      </c>
      <c r="E696" s="2">
        <v>5</v>
      </c>
      <c r="F696" s="2" t="str">
        <f>_xlfn.XLOOKUP(orders!C696,customers!$A$2:$A$1001,customers!$B$2:$B$1001,,0)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20"/>
        <v>36.450000000000003</v>
      </c>
      <c r="N696" t="str">
        <f t="shared" si="21"/>
        <v>Excelsa</v>
      </c>
      <c r="O696" t="str">
        <f>_xlfn.XLOOKUP(OrderDetails[[#This Row],[Customer ID]],customers!$A$1:$A$1001,customers!$I$1:$I$1001,,0)</f>
        <v>No</v>
      </c>
    </row>
    <row r="697" spans="1:15" x14ac:dyDescent="0.3">
      <c r="A697" s="2" t="s">
        <v>4417</v>
      </c>
      <c r="B697" s="5">
        <v>44300</v>
      </c>
      <c r="C697" s="2" t="s">
        <v>4418</v>
      </c>
      <c r="D697" s="10" t="s">
        <v>6164</v>
      </c>
      <c r="E697" s="2">
        <v>5</v>
      </c>
      <c r="F697" s="2" t="str">
        <f>_xlfn.XLOOKUP(orders!C697,customers!$A$2:$A$1001,customers!$B$2:$B$1001,,0)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20"/>
        <v>182.27499999999998</v>
      </c>
      <c r="N697" t="str">
        <f t="shared" si="21"/>
        <v>Liberica</v>
      </c>
      <c r="O697" t="str">
        <f>_xlfn.XLOOKUP(OrderDetails[[#This Row],[Customer ID]],customers!$A$1:$A$1001,customers!$I$1:$I$1001,,0)</f>
        <v>Yes</v>
      </c>
    </row>
    <row r="698" spans="1:15" x14ac:dyDescent="0.3">
      <c r="A698" s="2" t="s">
        <v>4423</v>
      </c>
      <c r="B698" s="5">
        <v>43693</v>
      </c>
      <c r="C698" s="2" t="s">
        <v>4424</v>
      </c>
      <c r="D698" s="10" t="s">
        <v>6169</v>
      </c>
      <c r="E698" s="2">
        <v>4</v>
      </c>
      <c r="F698" s="2" t="str">
        <f>_xlfn.XLOOKUP(orders!C698,customers!$A$2:$A$1001,customers!$B$2:$B$1001,,0)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20"/>
        <v>31.08</v>
      </c>
      <c r="N698" t="str">
        <f t="shared" si="21"/>
        <v>Liberica</v>
      </c>
      <c r="O698" t="str">
        <f>_xlfn.XLOOKUP(OrderDetails[[#This Row],[Customer ID]],customers!$A$1:$A$1001,customers!$I$1:$I$1001,,0)</f>
        <v>No</v>
      </c>
    </row>
    <row r="699" spans="1:15" x14ac:dyDescent="0.3">
      <c r="A699" s="2" t="s">
        <v>4429</v>
      </c>
      <c r="B699" s="5">
        <v>44547</v>
      </c>
      <c r="C699" s="2" t="s">
        <v>4430</v>
      </c>
      <c r="D699" s="10" t="s">
        <v>6157</v>
      </c>
      <c r="E699" s="2">
        <v>3</v>
      </c>
      <c r="F699" s="2" t="str">
        <f>_xlfn.XLOOKUP(orders!C699,customers!$A$2:$A$1001,customers!$B$2:$B$1001,,0)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20"/>
        <v>20.25</v>
      </c>
      <c r="N699" t="str">
        <f t="shared" si="21"/>
        <v>Arabica</v>
      </c>
      <c r="O699" t="str">
        <f>_xlfn.XLOOKUP(OrderDetails[[#This Row],[Customer ID]],customers!$A$1:$A$1001,customers!$I$1:$I$1001,,0)</f>
        <v>No</v>
      </c>
    </row>
    <row r="700" spans="1:15" x14ac:dyDescent="0.3">
      <c r="A700" s="2" t="s">
        <v>4433</v>
      </c>
      <c r="B700" s="5">
        <v>43830</v>
      </c>
      <c r="C700" s="2" t="s">
        <v>4434</v>
      </c>
      <c r="D700" s="10" t="s">
        <v>6143</v>
      </c>
      <c r="E700" s="2">
        <v>2</v>
      </c>
      <c r="F700" s="2" t="str">
        <f>_xlfn.XLOOKUP(orders!C700,customers!$A$2:$A$1001,customers!$B$2:$B$1001,,0)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20"/>
        <v>25.9</v>
      </c>
      <c r="N700" t="str">
        <f t="shared" si="21"/>
        <v>Liberica</v>
      </c>
      <c r="O700" t="str">
        <f>_xlfn.XLOOKUP(OrderDetails[[#This Row],[Customer ID]],customers!$A$1:$A$1001,customers!$I$1:$I$1001,,0)</f>
        <v>No</v>
      </c>
    </row>
    <row r="701" spans="1:15" x14ac:dyDescent="0.3">
      <c r="A701" s="2" t="s">
        <v>4439</v>
      </c>
      <c r="B701" s="5">
        <v>44298</v>
      </c>
      <c r="C701" s="2" t="s">
        <v>4440</v>
      </c>
      <c r="D701" s="10" t="s">
        <v>6158</v>
      </c>
      <c r="E701" s="2">
        <v>4</v>
      </c>
      <c r="F701" s="2" t="str">
        <f>_xlfn.XLOOKUP(orders!C701,customers!$A$2:$A$1001,customers!$B$2:$B$1001,,0)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20"/>
        <v>23.88</v>
      </c>
      <c r="N701" t="str">
        <f t="shared" si="21"/>
        <v>Arabica</v>
      </c>
      <c r="O701" t="str">
        <f>_xlfn.XLOOKUP(OrderDetails[[#This Row],[Customer ID]],customers!$A$1:$A$1001,customers!$I$1:$I$1001,,0)</f>
        <v>Yes</v>
      </c>
    </row>
    <row r="702" spans="1:15" x14ac:dyDescent="0.3">
      <c r="A702" s="2" t="s">
        <v>4445</v>
      </c>
      <c r="B702" s="5">
        <v>43736</v>
      </c>
      <c r="C702" s="2" t="s">
        <v>4446</v>
      </c>
      <c r="D702" s="10" t="s">
        <v>6161</v>
      </c>
      <c r="E702" s="2">
        <v>2</v>
      </c>
      <c r="F702" s="2" t="str">
        <f>_xlfn.XLOOKUP(orders!C702,customers!$A$2:$A$1001,customers!$B$2:$B$1001,,0)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20"/>
        <v>19.02</v>
      </c>
      <c r="N702" t="str">
        <f t="shared" si="21"/>
        <v>Liberica</v>
      </c>
      <c r="O702" t="str">
        <f>_xlfn.XLOOKUP(OrderDetails[[#This Row],[Customer ID]],customers!$A$1:$A$1001,customers!$I$1:$I$1001,,0)</f>
        <v>No</v>
      </c>
    </row>
    <row r="703" spans="1:15" x14ac:dyDescent="0.3">
      <c r="A703" s="2" t="s">
        <v>4450</v>
      </c>
      <c r="B703" s="5">
        <v>44727</v>
      </c>
      <c r="C703" s="2" t="s">
        <v>4451</v>
      </c>
      <c r="D703" s="10" t="s">
        <v>6158</v>
      </c>
      <c r="E703" s="2">
        <v>5</v>
      </c>
      <c r="F703" s="2" t="str">
        <f>_xlfn.XLOOKUP(orders!C703,customers!$A$2:$A$1001,customers!$B$2:$B$1001,,0)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20"/>
        <v>29.849999999999998</v>
      </c>
      <c r="N703" t="str">
        <f t="shared" si="21"/>
        <v>Arabica</v>
      </c>
      <c r="O703" t="str">
        <f>_xlfn.XLOOKUP(OrderDetails[[#This Row],[Customer ID]],customers!$A$1:$A$1001,customers!$I$1:$I$1001,,0)</f>
        <v>Yes</v>
      </c>
    </row>
    <row r="704" spans="1:15" x14ac:dyDescent="0.3">
      <c r="A704" s="2" t="s">
        <v>4456</v>
      </c>
      <c r="B704" s="5">
        <v>43661</v>
      </c>
      <c r="C704" s="2" t="s">
        <v>4457</v>
      </c>
      <c r="D704" s="10" t="s">
        <v>6180</v>
      </c>
      <c r="E704" s="2">
        <v>1</v>
      </c>
      <c r="F704" s="2" t="str">
        <f>_xlfn.XLOOKUP(orders!C704,customers!$A$2:$A$1001,customers!$B$2:$B$1001,,0)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20"/>
        <v>7.77</v>
      </c>
      <c r="N704" t="str">
        <f t="shared" si="21"/>
        <v>Arabica</v>
      </c>
      <c r="O704" t="str">
        <f>_xlfn.XLOOKUP(OrderDetails[[#This Row],[Customer ID]],customers!$A$1:$A$1001,customers!$I$1:$I$1001,,0)</f>
        <v>Yes</v>
      </c>
    </row>
    <row r="705" spans="1:15" x14ac:dyDescent="0.3">
      <c r="A705" s="2" t="s">
        <v>4461</v>
      </c>
      <c r="B705" s="5">
        <v>43506</v>
      </c>
      <c r="C705" s="2" t="s">
        <v>4462</v>
      </c>
      <c r="D705" s="10" t="s">
        <v>6165</v>
      </c>
      <c r="E705" s="2">
        <v>4</v>
      </c>
      <c r="F705" s="2" t="str">
        <f>_xlfn.XLOOKUP(orders!C705,customers!$A$2:$A$1001,customers!$B$2:$B$1001,,0)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20"/>
        <v>119.13999999999999</v>
      </c>
      <c r="N705" t="str">
        <f t="shared" si="21"/>
        <v>Liberica</v>
      </c>
      <c r="O705" t="str">
        <f>_xlfn.XLOOKUP(OrderDetails[[#This Row],[Customer ID]],customers!$A$1:$A$1001,customers!$I$1:$I$1001,,0)</f>
        <v>Yes</v>
      </c>
    </row>
    <row r="706" spans="1:15" x14ac:dyDescent="0.3">
      <c r="A706" s="2" t="s">
        <v>4466</v>
      </c>
      <c r="B706" s="5">
        <v>44716</v>
      </c>
      <c r="C706" s="2" t="s">
        <v>4467</v>
      </c>
      <c r="D706" s="10" t="s">
        <v>6153</v>
      </c>
      <c r="E706" s="2">
        <v>6</v>
      </c>
      <c r="F706" s="2" t="str">
        <f>_xlfn.XLOOKUP(orders!C706,customers!$A$2:$A$1001,customers!$B$2:$B$1001,,0)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20"/>
        <v>21.87</v>
      </c>
      <c r="N706" t="str">
        <f t="shared" si="21"/>
        <v>Excelsa</v>
      </c>
      <c r="O706" t="str">
        <f>_xlfn.XLOOKUP(OrderDetails[[#This Row],[Customer ID]],customers!$A$1:$A$1001,customers!$I$1:$I$1001,,0)</f>
        <v>Yes</v>
      </c>
    </row>
    <row r="707" spans="1:15" x14ac:dyDescent="0.3">
      <c r="A707" s="2" t="s">
        <v>4471</v>
      </c>
      <c r="B707" s="5">
        <v>44114</v>
      </c>
      <c r="C707" s="2" t="s">
        <v>4472</v>
      </c>
      <c r="D707" s="10" t="s">
        <v>6176</v>
      </c>
      <c r="E707" s="2">
        <v>2</v>
      </c>
      <c r="F707" s="2" t="str">
        <f>_xlfn.XLOOKUP(orders!C707,customers!$A$2:$A$1001,customers!$B$2:$B$1001,,0)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22">L707*E707</f>
        <v>17.82</v>
      </c>
      <c r="N707" t="str">
        <f t="shared" ref="N707:N770" si="23">IF(I707="Rob","Robusta",IF(I707="Ara","Arabica",IF(I707="Exc","Excelsa",IF(I707="Lib","Liberica",""))))</f>
        <v>Excelsa</v>
      </c>
      <c r="O707" t="str">
        <f>_xlfn.XLOOKUP(OrderDetails[[#This Row],[Customer ID]],customers!$A$1:$A$1001,customers!$I$1:$I$1001,,0)</f>
        <v>No</v>
      </c>
    </row>
    <row r="708" spans="1:15" x14ac:dyDescent="0.3">
      <c r="A708" s="2" t="s">
        <v>4477</v>
      </c>
      <c r="B708" s="5">
        <v>44353</v>
      </c>
      <c r="C708" s="2" t="s">
        <v>4478</v>
      </c>
      <c r="D708" s="10" t="s">
        <v>6156</v>
      </c>
      <c r="E708" s="2">
        <v>3</v>
      </c>
      <c r="F708" s="2" t="str">
        <f>_xlfn.XLOOKUP(orders!C708,customers!$A$2:$A$1001,customers!$B$2:$B$1001,,0)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22"/>
        <v>12.375</v>
      </c>
      <c r="N708" t="str">
        <f t="shared" si="23"/>
        <v>Excelsa</v>
      </c>
      <c r="O708" t="str">
        <f>_xlfn.XLOOKUP(OrderDetails[[#This Row],[Customer ID]],customers!$A$1:$A$1001,customers!$I$1:$I$1001,,0)</f>
        <v>No</v>
      </c>
    </row>
    <row r="709" spans="1:15" x14ac:dyDescent="0.3">
      <c r="A709" s="2" t="s">
        <v>4483</v>
      </c>
      <c r="B709" s="5">
        <v>43540</v>
      </c>
      <c r="C709" s="2" t="s">
        <v>4484</v>
      </c>
      <c r="D709" s="10" t="s">
        <v>6143</v>
      </c>
      <c r="E709" s="2">
        <v>2</v>
      </c>
      <c r="F709" s="2" t="str">
        <f>_xlfn.XLOOKUP(orders!C709,customers!$A$2:$A$1001,customers!$B$2:$B$1001,,0)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22"/>
        <v>25.9</v>
      </c>
      <c r="N709" t="str">
        <f t="shared" si="23"/>
        <v>Liberica</v>
      </c>
      <c r="O709" t="str">
        <f>_xlfn.XLOOKUP(OrderDetails[[#This Row],[Customer ID]],customers!$A$1:$A$1001,customers!$I$1:$I$1001,,0)</f>
        <v>No</v>
      </c>
    </row>
    <row r="710" spans="1:15" x14ac:dyDescent="0.3">
      <c r="A710" s="2" t="s">
        <v>4488</v>
      </c>
      <c r="B710" s="5">
        <v>43804</v>
      </c>
      <c r="C710" s="2" t="s">
        <v>4489</v>
      </c>
      <c r="D710" s="10" t="s">
        <v>6157</v>
      </c>
      <c r="E710" s="2">
        <v>2</v>
      </c>
      <c r="F710" s="2" t="str">
        <f>_xlfn.XLOOKUP(orders!C710,customers!$A$2:$A$1001,customers!$B$2:$B$1001,,0)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22"/>
        <v>13.5</v>
      </c>
      <c r="N710" t="str">
        <f t="shared" si="23"/>
        <v>Arabica</v>
      </c>
      <c r="O710" t="str">
        <f>_xlfn.XLOOKUP(OrderDetails[[#This Row],[Customer ID]],customers!$A$1:$A$1001,customers!$I$1:$I$1001,,0)</f>
        <v>Yes</v>
      </c>
    </row>
    <row r="711" spans="1:15" x14ac:dyDescent="0.3">
      <c r="A711" s="2" t="s">
        <v>4494</v>
      </c>
      <c r="B711" s="5">
        <v>43485</v>
      </c>
      <c r="C711" s="2" t="s">
        <v>4495</v>
      </c>
      <c r="D711" s="10" t="s">
        <v>6176</v>
      </c>
      <c r="E711" s="2">
        <v>2</v>
      </c>
      <c r="F711" s="2" t="str">
        <f>_xlfn.XLOOKUP(orders!C711,customers!$A$2:$A$1001,customers!$B$2:$B$1001,,0)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22"/>
        <v>17.82</v>
      </c>
      <c r="N711" t="str">
        <f t="shared" si="23"/>
        <v>Excelsa</v>
      </c>
      <c r="O711" t="str">
        <f>_xlfn.XLOOKUP(OrderDetails[[#This Row],[Customer ID]],customers!$A$1:$A$1001,customers!$I$1:$I$1001,,0)</f>
        <v>Yes</v>
      </c>
    </row>
    <row r="712" spans="1:15" x14ac:dyDescent="0.3">
      <c r="A712" s="2" t="s">
        <v>4499</v>
      </c>
      <c r="B712" s="5">
        <v>44655</v>
      </c>
      <c r="C712" s="2" t="s">
        <v>4500</v>
      </c>
      <c r="D712" s="10" t="s">
        <v>6139</v>
      </c>
      <c r="E712" s="2">
        <v>3</v>
      </c>
      <c r="F712" s="2" t="str">
        <f>_xlfn.XLOOKUP(orders!C712,customers!$A$2:$A$1001,customers!$B$2:$B$1001,,0)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22"/>
        <v>24.75</v>
      </c>
      <c r="N712" t="str">
        <f t="shared" si="23"/>
        <v>Excelsa</v>
      </c>
      <c r="O712" t="str">
        <f>_xlfn.XLOOKUP(OrderDetails[[#This Row],[Customer ID]],customers!$A$1:$A$1001,customers!$I$1:$I$1001,,0)</f>
        <v>No</v>
      </c>
    </row>
    <row r="713" spans="1:15" x14ac:dyDescent="0.3">
      <c r="A713" s="2" t="s">
        <v>4505</v>
      </c>
      <c r="B713" s="5">
        <v>44600</v>
      </c>
      <c r="C713" s="2" t="s">
        <v>4506</v>
      </c>
      <c r="D713" s="10" t="s">
        <v>6174</v>
      </c>
      <c r="E713" s="2">
        <v>6</v>
      </c>
      <c r="F713" s="2" t="str">
        <f>_xlfn.XLOOKUP(orders!C713,customers!$A$2:$A$1001,customers!$B$2:$B$1001,,0)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22"/>
        <v>17.91</v>
      </c>
      <c r="N713" t="str">
        <f t="shared" si="23"/>
        <v>Robusta</v>
      </c>
      <c r="O713" t="str">
        <f>_xlfn.XLOOKUP(OrderDetails[[#This Row],[Customer ID]],customers!$A$1:$A$1001,customers!$I$1:$I$1001,,0)</f>
        <v>No</v>
      </c>
    </row>
    <row r="714" spans="1:15" x14ac:dyDescent="0.3">
      <c r="A714" s="2" t="s">
        <v>4512</v>
      </c>
      <c r="B714" s="5">
        <v>43646</v>
      </c>
      <c r="C714" s="2" t="s">
        <v>4513</v>
      </c>
      <c r="D714" s="10" t="s">
        <v>6139</v>
      </c>
      <c r="E714" s="2">
        <v>2</v>
      </c>
      <c r="F714" s="2" t="str">
        <f>_xlfn.XLOOKUP(orders!C714,customers!$A$2:$A$1001,customers!$B$2:$B$1001,,0)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22"/>
        <v>16.5</v>
      </c>
      <c r="N714" t="str">
        <f t="shared" si="23"/>
        <v>Excelsa</v>
      </c>
      <c r="O714" t="str">
        <f>_xlfn.XLOOKUP(OrderDetails[[#This Row],[Customer ID]],customers!$A$1:$A$1001,customers!$I$1:$I$1001,,0)</f>
        <v>No</v>
      </c>
    </row>
    <row r="715" spans="1:15" x14ac:dyDescent="0.3">
      <c r="A715" s="2" t="s">
        <v>4516</v>
      </c>
      <c r="B715" s="5">
        <v>43960</v>
      </c>
      <c r="C715" s="2" t="s">
        <v>4517</v>
      </c>
      <c r="D715" s="10" t="s">
        <v>6174</v>
      </c>
      <c r="E715" s="2">
        <v>1</v>
      </c>
      <c r="F715" s="2" t="str">
        <f>_xlfn.XLOOKUP(orders!C715,customers!$A$2:$A$1001,customers!$B$2:$B$1001,,0)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22"/>
        <v>2.9849999999999999</v>
      </c>
      <c r="N715" t="str">
        <f t="shared" si="23"/>
        <v>Robusta</v>
      </c>
      <c r="O715" t="str">
        <f>_xlfn.XLOOKUP(OrderDetails[[#This Row],[Customer ID]],customers!$A$1:$A$1001,customers!$I$1:$I$1001,,0)</f>
        <v>No</v>
      </c>
    </row>
    <row r="716" spans="1:15" x14ac:dyDescent="0.3">
      <c r="A716" s="2" t="s">
        <v>4522</v>
      </c>
      <c r="B716" s="5">
        <v>44358</v>
      </c>
      <c r="C716" s="2" t="s">
        <v>4523</v>
      </c>
      <c r="D716" s="10" t="s">
        <v>6153</v>
      </c>
      <c r="E716" s="2">
        <v>4</v>
      </c>
      <c r="F716" s="2" t="str">
        <f>_xlfn.XLOOKUP(orders!C716,customers!$A$2:$A$1001,customers!$B$2:$B$1001,,0)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22"/>
        <v>14.58</v>
      </c>
      <c r="N716" t="str">
        <f t="shared" si="23"/>
        <v>Excelsa</v>
      </c>
      <c r="O716" t="str">
        <f>_xlfn.XLOOKUP(OrderDetails[[#This Row],[Customer ID]],customers!$A$1:$A$1001,customers!$I$1:$I$1001,,0)</f>
        <v>Yes</v>
      </c>
    </row>
    <row r="717" spans="1:15" x14ac:dyDescent="0.3">
      <c r="A717" s="2" t="s">
        <v>4528</v>
      </c>
      <c r="B717" s="5">
        <v>44504</v>
      </c>
      <c r="C717" s="2" t="s">
        <v>4529</v>
      </c>
      <c r="D717" s="10" t="s">
        <v>6171</v>
      </c>
      <c r="E717" s="2">
        <v>6</v>
      </c>
      <c r="F717" s="2" t="str">
        <f>_xlfn.XLOOKUP(orders!C717,customers!$A$2:$A$1001,customers!$B$2:$B$1001,,0)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22"/>
        <v>89.1</v>
      </c>
      <c r="N717" t="str">
        <f t="shared" si="23"/>
        <v>Excelsa</v>
      </c>
      <c r="O717" t="str">
        <f>_xlfn.XLOOKUP(OrderDetails[[#This Row],[Customer ID]],customers!$A$1:$A$1001,customers!$I$1:$I$1001,,0)</f>
        <v>No</v>
      </c>
    </row>
    <row r="718" spans="1:15" x14ac:dyDescent="0.3">
      <c r="A718" s="2" t="s">
        <v>4533</v>
      </c>
      <c r="B718" s="5">
        <v>44612</v>
      </c>
      <c r="C718" s="2" t="s">
        <v>4434</v>
      </c>
      <c r="D718" s="10" t="s">
        <v>6179</v>
      </c>
      <c r="E718" s="2">
        <v>3</v>
      </c>
      <c r="F718" s="2" t="str">
        <f>_xlfn.XLOOKUP(orders!C718,customers!$A$2:$A$1001,customers!$B$2:$B$1001,,0)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22"/>
        <v>35.849999999999994</v>
      </c>
      <c r="N718" t="str">
        <f t="shared" si="23"/>
        <v>Robusta</v>
      </c>
      <c r="O718" t="str">
        <f>_xlfn.XLOOKUP(OrderDetails[[#This Row],[Customer ID]],customers!$A$1:$A$1001,customers!$I$1:$I$1001,,0)</f>
        <v>No</v>
      </c>
    </row>
    <row r="719" spans="1:15" x14ac:dyDescent="0.3">
      <c r="A719" s="2" t="s">
        <v>4539</v>
      </c>
      <c r="B719" s="5">
        <v>43649</v>
      </c>
      <c r="C719" s="2" t="s">
        <v>4540</v>
      </c>
      <c r="D719" s="10" t="s">
        <v>6168</v>
      </c>
      <c r="E719" s="2">
        <v>3</v>
      </c>
      <c r="F719" s="2" t="str">
        <f>_xlfn.XLOOKUP(orders!C719,customers!$A$2:$A$1001,customers!$B$2:$B$1001,,0)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22"/>
        <v>68.655000000000001</v>
      </c>
      <c r="N719" t="str">
        <f t="shared" si="23"/>
        <v>Arabica</v>
      </c>
      <c r="O719" t="str">
        <f>_xlfn.XLOOKUP(OrderDetails[[#This Row],[Customer ID]],customers!$A$1:$A$1001,customers!$I$1:$I$1001,,0)</f>
        <v>No</v>
      </c>
    </row>
    <row r="720" spans="1:15" x14ac:dyDescent="0.3">
      <c r="A720" s="2" t="s">
        <v>4545</v>
      </c>
      <c r="B720" s="5">
        <v>44348</v>
      </c>
      <c r="C720" s="2" t="s">
        <v>4546</v>
      </c>
      <c r="D720" s="10" t="s">
        <v>6143</v>
      </c>
      <c r="E720" s="2">
        <v>3</v>
      </c>
      <c r="F720" s="2" t="str">
        <f>_xlfn.XLOOKUP(orders!C720,customers!$A$2:$A$1001,customers!$B$2:$B$1001,,0)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22"/>
        <v>38.849999999999994</v>
      </c>
      <c r="N720" t="str">
        <f t="shared" si="23"/>
        <v>Liberica</v>
      </c>
      <c r="O720" t="str">
        <f>_xlfn.XLOOKUP(OrderDetails[[#This Row],[Customer ID]],customers!$A$1:$A$1001,customers!$I$1:$I$1001,,0)</f>
        <v>No</v>
      </c>
    </row>
    <row r="721" spans="1:15" x14ac:dyDescent="0.3">
      <c r="A721" s="2" t="s">
        <v>4551</v>
      </c>
      <c r="B721" s="5">
        <v>44150</v>
      </c>
      <c r="C721" s="2" t="s">
        <v>4552</v>
      </c>
      <c r="D721" s="10" t="s">
        <v>6170</v>
      </c>
      <c r="E721" s="2">
        <v>5</v>
      </c>
      <c r="F721" s="2" t="str">
        <f>_xlfn.XLOOKUP(orders!C721,customers!$A$2:$A$1001,customers!$B$2:$B$1001,,0)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22"/>
        <v>79.25</v>
      </c>
      <c r="N721" t="str">
        <f t="shared" si="23"/>
        <v>Liberica</v>
      </c>
      <c r="O721" t="str">
        <f>_xlfn.XLOOKUP(OrderDetails[[#This Row],[Customer ID]],customers!$A$1:$A$1001,customers!$I$1:$I$1001,,0)</f>
        <v>Yes</v>
      </c>
    </row>
    <row r="722" spans="1:15" x14ac:dyDescent="0.3">
      <c r="A722" s="2" t="s">
        <v>4557</v>
      </c>
      <c r="B722" s="5">
        <v>44215</v>
      </c>
      <c r="C722" s="2" t="s">
        <v>4558</v>
      </c>
      <c r="D722" s="10" t="s">
        <v>6144</v>
      </c>
      <c r="E722" s="2">
        <v>5</v>
      </c>
      <c r="F722" s="2" t="str">
        <f>_xlfn.XLOOKUP(orders!C722,customers!$A$2:$A$1001,customers!$B$2:$B$1001,,0)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22"/>
        <v>36.450000000000003</v>
      </c>
      <c r="N722" t="str">
        <f t="shared" si="23"/>
        <v>Excelsa</v>
      </c>
      <c r="O722" t="str">
        <f>_xlfn.XLOOKUP(OrderDetails[[#This Row],[Customer ID]],customers!$A$1:$A$1001,customers!$I$1:$I$1001,,0)</f>
        <v>Yes</v>
      </c>
    </row>
    <row r="723" spans="1:15" x14ac:dyDescent="0.3">
      <c r="A723" s="2" t="s">
        <v>4563</v>
      </c>
      <c r="B723" s="5">
        <v>44479</v>
      </c>
      <c r="C723" s="2" t="s">
        <v>4564</v>
      </c>
      <c r="D723" s="10" t="s">
        <v>6174</v>
      </c>
      <c r="E723" s="2">
        <v>3</v>
      </c>
      <c r="F723" s="2" t="str">
        <f>_xlfn.XLOOKUP(orders!C723,customers!$A$2:$A$1001,customers!$B$2:$B$1001,,0)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22"/>
        <v>8.9550000000000001</v>
      </c>
      <c r="N723" t="str">
        <f t="shared" si="23"/>
        <v>Robusta</v>
      </c>
      <c r="O723" t="str">
        <f>_xlfn.XLOOKUP(OrderDetails[[#This Row],[Customer ID]],customers!$A$1:$A$1001,customers!$I$1:$I$1001,,0)</f>
        <v>Yes</v>
      </c>
    </row>
    <row r="724" spans="1:15" x14ac:dyDescent="0.3">
      <c r="A724" s="2" t="s">
        <v>4569</v>
      </c>
      <c r="B724" s="5">
        <v>44620</v>
      </c>
      <c r="C724" s="2" t="s">
        <v>4570</v>
      </c>
      <c r="D724" s="10" t="s">
        <v>6183</v>
      </c>
      <c r="E724" s="2">
        <v>2</v>
      </c>
      <c r="F724" s="2" t="str">
        <f>_xlfn.XLOOKUP(orders!C724,customers!$A$2:$A$1001,customers!$B$2:$B$1001,,0)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22"/>
        <v>24.3</v>
      </c>
      <c r="N724" t="str">
        <f t="shared" si="23"/>
        <v>Excelsa</v>
      </c>
      <c r="O724" t="str">
        <f>_xlfn.XLOOKUP(OrderDetails[[#This Row],[Customer ID]],customers!$A$1:$A$1001,customers!$I$1:$I$1001,,0)</f>
        <v>No</v>
      </c>
    </row>
    <row r="725" spans="1:15" x14ac:dyDescent="0.3">
      <c r="A725" s="2" t="s">
        <v>4574</v>
      </c>
      <c r="B725" s="5">
        <v>44470</v>
      </c>
      <c r="C725" s="2" t="s">
        <v>4575</v>
      </c>
      <c r="D725" s="10" t="s">
        <v>6166</v>
      </c>
      <c r="E725" s="2">
        <v>2</v>
      </c>
      <c r="F725" s="2" t="str">
        <f>_xlfn.XLOOKUP(orders!C725,customers!$A$2:$A$1001,customers!$B$2:$B$1001,,0)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22"/>
        <v>63.249999999999993</v>
      </c>
      <c r="N725" t="str">
        <f t="shared" si="23"/>
        <v>Excelsa</v>
      </c>
      <c r="O725" t="str">
        <f>_xlfn.XLOOKUP(OrderDetails[[#This Row],[Customer ID]],customers!$A$1:$A$1001,customers!$I$1:$I$1001,,0)</f>
        <v>No</v>
      </c>
    </row>
    <row r="726" spans="1:15" x14ac:dyDescent="0.3">
      <c r="A726" s="2" t="s">
        <v>4580</v>
      </c>
      <c r="B726" s="5">
        <v>44076</v>
      </c>
      <c r="C726" s="2" t="s">
        <v>4581</v>
      </c>
      <c r="D726" s="10" t="s">
        <v>6152</v>
      </c>
      <c r="E726" s="2">
        <v>2</v>
      </c>
      <c r="F726" s="2" t="str">
        <f>_xlfn.XLOOKUP(orders!C726,customers!$A$2:$A$1001,customers!$B$2:$B$1001,,0)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22"/>
        <v>6.75</v>
      </c>
      <c r="N726" t="str">
        <f t="shared" si="23"/>
        <v>Arabica</v>
      </c>
      <c r="O726" t="str">
        <f>_xlfn.XLOOKUP(OrderDetails[[#This Row],[Customer ID]],customers!$A$1:$A$1001,customers!$I$1:$I$1001,,0)</f>
        <v>Yes</v>
      </c>
    </row>
    <row r="727" spans="1:15" x14ac:dyDescent="0.3">
      <c r="A727" s="2" t="s">
        <v>4585</v>
      </c>
      <c r="B727" s="5">
        <v>44043</v>
      </c>
      <c r="C727" s="2" t="s">
        <v>4586</v>
      </c>
      <c r="D727" s="10" t="s">
        <v>6167</v>
      </c>
      <c r="E727" s="2">
        <v>6</v>
      </c>
      <c r="F727" s="2" t="str">
        <f>_xlfn.XLOOKUP(orders!C727,customers!$A$2:$A$1001,customers!$B$2:$B$1001,,0)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22"/>
        <v>23.31</v>
      </c>
      <c r="N727" t="str">
        <f t="shared" si="23"/>
        <v>Arabica</v>
      </c>
      <c r="O727" t="str">
        <f>_xlfn.XLOOKUP(OrderDetails[[#This Row],[Customer ID]],customers!$A$1:$A$1001,customers!$I$1:$I$1001,,0)</f>
        <v>No</v>
      </c>
    </row>
    <row r="728" spans="1:15" x14ac:dyDescent="0.3">
      <c r="A728" s="2" t="s">
        <v>4591</v>
      </c>
      <c r="B728" s="5">
        <v>44571</v>
      </c>
      <c r="C728" s="2" t="s">
        <v>4592</v>
      </c>
      <c r="D728" s="10" t="s">
        <v>6164</v>
      </c>
      <c r="E728" s="2">
        <v>4</v>
      </c>
      <c r="F728" s="2" t="str">
        <f>_xlfn.XLOOKUP(orders!C728,customers!$A$2:$A$1001,customers!$B$2:$B$1001,,0)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22"/>
        <v>145.82</v>
      </c>
      <c r="N728" t="str">
        <f t="shared" si="23"/>
        <v>Liberica</v>
      </c>
      <c r="O728" t="str">
        <f>_xlfn.XLOOKUP(OrderDetails[[#This Row],[Customer ID]],customers!$A$1:$A$1001,customers!$I$1:$I$1001,,0)</f>
        <v>No</v>
      </c>
    </row>
    <row r="729" spans="1:15" x14ac:dyDescent="0.3">
      <c r="A729" s="2" t="s">
        <v>4596</v>
      </c>
      <c r="B729" s="5">
        <v>44264</v>
      </c>
      <c r="C729" s="2" t="s">
        <v>4597</v>
      </c>
      <c r="D729" s="10" t="s">
        <v>6146</v>
      </c>
      <c r="E729" s="2">
        <v>5</v>
      </c>
      <c r="F729" s="2" t="str">
        <f>_xlfn.XLOOKUP(orders!C729,customers!$A$2:$A$1001,customers!$B$2:$B$1001,,0)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22"/>
        <v>29.849999999999998</v>
      </c>
      <c r="N729" t="str">
        <f t="shared" si="23"/>
        <v>Robusta</v>
      </c>
      <c r="O729" t="str">
        <f>_xlfn.XLOOKUP(OrderDetails[[#This Row],[Customer ID]],customers!$A$1:$A$1001,customers!$I$1:$I$1001,,0)</f>
        <v>Yes</v>
      </c>
    </row>
    <row r="730" spans="1:15" x14ac:dyDescent="0.3">
      <c r="A730" s="2" t="s">
        <v>4602</v>
      </c>
      <c r="B730" s="5">
        <v>44155</v>
      </c>
      <c r="C730" s="2" t="s">
        <v>4603</v>
      </c>
      <c r="D730" s="10" t="s">
        <v>6144</v>
      </c>
      <c r="E730" s="2">
        <v>3</v>
      </c>
      <c r="F730" s="2" t="str">
        <f>_xlfn.XLOOKUP(orders!C730,customers!$A$2:$A$1001,customers!$B$2:$B$1001,,0)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22"/>
        <v>21.87</v>
      </c>
      <c r="N730" t="str">
        <f t="shared" si="23"/>
        <v>Excelsa</v>
      </c>
      <c r="O730" t="str">
        <f>_xlfn.XLOOKUP(OrderDetails[[#This Row],[Customer ID]],customers!$A$1:$A$1001,customers!$I$1:$I$1001,,0)</f>
        <v>Yes</v>
      </c>
    </row>
    <row r="731" spans="1:15" x14ac:dyDescent="0.3">
      <c r="A731" s="2" t="s">
        <v>4608</v>
      </c>
      <c r="B731" s="5">
        <v>44634</v>
      </c>
      <c r="C731" s="2" t="s">
        <v>4609</v>
      </c>
      <c r="D731" s="10" t="s">
        <v>6159</v>
      </c>
      <c r="E731" s="2">
        <v>1</v>
      </c>
      <c r="F731" s="2" t="str">
        <f>_xlfn.XLOOKUP(orders!C731,customers!$A$2:$A$1001,customers!$B$2:$B$1001,,0)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22"/>
        <v>4.3650000000000002</v>
      </c>
      <c r="N731" t="str">
        <f t="shared" si="23"/>
        <v>Liberica</v>
      </c>
      <c r="O731" t="str">
        <f>_xlfn.XLOOKUP(OrderDetails[[#This Row],[Customer ID]],customers!$A$1:$A$1001,customers!$I$1:$I$1001,,0)</f>
        <v>No</v>
      </c>
    </row>
    <row r="732" spans="1:15" x14ac:dyDescent="0.3">
      <c r="A732" s="2" t="s">
        <v>4614</v>
      </c>
      <c r="B732" s="5">
        <v>43475</v>
      </c>
      <c r="C732" s="2" t="s">
        <v>4615</v>
      </c>
      <c r="D732" s="10" t="s">
        <v>6164</v>
      </c>
      <c r="E732" s="2">
        <v>1</v>
      </c>
      <c r="F732" s="2" t="str">
        <f>_xlfn.XLOOKUP(orders!C732,customers!$A$2:$A$1001,customers!$B$2:$B$1001,,0)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22"/>
        <v>36.454999999999998</v>
      </c>
      <c r="N732" t="str">
        <f t="shared" si="23"/>
        <v>Liberica</v>
      </c>
      <c r="O732" t="str">
        <f>_xlfn.XLOOKUP(OrderDetails[[#This Row],[Customer ID]],customers!$A$1:$A$1001,customers!$I$1:$I$1001,,0)</f>
        <v>No</v>
      </c>
    </row>
    <row r="733" spans="1:15" x14ac:dyDescent="0.3">
      <c r="A733" s="2" t="s">
        <v>4620</v>
      </c>
      <c r="B733" s="5">
        <v>44222</v>
      </c>
      <c r="C733" s="2" t="s">
        <v>4621</v>
      </c>
      <c r="D733" s="10" t="s">
        <v>6150</v>
      </c>
      <c r="E733" s="2">
        <v>4</v>
      </c>
      <c r="F733" s="2" t="str">
        <f>_xlfn.XLOOKUP(orders!C733,customers!$A$2:$A$1001,customers!$B$2:$B$1001,,0)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22"/>
        <v>15.54</v>
      </c>
      <c r="N733" t="str">
        <f t="shared" si="23"/>
        <v>Liberica</v>
      </c>
      <c r="O733" t="str">
        <f>_xlfn.XLOOKUP(OrderDetails[[#This Row],[Customer ID]],customers!$A$1:$A$1001,customers!$I$1:$I$1001,,0)</f>
        <v>Yes</v>
      </c>
    </row>
    <row r="734" spans="1:15" x14ac:dyDescent="0.3">
      <c r="A734" s="2" t="s">
        <v>4625</v>
      </c>
      <c r="B734" s="5">
        <v>44312</v>
      </c>
      <c r="C734" s="2" t="s">
        <v>4626</v>
      </c>
      <c r="D734" s="10" t="s">
        <v>6184</v>
      </c>
      <c r="E734" s="2">
        <v>2</v>
      </c>
      <c r="F734" s="2" t="str">
        <f>_xlfn.XLOOKUP(orders!C734,customers!$A$2:$A$1001,customers!$B$2:$B$1001,,0)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22"/>
        <v>8.91</v>
      </c>
      <c r="N734" t="str">
        <f t="shared" si="23"/>
        <v>Excelsa</v>
      </c>
      <c r="O734" t="str">
        <f>_xlfn.XLOOKUP(OrderDetails[[#This Row],[Customer ID]],customers!$A$1:$A$1001,customers!$I$1:$I$1001,,0)</f>
        <v>No</v>
      </c>
    </row>
    <row r="735" spans="1:15" x14ac:dyDescent="0.3">
      <c r="A735" s="2" t="s">
        <v>4631</v>
      </c>
      <c r="B735" s="5">
        <v>44565</v>
      </c>
      <c r="C735" s="2" t="s">
        <v>4632</v>
      </c>
      <c r="D735" s="10" t="s">
        <v>6181</v>
      </c>
      <c r="E735" s="2">
        <v>3</v>
      </c>
      <c r="F735" s="2" t="str">
        <f>_xlfn.XLOOKUP(orders!C735,customers!$A$2:$A$1001,customers!$B$2:$B$1001,,0)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22"/>
        <v>100.39499999999998</v>
      </c>
      <c r="N735" t="str">
        <f t="shared" si="23"/>
        <v>Liberica</v>
      </c>
      <c r="O735" t="str">
        <f>_xlfn.XLOOKUP(OrderDetails[[#This Row],[Customer ID]],customers!$A$1:$A$1001,customers!$I$1:$I$1001,,0)</f>
        <v>Yes</v>
      </c>
    </row>
    <row r="736" spans="1:15" x14ac:dyDescent="0.3">
      <c r="A736" s="2" t="s">
        <v>4637</v>
      </c>
      <c r="B736" s="5">
        <v>43697</v>
      </c>
      <c r="C736" s="2" t="s">
        <v>4638</v>
      </c>
      <c r="D736" s="10" t="s">
        <v>6163</v>
      </c>
      <c r="E736" s="2">
        <v>5</v>
      </c>
      <c r="F736" s="2" t="str">
        <f>_xlfn.XLOOKUP(orders!C736,customers!$A$2:$A$1001,customers!$B$2:$B$1001,,0)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22"/>
        <v>13.424999999999997</v>
      </c>
      <c r="N736" t="str">
        <f t="shared" si="23"/>
        <v>Robusta</v>
      </c>
      <c r="O736" t="str">
        <f>_xlfn.XLOOKUP(OrderDetails[[#This Row],[Customer ID]],customers!$A$1:$A$1001,customers!$I$1:$I$1001,,0)</f>
        <v>No</v>
      </c>
    </row>
    <row r="737" spans="1:15" x14ac:dyDescent="0.3">
      <c r="A737" s="2" t="s">
        <v>4642</v>
      </c>
      <c r="B737" s="5">
        <v>44757</v>
      </c>
      <c r="C737" s="2" t="s">
        <v>4643</v>
      </c>
      <c r="D737" s="10" t="s">
        <v>6153</v>
      </c>
      <c r="E737" s="2">
        <v>6</v>
      </c>
      <c r="F737" s="2" t="str">
        <f>_xlfn.XLOOKUP(orders!C737,customers!$A$2:$A$1001,customers!$B$2:$B$1001,,0)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22"/>
        <v>21.87</v>
      </c>
      <c r="N737" t="str">
        <f t="shared" si="23"/>
        <v>Excelsa</v>
      </c>
      <c r="O737" t="str">
        <f>_xlfn.XLOOKUP(OrderDetails[[#This Row],[Customer ID]],customers!$A$1:$A$1001,customers!$I$1:$I$1001,,0)</f>
        <v>No</v>
      </c>
    </row>
    <row r="738" spans="1:15" x14ac:dyDescent="0.3">
      <c r="A738" s="2" t="s">
        <v>4647</v>
      </c>
      <c r="B738" s="5">
        <v>43508</v>
      </c>
      <c r="C738" s="2" t="s">
        <v>4648</v>
      </c>
      <c r="D738" s="10" t="s">
        <v>6143</v>
      </c>
      <c r="E738" s="2">
        <v>2</v>
      </c>
      <c r="F738" s="2" t="str">
        <f>_xlfn.XLOOKUP(orders!C738,customers!$A$2:$A$1001,customers!$B$2:$B$1001,,0)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22"/>
        <v>25.9</v>
      </c>
      <c r="N738" t="str">
        <f t="shared" si="23"/>
        <v>Liberica</v>
      </c>
      <c r="O738" t="str">
        <f>_xlfn.XLOOKUP(OrderDetails[[#This Row],[Customer ID]],customers!$A$1:$A$1001,customers!$I$1:$I$1001,,0)</f>
        <v>Yes</v>
      </c>
    </row>
    <row r="739" spans="1:15" x14ac:dyDescent="0.3">
      <c r="A739" s="2" t="s">
        <v>4653</v>
      </c>
      <c r="B739" s="5">
        <v>44447</v>
      </c>
      <c r="C739" s="2" t="s">
        <v>4654</v>
      </c>
      <c r="D739" s="10" t="s">
        <v>6155</v>
      </c>
      <c r="E739" s="2">
        <v>5</v>
      </c>
      <c r="F739" s="2" t="str">
        <f>_xlfn.XLOOKUP(orders!C739,customers!$A$2:$A$1001,customers!$B$2:$B$1001,,0)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22"/>
        <v>56.25</v>
      </c>
      <c r="N739" t="str">
        <f t="shared" si="23"/>
        <v>Arabica</v>
      </c>
      <c r="O739" t="str">
        <f>_xlfn.XLOOKUP(OrderDetails[[#This Row],[Customer ID]],customers!$A$1:$A$1001,customers!$I$1:$I$1001,,0)</f>
        <v>No</v>
      </c>
    </row>
    <row r="740" spans="1:15" x14ac:dyDescent="0.3">
      <c r="A740" s="2" t="s">
        <v>4659</v>
      </c>
      <c r="B740" s="5">
        <v>43812</v>
      </c>
      <c r="C740" s="2" t="s">
        <v>4660</v>
      </c>
      <c r="D740" s="10" t="s">
        <v>6178</v>
      </c>
      <c r="E740" s="2">
        <v>3</v>
      </c>
      <c r="F740" s="2" t="str">
        <f>_xlfn.XLOOKUP(orders!C740,customers!$A$2:$A$1001,customers!$B$2:$B$1001,,0)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22"/>
        <v>10.754999999999999</v>
      </c>
      <c r="N740" t="str">
        <f t="shared" si="23"/>
        <v>Robusta</v>
      </c>
      <c r="O740" t="str">
        <f>_xlfn.XLOOKUP(OrderDetails[[#This Row],[Customer ID]],customers!$A$1:$A$1001,customers!$I$1:$I$1001,,0)</f>
        <v>No</v>
      </c>
    </row>
    <row r="741" spans="1:15" x14ac:dyDescent="0.3">
      <c r="A741" s="2" t="s">
        <v>4665</v>
      </c>
      <c r="B741" s="5">
        <v>44433</v>
      </c>
      <c r="C741" s="2" t="s">
        <v>4434</v>
      </c>
      <c r="D741" s="10" t="s">
        <v>6153</v>
      </c>
      <c r="E741" s="2">
        <v>5</v>
      </c>
      <c r="F741" s="2" t="str">
        <f>_xlfn.XLOOKUP(orders!C741,customers!$A$2:$A$1001,customers!$B$2:$B$1001,,0)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22"/>
        <v>18.225000000000001</v>
      </c>
      <c r="N741" t="str">
        <f t="shared" si="23"/>
        <v>Excelsa</v>
      </c>
      <c r="O741" t="str">
        <f>_xlfn.XLOOKUP(OrderDetails[[#This Row],[Customer ID]],customers!$A$1:$A$1001,customers!$I$1:$I$1001,,0)</f>
        <v>No</v>
      </c>
    </row>
    <row r="742" spans="1:15" x14ac:dyDescent="0.3">
      <c r="A742" s="2" t="s">
        <v>4670</v>
      </c>
      <c r="B742" s="5">
        <v>44643</v>
      </c>
      <c r="C742" s="2" t="s">
        <v>4671</v>
      </c>
      <c r="D742" s="10" t="s">
        <v>6173</v>
      </c>
      <c r="E742" s="2">
        <v>4</v>
      </c>
      <c r="F742" s="2" t="str">
        <f>_xlfn.XLOOKUP(orders!C742,customers!$A$2:$A$1001,customers!$B$2:$B$1001,,0)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22"/>
        <v>28.679999999999996</v>
      </c>
      <c r="N742" t="str">
        <f t="shared" si="23"/>
        <v>Robusta</v>
      </c>
      <c r="O742" t="str">
        <f>_xlfn.XLOOKUP(OrderDetails[[#This Row],[Customer ID]],customers!$A$1:$A$1001,customers!$I$1:$I$1001,,0)</f>
        <v>No</v>
      </c>
    </row>
    <row r="743" spans="1:15" x14ac:dyDescent="0.3">
      <c r="A743" s="2" t="s">
        <v>4676</v>
      </c>
      <c r="B743" s="5">
        <v>43566</v>
      </c>
      <c r="C743" s="2" t="s">
        <v>4677</v>
      </c>
      <c r="D743" s="10" t="s">
        <v>6159</v>
      </c>
      <c r="E743" s="2">
        <v>2</v>
      </c>
      <c r="F743" s="2" t="str">
        <f>_xlfn.XLOOKUP(orders!C743,customers!$A$2:$A$1001,customers!$B$2:$B$1001,,0)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22"/>
        <v>8.73</v>
      </c>
      <c r="N743" t="str">
        <f t="shared" si="23"/>
        <v>Liberica</v>
      </c>
      <c r="O743" t="str">
        <f>_xlfn.XLOOKUP(OrderDetails[[#This Row],[Customer ID]],customers!$A$1:$A$1001,customers!$I$1:$I$1001,,0)</f>
        <v>No</v>
      </c>
    </row>
    <row r="744" spans="1:15" x14ac:dyDescent="0.3">
      <c r="A744" s="2" t="s">
        <v>4682</v>
      </c>
      <c r="B744" s="5">
        <v>44133</v>
      </c>
      <c r="C744" s="2" t="s">
        <v>4683</v>
      </c>
      <c r="D744" s="10" t="s">
        <v>6162</v>
      </c>
      <c r="E744" s="2">
        <v>4</v>
      </c>
      <c r="F744" s="2" t="str">
        <f>_xlfn.XLOOKUP(orders!C744,customers!$A$2:$A$1001,customers!$B$2:$B$1001,,0)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22"/>
        <v>58.2</v>
      </c>
      <c r="N744" t="str">
        <f t="shared" si="23"/>
        <v>Liberica</v>
      </c>
      <c r="O744" t="str">
        <f>_xlfn.XLOOKUP(OrderDetails[[#This Row],[Customer ID]],customers!$A$1:$A$1001,customers!$I$1:$I$1001,,0)</f>
        <v>No</v>
      </c>
    </row>
    <row r="745" spans="1:15" x14ac:dyDescent="0.3">
      <c r="A745" s="2" t="s">
        <v>4688</v>
      </c>
      <c r="B745" s="5">
        <v>44042</v>
      </c>
      <c r="C745" s="2" t="s">
        <v>4689</v>
      </c>
      <c r="D745" s="10" t="s">
        <v>6158</v>
      </c>
      <c r="E745" s="2">
        <v>3</v>
      </c>
      <c r="F745" s="2" t="str">
        <f>_xlfn.XLOOKUP(orders!C745,customers!$A$2:$A$1001,customers!$B$2:$B$1001,,0)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22"/>
        <v>17.91</v>
      </c>
      <c r="N745" t="str">
        <f t="shared" si="23"/>
        <v>Arabica</v>
      </c>
      <c r="O745" t="str">
        <f>_xlfn.XLOOKUP(OrderDetails[[#This Row],[Customer ID]],customers!$A$1:$A$1001,customers!$I$1:$I$1001,,0)</f>
        <v>No</v>
      </c>
    </row>
    <row r="746" spans="1:15" x14ac:dyDescent="0.3">
      <c r="A746" s="2" t="s">
        <v>4694</v>
      </c>
      <c r="B746" s="5">
        <v>43539</v>
      </c>
      <c r="C746" s="2" t="s">
        <v>4695</v>
      </c>
      <c r="D746" s="10" t="s">
        <v>6174</v>
      </c>
      <c r="E746" s="2">
        <v>6</v>
      </c>
      <c r="F746" s="2" t="str">
        <f>_xlfn.XLOOKUP(orders!C746,customers!$A$2:$A$1001,customers!$B$2:$B$1001,,0)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22"/>
        <v>17.91</v>
      </c>
      <c r="N746" t="str">
        <f t="shared" si="23"/>
        <v>Robusta</v>
      </c>
      <c r="O746" t="str">
        <f>_xlfn.XLOOKUP(OrderDetails[[#This Row],[Customer ID]],customers!$A$1:$A$1001,customers!$I$1:$I$1001,,0)</f>
        <v>Yes</v>
      </c>
    </row>
    <row r="747" spans="1:15" x14ac:dyDescent="0.3">
      <c r="A747" s="2" t="s">
        <v>4699</v>
      </c>
      <c r="B747" s="5">
        <v>44557</v>
      </c>
      <c r="C747" s="2" t="s">
        <v>4700</v>
      </c>
      <c r="D747" s="10" t="s">
        <v>6144</v>
      </c>
      <c r="E747" s="2">
        <v>2</v>
      </c>
      <c r="F747" s="2" t="str">
        <f>_xlfn.XLOOKUP(orders!C747,customers!$A$2:$A$1001,customers!$B$2:$B$1001,,0)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22"/>
        <v>14.58</v>
      </c>
      <c r="N747" t="str">
        <f t="shared" si="23"/>
        <v>Excelsa</v>
      </c>
      <c r="O747" t="str">
        <f>_xlfn.XLOOKUP(OrderDetails[[#This Row],[Customer ID]],customers!$A$1:$A$1001,customers!$I$1:$I$1001,,0)</f>
        <v>No</v>
      </c>
    </row>
    <row r="748" spans="1:15" x14ac:dyDescent="0.3">
      <c r="A748" s="2" t="s">
        <v>4705</v>
      </c>
      <c r="B748" s="5">
        <v>43741</v>
      </c>
      <c r="C748" s="2" t="s">
        <v>4706</v>
      </c>
      <c r="D748" s="10" t="s">
        <v>6155</v>
      </c>
      <c r="E748" s="2">
        <v>3</v>
      </c>
      <c r="F748" s="2" t="str">
        <f>_xlfn.XLOOKUP(orders!C748,customers!$A$2:$A$1001,customers!$B$2:$B$1001,,0)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22"/>
        <v>33.75</v>
      </c>
      <c r="N748" t="str">
        <f t="shared" si="23"/>
        <v>Arabica</v>
      </c>
      <c r="O748" t="str">
        <f>_xlfn.XLOOKUP(OrderDetails[[#This Row],[Customer ID]],customers!$A$1:$A$1001,customers!$I$1:$I$1001,,0)</f>
        <v>No</v>
      </c>
    </row>
    <row r="749" spans="1:15" x14ac:dyDescent="0.3">
      <c r="A749" s="2" t="s">
        <v>4711</v>
      </c>
      <c r="B749" s="5">
        <v>43501</v>
      </c>
      <c r="C749" s="2" t="s">
        <v>4712</v>
      </c>
      <c r="D749" s="10" t="s">
        <v>6160</v>
      </c>
      <c r="E749" s="2">
        <v>4</v>
      </c>
      <c r="F749" s="2" t="str">
        <f>_xlfn.XLOOKUP(orders!C749,customers!$A$2:$A$1001,customers!$B$2:$B$1001,,0)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22"/>
        <v>34.92</v>
      </c>
      <c r="N749" t="str">
        <f t="shared" si="23"/>
        <v>Liberica</v>
      </c>
      <c r="O749" t="str">
        <f>_xlfn.XLOOKUP(OrderDetails[[#This Row],[Customer ID]],customers!$A$1:$A$1001,customers!$I$1:$I$1001,,0)</f>
        <v>Yes</v>
      </c>
    </row>
    <row r="750" spans="1:15" x14ac:dyDescent="0.3">
      <c r="A750" s="2" t="s">
        <v>4717</v>
      </c>
      <c r="B750" s="5">
        <v>44074</v>
      </c>
      <c r="C750" s="2" t="s">
        <v>4718</v>
      </c>
      <c r="D750" s="10" t="s">
        <v>6144</v>
      </c>
      <c r="E750" s="2">
        <v>2</v>
      </c>
      <c r="F750" s="2" t="str">
        <f>_xlfn.XLOOKUP(orders!C750,customers!$A$2:$A$1001,customers!$B$2:$B$1001,,0)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22"/>
        <v>14.58</v>
      </c>
      <c r="N750" t="str">
        <f t="shared" si="23"/>
        <v>Excelsa</v>
      </c>
      <c r="O750" t="str">
        <f>_xlfn.XLOOKUP(OrderDetails[[#This Row],[Customer ID]],customers!$A$1:$A$1001,customers!$I$1:$I$1001,,0)</f>
        <v>No</v>
      </c>
    </row>
    <row r="751" spans="1:15" x14ac:dyDescent="0.3">
      <c r="A751" s="2" t="s">
        <v>4723</v>
      </c>
      <c r="B751" s="5">
        <v>44209</v>
      </c>
      <c r="C751" s="2" t="s">
        <v>4724</v>
      </c>
      <c r="D751" s="10" t="s">
        <v>6163</v>
      </c>
      <c r="E751" s="2">
        <v>2</v>
      </c>
      <c r="F751" s="2" t="str">
        <f>_xlfn.XLOOKUP(orders!C751,customers!$A$2:$A$1001,customers!$B$2:$B$1001,,0)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22"/>
        <v>5.3699999999999992</v>
      </c>
      <c r="N751" t="str">
        <f t="shared" si="23"/>
        <v>Robusta</v>
      </c>
      <c r="O751" t="str">
        <f>_xlfn.XLOOKUP(OrderDetails[[#This Row],[Customer ID]],customers!$A$1:$A$1001,customers!$I$1:$I$1001,,0)</f>
        <v>Yes</v>
      </c>
    </row>
    <row r="752" spans="1:15" x14ac:dyDescent="0.3">
      <c r="A752" s="2" t="s">
        <v>4730</v>
      </c>
      <c r="B752" s="5">
        <v>44277</v>
      </c>
      <c r="C752" s="2" t="s">
        <v>4731</v>
      </c>
      <c r="D752" s="10" t="s">
        <v>6146</v>
      </c>
      <c r="E752" s="2">
        <v>1</v>
      </c>
      <c r="F752" s="2" t="str">
        <f>_xlfn.XLOOKUP(orders!C752,customers!$A$2:$A$1001,customers!$B$2:$B$1001,,0)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22"/>
        <v>5.97</v>
      </c>
      <c r="N752" t="str">
        <f t="shared" si="23"/>
        <v>Robusta</v>
      </c>
      <c r="O752" t="str">
        <f>_xlfn.XLOOKUP(OrderDetails[[#This Row],[Customer ID]],customers!$A$1:$A$1001,customers!$I$1:$I$1001,,0)</f>
        <v>Yes</v>
      </c>
    </row>
    <row r="753" spans="1:15" x14ac:dyDescent="0.3">
      <c r="A753" s="2" t="s">
        <v>4735</v>
      </c>
      <c r="B753" s="5">
        <v>43847</v>
      </c>
      <c r="C753" s="2" t="s">
        <v>4736</v>
      </c>
      <c r="D753" s="10" t="s">
        <v>6161</v>
      </c>
      <c r="E753" s="2">
        <v>2</v>
      </c>
      <c r="F753" s="2" t="str">
        <f>_xlfn.XLOOKUP(orders!C753,customers!$A$2:$A$1001,customers!$B$2:$B$1001,,0)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22"/>
        <v>19.02</v>
      </c>
      <c r="N753" t="str">
        <f t="shared" si="23"/>
        <v>Liberica</v>
      </c>
      <c r="O753" t="str">
        <f>_xlfn.XLOOKUP(OrderDetails[[#This Row],[Customer ID]],customers!$A$1:$A$1001,customers!$I$1:$I$1001,,0)</f>
        <v>No</v>
      </c>
    </row>
    <row r="754" spans="1:15" x14ac:dyDescent="0.3">
      <c r="A754" s="2" t="s">
        <v>4741</v>
      </c>
      <c r="B754" s="5">
        <v>43648</v>
      </c>
      <c r="C754" s="2" t="s">
        <v>4742</v>
      </c>
      <c r="D754" s="10" t="s">
        <v>6141</v>
      </c>
      <c r="E754" s="2">
        <v>2</v>
      </c>
      <c r="F754" s="2" t="str">
        <f>_xlfn.XLOOKUP(orders!C754,customers!$A$2:$A$1001,customers!$B$2:$B$1001,,0)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22"/>
        <v>27.5</v>
      </c>
      <c r="N754" t="str">
        <f t="shared" si="23"/>
        <v>Excelsa</v>
      </c>
      <c r="O754" t="str">
        <f>_xlfn.XLOOKUP(OrderDetails[[#This Row],[Customer ID]],customers!$A$1:$A$1001,customers!$I$1:$I$1001,,0)</f>
        <v>Yes</v>
      </c>
    </row>
    <row r="755" spans="1:15" x14ac:dyDescent="0.3">
      <c r="A755" s="2" t="s">
        <v>4747</v>
      </c>
      <c r="B755" s="5">
        <v>44704</v>
      </c>
      <c r="C755" s="2" t="s">
        <v>4748</v>
      </c>
      <c r="D755" s="10" t="s">
        <v>6158</v>
      </c>
      <c r="E755" s="2">
        <v>5</v>
      </c>
      <c r="F755" s="2" t="str">
        <f>_xlfn.XLOOKUP(orders!C755,customers!$A$2:$A$1001,customers!$B$2:$B$1001,,0)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22"/>
        <v>29.849999999999998</v>
      </c>
      <c r="N755" t="str">
        <f t="shared" si="23"/>
        <v>Arabica</v>
      </c>
      <c r="O755" t="str">
        <f>_xlfn.XLOOKUP(OrderDetails[[#This Row],[Customer ID]],customers!$A$1:$A$1001,customers!$I$1:$I$1001,,0)</f>
        <v>No</v>
      </c>
    </row>
    <row r="756" spans="1:15" x14ac:dyDescent="0.3">
      <c r="A756" s="2" t="s">
        <v>4753</v>
      </c>
      <c r="B756" s="5">
        <v>44726</v>
      </c>
      <c r="C756" s="2" t="s">
        <v>4434</v>
      </c>
      <c r="D756" s="10" t="s">
        <v>6154</v>
      </c>
      <c r="E756" s="2">
        <v>6</v>
      </c>
      <c r="F756" s="2" t="str">
        <f>_xlfn.XLOOKUP(orders!C756,customers!$A$2:$A$1001,customers!$B$2:$B$1001,,0)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22"/>
        <v>17.91</v>
      </c>
      <c r="N756" t="str">
        <f t="shared" si="23"/>
        <v>Arabica</v>
      </c>
      <c r="O756" t="str">
        <f>_xlfn.XLOOKUP(OrderDetails[[#This Row],[Customer ID]],customers!$A$1:$A$1001,customers!$I$1:$I$1001,,0)</f>
        <v>No</v>
      </c>
    </row>
    <row r="757" spans="1:15" x14ac:dyDescent="0.3">
      <c r="A757" s="2" t="s">
        <v>4758</v>
      </c>
      <c r="B757" s="5">
        <v>44397</v>
      </c>
      <c r="C757" s="2" t="s">
        <v>4759</v>
      </c>
      <c r="D757" s="10" t="s">
        <v>6145</v>
      </c>
      <c r="E757" s="2">
        <v>6</v>
      </c>
      <c r="F757" s="2" t="str">
        <f>_xlfn.XLOOKUP(orders!C757,customers!$A$2:$A$1001,customers!$B$2:$B$1001,,0)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22"/>
        <v>28.53</v>
      </c>
      <c r="N757" t="str">
        <f t="shared" si="23"/>
        <v>Liberica</v>
      </c>
      <c r="O757" t="str">
        <f>_xlfn.XLOOKUP(OrderDetails[[#This Row],[Customer ID]],customers!$A$1:$A$1001,customers!$I$1:$I$1001,,0)</f>
        <v>No</v>
      </c>
    </row>
    <row r="758" spans="1:15" x14ac:dyDescent="0.3">
      <c r="A758" s="2" t="s">
        <v>4764</v>
      </c>
      <c r="B758" s="5">
        <v>44715</v>
      </c>
      <c r="C758" s="2" t="s">
        <v>4765</v>
      </c>
      <c r="D758" s="10" t="s">
        <v>6177</v>
      </c>
      <c r="E758" s="2">
        <v>4</v>
      </c>
      <c r="F758" s="2" t="str">
        <f>_xlfn.XLOOKUP(orders!C758,customers!$A$2:$A$1001,customers!$B$2:$B$1001,,0)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22"/>
        <v>35.799999999999997</v>
      </c>
      <c r="N758" t="str">
        <f t="shared" si="23"/>
        <v>Robusta</v>
      </c>
      <c r="O758" t="str">
        <f>_xlfn.XLOOKUP(OrderDetails[[#This Row],[Customer ID]],customers!$A$1:$A$1001,customers!$I$1:$I$1001,,0)</f>
        <v>Yes</v>
      </c>
    </row>
    <row r="759" spans="1:15" x14ac:dyDescent="0.3">
      <c r="A759" s="2" t="s">
        <v>4770</v>
      </c>
      <c r="B759" s="5">
        <v>43977</v>
      </c>
      <c r="C759" s="2" t="s">
        <v>4771</v>
      </c>
      <c r="D759" s="10" t="s">
        <v>6158</v>
      </c>
      <c r="E759" s="2">
        <v>3</v>
      </c>
      <c r="F759" s="2" t="str">
        <f>_xlfn.XLOOKUP(orders!C759,customers!$A$2:$A$1001,customers!$B$2:$B$1001,,0)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22"/>
        <v>17.91</v>
      </c>
      <c r="N759" t="str">
        <f t="shared" si="23"/>
        <v>Arabica</v>
      </c>
      <c r="O759" t="str">
        <f>_xlfn.XLOOKUP(OrderDetails[[#This Row],[Customer ID]],customers!$A$1:$A$1001,customers!$I$1:$I$1001,,0)</f>
        <v>Yes</v>
      </c>
    </row>
    <row r="760" spans="1:15" x14ac:dyDescent="0.3">
      <c r="A760" s="2" t="s">
        <v>4776</v>
      </c>
      <c r="B760" s="5">
        <v>43672</v>
      </c>
      <c r="C760" s="2" t="s">
        <v>4777</v>
      </c>
      <c r="D760" s="10" t="s">
        <v>6177</v>
      </c>
      <c r="E760" s="2">
        <v>1</v>
      </c>
      <c r="F760" s="2" t="str">
        <f>_xlfn.XLOOKUP(orders!C760,customers!$A$2:$A$1001,customers!$B$2:$B$1001,,0)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22"/>
        <v>8.9499999999999993</v>
      </c>
      <c r="N760" t="str">
        <f t="shared" si="23"/>
        <v>Robusta</v>
      </c>
      <c r="O760" t="str">
        <f>_xlfn.XLOOKUP(OrderDetails[[#This Row],[Customer ID]],customers!$A$1:$A$1001,customers!$I$1:$I$1001,,0)</f>
        <v>No</v>
      </c>
    </row>
    <row r="761" spans="1:15" x14ac:dyDescent="0.3">
      <c r="A761" s="2" t="s">
        <v>4781</v>
      </c>
      <c r="B761" s="5">
        <v>44126</v>
      </c>
      <c r="C761" s="2" t="s">
        <v>4782</v>
      </c>
      <c r="D761" s="10" t="s">
        <v>6165</v>
      </c>
      <c r="E761" s="2">
        <v>1</v>
      </c>
      <c r="F761" s="2" t="str">
        <f>_xlfn.XLOOKUP(orders!C761,customers!$A$2:$A$1001,customers!$B$2:$B$1001,,0)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22"/>
        <v>29.784999999999997</v>
      </c>
      <c r="N761" t="str">
        <f t="shared" si="23"/>
        <v>Liberica</v>
      </c>
      <c r="O761" t="str">
        <f>_xlfn.XLOOKUP(OrderDetails[[#This Row],[Customer ID]],customers!$A$1:$A$1001,customers!$I$1:$I$1001,,0)</f>
        <v>Yes</v>
      </c>
    </row>
    <row r="762" spans="1:15" x14ac:dyDescent="0.3">
      <c r="A762" s="2" t="s">
        <v>4787</v>
      </c>
      <c r="B762" s="5">
        <v>44189</v>
      </c>
      <c r="C762" s="2" t="s">
        <v>4788</v>
      </c>
      <c r="D762" s="10" t="s">
        <v>6176</v>
      </c>
      <c r="E762" s="2">
        <v>5</v>
      </c>
      <c r="F762" s="2" t="str">
        <f>_xlfn.XLOOKUP(orders!C762,customers!$A$2:$A$1001,customers!$B$2:$B$1001,,0)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22"/>
        <v>44.55</v>
      </c>
      <c r="N762" t="str">
        <f t="shared" si="23"/>
        <v>Excelsa</v>
      </c>
      <c r="O762" t="str">
        <f>_xlfn.XLOOKUP(OrderDetails[[#This Row],[Customer ID]],customers!$A$1:$A$1001,customers!$I$1:$I$1001,,0)</f>
        <v>No</v>
      </c>
    </row>
    <row r="763" spans="1:15" x14ac:dyDescent="0.3">
      <c r="A763" s="2" t="s">
        <v>4792</v>
      </c>
      <c r="B763" s="5">
        <v>43714</v>
      </c>
      <c r="C763" s="2" t="s">
        <v>4793</v>
      </c>
      <c r="D763" s="10" t="s">
        <v>6171</v>
      </c>
      <c r="E763" s="2">
        <v>6</v>
      </c>
      <c r="F763" s="2" t="str">
        <f>_xlfn.XLOOKUP(orders!C763,customers!$A$2:$A$1001,customers!$B$2:$B$1001,,0)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22"/>
        <v>89.1</v>
      </c>
      <c r="N763" t="str">
        <f t="shared" si="23"/>
        <v>Excelsa</v>
      </c>
      <c r="O763" t="str">
        <f>_xlfn.XLOOKUP(OrderDetails[[#This Row],[Customer ID]],customers!$A$1:$A$1001,customers!$I$1:$I$1001,,0)</f>
        <v>Yes</v>
      </c>
    </row>
    <row r="764" spans="1:15" x14ac:dyDescent="0.3">
      <c r="A764" s="2" t="s">
        <v>4797</v>
      </c>
      <c r="B764" s="5">
        <v>43563</v>
      </c>
      <c r="C764" s="2" t="s">
        <v>4798</v>
      </c>
      <c r="D764" s="10" t="s">
        <v>6160</v>
      </c>
      <c r="E764" s="2">
        <v>5</v>
      </c>
      <c r="F764" s="2" t="str">
        <f>_xlfn.XLOOKUP(orders!C764,customers!$A$2:$A$1001,customers!$B$2:$B$1001,,0)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22"/>
        <v>43.650000000000006</v>
      </c>
      <c r="N764" t="str">
        <f t="shared" si="23"/>
        <v>Liberica</v>
      </c>
      <c r="O764" t="str">
        <f>_xlfn.XLOOKUP(OrderDetails[[#This Row],[Customer ID]],customers!$A$1:$A$1001,customers!$I$1:$I$1001,,0)</f>
        <v>No</v>
      </c>
    </row>
    <row r="765" spans="1:15" x14ac:dyDescent="0.3">
      <c r="A765" s="2" t="s">
        <v>4803</v>
      </c>
      <c r="B765" s="5">
        <v>44587</v>
      </c>
      <c r="C765" s="2" t="s">
        <v>4804</v>
      </c>
      <c r="D765" s="10" t="s">
        <v>6180</v>
      </c>
      <c r="E765" s="2">
        <v>3</v>
      </c>
      <c r="F765" s="2" t="str">
        <f>_xlfn.XLOOKUP(orders!C765,customers!$A$2:$A$1001,customers!$B$2:$B$1001,,0)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22"/>
        <v>23.31</v>
      </c>
      <c r="N765" t="str">
        <f t="shared" si="23"/>
        <v>Arabica</v>
      </c>
      <c r="O765" t="str">
        <f>_xlfn.XLOOKUP(OrderDetails[[#This Row],[Customer ID]],customers!$A$1:$A$1001,customers!$I$1:$I$1001,,0)</f>
        <v>No</v>
      </c>
    </row>
    <row r="766" spans="1:15" x14ac:dyDescent="0.3">
      <c r="A766" s="2" t="s">
        <v>4808</v>
      </c>
      <c r="B766" s="5">
        <v>43797</v>
      </c>
      <c r="C766" s="2" t="s">
        <v>4809</v>
      </c>
      <c r="D766" s="10" t="s">
        <v>6182</v>
      </c>
      <c r="E766" s="2">
        <v>6</v>
      </c>
      <c r="F766" s="2" t="str">
        <f>_xlfn.XLOOKUP(orders!C766,customers!$A$2:$A$1001,customers!$B$2:$B$1001,,0)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22"/>
        <v>178.70999999999998</v>
      </c>
      <c r="N766" t="str">
        <f t="shared" si="23"/>
        <v>Arabica</v>
      </c>
      <c r="O766" t="str">
        <f>_xlfn.XLOOKUP(OrderDetails[[#This Row],[Customer ID]],customers!$A$1:$A$1001,customers!$I$1:$I$1001,,0)</f>
        <v>Yes</v>
      </c>
    </row>
    <row r="767" spans="1:15" x14ac:dyDescent="0.3">
      <c r="A767" s="2" t="s">
        <v>4814</v>
      </c>
      <c r="B767" s="5">
        <v>43667</v>
      </c>
      <c r="C767" s="2" t="s">
        <v>4815</v>
      </c>
      <c r="D767" s="10" t="s">
        <v>6138</v>
      </c>
      <c r="E767" s="2">
        <v>6</v>
      </c>
      <c r="F767" s="2" t="str">
        <f>_xlfn.XLOOKUP(orders!C767,customers!$A$2:$A$1001,customers!$B$2:$B$1001,,0)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22"/>
        <v>59.699999999999996</v>
      </c>
      <c r="N767" t="str">
        <f t="shared" si="23"/>
        <v>Robusta</v>
      </c>
      <c r="O767" t="str">
        <f>_xlfn.XLOOKUP(OrderDetails[[#This Row],[Customer ID]],customers!$A$1:$A$1001,customers!$I$1:$I$1001,,0)</f>
        <v>Yes</v>
      </c>
    </row>
    <row r="768" spans="1:15" x14ac:dyDescent="0.3">
      <c r="A768" s="2" t="s">
        <v>4814</v>
      </c>
      <c r="B768" s="5">
        <v>43667</v>
      </c>
      <c r="C768" s="2" t="s">
        <v>4815</v>
      </c>
      <c r="D768" s="10" t="s">
        <v>6180</v>
      </c>
      <c r="E768" s="2">
        <v>2</v>
      </c>
      <c r="F768" s="2" t="str">
        <f>_xlfn.XLOOKUP(orders!C768,customers!$A$2:$A$1001,customers!$B$2:$B$1001,,0)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22"/>
        <v>15.54</v>
      </c>
      <c r="N768" t="str">
        <f t="shared" si="23"/>
        <v>Arabica</v>
      </c>
      <c r="O768" t="str">
        <f>_xlfn.XLOOKUP(OrderDetails[[#This Row],[Customer ID]],customers!$A$1:$A$1001,customers!$I$1:$I$1001,,0)</f>
        <v>Yes</v>
      </c>
    </row>
    <row r="769" spans="1:15" x14ac:dyDescent="0.3">
      <c r="A769" s="2" t="s">
        <v>4825</v>
      </c>
      <c r="B769" s="5">
        <v>44267</v>
      </c>
      <c r="C769" s="2" t="s">
        <v>4759</v>
      </c>
      <c r="D769" s="10" t="s">
        <v>6182</v>
      </c>
      <c r="E769" s="2">
        <v>3</v>
      </c>
      <c r="F769" s="2" t="str">
        <f>_xlfn.XLOOKUP(orders!C769,customers!$A$2:$A$1001,customers!$B$2:$B$1001,,0)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22"/>
        <v>89.35499999999999</v>
      </c>
      <c r="N769" t="str">
        <f t="shared" si="23"/>
        <v>Arabica</v>
      </c>
      <c r="O769" t="str">
        <f>_xlfn.XLOOKUP(OrderDetails[[#This Row],[Customer ID]],customers!$A$1:$A$1001,customers!$I$1:$I$1001,,0)</f>
        <v>No</v>
      </c>
    </row>
    <row r="770" spans="1:15" x14ac:dyDescent="0.3">
      <c r="A770" s="2" t="s">
        <v>4831</v>
      </c>
      <c r="B770" s="5">
        <v>44562</v>
      </c>
      <c r="C770" s="2" t="s">
        <v>4759</v>
      </c>
      <c r="D770" s="10" t="s">
        <v>6179</v>
      </c>
      <c r="E770" s="2">
        <v>2</v>
      </c>
      <c r="F770" s="2" t="str">
        <f>_xlfn.XLOOKUP(orders!C770,customers!$A$2:$A$1001,customers!$B$2:$B$1001,,0)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22"/>
        <v>23.9</v>
      </c>
      <c r="N770" t="str">
        <f t="shared" si="23"/>
        <v>Robusta</v>
      </c>
      <c r="O770" t="str">
        <f>_xlfn.XLOOKUP(OrderDetails[[#This Row],[Customer ID]],customers!$A$1:$A$1001,customers!$I$1:$I$1001,,0)</f>
        <v>No</v>
      </c>
    </row>
    <row r="771" spans="1:15" x14ac:dyDescent="0.3">
      <c r="A771" s="2" t="s">
        <v>4836</v>
      </c>
      <c r="B771" s="5">
        <v>43912</v>
      </c>
      <c r="C771" s="2" t="s">
        <v>4837</v>
      </c>
      <c r="D771" s="10" t="s">
        <v>6151</v>
      </c>
      <c r="E771" s="2">
        <v>6</v>
      </c>
      <c r="F771" s="2" t="str">
        <f>_xlfn.XLOOKUP(orders!C771,customers!$A$2:$A$1001,customers!$B$2:$B$1001,,0)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24">L771*E771</f>
        <v>137.31</v>
      </c>
      <c r="N771" t="str">
        <f t="shared" ref="N771:N834" si="25">IF(I771="Rob","Robusta",IF(I771="Ara","Arabica",IF(I771="Exc","Excelsa",IF(I771="Lib","Liberica",""))))</f>
        <v>Robusta</v>
      </c>
      <c r="O771" t="str">
        <f>_xlfn.XLOOKUP(OrderDetails[[#This Row],[Customer ID]],customers!$A$1:$A$1001,customers!$I$1:$I$1001,,0)</f>
        <v>No</v>
      </c>
    </row>
    <row r="772" spans="1:15" x14ac:dyDescent="0.3">
      <c r="A772" s="2" t="s">
        <v>4842</v>
      </c>
      <c r="B772" s="5">
        <v>44092</v>
      </c>
      <c r="C772" s="2" t="s">
        <v>4843</v>
      </c>
      <c r="D772" s="10" t="s">
        <v>6147</v>
      </c>
      <c r="E772" s="2">
        <v>1</v>
      </c>
      <c r="F772" s="2" t="str">
        <f>_xlfn.XLOOKUP(orders!C772,customers!$A$2:$A$1001,customers!$B$2:$B$1001,,0)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24"/>
        <v>9.9499999999999993</v>
      </c>
      <c r="N772" t="str">
        <f t="shared" si="25"/>
        <v>Arabica</v>
      </c>
      <c r="O772" t="str">
        <f>_xlfn.XLOOKUP(OrderDetails[[#This Row],[Customer ID]],customers!$A$1:$A$1001,customers!$I$1:$I$1001,,0)</f>
        <v>No</v>
      </c>
    </row>
    <row r="773" spans="1:15" x14ac:dyDescent="0.3">
      <c r="A773" s="2" t="s">
        <v>4847</v>
      </c>
      <c r="B773" s="5">
        <v>43468</v>
      </c>
      <c r="C773" s="2" t="s">
        <v>4848</v>
      </c>
      <c r="D773" s="10" t="s">
        <v>6173</v>
      </c>
      <c r="E773" s="2">
        <v>3</v>
      </c>
      <c r="F773" s="2" t="str">
        <f>_xlfn.XLOOKUP(orders!C773,customers!$A$2:$A$1001,customers!$B$2:$B$1001,,0)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24"/>
        <v>21.509999999999998</v>
      </c>
      <c r="N773" t="str">
        <f t="shared" si="25"/>
        <v>Robusta</v>
      </c>
      <c r="O773" t="str">
        <f>_xlfn.XLOOKUP(OrderDetails[[#This Row],[Customer ID]],customers!$A$1:$A$1001,customers!$I$1:$I$1001,,0)</f>
        <v>No</v>
      </c>
    </row>
    <row r="774" spans="1:15" x14ac:dyDescent="0.3">
      <c r="A774" s="2" t="s">
        <v>4853</v>
      </c>
      <c r="B774" s="5">
        <v>44468</v>
      </c>
      <c r="C774" s="2" t="s">
        <v>4854</v>
      </c>
      <c r="D774" s="10" t="s">
        <v>6141</v>
      </c>
      <c r="E774" s="2">
        <v>6</v>
      </c>
      <c r="F774" s="2" t="str">
        <f>_xlfn.XLOOKUP(orders!C774,customers!$A$2:$A$1001,customers!$B$2:$B$1001,,0)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24"/>
        <v>82.5</v>
      </c>
      <c r="N774" t="str">
        <f t="shared" si="25"/>
        <v>Excelsa</v>
      </c>
      <c r="O774" t="str">
        <f>_xlfn.XLOOKUP(OrderDetails[[#This Row],[Customer ID]],customers!$A$1:$A$1001,customers!$I$1:$I$1001,,0)</f>
        <v>No</v>
      </c>
    </row>
    <row r="775" spans="1:15" x14ac:dyDescent="0.3">
      <c r="A775" s="2" t="s">
        <v>4858</v>
      </c>
      <c r="B775" s="5">
        <v>44488</v>
      </c>
      <c r="C775" s="2" t="s">
        <v>4859</v>
      </c>
      <c r="D775" s="10" t="s">
        <v>6159</v>
      </c>
      <c r="E775" s="2">
        <v>2</v>
      </c>
      <c r="F775" s="2" t="str">
        <f>_xlfn.XLOOKUP(orders!C775,customers!$A$2:$A$1001,customers!$B$2:$B$1001,,0)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24"/>
        <v>8.73</v>
      </c>
      <c r="N775" t="str">
        <f t="shared" si="25"/>
        <v>Liberica</v>
      </c>
      <c r="O775" t="str">
        <f>_xlfn.XLOOKUP(OrderDetails[[#This Row],[Customer ID]],customers!$A$1:$A$1001,customers!$I$1:$I$1001,,0)</f>
        <v>No</v>
      </c>
    </row>
    <row r="776" spans="1:15" x14ac:dyDescent="0.3">
      <c r="A776" s="2" t="s">
        <v>4864</v>
      </c>
      <c r="B776" s="5">
        <v>44756</v>
      </c>
      <c r="C776" s="2" t="s">
        <v>4865</v>
      </c>
      <c r="D776" s="10" t="s">
        <v>6138</v>
      </c>
      <c r="E776" s="2">
        <v>2</v>
      </c>
      <c r="F776" s="2" t="str">
        <f>_xlfn.XLOOKUP(orders!C776,customers!$A$2:$A$1001,customers!$B$2:$B$1001,,0)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24"/>
        <v>19.899999999999999</v>
      </c>
      <c r="N776" t="str">
        <f t="shared" si="25"/>
        <v>Robusta</v>
      </c>
      <c r="O776" t="str">
        <f>_xlfn.XLOOKUP(OrderDetails[[#This Row],[Customer ID]],customers!$A$1:$A$1001,customers!$I$1:$I$1001,,0)</f>
        <v>Yes</v>
      </c>
    </row>
    <row r="777" spans="1:15" x14ac:dyDescent="0.3">
      <c r="A777" s="2" t="s">
        <v>4869</v>
      </c>
      <c r="B777" s="5">
        <v>44396</v>
      </c>
      <c r="C777" s="2" t="s">
        <v>4870</v>
      </c>
      <c r="D777" s="10" t="s">
        <v>6176</v>
      </c>
      <c r="E777" s="2">
        <v>2</v>
      </c>
      <c r="F777" s="2" t="str">
        <f>_xlfn.XLOOKUP(orders!C777,customers!$A$2:$A$1001,customers!$B$2:$B$1001,,0)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24"/>
        <v>17.82</v>
      </c>
      <c r="N777" t="str">
        <f t="shared" si="25"/>
        <v>Excelsa</v>
      </c>
      <c r="O777" t="str">
        <f>_xlfn.XLOOKUP(OrderDetails[[#This Row],[Customer ID]],customers!$A$1:$A$1001,customers!$I$1:$I$1001,,0)</f>
        <v>Yes</v>
      </c>
    </row>
    <row r="778" spans="1:15" x14ac:dyDescent="0.3">
      <c r="A778" s="2" t="s">
        <v>4875</v>
      </c>
      <c r="B778" s="5">
        <v>44540</v>
      </c>
      <c r="C778" s="2" t="s">
        <v>4876</v>
      </c>
      <c r="D778" s="10" t="s">
        <v>6157</v>
      </c>
      <c r="E778" s="2">
        <v>3</v>
      </c>
      <c r="F778" s="2" t="str">
        <f>_xlfn.XLOOKUP(orders!C778,customers!$A$2:$A$1001,customers!$B$2:$B$1001,,0)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24"/>
        <v>20.25</v>
      </c>
      <c r="N778" t="str">
        <f t="shared" si="25"/>
        <v>Arabica</v>
      </c>
      <c r="O778" t="str">
        <f>_xlfn.XLOOKUP(OrderDetails[[#This Row],[Customer ID]],customers!$A$1:$A$1001,customers!$I$1:$I$1001,,0)</f>
        <v>No</v>
      </c>
    </row>
    <row r="779" spans="1:15" x14ac:dyDescent="0.3">
      <c r="A779" s="2" t="s">
        <v>4881</v>
      </c>
      <c r="B779" s="5">
        <v>43541</v>
      </c>
      <c r="C779" s="2" t="s">
        <v>4882</v>
      </c>
      <c r="D779" s="10" t="s">
        <v>6182</v>
      </c>
      <c r="E779" s="2">
        <v>2</v>
      </c>
      <c r="F779" s="2" t="str">
        <f>_xlfn.XLOOKUP(orders!C779,customers!$A$2:$A$1001,customers!$B$2:$B$1001,,0)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24"/>
        <v>59.569999999999993</v>
      </c>
      <c r="N779" t="str">
        <f t="shared" si="25"/>
        <v>Arabica</v>
      </c>
      <c r="O779" t="str">
        <f>_xlfn.XLOOKUP(OrderDetails[[#This Row],[Customer ID]],customers!$A$1:$A$1001,customers!$I$1:$I$1001,,0)</f>
        <v>No</v>
      </c>
    </row>
    <row r="780" spans="1:15" x14ac:dyDescent="0.3">
      <c r="A780" s="2" t="s">
        <v>4886</v>
      </c>
      <c r="B780" s="5">
        <v>43889</v>
      </c>
      <c r="C780" s="2" t="s">
        <v>4933</v>
      </c>
      <c r="D780" s="10" t="s">
        <v>6161</v>
      </c>
      <c r="E780" s="2">
        <v>2</v>
      </c>
      <c r="F780" s="2" t="str">
        <f>_xlfn.XLOOKUP(orders!C780,customers!$A$2:$A$1001,customers!$B$2:$B$1001,,0)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24"/>
        <v>19.02</v>
      </c>
      <c r="N780" t="str">
        <f t="shared" si="25"/>
        <v>Liberica</v>
      </c>
      <c r="O780" t="str">
        <f>_xlfn.XLOOKUP(OrderDetails[[#This Row],[Customer ID]],customers!$A$1:$A$1001,customers!$I$1:$I$1001,,0)</f>
        <v>Yes</v>
      </c>
    </row>
    <row r="781" spans="1:15" x14ac:dyDescent="0.3">
      <c r="A781" s="2" t="s">
        <v>4892</v>
      </c>
      <c r="B781" s="5">
        <v>43985</v>
      </c>
      <c r="C781" s="2" t="s">
        <v>4893</v>
      </c>
      <c r="D781" s="10" t="s">
        <v>6143</v>
      </c>
      <c r="E781" s="2">
        <v>6</v>
      </c>
      <c r="F781" s="2" t="str">
        <f>_xlfn.XLOOKUP(orders!C781,customers!$A$2:$A$1001,customers!$B$2:$B$1001,,0)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24"/>
        <v>77.699999999999989</v>
      </c>
      <c r="N781" t="str">
        <f t="shared" si="25"/>
        <v>Liberica</v>
      </c>
      <c r="O781" t="str">
        <f>_xlfn.XLOOKUP(OrderDetails[[#This Row],[Customer ID]],customers!$A$1:$A$1001,customers!$I$1:$I$1001,,0)</f>
        <v>Yes</v>
      </c>
    </row>
    <row r="782" spans="1:15" x14ac:dyDescent="0.3">
      <c r="A782" s="2" t="s">
        <v>4898</v>
      </c>
      <c r="B782" s="5">
        <v>43883</v>
      </c>
      <c r="C782" s="2" t="s">
        <v>4899</v>
      </c>
      <c r="D782" s="10" t="s">
        <v>6141</v>
      </c>
      <c r="E782" s="2">
        <v>3</v>
      </c>
      <c r="F782" s="2" t="str">
        <f>_xlfn.XLOOKUP(orders!C782,customers!$A$2:$A$1001,customers!$B$2:$B$1001,,0)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24"/>
        <v>41.25</v>
      </c>
      <c r="N782" t="str">
        <f t="shared" si="25"/>
        <v>Excelsa</v>
      </c>
      <c r="O782" t="str">
        <f>_xlfn.XLOOKUP(OrderDetails[[#This Row],[Customer ID]],customers!$A$1:$A$1001,customers!$I$1:$I$1001,,0)</f>
        <v>No</v>
      </c>
    </row>
    <row r="783" spans="1:15" x14ac:dyDescent="0.3">
      <c r="A783" s="2" t="s">
        <v>4903</v>
      </c>
      <c r="B783" s="5">
        <v>43778</v>
      </c>
      <c r="C783" s="2" t="s">
        <v>4904</v>
      </c>
      <c r="D783" s="10" t="s">
        <v>6164</v>
      </c>
      <c r="E783" s="2">
        <v>4</v>
      </c>
      <c r="F783" s="2" t="str">
        <f>_xlfn.XLOOKUP(orders!C783,customers!$A$2:$A$1001,customers!$B$2:$B$1001,,0)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24"/>
        <v>145.82</v>
      </c>
      <c r="N783" t="str">
        <f t="shared" si="25"/>
        <v>Liberica</v>
      </c>
      <c r="O783" t="str">
        <f>_xlfn.XLOOKUP(OrderDetails[[#This Row],[Customer ID]],customers!$A$1:$A$1001,customers!$I$1:$I$1001,,0)</f>
        <v>No</v>
      </c>
    </row>
    <row r="784" spans="1:15" x14ac:dyDescent="0.3">
      <c r="A784" s="2" t="s">
        <v>4909</v>
      </c>
      <c r="B784" s="5">
        <v>43897</v>
      </c>
      <c r="C784" s="2" t="s">
        <v>4910</v>
      </c>
      <c r="D784" s="10" t="s">
        <v>6184</v>
      </c>
      <c r="E784" s="2">
        <v>6</v>
      </c>
      <c r="F784" s="2" t="str">
        <f>_xlfn.XLOOKUP(orders!C784,customers!$A$2:$A$1001,customers!$B$2:$B$1001,,0)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24"/>
        <v>26.73</v>
      </c>
      <c r="N784" t="str">
        <f t="shared" si="25"/>
        <v>Excelsa</v>
      </c>
      <c r="O784" t="str">
        <f>_xlfn.XLOOKUP(OrderDetails[[#This Row],[Customer ID]],customers!$A$1:$A$1001,customers!$I$1:$I$1001,,0)</f>
        <v>No</v>
      </c>
    </row>
    <row r="785" spans="1:15" x14ac:dyDescent="0.3">
      <c r="A785" s="2" t="s">
        <v>4915</v>
      </c>
      <c r="B785" s="5">
        <v>44312</v>
      </c>
      <c r="C785" s="2" t="s">
        <v>4916</v>
      </c>
      <c r="D785" s="10" t="s">
        <v>6160</v>
      </c>
      <c r="E785" s="2">
        <v>5</v>
      </c>
      <c r="F785" s="2" t="str">
        <f>_xlfn.XLOOKUP(orders!C785,customers!$A$2:$A$1001,customers!$B$2:$B$1001,,0)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24"/>
        <v>43.650000000000006</v>
      </c>
      <c r="N785" t="str">
        <f t="shared" si="25"/>
        <v>Liberica</v>
      </c>
      <c r="O785" t="str">
        <f>_xlfn.XLOOKUP(OrderDetails[[#This Row],[Customer ID]],customers!$A$1:$A$1001,customers!$I$1:$I$1001,,0)</f>
        <v>Yes</v>
      </c>
    </row>
    <row r="786" spans="1:15" x14ac:dyDescent="0.3">
      <c r="A786" s="2" t="s">
        <v>4921</v>
      </c>
      <c r="B786" s="5">
        <v>44511</v>
      </c>
      <c r="C786" s="2" t="s">
        <v>4922</v>
      </c>
      <c r="D786" s="10" t="s">
        <v>6170</v>
      </c>
      <c r="E786" s="2">
        <v>2</v>
      </c>
      <c r="F786" s="2" t="str">
        <f>_xlfn.XLOOKUP(orders!C786,customers!$A$2:$A$1001,customers!$B$2:$B$1001,,0)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24"/>
        <v>31.7</v>
      </c>
      <c r="N786" t="str">
        <f t="shared" si="25"/>
        <v>Liberica</v>
      </c>
      <c r="O786" t="str">
        <f>_xlfn.XLOOKUP(OrderDetails[[#This Row],[Customer ID]],customers!$A$1:$A$1001,customers!$I$1:$I$1001,,0)</f>
        <v>No</v>
      </c>
    </row>
    <row r="787" spans="1:15" x14ac:dyDescent="0.3">
      <c r="A787" s="2" t="s">
        <v>4926</v>
      </c>
      <c r="B787" s="5">
        <v>44362</v>
      </c>
      <c r="C787" s="2" t="s">
        <v>4927</v>
      </c>
      <c r="D787" s="10" t="s">
        <v>6168</v>
      </c>
      <c r="E787" s="2">
        <v>1</v>
      </c>
      <c r="F787" s="2" t="str">
        <f>_xlfn.XLOOKUP(orders!C787,customers!$A$2:$A$1001,customers!$B$2:$B$1001,,0)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24"/>
        <v>22.884999999999998</v>
      </c>
      <c r="N787" t="str">
        <f t="shared" si="25"/>
        <v>Arabica</v>
      </c>
      <c r="O787" t="str">
        <f>_xlfn.XLOOKUP(OrderDetails[[#This Row],[Customer ID]],customers!$A$1:$A$1001,customers!$I$1:$I$1001,,0)</f>
        <v>No</v>
      </c>
    </row>
    <row r="788" spans="1:15" x14ac:dyDescent="0.3">
      <c r="A788" s="2" t="s">
        <v>4932</v>
      </c>
      <c r="B788" s="5">
        <v>43888</v>
      </c>
      <c r="C788" s="2" t="s">
        <v>4933</v>
      </c>
      <c r="D788" s="10" t="s">
        <v>6185</v>
      </c>
      <c r="E788" s="2">
        <v>1</v>
      </c>
      <c r="F788" s="2" t="str">
        <f>_xlfn.XLOOKUP(orders!C788,customers!$A$2:$A$1001,customers!$B$2:$B$1001,,0)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24"/>
        <v>27.945</v>
      </c>
      <c r="N788" t="str">
        <f t="shared" si="25"/>
        <v>Excelsa</v>
      </c>
      <c r="O788" t="str">
        <f>_xlfn.XLOOKUP(OrderDetails[[#This Row],[Customer ID]],customers!$A$1:$A$1001,customers!$I$1:$I$1001,,0)</f>
        <v>Yes</v>
      </c>
    </row>
    <row r="789" spans="1:15" x14ac:dyDescent="0.3">
      <c r="A789" s="2" t="s">
        <v>4938</v>
      </c>
      <c r="B789" s="5">
        <v>44305</v>
      </c>
      <c r="C789" s="2" t="s">
        <v>4939</v>
      </c>
      <c r="D789" s="10" t="s">
        <v>6141</v>
      </c>
      <c r="E789" s="2">
        <v>6</v>
      </c>
      <c r="F789" s="2" t="str">
        <f>_xlfn.XLOOKUP(orders!C789,customers!$A$2:$A$1001,customers!$B$2:$B$1001,,0)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24"/>
        <v>82.5</v>
      </c>
      <c r="N789" t="str">
        <f t="shared" si="25"/>
        <v>Excelsa</v>
      </c>
      <c r="O789" t="str">
        <f>_xlfn.XLOOKUP(OrderDetails[[#This Row],[Customer ID]],customers!$A$1:$A$1001,customers!$I$1:$I$1001,,0)</f>
        <v>Yes</v>
      </c>
    </row>
    <row r="790" spans="1:15" x14ac:dyDescent="0.3">
      <c r="A790" s="2" t="s">
        <v>4943</v>
      </c>
      <c r="B790" s="5">
        <v>44771</v>
      </c>
      <c r="C790" s="2" t="s">
        <v>4944</v>
      </c>
      <c r="D790" s="10" t="s">
        <v>6151</v>
      </c>
      <c r="E790" s="2">
        <v>2</v>
      </c>
      <c r="F790" s="2" t="str">
        <f>_xlfn.XLOOKUP(orders!C790,customers!$A$2:$A$1001,customers!$B$2:$B$1001,,0)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24"/>
        <v>45.769999999999996</v>
      </c>
      <c r="N790" t="str">
        <f t="shared" si="25"/>
        <v>Robusta</v>
      </c>
      <c r="O790" t="str">
        <f>_xlfn.XLOOKUP(OrderDetails[[#This Row],[Customer ID]],customers!$A$1:$A$1001,customers!$I$1:$I$1001,,0)</f>
        <v>Yes</v>
      </c>
    </row>
    <row r="791" spans="1:15" x14ac:dyDescent="0.3">
      <c r="A791" s="2" t="s">
        <v>4949</v>
      </c>
      <c r="B791" s="5">
        <v>43485</v>
      </c>
      <c r="C791" s="2" t="s">
        <v>4950</v>
      </c>
      <c r="D791" s="10" t="s">
        <v>6140</v>
      </c>
      <c r="E791" s="2">
        <v>6</v>
      </c>
      <c r="F791" s="2" t="str">
        <f>_xlfn.XLOOKUP(orders!C791,customers!$A$2:$A$1001,customers!$B$2:$B$1001,,0)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24"/>
        <v>77.699999999999989</v>
      </c>
      <c r="N791" t="str">
        <f t="shared" si="25"/>
        <v>Arabica</v>
      </c>
      <c r="O791" t="str">
        <f>_xlfn.XLOOKUP(OrderDetails[[#This Row],[Customer ID]],customers!$A$1:$A$1001,customers!$I$1:$I$1001,,0)</f>
        <v>No</v>
      </c>
    </row>
    <row r="792" spans="1:15" x14ac:dyDescent="0.3">
      <c r="A792" s="2" t="s">
        <v>4955</v>
      </c>
      <c r="B792" s="5">
        <v>44613</v>
      </c>
      <c r="C792" s="2" t="s">
        <v>4956</v>
      </c>
      <c r="D792" s="10" t="s">
        <v>6180</v>
      </c>
      <c r="E792" s="2">
        <v>3</v>
      </c>
      <c r="F792" s="2" t="str">
        <f>_xlfn.XLOOKUP(orders!C792,customers!$A$2:$A$1001,customers!$B$2:$B$1001,,0)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24"/>
        <v>23.31</v>
      </c>
      <c r="N792" t="str">
        <f t="shared" si="25"/>
        <v>Arabica</v>
      </c>
      <c r="O792" t="str">
        <f>_xlfn.XLOOKUP(OrderDetails[[#This Row],[Customer ID]],customers!$A$1:$A$1001,customers!$I$1:$I$1001,,0)</f>
        <v>No</v>
      </c>
    </row>
    <row r="793" spans="1:15" x14ac:dyDescent="0.3">
      <c r="A793" s="2" t="s">
        <v>4961</v>
      </c>
      <c r="B793" s="5">
        <v>43954</v>
      </c>
      <c r="C793" s="2" t="s">
        <v>4962</v>
      </c>
      <c r="D793" s="10" t="s">
        <v>6145</v>
      </c>
      <c r="E793" s="2">
        <v>5</v>
      </c>
      <c r="F793" s="2" t="str">
        <f>_xlfn.XLOOKUP(orders!C793,customers!$A$2:$A$1001,customers!$B$2:$B$1001,,0)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24"/>
        <v>23.774999999999999</v>
      </c>
      <c r="N793" t="str">
        <f t="shared" si="25"/>
        <v>Liberica</v>
      </c>
      <c r="O793" t="str">
        <f>_xlfn.XLOOKUP(OrderDetails[[#This Row],[Customer ID]],customers!$A$1:$A$1001,customers!$I$1:$I$1001,,0)</f>
        <v>Yes</v>
      </c>
    </row>
    <row r="794" spans="1:15" x14ac:dyDescent="0.3">
      <c r="A794" s="2" t="s">
        <v>4967</v>
      </c>
      <c r="B794" s="5">
        <v>43545</v>
      </c>
      <c r="C794" s="2" t="s">
        <v>4968</v>
      </c>
      <c r="D794" s="10" t="s">
        <v>6160</v>
      </c>
      <c r="E794" s="2">
        <v>6</v>
      </c>
      <c r="F794" s="2" t="str">
        <f>_xlfn.XLOOKUP(orders!C794,customers!$A$2:$A$1001,customers!$B$2:$B$1001,,0)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24"/>
        <v>52.38</v>
      </c>
      <c r="N794" t="str">
        <f t="shared" si="25"/>
        <v>Liberica</v>
      </c>
      <c r="O794" t="str">
        <f>_xlfn.XLOOKUP(OrderDetails[[#This Row],[Customer ID]],customers!$A$1:$A$1001,customers!$I$1:$I$1001,,0)</f>
        <v>Yes</v>
      </c>
    </row>
    <row r="795" spans="1:15" x14ac:dyDescent="0.3">
      <c r="A795" s="2" t="s">
        <v>4973</v>
      </c>
      <c r="B795" s="5">
        <v>43629</v>
      </c>
      <c r="C795" s="2" t="s">
        <v>4974</v>
      </c>
      <c r="D795" s="10" t="s">
        <v>6178</v>
      </c>
      <c r="E795" s="2">
        <v>5</v>
      </c>
      <c r="F795" s="2" t="str">
        <f>_xlfn.XLOOKUP(orders!C795,customers!$A$2:$A$1001,customers!$B$2:$B$1001,,0)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24"/>
        <v>17.924999999999997</v>
      </c>
      <c r="N795" t="str">
        <f t="shared" si="25"/>
        <v>Robusta</v>
      </c>
      <c r="O795" t="str">
        <f>_xlfn.XLOOKUP(OrderDetails[[#This Row],[Customer ID]],customers!$A$1:$A$1001,customers!$I$1:$I$1001,,0)</f>
        <v>No</v>
      </c>
    </row>
    <row r="796" spans="1:15" x14ac:dyDescent="0.3">
      <c r="A796" s="2" t="s">
        <v>4979</v>
      </c>
      <c r="B796" s="5">
        <v>43987</v>
      </c>
      <c r="C796" s="2" t="s">
        <v>4980</v>
      </c>
      <c r="D796" s="10" t="s">
        <v>6182</v>
      </c>
      <c r="E796" s="2">
        <v>5</v>
      </c>
      <c r="F796" s="2" t="str">
        <f>_xlfn.XLOOKUP(orders!C796,customers!$A$2:$A$1001,customers!$B$2:$B$1001,,0)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24"/>
        <v>148.92499999999998</v>
      </c>
      <c r="N796" t="str">
        <f t="shared" si="25"/>
        <v>Arabica</v>
      </c>
      <c r="O796" t="str">
        <f>_xlfn.XLOOKUP(OrderDetails[[#This Row],[Customer ID]],customers!$A$1:$A$1001,customers!$I$1:$I$1001,,0)</f>
        <v>No</v>
      </c>
    </row>
    <row r="797" spans="1:15" x14ac:dyDescent="0.3">
      <c r="A797" s="2" t="s">
        <v>4985</v>
      </c>
      <c r="B797" s="5">
        <v>43540</v>
      </c>
      <c r="C797" s="2" t="s">
        <v>4986</v>
      </c>
      <c r="D797" s="10" t="s">
        <v>6173</v>
      </c>
      <c r="E797" s="2">
        <v>4</v>
      </c>
      <c r="F797" s="2" t="str">
        <f>_xlfn.XLOOKUP(orders!C797,customers!$A$2:$A$1001,customers!$B$2:$B$1001,,0)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24"/>
        <v>28.679999999999996</v>
      </c>
      <c r="N797" t="str">
        <f t="shared" si="25"/>
        <v>Robusta</v>
      </c>
      <c r="O797" t="str">
        <f>_xlfn.XLOOKUP(OrderDetails[[#This Row],[Customer ID]],customers!$A$1:$A$1001,customers!$I$1:$I$1001,,0)</f>
        <v>No</v>
      </c>
    </row>
    <row r="798" spans="1:15" x14ac:dyDescent="0.3">
      <c r="A798" s="2" t="s">
        <v>4991</v>
      </c>
      <c r="B798" s="5">
        <v>44533</v>
      </c>
      <c r="C798" s="2" t="s">
        <v>4992</v>
      </c>
      <c r="D798" s="10" t="s">
        <v>6161</v>
      </c>
      <c r="E798" s="2">
        <v>1</v>
      </c>
      <c r="F798" s="2" t="str">
        <f>_xlfn.XLOOKUP(orders!C798,customers!$A$2:$A$1001,customers!$B$2:$B$1001,,0)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24"/>
        <v>9.51</v>
      </c>
      <c r="N798" t="str">
        <f t="shared" si="25"/>
        <v>Liberica</v>
      </c>
      <c r="O798" t="str">
        <f>_xlfn.XLOOKUP(OrderDetails[[#This Row],[Customer ID]],customers!$A$1:$A$1001,customers!$I$1:$I$1001,,0)</f>
        <v>No</v>
      </c>
    </row>
    <row r="799" spans="1:15" x14ac:dyDescent="0.3">
      <c r="A799" s="2" t="s">
        <v>4996</v>
      </c>
      <c r="B799" s="5">
        <v>44751</v>
      </c>
      <c r="C799" s="2" t="s">
        <v>4997</v>
      </c>
      <c r="D799" s="10" t="s">
        <v>6180</v>
      </c>
      <c r="E799" s="2">
        <v>4</v>
      </c>
      <c r="F799" s="2" t="str">
        <f>_xlfn.XLOOKUP(orders!C799,customers!$A$2:$A$1001,customers!$B$2:$B$1001,,0)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24"/>
        <v>31.08</v>
      </c>
      <c r="N799" t="str">
        <f t="shared" si="25"/>
        <v>Arabica</v>
      </c>
      <c r="O799" t="str">
        <f>_xlfn.XLOOKUP(OrderDetails[[#This Row],[Customer ID]],customers!$A$1:$A$1001,customers!$I$1:$I$1001,,0)</f>
        <v>No</v>
      </c>
    </row>
    <row r="800" spans="1:15" x14ac:dyDescent="0.3">
      <c r="A800" s="2" t="s">
        <v>5002</v>
      </c>
      <c r="B800" s="5">
        <v>43950</v>
      </c>
      <c r="C800" s="2" t="s">
        <v>5003</v>
      </c>
      <c r="D800" s="10" t="s">
        <v>6163</v>
      </c>
      <c r="E800" s="2">
        <v>3</v>
      </c>
      <c r="F800" s="2" t="str">
        <f>_xlfn.XLOOKUP(orders!C800,customers!$A$2:$A$1001,customers!$B$2:$B$1001,,0)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24"/>
        <v>8.0549999999999997</v>
      </c>
      <c r="N800" t="str">
        <f t="shared" si="25"/>
        <v>Robusta</v>
      </c>
      <c r="O800" t="str">
        <f>_xlfn.XLOOKUP(OrderDetails[[#This Row],[Customer ID]],customers!$A$1:$A$1001,customers!$I$1:$I$1001,,0)</f>
        <v>Yes</v>
      </c>
    </row>
    <row r="801" spans="1:15" x14ac:dyDescent="0.3">
      <c r="A801" s="2" t="s">
        <v>5008</v>
      </c>
      <c r="B801" s="5">
        <v>44588</v>
      </c>
      <c r="C801" s="2" t="s">
        <v>5009</v>
      </c>
      <c r="D801" s="10" t="s">
        <v>6183</v>
      </c>
      <c r="E801" s="2">
        <v>3</v>
      </c>
      <c r="F801" s="2" t="str">
        <f>_xlfn.XLOOKUP(orders!C801,customers!$A$2:$A$1001,customers!$B$2:$B$1001,,0)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24"/>
        <v>36.450000000000003</v>
      </c>
      <c r="N801" t="str">
        <f t="shared" si="25"/>
        <v>Excelsa</v>
      </c>
      <c r="O801" t="str">
        <f>_xlfn.XLOOKUP(OrderDetails[[#This Row],[Customer ID]],customers!$A$1:$A$1001,customers!$I$1:$I$1001,,0)</f>
        <v>Yes</v>
      </c>
    </row>
    <row r="802" spans="1:15" x14ac:dyDescent="0.3">
      <c r="A802" s="2" t="s">
        <v>5012</v>
      </c>
      <c r="B802" s="5">
        <v>44240</v>
      </c>
      <c r="C802" s="2" t="s">
        <v>5013</v>
      </c>
      <c r="D802" s="10" t="s">
        <v>6163</v>
      </c>
      <c r="E802" s="2">
        <v>6</v>
      </c>
      <c r="F802" s="2" t="str">
        <f>_xlfn.XLOOKUP(orders!C802,customers!$A$2:$A$1001,customers!$B$2:$B$1001,,0)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24"/>
        <v>16.11</v>
      </c>
      <c r="N802" t="str">
        <f t="shared" si="25"/>
        <v>Robusta</v>
      </c>
      <c r="O802" t="str">
        <f>_xlfn.XLOOKUP(OrderDetails[[#This Row],[Customer ID]],customers!$A$1:$A$1001,customers!$I$1:$I$1001,,0)</f>
        <v>No</v>
      </c>
    </row>
    <row r="803" spans="1:15" x14ac:dyDescent="0.3">
      <c r="A803" s="2" t="s">
        <v>5018</v>
      </c>
      <c r="B803" s="5">
        <v>44025</v>
      </c>
      <c r="C803" s="2" t="s">
        <v>5019</v>
      </c>
      <c r="D803" s="10" t="s">
        <v>6149</v>
      </c>
      <c r="E803" s="2">
        <v>2</v>
      </c>
      <c r="F803" s="2" t="str">
        <f>_xlfn.XLOOKUP(orders!C803,customers!$A$2:$A$1001,customers!$B$2:$B$1001,,0)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24"/>
        <v>41.169999999999995</v>
      </c>
      <c r="N803" t="str">
        <f t="shared" si="25"/>
        <v>Robusta</v>
      </c>
      <c r="O803" t="str">
        <f>_xlfn.XLOOKUP(OrderDetails[[#This Row],[Customer ID]],customers!$A$1:$A$1001,customers!$I$1:$I$1001,,0)</f>
        <v>Yes</v>
      </c>
    </row>
    <row r="804" spans="1:15" x14ac:dyDescent="0.3">
      <c r="A804" s="2" t="s">
        <v>5024</v>
      </c>
      <c r="B804" s="5">
        <v>43902</v>
      </c>
      <c r="C804" s="2" t="s">
        <v>5025</v>
      </c>
      <c r="D804" s="10" t="s">
        <v>6163</v>
      </c>
      <c r="E804" s="2">
        <v>4</v>
      </c>
      <c r="F804" s="2" t="str">
        <f>_xlfn.XLOOKUP(orders!C804,customers!$A$2:$A$1001,customers!$B$2:$B$1001,,0)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24"/>
        <v>10.739999999999998</v>
      </c>
      <c r="N804" t="str">
        <f t="shared" si="25"/>
        <v>Robusta</v>
      </c>
      <c r="O804" t="str">
        <f>_xlfn.XLOOKUP(OrderDetails[[#This Row],[Customer ID]],customers!$A$1:$A$1001,customers!$I$1:$I$1001,,0)</f>
        <v>No</v>
      </c>
    </row>
    <row r="805" spans="1:15" x14ac:dyDescent="0.3">
      <c r="A805" s="2" t="s">
        <v>5030</v>
      </c>
      <c r="B805" s="5">
        <v>43955</v>
      </c>
      <c r="C805" s="2" t="s">
        <v>5031</v>
      </c>
      <c r="D805" s="10" t="s">
        <v>6166</v>
      </c>
      <c r="E805" s="2">
        <v>4</v>
      </c>
      <c r="F805" s="2" t="str">
        <f>_xlfn.XLOOKUP(orders!C805,customers!$A$2:$A$1001,customers!$B$2:$B$1001,,0)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24"/>
        <v>126.49999999999999</v>
      </c>
      <c r="N805" t="str">
        <f t="shared" si="25"/>
        <v>Excelsa</v>
      </c>
      <c r="O805" t="str">
        <f>_xlfn.XLOOKUP(OrderDetails[[#This Row],[Customer ID]],customers!$A$1:$A$1001,customers!$I$1:$I$1001,,0)</f>
        <v>No</v>
      </c>
    </row>
    <row r="806" spans="1:15" x14ac:dyDescent="0.3">
      <c r="A806" s="2" t="s">
        <v>5035</v>
      </c>
      <c r="B806" s="5">
        <v>44289</v>
      </c>
      <c r="C806" s="2" t="s">
        <v>5036</v>
      </c>
      <c r="D806" s="10" t="s">
        <v>6179</v>
      </c>
      <c r="E806" s="2">
        <v>2</v>
      </c>
      <c r="F806" s="2" t="str">
        <f>_xlfn.XLOOKUP(orders!C806,customers!$A$2:$A$1001,customers!$B$2:$B$1001,,0)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24"/>
        <v>23.9</v>
      </c>
      <c r="N806" t="str">
        <f t="shared" si="25"/>
        <v>Robusta</v>
      </c>
      <c r="O806" t="str">
        <f>_xlfn.XLOOKUP(OrderDetails[[#This Row],[Customer ID]],customers!$A$1:$A$1001,customers!$I$1:$I$1001,,0)</f>
        <v>No</v>
      </c>
    </row>
    <row r="807" spans="1:15" x14ac:dyDescent="0.3">
      <c r="A807" s="2" t="s">
        <v>5040</v>
      </c>
      <c r="B807" s="5">
        <v>44713</v>
      </c>
      <c r="C807" s="2" t="s">
        <v>5041</v>
      </c>
      <c r="D807" s="10" t="s">
        <v>6146</v>
      </c>
      <c r="E807" s="2">
        <v>1</v>
      </c>
      <c r="F807" s="2" t="str">
        <f>_xlfn.XLOOKUP(orders!C807,customers!$A$2:$A$1001,customers!$B$2:$B$1001,,0)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24"/>
        <v>5.97</v>
      </c>
      <c r="N807" t="str">
        <f t="shared" si="25"/>
        <v>Robusta</v>
      </c>
      <c r="O807" t="str">
        <f>_xlfn.XLOOKUP(OrderDetails[[#This Row],[Customer ID]],customers!$A$1:$A$1001,customers!$I$1:$I$1001,,0)</f>
        <v>No</v>
      </c>
    </row>
    <row r="808" spans="1:15" x14ac:dyDescent="0.3">
      <c r="A808" s="2" t="s">
        <v>5046</v>
      </c>
      <c r="B808" s="5">
        <v>44241</v>
      </c>
      <c r="C808" s="2" t="s">
        <v>5047</v>
      </c>
      <c r="D808" s="10" t="s">
        <v>6150</v>
      </c>
      <c r="E808" s="2">
        <v>2</v>
      </c>
      <c r="F808" s="2" t="str">
        <f>_xlfn.XLOOKUP(orders!C808,customers!$A$2:$A$1001,customers!$B$2:$B$1001,,0)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24"/>
        <v>7.77</v>
      </c>
      <c r="N808" t="str">
        <f t="shared" si="25"/>
        <v>Liberica</v>
      </c>
      <c r="O808" t="str">
        <f>_xlfn.XLOOKUP(OrderDetails[[#This Row],[Customer ID]],customers!$A$1:$A$1001,customers!$I$1:$I$1001,,0)</f>
        <v>Yes</v>
      </c>
    </row>
    <row r="809" spans="1:15" x14ac:dyDescent="0.3">
      <c r="A809" s="2" t="s">
        <v>5050</v>
      </c>
      <c r="B809" s="5">
        <v>44543</v>
      </c>
      <c r="C809" s="2" t="s">
        <v>5051</v>
      </c>
      <c r="D809" s="10" t="s">
        <v>6169</v>
      </c>
      <c r="E809" s="2">
        <v>3</v>
      </c>
      <c r="F809" s="2" t="str">
        <f>_xlfn.XLOOKUP(orders!C809,customers!$A$2:$A$1001,customers!$B$2:$B$1001,,0)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24"/>
        <v>23.31</v>
      </c>
      <c r="N809" t="str">
        <f t="shared" si="25"/>
        <v>Liberica</v>
      </c>
      <c r="O809" t="str">
        <f>_xlfn.XLOOKUP(OrderDetails[[#This Row],[Customer ID]],customers!$A$1:$A$1001,customers!$I$1:$I$1001,,0)</f>
        <v>No</v>
      </c>
    </row>
    <row r="810" spans="1:15" x14ac:dyDescent="0.3">
      <c r="A810" s="2" t="s">
        <v>5056</v>
      </c>
      <c r="B810" s="5">
        <v>43868</v>
      </c>
      <c r="C810" s="2" t="s">
        <v>5113</v>
      </c>
      <c r="D810" s="10" t="s">
        <v>6142</v>
      </c>
      <c r="E810" s="2">
        <v>5</v>
      </c>
      <c r="F810" s="2" t="str">
        <f>_xlfn.XLOOKUP(orders!C810,customers!$A$2:$A$1001,customers!$B$2:$B$1001,,0)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24"/>
        <v>137.42499999999998</v>
      </c>
      <c r="N810" t="str">
        <f t="shared" si="25"/>
        <v>Robusta</v>
      </c>
      <c r="O810" t="str">
        <f>_xlfn.XLOOKUP(OrderDetails[[#This Row],[Customer ID]],customers!$A$1:$A$1001,customers!$I$1:$I$1001,,0)</f>
        <v>No</v>
      </c>
    </row>
    <row r="811" spans="1:15" x14ac:dyDescent="0.3">
      <c r="A811" s="2" t="s">
        <v>5062</v>
      </c>
      <c r="B811" s="5">
        <v>44235</v>
      </c>
      <c r="C811" s="2" t="s">
        <v>5063</v>
      </c>
      <c r="D811" s="10" t="s">
        <v>6163</v>
      </c>
      <c r="E811" s="2">
        <v>3</v>
      </c>
      <c r="F811" s="2" t="str">
        <f>_xlfn.XLOOKUP(orders!C811,customers!$A$2:$A$1001,customers!$B$2:$B$1001,,0)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24"/>
        <v>8.0549999999999997</v>
      </c>
      <c r="N811" t="str">
        <f t="shared" si="25"/>
        <v>Robusta</v>
      </c>
      <c r="O811" t="str">
        <f>_xlfn.XLOOKUP(OrderDetails[[#This Row],[Customer ID]],customers!$A$1:$A$1001,customers!$I$1:$I$1001,,0)</f>
        <v>Yes</v>
      </c>
    </row>
    <row r="812" spans="1:15" x14ac:dyDescent="0.3">
      <c r="A812" s="2" t="s">
        <v>5067</v>
      </c>
      <c r="B812" s="5">
        <v>44054</v>
      </c>
      <c r="C812" s="2" t="s">
        <v>5068</v>
      </c>
      <c r="D812" s="10" t="s">
        <v>6161</v>
      </c>
      <c r="E812" s="2">
        <v>3</v>
      </c>
      <c r="F812" s="2" t="str">
        <f>_xlfn.XLOOKUP(orders!C812,customers!$A$2:$A$1001,customers!$B$2:$B$1001,,0)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24"/>
        <v>28.53</v>
      </c>
      <c r="N812" t="str">
        <f t="shared" si="25"/>
        <v>Liberica</v>
      </c>
      <c r="O812" t="str">
        <f>_xlfn.XLOOKUP(OrderDetails[[#This Row],[Customer ID]],customers!$A$1:$A$1001,customers!$I$1:$I$1001,,0)</f>
        <v>No</v>
      </c>
    </row>
    <row r="813" spans="1:15" x14ac:dyDescent="0.3">
      <c r="A813" s="2" t="s">
        <v>5073</v>
      </c>
      <c r="B813" s="5">
        <v>44114</v>
      </c>
      <c r="C813" s="2" t="s">
        <v>5074</v>
      </c>
      <c r="D813" s="10" t="s">
        <v>6155</v>
      </c>
      <c r="E813" s="2">
        <v>6</v>
      </c>
      <c r="F813" s="2" t="str">
        <f>_xlfn.XLOOKUP(orders!C813,customers!$A$2:$A$1001,customers!$B$2:$B$1001,,0)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24"/>
        <v>67.5</v>
      </c>
      <c r="N813" t="str">
        <f t="shared" si="25"/>
        <v>Arabica</v>
      </c>
      <c r="O813" t="str">
        <f>_xlfn.XLOOKUP(OrderDetails[[#This Row],[Customer ID]],customers!$A$1:$A$1001,customers!$I$1:$I$1001,,0)</f>
        <v>Yes</v>
      </c>
    </row>
    <row r="814" spans="1:15" x14ac:dyDescent="0.3">
      <c r="A814" s="2" t="s">
        <v>5073</v>
      </c>
      <c r="B814" s="5">
        <v>44114</v>
      </c>
      <c r="C814" s="2" t="s">
        <v>5074</v>
      </c>
      <c r="D814" s="10" t="s">
        <v>6165</v>
      </c>
      <c r="E814" s="2">
        <v>6</v>
      </c>
      <c r="F814" s="2" t="str">
        <f>_xlfn.XLOOKUP(orders!C814,customers!$A$2:$A$1001,customers!$B$2:$B$1001,,0)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24"/>
        <v>178.70999999999998</v>
      </c>
      <c r="N814" t="str">
        <f t="shared" si="25"/>
        <v>Liberica</v>
      </c>
      <c r="O814" t="str">
        <f>_xlfn.XLOOKUP(OrderDetails[[#This Row],[Customer ID]],customers!$A$1:$A$1001,customers!$I$1:$I$1001,,0)</f>
        <v>Yes</v>
      </c>
    </row>
    <row r="815" spans="1:15" x14ac:dyDescent="0.3">
      <c r="A815" s="2" t="s">
        <v>5084</v>
      </c>
      <c r="B815" s="5">
        <v>44173</v>
      </c>
      <c r="C815" s="2" t="s">
        <v>5085</v>
      </c>
      <c r="D815" s="10" t="s">
        <v>6166</v>
      </c>
      <c r="E815" s="2">
        <v>1</v>
      </c>
      <c r="F815" s="2" t="str">
        <f>_xlfn.XLOOKUP(orders!C815,customers!$A$2:$A$1001,customers!$B$2:$B$1001,,0)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24"/>
        <v>31.624999999999996</v>
      </c>
      <c r="N815" t="str">
        <f t="shared" si="25"/>
        <v>Excelsa</v>
      </c>
      <c r="O815" t="str">
        <f>_xlfn.XLOOKUP(OrderDetails[[#This Row],[Customer ID]],customers!$A$1:$A$1001,customers!$I$1:$I$1001,,0)</f>
        <v>Yes</v>
      </c>
    </row>
    <row r="816" spans="1:15" x14ac:dyDescent="0.3">
      <c r="A816" s="2" t="s">
        <v>5090</v>
      </c>
      <c r="B816" s="5">
        <v>43573</v>
      </c>
      <c r="C816" s="2" t="s">
        <v>5091</v>
      </c>
      <c r="D816" s="10" t="s">
        <v>6184</v>
      </c>
      <c r="E816" s="2">
        <v>2</v>
      </c>
      <c r="F816" s="2" t="str">
        <f>_xlfn.XLOOKUP(orders!C816,customers!$A$2:$A$1001,customers!$B$2:$B$1001,,0)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24"/>
        <v>8.91</v>
      </c>
      <c r="N816" t="str">
        <f t="shared" si="25"/>
        <v>Excelsa</v>
      </c>
      <c r="O816" t="str">
        <f>_xlfn.XLOOKUP(OrderDetails[[#This Row],[Customer ID]],customers!$A$1:$A$1001,customers!$I$1:$I$1001,,0)</f>
        <v>No</v>
      </c>
    </row>
    <row r="817" spans="1:15" x14ac:dyDescent="0.3">
      <c r="A817" s="2" t="s">
        <v>5096</v>
      </c>
      <c r="B817" s="5">
        <v>44200</v>
      </c>
      <c r="C817" s="2" t="s">
        <v>5097</v>
      </c>
      <c r="D817" s="10" t="s">
        <v>6146</v>
      </c>
      <c r="E817" s="2">
        <v>6</v>
      </c>
      <c r="F817" s="2" t="str">
        <f>_xlfn.XLOOKUP(orders!C817,customers!$A$2:$A$1001,customers!$B$2:$B$1001,,0)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24"/>
        <v>35.82</v>
      </c>
      <c r="N817" t="str">
        <f t="shared" si="25"/>
        <v>Robusta</v>
      </c>
      <c r="O817" t="str">
        <f>_xlfn.XLOOKUP(OrderDetails[[#This Row],[Customer ID]],customers!$A$1:$A$1001,customers!$I$1:$I$1001,,0)</f>
        <v>No</v>
      </c>
    </row>
    <row r="818" spans="1:15" x14ac:dyDescent="0.3">
      <c r="A818" s="2" t="s">
        <v>5102</v>
      </c>
      <c r="B818" s="5">
        <v>43534</v>
      </c>
      <c r="C818" s="2" t="s">
        <v>5103</v>
      </c>
      <c r="D818" s="10" t="s">
        <v>6161</v>
      </c>
      <c r="E818" s="2">
        <v>4</v>
      </c>
      <c r="F818" s="2" t="str">
        <f>_xlfn.XLOOKUP(orders!C818,customers!$A$2:$A$1001,customers!$B$2:$B$1001,,0)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24"/>
        <v>38.04</v>
      </c>
      <c r="N818" t="str">
        <f t="shared" si="25"/>
        <v>Liberica</v>
      </c>
      <c r="O818" t="str">
        <f>_xlfn.XLOOKUP(OrderDetails[[#This Row],[Customer ID]],customers!$A$1:$A$1001,customers!$I$1:$I$1001,,0)</f>
        <v>No</v>
      </c>
    </row>
    <row r="819" spans="1:15" x14ac:dyDescent="0.3">
      <c r="A819" s="2" t="s">
        <v>5107</v>
      </c>
      <c r="B819" s="5">
        <v>43798</v>
      </c>
      <c r="C819" s="2" t="s">
        <v>5108</v>
      </c>
      <c r="D819" s="10" t="s">
        <v>6169</v>
      </c>
      <c r="E819" s="2">
        <v>2</v>
      </c>
      <c r="F819" s="2" t="str">
        <f>_xlfn.XLOOKUP(orders!C819,customers!$A$2:$A$1001,customers!$B$2:$B$1001,,0)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24"/>
        <v>15.54</v>
      </c>
      <c r="N819" t="str">
        <f t="shared" si="25"/>
        <v>Liberica</v>
      </c>
      <c r="O819" t="str">
        <f>_xlfn.XLOOKUP(OrderDetails[[#This Row],[Customer ID]],customers!$A$1:$A$1001,customers!$I$1:$I$1001,,0)</f>
        <v>No</v>
      </c>
    </row>
    <row r="820" spans="1:15" x14ac:dyDescent="0.3">
      <c r="A820" s="2" t="s">
        <v>5112</v>
      </c>
      <c r="B820" s="5">
        <v>44761</v>
      </c>
      <c r="C820" s="2" t="s">
        <v>5113</v>
      </c>
      <c r="D820" s="10" t="s">
        <v>6170</v>
      </c>
      <c r="E820" s="2">
        <v>5</v>
      </c>
      <c r="F820" s="2" t="str">
        <f>_xlfn.XLOOKUP(orders!C820,customers!$A$2:$A$1001,customers!$B$2:$B$1001,,0)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24"/>
        <v>79.25</v>
      </c>
      <c r="N820" t="str">
        <f t="shared" si="25"/>
        <v>Liberica</v>
      </c>
      <c r="O820" t="str">
        <f>_xlfn.XLOOKUP(OrderDetails[[#This Row],[Customer ID]],customers!$A$1:$A$1001,customers!$I$1:$I$1001,,0)</f>
        <v>No</v>
      </c>
    </row>
    <row r="821" spans="1:15" x14ac:dyDescent="0.3">
      <c r="A821" s="2" t="s">
        <v>5117</v>
      </c>
      <c r="B821" s="5">
        <v>44008</v>
      </c>
      <c r="C821" s="2" t="s">
        <v>5118</v>
      </c>
      <c r="D821" s="10" t="s">
        <v>6145</v>
      </c>
      <c r="E821" s="2">
        <v>1</v>
      </c>
      <c r="F821" s="2" t="str">
        <f>_xlfn.XLOOKUP(orders!C821,customers!$A$2:$A$1001,customers!$B$2:$B$1001,,0)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24"/>
        <v>4.7549999999999999</v>
      </c>
      <c r="N821" t="str">
        <f t="shared" si="25"/>
        <v>Liberica</v>
      </c>
      <c r="O821" t="str">
        <f>_xlfn.XLOOKUP(OrderDetails[[#This Row],[Customer ID]],customers!$A$1:$A$1001,customers!$I$1:$I$1001,,0)</f>
        <v>Yes</v>
      </c>
    </row>
    <row r="822" spans="1:15" x14ac:dyDescent="0.3">
      <c r="A822" s="2" t="s">
        <v>5123</v>
      </c>
      <c r="B822" s="5">
        <v>43510</v>
      </c>
      <c r="C822" s="2" t="s">
        <v>5124</v>
      </c>
      <c r="D822" s="10" t="s">
        <v>6141</v>
      </c>
      <c r="E822" s="2">
        <v>4</v>
      </c>
      <c r="F822" s="2" t="str">
        <f>_xlfn.XLOOKUP(orders!C822,customers!$A$2:$A$1001,customers!$B$2:$B$1001,,0)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24"/>
        <v>55</v>
      </c>
      <c r="N822" t="str">
        <f t="shared" si="25"/>
        <v>Excelsa</v>
      </c>
      <c r="O822" t="str">
        <f>_xlfn.XLOOKUP(OrderDetails[[#This Row],[Customer ID]],customers!$A$1:$A$1001,customers!$I$1:$I$1001,,0)</f>
        <v>Yes</v>
      </c>
    </row>
    <row r="823" spans="1:15" x14ac:dyDescent="0.3">
      <c r="A823" s="2" t="s">
        <v>5129</v>
      </c>
      <c r="B823" s="5">
        <v>44144</v>
      </c>
      <c r="C823" s="2" t="s">
        <v>5130</v>
      </c>
      <c r="D823" s="10" t="s">
        <v>6172</v>
      </c>
      <c r="E823" s="2">
        <v>5</v>
      </c>
      <c r="F823" s="2" t="str">
        <f>_xlfn.XLOOKUP(orders!C823,customers!$A$2:$A$1001,customers!$B$2:$B$1001,,0)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24"/>
        <v>26.849999999999994</v>
      </c>
      <c r="N823" t="str">
        <f t="shared" si="25"/>
        <v>Robusta</v>
      </c>
      <c r="O823" t="str">
        <f>_xlfn.XLOOKUP(OrderDetails[[#This Row],[Customer ID]],customers!$A$1:$A$1001,customers!$I$1:$I$1001,,0)</f>
        <v>No</v>
      </c>
    </row>
    <row r="824" spans="1:15" x14ac:dyDescent="0.3">
      <c r="A824" s="2" t="s">
        <v>5135</v>
      </c>
      <c r="B824" s="5">
        <v>43585</v>
      </c>
      <c r="C824" s="2" t="s">
        <v>5136</v>
      </c>
      <c r="D824" s="10" t="s">
        <v>6148</v>
      </c>
      <c r="E824" s="2">
        <v>4</v>
      </c>
      <c r="F824" s="2" t="str">
        <f>_xlfn.XLOOKUP(orders!C824,customers!$A$2:$A$1001,customers!$B$2:$B$1001,,0)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24"/>
        <v>136.61999999999998</v>
      </c>
      <c r="N824" t="str">
        <f t="shared" si="25"/>
        <v>Excelsa</v>
      </c>
      <c r="O824" t="str">
        <f>_xlfn.XLOOKUP(OrderDetails[[#This Row],[Customer ID]],customers!$A$1:$A$1001,customers!$I$1:$I$1001,,0)</f>
        <v>No</v>
      </c>
    </row>
    <row r="825" spans="1:15" x14ac:dyDescent="0.3">
      <c r="A825" s="2" t="s">
        <v>5141</v>
      </c>
      <c r="B825" s="5">
        <v>44134</v>
      </c>
      <c r="C825" s="2" t="s">
        <v>5142</v>
      </c>
      <c r="D825" s="10" t="s">
        <v>6170</v>
      </c>
      <c r="E825" s="2">
        <v>3</v>
      </c>
      <c r="F825" s="2" t="str">
        <f>_xlfn.XLOOKUP(orders!C825,customers!$A$2:$A$1001,customers!$B$2:$B$1001,,0)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24"/>
        <v>47.55</v>
      </c>
      <c r="N825" t="str">
        <f t="shared" si="25"/>
        <v>Liberica</v>
      </c>
      <c r="O825" t="str">
        <f>_xlfn.XLOOKUP(OrderDetails[[#This Row],[Customer ID]],customers!$A$1:$A$1001,customers!$I$1:$I$1001,,0)</f>
        <v>Yes</v>
      </c>
    </row>
    <row r="826" spans="1:15" x14ac:dyDescent="0.3">
      <c r="A826" s="2" t="s">
        <v>5147</v>
      </c>
      <c r="B826" s="5">
        <v>43781</v>
      </c>
      <c r="C826" s="2" t="s">
        <v>5148</v>
      </c>
      <c r="D826" s="10" t="s">
        <v>6152</v>
      </c>
      <c r="E826" s="2">
        <v>5</v>
      </c>
      <c r="F826" s="2" t="str">
        <f>_xlfn.XLOOKUP(orders!C826,customers!$A$2:$A$1001,customers!$B$2:$B$1001,,0)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24"/>
        <v>16.875</v>
      </c>
      <c r="N826" t="str">
        <f t="shared" si="25"/>
        <v>Arabica</v>
      </c>
      <c r="O826" t="str">
        <f>_xlfn.XLOOKUP(OrderDetails[[#This Row],[Customer ID]],customers!$A$1:$A$1001,customers!$I$1:$I$1001,,0)</f>
        <v>Yes</v>
      </c>
    </row>
    <row r="827" spans="1:15" x14ac:dyDescent="0.3">
      <c r="A827" s="2" t="s">
        <v>5152</v>
      </c>
      <c r="B827" s="5">
        <v>44603</v>
      </c>
      <c r="C827" s="2" t="s">
        <v>5188</v>
      </c>
      <c r="D827" s="10" t="s">
        <v>6147</v>
      </c>
      <c r="E827" s="2">
        <v>3</v>
      </c>
      <c r="F827" s="2" t="str">
        <f>_xlfn.XLOOKUP(orders!C827,customers!$A$2:$A$1001,customers!$B$2:$B$1001,,0)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24"/>
        <v>29.849999999999998</v>
      </c>
      <c r="N827" t="str">
        <f t="shared" si="25"/>
        <v>Arabica</v>
      </c>
      <c r="O827" t="str">
        <f>_xlfn.XLOOKUP(OrderDetails[[#This Row],[Customer ID]],customers!$A$1:$A$1001,customers!$I$1:$I$1001,,0)</f>
        <v>Yes</v>
      </c>
    </row>
    <row r="828" spans="1:15" x14ac:dyDescent="0.3">
      <c r="A828" s="2" t="s">
        <v>5158</v>
      </c>
      <c r="B828" s="5">
        <v>44283</v>
      </c>
      <c r="C828" s="2" t="s">
        <v>5159</v>
      </c>
      <c r="D828" s="10" t="s">
        <v>6139</v>
      </c>
      <c r="E828" s="2">
        <v>5</v>
      </c>
      <c r="F828" s="2" t="str">
        <f>_xlfn.XLOOKUP(orders!C828,customers!$A$2:$A$1001,customers!$B$2:$B$1001,,0)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24"/>
        <v>41.25</v>
      </c>
      <c r="N828" t="str">
        <f t="shared" si="25"/>
        <v>Excelsa</v>
      </c>
      <c r="O828" t="str">
        <f>_xlfn.XLOOKUP(OrderDetails[[#This Row],[Customer ID]],customers!$A$1:$A$1001,customers!$I$1:$I$1001,,0)</f>
        <v>Yes</v>
      </c>
    </row>
    <row r="829" spans="1:15" x14ac:dyDescent="0.3">
      <c r="A829" s="2" t="s">
        <v>5164</v>
      </c>
      <c r="B829" s="5">
        <v>44540</v>
      </c>
      <c r="C829" s="2" t="s">
        <v>5165</v>
      </c>
      <c r="D829" s="10" t="s">
        <v>6156</v>
      </c>
      <c r="E829" s="2">
        <v>5</v>
      </c>
      <c r="F829" s="2" t="str">
        <f>_xlfn.XLOOKUP(orders!C829,customers!$A$2:$A$1001,customers!$B$2:$B$1001,,0)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24"/>
        <v>20.625</v>
      </c>
      <c r="N829" t="str">
        <f t="shared" si="25"/>
        <v>Excelsa</v>
      </c>
      <c r="O829" t="str">
        <f>_xlfn.XLOOKUP(OrderDetails[[#This Row],[Customer ID]],customers!$A$1:$A$1001,customers!$I$1:$I$1001,,0)</f>
        <v>No</v>
      </c>
    </row>
    <row r="830" spans="1:15" x14ac:dyDescent="0.3">
      <c r="A830" s="2" t="s">
        <v>5170</v>
      </c>
      <c r="B830" s="5">
        <v>44505</v>
      </c>
      <c r="C830" s="2" t="s">
        <v>5171</v>
      </c>
      <c r="D830" s="10" t="s">
        <v>6168</v>
      </c>
      <c r="E830" s="2">
        <v>6</v>
      </c>
      <c r="F830" s="2" t="str">
        <f>_xlfn.XLOOKUP(orders!C830,customers!$A$2:$A$1001,customers!$B$2:$B$1001,,0)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24"/>
        <v>137.31</v>
      </c>
      <c r="N830" t="str">
        <f t="shared" si="25"/>
        <v>Arabica</v>
      </c>
      <c r="O830" t="str">
        <f>_xlfn.XLOOKUP(OrderDetails[[#This Row],[Customer ID]],customers!$A$1:$A$1001,customers!$I$1:$I$1001,,0)</f>
        <v>Yes</v>
      </c>
    </row>
    <row r="831" spans="1:15" x14ac:dyDescent="0.3">
      <c r="A831" s="2" t="s">
        <v>5176</v>
      </c>
      <c r="B831" s="5">
        <v>43890</v>
      </c>
      <c r="C831" s="2" t="s">
        <v>5177</v>
      </c>
      <c r="D831" s="10" t="s">
        <v>6154</v>
      </c>
      <c r="E831" s="2">
        <v>1</v>
      </c>
      <c r="F831" s="2" t="str">
        <f>_xlfn.XLOOKUP(orders!C831,customers!$A$2:$A$1001,customers!$B$2:$B$1001,,0)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24"/>
        <v>2.9849999999999999</v>
      </c>
      <c r="N831" t="str">
        <f t="shared" si="25"/>
        <v>Arabica</v>
      </c>
      <c r="O831" t="str">
        <f>_xlfn.XLOOKUP(OrderDetails[[#This Row],[Customer ID]],customers!$A$1:$A$1001,customers!$I$1:$I$1001,,0)</f>
        <v>No</v>
      </c>
    </row>
    <row r="832" spans="1:15" x14ac:dyDescent="0.3">
      <c r="A832" s="2" t="s">
        <v>5182</v>
      </c>
      <c r="B832" s="5">
        <v>44414</v>
      </c>
      <c r="C832" s="2" t="s">
        <v>5183</v>
      </c>
      <c r="D832" s="10" t="s">
        <v>6141</v>
      </c>
      <c r="E832" s="2">
        <v>2</v>
      </c>
      <c r="F832" s="2" t="str">
        <f>_xlfn.XLOOKUP(orders!C832,customers!$A$2:$A$1001,customers!$B$2:$B$1001,,0)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24"/>
        <v>27.5</v>
      </c>
      <c r="N832" t="str">
        <f t="shared" si="25"/>
        <v>Excelsa</v>
      </c>
      <c r="O832" t="str">
        <f>_xlfn.XLOOKUP(OrderDetails[[#This Row],[Customer ID]],customers!$A$1:$A$1001,customers!$I$1:$I$1001,,0)</f>
        <v>No</v>
      </c>
    </row>
    <row r="833" spans="1:15" x14ac:dyDescent="0.3">
      <c r="A833" s="2" t="s">
        <v>5182</v>
      </c>
      <c r="B833" s="5">
        <v>44414</v>
      </c>
      <c r="C833" s="2" t="s">
        <v>5183</v>
      </c>
      <c r="D833" s="10" t="s">
        <v>6154</v>
      </c>
      <c r="E833" s="2">
        <v>2</v>
      </c>
      <c r="F833" s="2" t="str">
        <f>_xlfn.XLOOKUP(orders!C833,customers!$A$2:$A$1001,customers!$B$2:$B$1001,,0)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24"/>
        <v>5.97</v>
      </c>
      <c r="N833" t="str">
        <f t="shared" si="25"/>
        <v>Arabica</v>
      </c>
      <c r="O833" t="str">
        <f>_xlfn.XLOOKUP(OrderDetails[[#This Row],[Customer ID]],customers!$A$1:$A$1001,customers!$I$1:$I$1001,,0)</f>
        <v>No</v>
      </c>
    </row>
    <row r="834" spans="1:15" x14ac:dyDescent="0.3">
      <c r="A834" s="2" t="s">
        <v>5193</v>
      </c>
      <c r="B834" s="5">
        <v>44274</v>
      </c>
      <c r="C834" s="2" t="s">
        <v>5194</v>
      </c>
      <c r="D834" s="10" t="s">
        <v>6138</v>
      </c>
      <c r="E834" s="2">
        <v>6</v>
      </c>
      <c r="F834" s="2" t="str">
        <f>_xlfn.XLOOKUP(orders!C834,customers!$A$2:$A$1001,customers!$B$2:$B$1001,,0)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24"/>
        <v>59.699999999999996</v>
      </c>
      <c r="N834" t="str">
        <f t="shared" si="25"/>
        <v>Robusta</v>
      </c>
      <c r="O834" t="str">
        <f>_xlfn.XLOOKUP(OrderDetails[[#This Row],[Customer ID]],customers!$A$1:$A$1001,customers!$I$1:$I$1001,,0)</f>
        <v>No</v>
      </c>
    </row>
    <row r="835" spans="1:15" x14ac:dyDescent="0.3">
      <c r="A835" s="2" t="s">
        <v>5199</v>
      </c>
      <c r="B835" s="5">
        <v>44302</v>
      </c>
      <c r="C835" s="2" t="s">
        <v>5200</v>
      </c>
      <c r="D835" s="10" t="s">
        <v>6149</v>
      </c>
      <c r="E835" s="2">
        <v>4</v>
      </c>
      <c r="F835" s="2" t="str">
        <f>_xlfn.XLOOKUP(orders!C835,customers!$A$2:$A$1001,customers!$B$2:$B$1001,,0)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26">L835*E835</f>
        <v>82.339999999999989</v>
      </c>
      <c r="N835" t="str">
        <f t="shared" ref="N835:N898" si="27">IF(I835="Rob","Robusta",IF(I835="Ara","Arabica",IF(I835="Exc","Excelsa",IF(I835="Lib","Liberica",""))))</f>
        <v>Robusta</v>
      </c>
      <c r="O835" t="str">
        <f>_xlfn.XLOOKUP(OrderDetails[[#This Row],[Customer ID]],customers!$A$1:$A$1001,customers!$I$1:$I$1001,,0)</f>
        <v>Yes</v>
      </c>
    </row>
    <row r="836" spans="1:15" x14ac:dyDescent="0.3">
      <c r="A836" s="2" t="s">
        <v>5205</v>
      </c>
      <c r="B836" s="5">
        <v>44141</v>
      </c>
      <c r="C836" s="2" t="s">
        <v>5206</v>
      </c>
      <c r="D836" s="10" t="s">
        <v>6168</v>
      </c>
      <c r="E836" s="2">
        <v>1</v>
      </c>
      <c r="F836" s="2" t="str">
        <f>_xlfn.XLOOKUP(orders!C836,customers!$A$2:$A$1001,customers!$B$2:$B$1001,,0)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26"/>
        <v>22.884999999999998</v>
      </c>
      <c r="N836" t="str">
        <f t="shared" si="27"/>
        <v>Arabica</v>
      </c>
      <c r="O836" t="str">
        <f>_xlfn.XLOOKUP(OrderDetails[[#This Row],[Customer ID]],customers!$A$1:$A$1001,customers!$I$1:$I$1001,,0)</f>
        <v>No</v>
      </c>
    </row>
    <row r="837" spans="1:15" x14ac:dyDescent="0.3">
      <c r="A837" s="2" t="s">
        <v>5211</v>
      </c>
      <c r="B837" s="5">
        <v>44270</v>
      </c>
      <c r="C837" s="2" t="s">
        <v>5212</v>
      </c>
      <c r="D837" s="10" t="s">
        <v>6176</v>
      </c>
      <c r="E837" s="2">
        <v>1</v>
      </c>
      <c r="F837" s="2" t="str">
        <f>_xlfn.XLOOKUP(orders!C837,customers!$A$2:$A$1001,customers!$B$2:$B$1001,,0)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26"/>
        <v>8.91</v>
      </c>
      <c r="N837" t="str">
        <f t="shared" si="27"/>
        <v>Excelsa</v>
      </c>
      <c r="O837" t="str">
        <f>_xlfn.XLOOKUP(OrderDetails[[#This Row],[Customer ID]],customers!$A$1:$A$1001,customers!$I$1:$I$1001,,0)</f>
        <v>Yes</v>
      </c>
    </row>
    <row r="838" spans="1:15" x14ac:dyDescent="0.3">
      <c r="A838" s="2" t="s">
        <v>5216</v>
      </c>
      <c r="B838" s="5">
        <v>44486</v>
      </c>
      <c r="C838" s="2" t="s">
        <v>5217</v>
      </c>
      <c r="D838" s="10" t="s">
        <v>6154</v>
      </c>
      <c r="E838" s="2">
        <v>4</v>
      </c>
      <c r="F838" s="2" t="str">
        <f>_xlfn.XLOOKUP(orders!C838,customers!$A$2:$A$1001,customers!$B$2:$B$1001,,0)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26"/>
        <v>11.94</v>
      </c>
      <c r="N838" t="str">
        <f t="shared" si="27"/>
        <v>Arabica</v>
      </c>
      <c r="O838" t="str">
        <f>_xlfn.XLOOKUP(OrderDetails[[#This Row],[Customer ID]],customers!$A$1:$A$1001,customers!$I$1:$I$1001,,0)</f>
        <v>No</v>
      </c>
    </row>
    <row r="839" spans="1:15" x14ac:dyDescent="0.3">
      <c r="A839" s="2" t="s">
        <v>5222</v>
      </c>
      <c r="B839" s="5">
        <v>43715</v>
      </c>
      <c r="C839" s="2" t="s">
        <v>5113</v>
      </c>
      <c r="D839" s="10" t="s">
        <v>6181</v>
      </c>
      <c r="E839" s="2">
        <v>3</v>
      </c>
      <c r="F839" s="2" t="str">
        <f>_xlfn.XLOOKUP(orders!C839,customers!$A$2:$A$1001,customers!$B$2:$B$1001,,0)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26"/>
        <v>100.39499999999998</v>
      </c>
      <c r="N839" t="str">
        <f t="shared" si="27"/>
        <v>Liberica</v>
      </c>
      <c r="O839" t="str">
        <f>_xlfn.XLOOKUP(OrderDetails[[#This Row],[Customer ID]],customers!$A$1:$A$1001,customers!$I$1:$I$1001,,0)</f>
        <v>No</v>
      </c>
    </row>
    <row r="840" spans="1:15" x14ac:dyDescent="0.3">
      <c r="A840" s="2" t="s">
        <v>5228</v>
      </c>
      <c r="B840" s="5">
        <v>44755</v>
      </c>
      <c r="C840" s="2" t="s">
        <v>5229</v>
      </c>
      <c r="D840" s="10" t="s">
        <v>6168</v>
      </c>
      <c r="E840" s="2">
        <v>5</v>
      </c>
      <c r="F840" s="2" t="str">
        <f>_xlfn.XLOOKUP(orders!C840,customers!$A$2:$A$1001,customers!$B$2:$B$1001,,0)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26"/>
        <v>114.42499999999998</v>
      </c>
      <c r="N840" t="str">
        <f t="shared" si="27"/>
        <v>Arabica</v>
      </c>
      <c r="O840" t="str">
        <f>_xlfn.XLOOKUP(OrderDetails[[#This Row],[Customer ID]],customers!$A$1:$A$1001,customers!$I$1:$I$1001,,0)</f>
        <v>No</v>
      </c>
    </row>
    <row r="841" spans="1:15" x14ac:dyDescent="0.3">
      <c r="A841" s="2" t="s">
        <v>5234</v>
      </c>
      <c r="B841" s="5">
        <v>44521</v>
      </c>
      <c r="C841" s="2" t="s">
        <v>5235</v>
      </c>
      <c r="D841" s="10" t="s">
        <v>6139</v>
      </c>
      <c r="E841" s="2">
        <v>5</v>
      </c>
      <c r="F841" s="2" t="str">
        <f>_xlfn.XLOOKUP(orders!C841,customers!$A$2:$A$1001,customers!$B$2:$B$1001,,0)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26"/>
        <v>41.25</v>
      </c>
      <c r="N841" t="str">
        <f t="shared" si="27"/>
        <v>Excelsa</v>
      </c>
      <c r="O841" t="str">
        <f>_xlfn.XLOOKUP(OrderDetails[[#This Row],[Customer ID]],customers!$A$1:$A$1001,customers!$I$1:$I$1001,,0)</f>
        <v>No</v>
      </c>
    </row>
    <row r="842" spans="1:15" x14ac:dyDescent="0.3">
      <c r="A842" s="2" t="s">
        <v>5240</v>
      </c>
      <c r="B842" s="5">
        <v>44574</v>
      </c>
      <c r="C842" s="2" t="s">
        <v>5241</v>
      </c>
      <c r="D842" s="10" t="s">
        <v>6173</v>
      </c>
      <c r="E842" s="2">
        <v>4</v>
      </c>
      <c r="F842" s="2" t="str">
        <f>_xlfn.XLOOKUP(orders!C842,customers!$A$2:$A$1001,customers!$B$2:$B$1001,,0)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26"/>
        <v>28.679999999999996</v>
      </c>
      <c r="N842" t="str">
        <f t="shared" si="27"/>
        <v>Robusta</v>
      </c>
      <c r="O842" t="str">
        <f>_xlfn.XLOOKUP(OrderDetails[[#This Row],[Customer ID]],customers!$A$1:$A$1001,customers!$I$1:$I$1001,,0)</f>
        <v>Yes</v>
      </c>
    </row>
    <row r="843" spans="1:15" x14ac:dyDescent="0.3">
      <c r="A843" s="2" t="s">
        <v>5246</v>
      </c>
      <c r="B843" s="5">
        <v>44755</v>
      </c>
      <c r="C843" s="2" t="s">
        <v>5247</v>
      </c>
      <c r="D843" s="10" t="s">
        <v>6159</v>
      </c>
      <c r="E843" s="2">
        <v>1</v>
      </c>
      <c r="F843" s="2" t="str">
        <f>_xlfn.XLOOKUP(orders!C843,customers!$A$2:$A$1001,customers!$B$2:$B$1001,,0)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26"/>
        <v>4.3650000000000002</v>
      </c>
      <c r="N843" t="str">
        <f t="shared" si="27"/>
        <v>Liberica</v>
      </c>
      <c r="O843" t="str">
        <f>_xlfn.XLOOKUP(OrderDetails[[#This Row],[Customer ID]],customers!$A$1:$A$1001,customers!$I$1:$I$1001,,0)</f>
        <v>No</v>
      </c>
    </row>
    <row r="844" spans="1:15" x14ac:dyDescent="0.3">
      <c r="A844" s="2" t="s">
        <v>5251</v>
      </c>
      <c r="B844" s="5">
        <v>44502</v>
      </c>
      <c r="C844" s="2" t="s">
        <v>5188</v>
      </c>
      <c r="D844" s="10" t="s">
        <v>6156</v>
      </c>
      <c r="E844" s="2">
        <v>2</v>
      </c>
      <c r="F844" s="2" t="str">
        <f>_xlfn.XLOOKUP(orders!C844,customers!$A$2:$A$1001,customers!$B$2:$B$1001,,0)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26"/>
        <v>8.25</v>
      </c>
      <c r="N844" t="str">
        <f t="shared" si="27"/>
        <v>Excelsa</v>
      </c>
      <c r="O844" t="str">
        <f>_xlfn.XLOOKUP(OrderDetails[[#This Row],[Customer ID]],customers!$A$1:$A$1001,customers!$I$1:$I$1001,,0)</f>
        <v>Yes</v>
      </c>
    </row>
    <row r="845" spans="1:15" x14ac:dyDescent="0.3">
      <c r="A845" s="2" t="s">
        <v>5256</v>
      </c>
      <c r="B845" s="5">
        <v>44387</v>
      </c>
      <c r="C845" s="2" t="s">
        <v>5257</v>
      </c>
      <c r="D845" s="10" t="s">
        <v>6156</v>
      </c>
      <c r="E845" s="2">
        <v>2</v>
      </c>
      <c r="F845" s="2" t="str">
        <f>_xlfn.XLOOKUP(orders!C845,customers!$A$2:$A$1001,customers!$B$2:$B$1001,,0)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26"/>
        <v>8.25</v>
      </c>
      <c r="N845" t="str">
        <f t="shared" si="27"/>
        <v>Excelsa</v>
      </c>
      <c r="O845" t="str">
        <f>_xlfn.XLOOKUP(OrderDetails[[#This Row],[Customer ID]],customers!$A$1:$A$1001,customers!$I$1:$I$1001,,0)</f>
        <v>Yes</v>
      </c>
    </row>
    <row r="846" spans="1:15" x14ac:dyDescent="0.3">
      <c r="A846" s="2" t="s">
        <v>5262</v>
      </c>
      <c r="B846" s="5">
        <v>44476</v>
      </c>
      <c r="C846" s="2" t="s">
        <v>5263</v>
      </c>
      <c r="D846" s="10" t="s">
        <v>6158</v>
      </c>
      <c r="E846" s="2">
        <v>6</v>
      </c>
      <c r="F846" s="2" t="str">
        <f>_xlfn.XLOOKUP(orders!C846,customers!$A$2:$A$1001,customers!$B$2:$B$1001,,0)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26"/>
        <v>35.82</v>
      </c>
      <c r="N846" t="str">
        <f t="shared" si="27"/>
        <v>Arabica</v>
      </c>
      <c r="O846" t="str">
        <f>_xlfn.XLOOKUP(OrderDetails[[#This Row],[Customer ID]],customers!$A$1:$A$1001,customers!$I$1:$I$1001,,0)</f>
        <v>Yes</v>
      </c>
    </row>
    <row r="847" spans="1:15" x14ac:dyDescent="0.3">
      <c r="A847" s="2" t="s">
        <v>5268</v>
      </c>
      <c r="B847" s="5">
        <v>43889</v>
      </c>
      <c r="C847" s="2" t="s">
        <v>5269</v>
      </c>
      <c r="D847" s="10" t="s">
        <v>6185</v>
      </c>
      <c r="E847" s="2">
        <v>6</v>
      </c>
      <c r="F847" s="2" t="str">
        <f>_xlfn.XLOOKUP(orders!C847,customers!$A$2:$A$1001,customers!$B$2:$B$1001,,0)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26"/>
        <v>167.67000000000002</v>
      </c>
      <c r="N847" t="str">
        <f t="shared" si="27"/>
        <v>Excelsa</v>
      </c>
      <c r="O847" t="str">
        <f>_xlfn.XLOOKUP(OrderDetails[[#This Row],[Customer ID]],customers!$A$1:$A$1001,customers!$I$1:$I$1001,,0)</f>
        <v>No</v>
      </c>
    </row>
    <row r="848" spans="1:15" x14ac:dyDescent="0.3">
      <c r="A848" s="2" t="s">
        <v>5273</v>
      </c>
      <c r="B848" s="5">
        <v>44747</v>
      </c>
      <c r="C848" s="2" t="s">
        <v>5274</v>
      </c>
      <c r="D848" s="10" t="s">
        <v>6175</v>
      </c>
      <c r="E848" s="2">
        <v>2</v>
      </c>
      <c r="F848" s="2" t="str">
        <f>_xlfn.XLOOKUP(orders!C848,customers!$A$2:$A$1001,customers!$B$2:$B$1001,,0)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26"/>
        <v>51.749999999999993</v>
      </c>
      <c r="N848" t="str">
        <f t="shared" si="27"/>
        <v>Arabica</v>
      </c>
      <c r="O848" t="str">
        <f>_xlfn.XLOOKUP(OrderDetails[[#This Row],[Customer ID]],customers!$A$1:$A$1001,customers!$I$1:$I$1001,,0)</f>
        <v>Yes</v>
      </c>
    </row>
    <row r="849" spans="1:15" x14ac:dyDescent="0.3">
      <c r="A849" s="2" t="s">
        <v>5278</v>
      </c>
      <c r="B849" s="5">
        <v>44460</v>
      </c>
      <c r="C849" s="2" t="s">
        <v>5279</v>
      </c>
      <c r="D849" s="10" t="s">
        <v>6154</v>
      </c>
      <c r="E849" s="2">
        <v>3</v>
      </c>
      <c r="F849" s="2" t="str">
        <f>_xlfn.XLOOKUP(orders!C849,customers!$A$2:$A$1001,customers!$B$2:$B$1001,,0)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26"/>
        <v>8.9550000000000001</v>
      </c>
      <c r="N849" t="str">
        <f t="shared" si="27"/>
        <v>Arabica</v>
      </c>
      <c r="O849" t="str">
        <f>_xlfn.XLOOKUP(OrderDetails[[#This Row],[Customer ID]],customers!$A$1:$A$1001,customers!$I$1:$I$1001,,0)</f>
        <v>Yes</v>
      </c>
    </row>
    <row r="850" spans="1:15" x14ac:dyDescent="0.3">
      <c r="A850" s="2" t="s">
        <v>5283</v>
      </c>
      <c r="B850" s="5">
        <v>43468</v>
      </c>
      <c r="C850" s="2" t="s">
        <v>5284</v>
      </c>
      <c r="D850" s="10" t="s">
        <v>6176</v>
      </c>
      <c r="E850" s="2">
        <v>6</v>
      </c>
      <c r="F850" s="2" t="str">
        <f>_xlfn.XLOOKUP(orders!C850,customers!$A$2:$A$1001,customers!$B$2:$B$1001,,0)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26"/>
        <v>53.46</v>
      </c>
      <c r="N850" t="str">
        <f t="shared" si="27"/>
        <v>Excelsa</v>
      </c>
      <c r="O850" t="str">
        <f>_xlfn.XLOOKUP(OrderDetails[[#This Row],[Customer ID]],customers!$A$1:$A$1001,customers!$I$1:$I$1001,,0)</f>
        <v>No</v>
      </c>
    </row>
    <row r="851" spans="1:15" x14ac:dyDescent="0.3">
      <c r="A851" s="2" t="s">
        <v>5288</v>
      </c>
      <c r="B851" s="5">
        <v>44628</v>
      </c>
      <c r="C851" s="2" t="s">
        <v>5289</v>
      </c>
      <c r="D851" s="10" t="s">
        <v>6167</v>
      </c>
      <c r="E851" s="2">
        <v>6</v>
      </c>
      <c r="F851" s="2" t="str">
        <f>_xlfn.XLOOKUP(orders!C851,customers!$A$2:$A$1001,customers!$B$2:$B$1001,,0)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26"/>
        <v>23.31</v>
      </c>
      <c r="N851" t="str">
        <f t="shared" si="27"/>
        <v>Arabica</v>
      </c>
      <c r="O851" t="str">
        <f>_xlfn.XLOOKUP(OrderDetails[[#This Row],[Customer ID]],customers!$A$1:$A$1001,customers!$I$1:$I$1001,,0)</f>
        <v>Yes</v>
      </c>
    </row>
    <row r="852" spans="1:15" x14ac:dyDescent="0.3">
      <c r="A852" s="2" t="s">
        <v>5288</v>
      </c>
      <c r="B852" s="5">
        <v>44628</v>
      </c>
      <c r="C852" s="2" t="s">
        <v>5289</v>
      </c>
      <c r="D852" s="10" t="s">
        <v>6152</v>
      </c>
      <c r="E852" s="2">
        <v>2</v>
      </c>
      <c r="F852" s="2" t="str">
        <f>_xlfn.XLOOKUP(orders!C852,customers!$A$2:$A$1001,customers!$B$2:$B$1001,,0)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26"/>
        <v>6.75</v>
      </c>
      <c r="N852" t="str">
        <f t="shared" si="27"/>
        <v>Arabica</v>
      </c>
      <c r="O852" t="str">
        <f>_xlfn.XLOOKUP(OrderDetails[[#This Row],[Customer ID]],customers!$A$1:$A$1001,customers!$I$1:$I$1001,,0)</f>
        <v>Yes</v>
      </c>
    </row>
    <row r="853" spans="1:15" x14ac:dyDescent="0.3">
      <c r="A853" s="2" t="s">
        <v>5299</v>
      </c>
      <c r="B853" s="5">
        <v>43900</v>
      </c>
      <c r="C853" s="2" t="s">
        <v>5300</v>
      </c>
      <c r="D853" s="10" t="s">
        <v>6169</v>
      </c>
      <c r="E853" s="2">
        <v>1</v>
      </c>
      <c r="F853" s="2" t="str">
        <f>_xlfn.XLOOKUP(orders!C853,customers!$A$2:$A$1001,customers!$B$2:$B$1001,,0)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26"/>
        <v>7.77</v>
      </c>
      <c r="N853" t="str">
        <f t="shared" si="27"/>
        <v>Liberica</v>
      </c>
      <c r="O853" t="str">
        <f>_xlfn.XLOOKUP(OrderDetails[[#This Row],[Customer ID]],customers!$A$1:$A$1001,customers!$I$1:$I$1001,,0)</f>
        <v>Yes</v>
      </c>
    </row>
    <row r="854" spans="1:15" x14ac:dyDescent="0.3">
      <c r="A854" s="2" t="s">
        <v>5305</v>
      </c>
      <c r="B854" s="5">
        <v>44527</v>
      </c>
      <c r="C854" s="2" t="s">
        <v>5306</v>
      </c>
      <c r="D854" s="10" t="s">
        <v>6165</v>
      </c>
      <c r="E854" s="2">
        <v>4</v>
      </c>
      <c r="F854" s="2" t="str">
        <f>_xlfn.XLOOKUP(orders!C854,customers!$A$2:$A$1001,customers!$B$2:$B$1001,,0)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26"/>
        <v>119.13999999999999</v>
      </c>
      <c r="N854" t="str">
        <f t="shared" si="27"/>
        <v>Liberica</v>
      </c>
      <c r="O854" t="str">
        <f>_xlfn.XLOOKUP(OrderDetails[[#This Row],[Customer ID]],customers!$A$1:$A$1001,customers!$I$1:$I$1001,,0)</f>
        <v>Yes</v>
      </c>
    </row>
    <row r="855" spans="1:15" x14ac:dyDescent="0.3">
      <c r="A855" s="2" t="s">
        <v>5310</v>
      </c>
      <c r="B855" s="5">
        <v>44259</v>
      </c>
      <c r="C855" s="2" t="s">
        <v>5311</v>
      </c>
      <c r="D855" s="10" t="s">
        <v>6147</v>
      </c>
      <c r="E855" s="2">
        <v>2</v>
      </c>
      <c r="F855" s="2" t="str">
        <f>_xlfn.XLOOKUP(orders!C855,customers!$A$2:$A$1001,customers!$B$2:$B$1001,,0)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26"/>
        <v>19.899999999999999</v>
      </c>
      <c r="N855" t="str">
        <f t="shared" si="27"/>
        <v>Arabica</v>
      </c>
      <c r="O855" t="str">
        <f>_xlfn.XLOOKUP(OrderDetails[[#This Row],[Customer ID]],customers!$A$1:$A$1001,customers!$I$1:$I$1001,,0)</f>
        <v>No</v>
      </c>
    </row>
    <row r="856" spans="1:15" x14ac:dyDescent="0.3">
      <c r="A856" s="2" t="s">
        <v>5315</v>
      </c>
      <c r="B856" s="5">
        <v>44516</v>
      </c>
      <c r="C856" s="2" t="s">
        <v>5316</v>
      </c>
      <c r="D856" s="10" t="s">
        <v>6173</v>
      </c>
      <c r="E856" s="2">
        <v>5</v>
      </c>
      <c r="F856" s="2" t="str">
        <f>_xlfn.XLOOKUP(orders!C856,customers!$A$2:$A$1001,customers!$B$2:$B$1001,,0)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26"/>
        <v>35.849999999999994</v>
      </c>
      <c r="N856" t="str">
        <f t="shared" si="27"/>
        <v>Robusta</v>
      </c>
      <c r="O856" t="str">
        <f>_xlfn.XLOOKUP(OrderDetails[[#This Row],[Customer ID]],customers!$A$1:$A$1001,customers!$I$1:$I$1001,,0)</f>
        <v>Yes</v>
      </c>
    </row>
    <row r="857" spans="1:15" x14ac:dyDescent="0.3">
      <c r="A857" s="2" t="s">
        <v>5321</v>
      </c>
      <c r="B857" s="5">
        <v>43632</v>
      </c>
      <c r="C857" s="2" t="s">
        <v>5322</v>
      </c>
      <c r="D857" s="10" t="s">
        <v>6165</v>
      </c>
      <c r="E857" s="2">
        <v>3</v>
      </c>
      <c r="F857" s="2" t="str">
        <f>_xlfn.XLOOKUP(orders!C857,customers!$A$2:$A$1001,customers!$B$2:$B$1001,,0)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26"/>
        <v>89.35499999999999</v>
      </c>
      <c r="N857" t="str">
        <f t="shared" si="27"/>
        <v>Liberica</v>
      </c>
      <c r="O857" t="str">
        <f>_xlfn.XLOOKUP(OrderDetails[[#This Row],[Customer ID]],customers!$A$1:$A$1001,customers!$I$1:$I$1001,,0)</f>
        <v>No</v>
      </c>
    </row>
    <row r="858" spans="1:15" x14ac:dyDescent="0.3">
      <c r="A858" s="2" t="s">
        <v>5327</v>
      </c>
      <c r="B858" s="5">
        <v>44031</v>
      </c>
      <c r="C858" s="2" t="s">
        <v>5188</v>
      </c>
      <c r="D858" s="10" t="s">
        <v>6159</v>
      </c>
      <c r="E858" s="2">
        <v>2</v>
      </c>
      <c r="F858" s="2" t="str">
        <f>_xlfn.XLOOKUP(orders!C858,customers!$A$2:$A$1001,customers!$B$2:$B$1001,,0)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26"/>
        <v>8.73</v>
      </c>
      <c r="N858" t="str">
        <f t="shared" si="27"/>
        <v>Liberica</v>
      </c>
      <c r="O858" t="str">
        <f>_xlfn.XLOOKUP(OrderDetails[[#This Row],[Customer ID]],customers!$A$1:$A$1001,customers!$I$1:$I$1001,,0)</f>
        <v>Yes</v>
      </c>
    </row>
    <row r="859" spans="1:15" x14ac:dyDescent="0.3">
      <c r="A859" s="2" t="s">
        <v>5333</v>
      </c>
      <c r="B859" s="5">
        <v>43889</v>
      </c>
      <c r="C859" s="2" t="s">
        <v>5334</v>
      </c>
      <c r="D859" s="10" t="s">
        <v>6142</v>
      </c>
      <c r="E859" s="2">
        <v>5</v>
      </c>
      <c r="F859" s="2" t="str">
        <f>_xlfn.XLOOKUP(orders!C859,customers!$A$2:$A$1001,customers!$B$2:$B$1001,,0)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26"/>
        <v>137.42499999999998</v>
      </c>
      <c r="N859" t="str">
        <f t="shared" si="27"/>
        <v>Robusta</v>
      </c>
      <c r="O859" t="str">
        <f>_xlfn.XLOOKUP(OrderDetails[[#This Row],[Customer ID]],customers!$A$1:$A$1001,customers!$I$1:$I$1001,,0)</f>
        <v>No</v>
      </c>
    </row>
    <row r="860" spans="1:15" x14ac:dyDescent="0.3">
      <c r="A860" s="2" t="s">
        <v>5339</v>
      </c>
      <c r="B860" s="5">
        <v>43638</v>
      </c>
      <c r="C860" s="2" t="s">
        <v>5340</v>
      </c>
      <c r="D860" s="10" t="s">
        <v>6160</v>
      </c>
      <c r="E860" s="2">
        <v>4</v>
      </c>
      <c r="F860" s="2" t="str">
        <f>_xlfn.XLOOKUP(orders!C860,customers!$A$2:$A$1001,customers!$B$2:$B$1001,,0)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26"/>
        <v>34.92</v>
      </c>
      <c r="N860" t="str">
        <f t="shared" si="27"/>
        <v>Liberica</v>
      </c>
      <c r="O860" t="str">
        <f>_xlfn.XLOOKUP(OrderDetails[[#This Row],[Customer ID]],customers!$A$1:$A$1001,customers!$I$1:$I$1001,,0)</f>
        <v>No</v>
      </c>
    </row>
    <row r="861" spans="1:15" x14ac:dyDescent="0.3">
      <c r="A861" s="2" t="s">
        <v>5345</v>
      </c>
      <c r="B861" s="5">
        <v>43716</v>
      </c>
      <c r="C861" s="2" t="s">
        <v>5346</v>
      </c>
      <c r="D861" s="10" t="s">
        <v>6182</v>
      </c>
      <c r="E861" s="2">
        <v>6</v>
      </c>
      <c r="F861" s="2" t="str">
        <f>_xlfn.XLOOKUP(orders!C861,customers!$A$2:$A$1001,customers!$B$2:$B$1001,,0)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26"/>
        <v>178.70999999999998</v>
      </c>
      <c r="N861" t="str">
        <f t="shared" si="27"/>
        <v>Arabica</v>
      </c>
      <c r="O861" t="str">
        <f>_xlfn.XLOOKUP(OrderDetails[[#This Row],[Customer ID]],customers!$A$1:$A$1001,customers!$I$1:$I$1001,,0)</f>
        <v>No</v>
      </c>
    </row>
    <row r="862" spans="1:15" x14ac:dyDescent="0.3">
      <c r="A862" s="2" t="s">
        <v>5351</v>
      </c>
      <c r="B862" s="5">
        <v>44707</v>
      </c>
      <c r="C862" s="2" t="s">
        <v>5352</v>
      </c>
      <c r="D862" s="10" t="s">
        <v>6175</v>
      </c>
      <c r="E862" s="2">
        <v>1</v>
      </c>
      <c r="F862" s="2" t="str">
        <f>_xlfn.XLOOKUP(orders!C862,customers!$A$2:$A$1001,customers!$B$2:$B$1001,,0)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26"/>
        <v>25.874999999999996</v>
      </c>
      <c r="N862" t="str">
        <f t="shared" si="27"/>
        <v>Arabica</v>
      </c>
      <c r="O862" t="str">
        <f>_xlfn.XLOOKUP(OrderDetails[[#This Row],[Customer ID]],customers!$A$1:$A$1001,customers!$I$1:$I$1001,,0)</f>
        <v>No</v>
      </c>
    </row>
    <row r="863" spans="1:15" x14ac:dyDescent="0.3">
      <c r="A863" s="2" t="s">
        <v>5356</v>
      </c>
      <c r="B863" s="5">
        <v>43802</v>
      </c>
      <c r="C863" s="2" t="s">
        <v>5357</v>
      </c>
      <c r="D863" s="10" t="s">
        <v>6143</v>
      </c>
      <c r="E863" s="2">
        <v>6</v>
      </c>
      <c r="F863" s="2" t="str">
        <f>_xlfn.XLOOKUP(orders!C863,customers!$A$2:$A$1001,customers!$B$2:$B$1001,,0)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26"/>
        <v>77.699999999999989</v>
      </c>
      <c r="N863" t="str">
        <f t="shared" si="27"/>
        <v>Liberica</v>
      </c>
      <c r="O863" t="str">
        <f>_xlfn.XLOOKUP(OrderDetails[[#This Row],[Customer ID]],customers!$A$1:$A$1001,customers!$I$1:$I$1001,,0)</f>
        <v>Yes</v>
      </c>
    </row>
    <row r="864" spans="1:15" x14ac:dyDescent="0.3">
      <c r="A864" s="2" t="s">
        <v>5362</v>
      </c>
      <c r="B864" s="5">
        <v>43725</v>
      </c>
      <c r="C864" s="2" t="s">
        <v>5363</v>
      </c>
      <c r="D864" s="10" t="s">
        <v>6138</v>
      </c>
      <c r="E864" s="2">
        <v>1</v>
      </c>
      <c r="F864" s="2" t="str">
        <f>_xlfn.XLOOKUP(orders!C864,customers!$A$2:$A$1001,customers!$B$2:$B$1001,,0)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26"/>
        <v>9.9499999999999993</v>
      </c>
      <c r="N864" t="str">
        <f t="shared" si="27"/>
        <v>Robusta</v>
      </c>
      <c r="O864" t="str">
        <f>_xlfn.XLOOKUP(OrderDetails[[#This Row],[Customer ID]],customers!$A$1:$A$1001,customers!$I$1:$I$1001,,0)</f>
        <v>Yes</v>
      </c>
    </row>
    <row r="865" spans="1:15" x14ac:dyDescent="0.3">
      <c r="A865" s="2" t="s">
        <v>5368</v>
      </c>
      <c r="B865" s="5">
        <v>44712</v>
      </c>
      <c r="C865" s="2" t="s">
        <v>5369</v>
      </c>
      <c r="D865" s="10" t="s">
        <v>6162</v>
      </c>
      <c r="E865" s="2">
        <v>2</v>
      </c>
      <c r="F865" s="2" t="str">
        <f>_xlfn.XLOOKUP(orders!C865,customers!$A$2:$A$1001,customers!$B$2:$B$1001,,0)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26"/>
        <v>29.1</v>
      </c>
      <c r="N865" t="str">
        <f t="shared" si="27"/>
        <v>Liberica</v>
      </c>
      <c r="O865" t="str">
        <f>_xlfn.XLOOKUP(OrderDetails[[#This Row],[Customer ID]],customers!$A$1:$A$1001,customers!$I$1:$I$1001,,0)</f>
        <v>Yes</v>
      </c>
    </row>
    <row r="866" spans="1:15" x14ac:dyDescent="0.3">
      <c r="A866" s="2" t="s">
        <v>5374</v>
      </c>
      <c r="B866" s="5">
        <v>43759</v>
      </c>
      <c r="C866" s="2" t="s">
        <v>5375</v>
      </c>
      <c r="D866" s="10" t="s">
        <v>6178</v>
      </c>
      <c r="E866" s="2">
        <v>6</v>
      </c>
      <c r="F866" s="2" t="str">
        <f>_xlfn.XLOOKUP(orders!C866,customers!$A$2:$A$1001,customers!$B$2:$B$1001,,0)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26"/>
        <v>21.509999999999998</v>
      </c>
      <c r="N866" t="str">
        <f t="shared" si="27"/>
        <v>Robusta</v>
      </c>
      <c r="O866" t="str">
        <f>_xlfn.XLOOKUP(OrderDetails[[#This Row],[Customer ID]],customers!$A$1:$A$1001,customers!$I$1:$I$1001,,0)</f>
        <v>No</v>
      </c>
    </row>
    <row r="867" spans="1:15" x14ac:dyDescent="0.3">
      <c r="A867" s="2" t="s">
        <v>5380</v>
      </c>
      <c r="B867" s="5">
        <v>44675</v>
      </c>
      <c r="C867" s="2" t="s">
        <v>5428</v>
      </c>
      <c r="D867" s="10" t="s">
        <v>6157</v>
      </c>
      <c r="E867" s="2">
        <v>1</v>
      </c>
      <c r="F867" s="2" t="str">
        <f>_xlfn.XLOOKUP(orders!C867,customers!$A$2:$A$1001,customers!$B$2:$B$1001,,0)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26"/>
        <v>6.75</v>
      </c>
      <c r="N867" t="str">
        <f t="shared" si="27"/>
        <v>Arabica</v>
      </c>
      <c r="O867" t="str">
        <f>_xlfn.XLOOKUP(OrderDetails[[#This Row],[Customer ID]],customers!$A$1:$A$1001,customers!$I$1:$I$1001,,0)</f>
        <v>Yes</v>
      </c>
    </row>
    <row r="868" spans="1:15" x14ac:dyDescent="0.3">
      <c r="A868" s="2" t="s">
        <v>5385</v>
      </c>
      <c r="B868" s="5">
        <v>44209</v>
      </c>
      <c r="C868" s="2" t="s">
        <v>5386</v>
      </c>
      <c r="D868" s="10" t="s">
        <v>6158</v>
      </c>
      <c r="E868" s="2">
        <v>3</v>
      </c>
      <c r="F868" s="2" t="str">
        <f>_xlfn.XLOOKUP(orders!C868,customers!$A$2:$A$1001,customers!$B$2:$B$1001,,0)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26"/>
        <v>17.91</v>
      </c>
      <c r="N868" t="str">
        <f t="shared" si="27"/>
        <v>Arabica</v>
      </c>
      <c r="O868" t="str">
        <f>_xlfn.XLOOKUP(OrderDetails[[#This Row],[Customer ID]],customers!$A$1:$A$1001,customers!$I$1:$I$1001,,0)</f>
        <v>No</v>
      </c>
    </row>
    <row r="869" spans="1:15" x14ac:dyDescent="0.3">
      <c r="A869" s="2" t="s">
        <v>5391</v>
      </c>
      <c r="B869" s="5">
        <v>44792</v>
      </c>
      <c r="C869" s="2" t="s">
        <v>5392</v>
      </c>
      <c r="D869" s="10" t="s">
        <v>6182</v>
      </c>
      <c r="E869" s="2">
        <v>1</v>
      </c>
      <c r="F869" s="2" t="str">
        <f>_xlfn.XLOOKUP(orders!C869,customers!$A$2:$A$1001,customers!$B$2:$B$1001,,0)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26"/>
        <v>29.784999999999997</v>
      </c>
      <c r="N869" t="str">
        <f t="shared" si="27"/>
        <v>Arabica</v>
      </c>
      <c r="O869" t="str">
        <f>_xlfn.XLOOKUP(OrderDetails[[#This Row],[Customer ID]],customers!$A$1:$A$1001,customers!$I$1:$I$1001,,0)</f>
        <v>Yes</v>
      </c>
    </row>
    <row r="870" spans="1:15" x14ac:dyDescent="0.3">
      <c r="A870" s="2" t="s">
        <v>5396</v>
      </c>
      <c r="B870" s="5">
        <v>43526</v>
      </c>
      <c r="C870" s="2" t="s">
        <v>5397</v>
      </c>
      <c r="D870" s="10" t="s">
        <v>6139</v>
      </c>
      <c r="E870" s="2">
        <v>5</v>
      </c>
      <c r="F870" s="2" t="str">
        <f>_xlfn.XLOOKUP(orders!C870,customers!$A$2:$A$1001,customers!$B$2:$B$1001,,0)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26"/>
        <v>41.25</v>
      </c>
      <c r="N870" t="str">
        <f t="shared" si="27"/>
        <v>Excelsa</v>
      </c>
      <c r="O870" t="str">
        <f>_xlfn.XLOOKUP(OrderDetails[[#This Row],[Customer ID]],customers!$A$1:$A$1001,customers!$I$1:$I$1001,,0)</f>
        <v>Yes</v>
      </c>
    </row>
    <row r="871" spans="1:15" x14ac:dyDescent="0.3">
      <c r="A871" s="2" t="s">
        <v>5402</v>
      </c>
      <c r="B871" s="5">
        <v>43851</v>
      </c>
      <c r="C871" s="2" t="s">
        <v>5403</v>
      </c>
      <c r="D871" s="10" t="s">
        <v>6146</v>
      </c>
      <c r="E871" s="2">
        <v>3</v>
      </c>
      <c r="F871" s="2" t="str">
        <f>_xlfn.XLOOKUP(orders!C871,customers!$A$2:$A$1001,customers!$B$2:$B$1001,,0)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26"/>
        <v>17.91</v>
      </c>
      <c r="N871" t="str">
        <f t="shared" si="27"/>
        <v>Robusta</v>
      </c>
      <c r="O871" t="str">
        <f>_xlfn.XLOOKUP(OrderDetails[[#This Row],[Customer ID]],customers!$A$1:$A$1001,customers!$I$1:$I$1001,,0)</f>
        <v>Yes</v>
      </c>
    </row>
    <row r="872" spans="1:15" x14ac:dyDescent="0.3">
      <c r="A872" s="2" t="s">
        <v>5407</v>
      </c>
      <c r="B872" s="5">
        <v>44460</v>
      </c>
      <c r="C872" s="2" t="s">
        <v>5408</v>
      </c>
      <c r="D872" s="10" t="s">
        <v>6144</v>
      </c>
      <c r="E872" s="2">
        <v>1</v>
      </c>
      <c r="F872" s="2" t="str">
        <f>_xlfn.XLOOKUP(orders!C872,customers!$A$2:$A$1001,customers!$B$2:$B$1001,,0)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26"/>
        <v>7.29</v>
      </c>
      <c r="N872" t="str">
        <f t="shared" si="27"/>
        <v>Excelsa</v>
      </c>
      <c r="O872" t="str">
        <f>_xlfn.XLOOKUP(OrderDetails[[#This Row],[Customer ID]],customers!$A$1:$A$1001,customers!$I$1:$I$1001,,0)</f>
        <v>Yes</v>
      </c>
    </row>
    <row r="873" spans="1:15" x14ac:dyDescent="0.3">
      <c r="A873" s="2" t="s">
        <v>5413</v>
      </c>
      <c r="B873" s="5">
        <v>43707</v>
      </c>
      <c r="C873" s="2" t="s">
        <v>5414</v>
      </c>
      <c r="D873" s="10" t="s">
        <v>6171</v>
      </c>
      <c r="E873" s="2">
        <v>2</v>
      </c>
      <c r="F873" s="2" t="str">
        <f>_xlfn.XLOOKUP(orders!C873,customers!$A$2:$A$1001,customers!$B$2:$B$1001,,0)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26"/>
        <v>29.7</v>
      </c>
      <c r="N873" t="str">
        <f t="shared" si="27"/>
        <v>Excelsa</v>
      </c>
      <c r="O873" t="str">
        <f>_xlfn.XLOOKUP(OrderDetails[[#This Row],[Customer ID]],customers!$A$1:$A$1001,customers!$I$1:$I$1001,,0)</f>
        <v>Yes</v>
      </c>
    </row>
    <row r="874" spans="1:15" x14ac:dyDescent="0.3">
      <c r="A874" s="2" t="s">
        <v>5421</v>
      </c>
      <c r="B874" s="5">
        <v>43521</v>
      </c>
      <c r="C874" s="2" t="s">
        <v>5422</v>
      </c>
      <c r="D874" s="10" t="s">
        <v>6155</v>
      </c>
      <c r="E874" s="2">
        <v>2</v>
      </c>
      <c r="F874" s="2" t="str">
        <f>_xlfn.XLOOKUP(orders!C874,customers!$A$2:$A$1001,customers!$B$2:$B$1001,,0)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26"/>
        <v>22.5</v>
      </c>
      <c r="N874" t="str">
        <f t="shared" si="27"/>
        <v>Arabica</v>
      </c>
      <c r="O874" t="str">
        <f>_xlfn.XLOOKUP(OrderDetails[[#This Row],[Customer ID]],customers!$A$1:$A$1001,customers!$I$1:$I$1001,,0)</f>
        <v>No</v>
      </c>
    </row>
    <row r="875" spans="1:15" x14ac:dyDescent="0.3">
      <c r="A875" s="2" t="s">
        <v>5427</v>
      </c>
      <c r="B875" s="5">
        <v>43725</v>
      </c>
      <c r="C875" s="2" t="s">
        <v>5428</v>
      </c>
      <c r="D875" s="10" t="s">
        <v>6174</v>
      </c>
      <c r="E875" s="2">
        <v>4</v>
      </c>
      <c r="F875" s="2" t="str">
        <f>_xlfn.XLOOKUP(orders!C875,customers!$A$2:$A$1001,customers!$B$2:$B$1001,,0)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26"/>
        <v>11.94</v>
      </c>
      <c r="N875" t="str">
        <f t="shared" si="27"/>
        <v>Robusta</v>
      </c>
      <c r="O875" t="str">
        <f>_xlfn.XLOOKUP(OrderDetails[[#This Row],[Customer ID]],customers!$A$1:$A$1001,customers!$I$1:$I$1001,,0)</f>
        <v>Yes</v>
      </c>
    </row>
    <row r="876" spans="1:15" x14ac:dyDescent="0.3">
      <c r="A876" s="2" t="s">
        <v>5433</v>
      </c>
      <c r="B876" s="5">
        <v>43680</v>
      </c>
      <c r="C876" s="2" t="s">
        <v>5434</v>
      </c>
      <c r="D876" s="10" t="s">
        <v>6140</v>
      </c>
      <c r="E876" s="2">
        <v>2</v>
      </c>
      <c r="F876" s="2" t="str">
        <f>_xlfn.XLOOKUP(orders!C876,customers!$A$2:$A$1001,customers!$B$2:$B$1001,,0)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26"/>
        <v>25.9</v>
      </c>
      <c r="N876" t="str">
        <f t="shared" si="27"/>
        <v>Arabica</v>
      </c>
      <c r="O876" t="str">
        <f>_xlfn.XLOOKUP(OrderDetails[[#This Row],[Customer ID]],customers!$A$1:$A$1001,customers!$I$1:$I$1001,,0)</f>
        <v>No</v>
      </c>
    </row>
    <row r="877" spans="1:15" x14ac:dyDescent="0.3">
      <c r="A877" s="2" t="s">
        <v>5439</v>
      </c>
      <c r="B877" s="5">
        <v>44253</v>
      </c>
      <c r="C877" s="2" t="s">
        <v>5440</v>
      </c>
      <c r="D877" s="10" t="s">
        <v>6160</v>
      </c>
      <c r="E877" s="2">
        <v>5</v>
      </c>
      <c r="F877" s="2" t="str">
        <f>_xlfn.XLOOKUP(orders!C877,customers!$A$2:$A$1001,customers!$B$2:$B$1001,,0)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26"/>
        <v>43.650000000000006</v>
      </c>
      <c r="N877" t="str">
        <f t="shared" si="27"/>
        <v>Liberica</v>
      </c>
      <c r="O877" t="str">
        <f>_xlfn.XLOOKUP(OrderDetails[[#This Row],[Customer ID]],customers!$A$1:$A$1001,customers!$I$1:$I$1001,,0)</f>
        <v>No</v>
      </c>
    </row>
    <row r="878" spans="1:15" x14ac:dyDescent="0.3">
      <c r="A878" s="2" t="s">
        <v>5439</v>
      </c>
      <c r="B878" s="5">
        <v>44253</v>
      </c>
      <c r="C878" s="2" t="s">
        <v>5440</v>
      </c>
      <c r="D878" s="10" t="s">
        <v>6180</v>
      </c>
      <c r="E878" s="2">
        <v>6</v>
      </c>
      <c r="F878" s="2" t="str">
        <f>_xlfn.XLOOKUP(orders!C878,customers!$A$2:$A$1001,customers!$B$2:$B$1001,,0)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26"/>
        <v>46.62</v>
      </c>
      <c r="N878" t="str">
        <f t="shared" si="27"/>
        <v>Arabica</v>
      </c>
      <c r="O878" t="str">
        <f>_xlfn.XLOOKUP(OrderDetails[[#This Row],[Customer ID]],customers!$A$1:$A$1001,customers!$I$1:$I$1001,,0)</f>
        <v>No</v>
      </c>
    </row>
    <row r="879" spans="1:15" x14ac:dyDescent="0.3">
      <c r="A879" s="2" t="s">
        <v>5450</v>
      </c>
      <c r="B879" s="5">
        <v>44411</v>
      </c>
      <c r="C879" s="2" t="s">
        <v>5451</v>
      </c>
      <c r="D879" s="10" t="s">
        <v>6161</v>
      </c>
      <c r="E879" s="2">
        <v>3</v>
      </c>
      <c r="F879" s="2" t="str">
        <f>_xlfn.XLOOKUP(orders!C879,customers!$A$2:$A$1001,customers!$B$2:$B$1001,,0)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26"/>
        <v>28.53</v>
      </c>
      <c r="N879" t="str">
        <f t="shared" si="27"/>
        <v>Liberica</v>
      </c>
      <c r="O879" t="str">
        <f>_xlfn.XLOOKUP(OrderDetails[[#This Row],[Customer ID]],customers!$A$1:$A$1001,customers!$I$1:$I$1001,,0)</f>
        <v>No</v>
      </c>
    </row>
    <row r="880" spans="1:15" x14ac:dyDescent="0.3">
      <c r="A880" s="2" t="s">
        <v>5456</v>
      </c>
      <c r="B880" s="5">
        <v>44323</v>
      </c>
      <c r="C880" s="2" t="s">
        <v>5457</v>
      </c>
      <c r="D880" s="10" t="s">
        <v>6142</v>
      </c>
      <c r="E880" s="2">
        <v>1</v>
      </c>
      <c r="F880" s="2" t="str">
        <f>_xlfn.XLOOKUP(orders!C880,customers!$A$2:$A$1001,customers!$B$2:$B$1001,,0)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26"/>
        <v>27.484999999999996</v>
      </c>
      <c r="N880" t="str">
        <f t="shared" si="27"/>
        <v>Robusta</v>
      </c>
      <c r="O880" t="str">
        <f>_xlfn.XLOOKUP(OrderDetails[[#This Row],[Customer ID]],customers!$A$1:$A$1001,customers!$I$1:$I$1001,,0)</f>
        <v>Yes</v>
      </c>
    </row>
    <row r="881" spans="1:15" x14ac:dyDescent="0.3">
      <c r="A881" s="2" t="s">
        <v>5461</v>
      </c>
      <c r="B881" s="5">
        <v>43630</v>
      </c>
      <c r="C881" s="2" t="s">
        <v>5462</v>
      </c>
      <c r="D881" s="10" t="s">
        <v>6153</v>
      </c>
      <c r="E881" s="2">
        <v>3</v>
      </c>
      <c r="F881" s="2" t="str">
        <f>_xlfn.XLOOKUP(orders!C881,customers!$A$2:$A$1001,customers!$B$2:$B$1001,,0)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26"/>
        <v>10.935</v>
      </c>
      <c r="N881" t="str">
        <f t="shared" si="27"/>
        <v>Excelsa</v>
      </c>
      <c r="O881" t="str">
        <f>_xlfn.XLOOKUP(OrderDetails[[#This Row],[Customer ID]],customers!$A$1:$A$1001,customers!$I$1:$I$1001,,0)</f>
        <v>No</v>
      </c>
    </row>
    <row r="882" spans="1:15" x14ac:dyDescent="0.3">
      <c r="A882" s="2" t="s">
        <v>5466</v>
      </c>
      <c r="B882" s="5">
        <v>43790</v>
      </c>
      <c r="C882" s="2" t="s">
        <v>5467</v>
      </c>
      <c r="D882" s="10" t="s">
        <v>6178</v>
      </c>
      <c r="E882" s="2">
        <v>2</v>
      </c>
      <c r="F882" s="2" t="str">
        <f>_xlfn.XLOOKUP(orders!C882,customers!$A$2:$A$1001,customers!$B$2:$B$1001,,0)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26"/>
        <v>7.169999999999999</v>
      </c>
      <c r="N882" t="str">
        <f t="shared" si="27"/>
        <v>Robusta</v>
      </c>
      <c r="O882" t="str">
        <f>_xlfn.XLOOKUP(OrderDetails[[#This Row],[Customer ID]],customers!$A$1:$A$1001,customers!$I$1:$I$1001,,0)</f>
        <v>No</v>
      </c>
    </row>
    <row r="883" spans="1:15" x14ac:dyDescent="0.3">
      <c r="A883" s="2" t="s">
        <v>5472</v>
      </c>
      <c r="B883" s="5">
        <v>44286</v>
      </c>
      <c r="C883" s="2" t="s">
        <v>5473</v>
      </c>
      <c r="D883" s="10" t="s">
        <v>6167</v>
      </c>
      <c r="E883" s="2">
        <v>6</v>
      </c>
      <c r="F883" s="2" t="str">
        <f>_xlfn.XLOOKUP(orders!C883,customers!$A$2:$A$1001,customers!$B$2:$B$1001,,0)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26"/>
        <v>23.31</v>
      </c>
      <c r="N883" t="str">
        <f t="shared" si="27"/>
        <v>Arabica</v>
      </c>
      <c r="O883" t="str">
        <f>_xlfn.XLOOKUP(OrderDetails[[#This Row],[Customer ID]],customers!$A$1:$A$1001,customers!$I$1:$I$1001,,0)</f>
        <v>Yes</v>
      </c>
    </row>
    <row r="884" spans="1:15" x14ac:dyDescent="0.3">
      <c r="A884" s="2" t="s">
        <v>5477</v>
      </c>
      <c r="B884" s="5">
        <v>43647</v>
      </c>
      <c r="C884" s="2" t="s">
        <v>5526</v>
      </c>
      <c r="D884" s="10" t="s">
        <v>6168</v>
      </c>
      <c r="E884" s="2">
        <v>5</v>
      </c>
      <c r="F884" s="2" t="str">
        <f>_xlfn.XLOOKUP(orders!C884,customers!$A$2:$A$1001,customers!$B$2:$B$1001,,0)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26"/>
        <v>114.42499999999998</v>
      </c>
      <c r="N884" t="str">
        <f t="shared" si="27"/>
        <v>Arabica</v>
      </c>
      <c r="O884" t="str">
        <f>_xlfn.XLOOKUP(OrderDetails[[#This Row],[Customer ID]],customers!$A$1:$A$1001,customers!$I$1:$I$1001,,0)</f>
        <v>Yes</v>
      </c>
    </row>
    <row r="885" spans="1:15" x14ac:dyDescent="0.3">
      <c r="A885" s="2" t="s">
        <v>5483</v>
      </c>
      <c r="B885" s="5">
        <v>43956</v>
      </c>
      <c r="C885" s="2" t="s">
        <v>5484</v>
      </c>
      <c r="D885" s="10" t="s">
        <v>6175</v>
      </c>
      <c r="E885" s="2">
        <v>3</v>
      </c>
      <c r="F885" s="2" t="str">
        <f>_xlfn.XLOOKUP(orders!C885,customers!$A$2:$A$1001,customers!$B$2:$B$1001,,0)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26"/>
        <v>77.624999999999986</v>
      </c>
      <c r="N885" t="str">
        <f t="shared" si="27"/>
        <v>Arabica</v>
      </c>
      <c r="O885" t="str">
        <f>_xlfn.XLOOKUP(OrderDetails[[#This Row],[Customer ID]],customers!$A$1:$A$1001,customers!$I$1:$I$1001,,0)</f>
        <v>Yes</v>
      </c>
    </row>
    <row r="886" spans="1:15" x14ac:dyDescent="0.3">
      <c r="A886" s="2" t="s">
        <v>5489</v>
      </c>
      <c r="B886" s="5">
        <v>43941</v>
      </c>
      <c r="C886" s="2" t="s">
        <v>5490</v>
      </c>
      <c r="D886" s="10" t="s">
        <v>6172</v>
      </c>
      <c r="E886" s="2">
        <v>1</v>
      </c>
      <c r="F886" s="2" t="str">
        <f>_xlfn.XLOOKUP(orders!C886,customers!$A$2:$A$1001,customers!$B$2:$B$1001,,0)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26"/>
        <v>5.3699999999999992</v>
      </c>
      <c r="N886" t="str">
        <f t="shared" si="27"/>
        <v>Robusta</v>
      </c>
      <c r="O886" t="str">
        <f>_xlfn.XLOOKUP(OrderDetails[[#This Row],[Customer ID]],customers!$A$1:$A$1001,customers!$I$1:$I$1001,,0)</f>
        <v>Yes</v>
      </c>
    </row>
    <row r="887" spans="1:15" x14ac:dyDescent="0.3">
      <c r="A887" s="2" t="s">
        <v>5495</v>
      </c>
      <c r="B887" s="5">
        <v>43664</v>
      </c>
      <c r="C887" s="2" t="s">
        <v>5496</v>
      </c>
      <c r="D887" s="10" t="s">
        <v>6149</v>
      </c>
      <c r="E887" s="2">
        <v>6</v>
      </c>
      <c r="F887" s="2" t="str">
        <f>_xlfn.XLOOKUP(orders!C887,customers!$A$2:$A$1001,customers!$B$2:$B$1001,,0)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26"/>
        <v>123.50999999999999</v>
      </c>
      <c r="N887" t="str">
        <f t="shared" si="27"/>
        <v>Robusta</v>
      </c>
      <c r="O887" t="str">
        <f>_xlfn.XLOOKUP(OrderDetails[[#This Row],[Customer ID]],customers!$A$1:$A$1001,customers!$I$1:$I$1001,,0)</f>
        <v>No</v>
      </c>
    </row>
    <row r="888" spans="1:15" x14ac:dyDescent="0.3">
      <c r="A888" s="2" t="s">
        <v>5501</v>
      </c>
      <c r="B888" s="5">
        <v>44518</v>
      </c>
      <c r="C888" s="2" t="s">
        <v>5502</v>
      </c>
      <c r="D888" s="10" t="s">
        <v>6160</v>
      </c>
      <c r="E888" s="2">
        <v>2</v>
      </c>
      <c r="F888" s="2" t="str">
        <f>_xlfn.XLOOKUP(orders!C888,customers!$A$2:$A$1001,customers!$B$2:$B$1001,,0)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26"/>
        <v>17.46</v>
      </c>
      <c r="N888" t="str">
        <f t="shared" si="27"/>
        <v>Liberica</v>
      </c>
      <c r="O888" t="str">
        <f>_xlfn.XLOOKUP(OrderDetails[[#This Row],[Customer ID]],customers!$A$1:$A$1001,customers!$I$1:$I$1001,,0)</f>
        <v>No</v>
      </c>
    </row>
    <row r="889" spans="1:15" x14ac:dyDescent="0.3">
      <c r="A889" s="2" t="s">
        <v>5507</v>
      </c>
      <c r="B889" s="5">
        <v>44002</v>
      </c>
      <c r="C889" s="2" t="s">
        <v>5508</v>
      </c>
      <c r="D889" s="10" t="s">
        <v>6184</v>
      </c>
      <c r="E889" s="2">
        <v>3</v>
      </c>
      <c r="F889" s="2" t="str">
        <f>_xlfn.XLOOKUP(orders!C889,customers!$A$2:$A$1001,customers!$B$2:$B$1001,,0)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26"/>
        <v>13.365</v>
      </c>
      <c r="N889" t="str">
        <f t="shared" si="27"/>
        <v>Excelsa</v>
      </c>
      <c r="O889" t="str">
        <f>_xlfn.XLOOKUP(OrderDetails[[#This Row],[Customer ID]],customers!$A$1:$A$1001,customers!$I$1:$I$1001,,0)</f>
        <v>No</v>
      </c>
    </row>
    <row r="890" spans="1:15" x14ac:dyDescent="0.3">
      <c r="A890" s="2" t="s">
        <v>5513</v>
      </c>
      <c r="B890" s="5">
        <v>44292</v>
      </c>
      <c r="C890" s="2" t="s">
        <v>5514</v>
      </c>
      <c r="D890" s="10" t="s">
        <v>6167</v>
      </c>
      <c r="E890" s="2">
        <v>2</v>
      </c>
      <c r="F890" s="2" t="str">
        <f>_xlfn.XLOOKUP(orders!C890,customers!$A$2:$A$1001,customers!$B$2:$B$1001,,0)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26"/>
        <v>7.77</v>
      </c>
      <c r="N890" t="str">
        <f t="shared" si="27"/>
        <v>Arabica</v>
      </c>
      <c r="O890" t="str">
        <f>_xlfn.XLOOKUP(OrderDetails[[#This Row],[Customer ID]],customers!$A$1:$A$1001,customers!$I$1:$I$1001,,0)</f>
        <v>Yes</v>
      </c>
    </row>
    <row r="891" spans="1:15" x14ac:dyDescent="0.3">
      <c r="A891" s="2" t="s">
        <v>5519</v>
      </c>
      <c r="B891" s="5">
        <v>43633</v>
      </c>
      <c r="C891" s="2" t="s">
        <v>5520</v>
      </c>
      <c r="D891" s="10" t="s">
        <v>6163</v>
      </c>
      <c r="E891" s="2">
        <v>1</v>
      </c>
      <c r="F891" s="2" t="str">
        <f>_xlfn.XLOOKUP(orders!C891,customers!$A$2:$A$1001,customers!$B$2:$B$1001,,0)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26"/>
        <v>2.6849999999999996</v>
      </c>
      <c r="N891" t="str">
        <f t="shared" si="27"/>
        <v>Robusta</v>
      </c>
      <c r="O891" t="str">
        <f>_xlfn.XLOOKUP(OrderDetails[[#This Row],[Customer ID]],customers!$A$1:$A$1001,customers!$I$1:$I$1001,,0)</f>
        <v>Yes</v>
      </c>
    </row>
    <row r="892" spans="1:15" x14ac:dyDescent="0.3">
      <c r="A892" s="2" t="s">
        <v>5525</v>
      </c>
      <c r="B892" s="5">
        <v>44646</v>
      </c>
      <c r="C892" s="2" t="s">
        <v>5526</v>
      </c>
      <c r="D892" s="10" t="s">
        <v>6149</v>
      </c>
      <c r="E892" s="2">
        <v>1</v>
      </c>
      <c r="F892" s="2" t="str">
        <f>_xlfn.XLOOKUP(orders!C892,customers!$A$2:$A$1001,customers!$B$2:$B$1001,,0)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26"/>
        <v>20.584999999999997</v>
      </c>
      <c r="N892" t="str">
        <f t="shared" si="27"/>
        <v>Robusta</v>
      </c>
      <c r="O892" t="str">
        <f>_xlfn.XLOOKUP(OrderDetails[[#This Row],[Customer ID]],customers!$A$1:$A$1001,customers!$I$1:$I$1001,,0)</f>
        <v>Yes</v>
      </c>
    </row>
    <row r="893" spans="1:15" x14ac:dyDescent="0.3">
      <c r="A893" s="2" t="s">
        <v>5531</v>
      </c>
      <c r="B893" s="5">
        <v>44469</v>
      </c>
      <c r="C893" s="2" t="s">
        <v>5532</v>
      </c>
      <c r="D893" s="10" t="s">
        <v>6168</v>
      </c>
      <c r="E893" s="2">
        <v>5</v>
      </c>
      <c r="F893" s="2" t="str">
        <f>_xlfn.XLOOKUP(orders!C893,customers!$A$2:$A$1001,customers!$B$2:$B$1001,,0)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26"/>
        <v>114.42499999999998</v>
      </c>
      <c r="N893" t="str">
        <f t="shared" si="27"/>
        <v>Arabica</v>
      </c>
      <c r="O893" t="str">
        <f>_xlfn.XLOOKUP(OrderDetails[[#This Row],[Customer ID]],customers!$A$1:$A$1001,customers!$I$1:$I$1001,,0)</f>
        <v>Yes</v>
      </c>
    </row>
    <row r="894" spans="1:15" x14ac:dyDescent="0.3">
      <c r="A894" s="2" t="s">
        <v>5537</v>
      </c>
      <c r="B894" s="5">
        <v>43635</v>
      </c>
      <c r="C894" s="2" t="s">
        <v>5538</v>
      </c>
      <c r="D894" s="10" t="s">
        <v>6156</v>
      </c>
      <c r="E894" s="2">
        <v>5</v>
      </c>
      <c r="F894" s="2" t="str">
        <f>_xlfn.XLOOKUP(orders!C894,customers!$A$2:$A$1001,customers!$B$2:$B$1001,,0)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26"/>
        <v>20.625</v>
      </c>
      <c r="N894" t="str">
        <f t="shared" si="27"/>
        <v>Excelsa</v>
      </c>
      <c r="O894" t="str">
        <f>_xlfn.XLOOKUP(OrderDetails[[#This Row],[Customer ID]],customers!$A$1:$A$1001,customers!$I$1:$I$1001,,0)</f>
        <v>No</v>
      </c>
    </row>
    <row r="895" spans="1:15" x14ac:dyDescent="0.3">
      <c r="A895" s="2" t="s">
        <v>5543</v>
      </c>
      <c r="B895" s="5">
        <v>44651</v>
      </c>
      <c r="C895" s="2" t="s">
        <v>5544</v>
      </c>
      <c r="D895" s="10" t="s">
        <v>6161</v>
      </c>
      <c r="E895" s="2">
        <v>6</v>
      </c>
      <c r="F895" s="2" t="str">
        <f>_xlfn.XLOOKUP(orders!C895,customers!$A$2:$A$1001,customers!$B$2:$B$1001,,0)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26"/>
        <v>57.06</v>
      </c>
      <c r="N895" t="str">
        <f t="shared" si="27"/>
        <v>Liberica</v>
      </c>
      <c r="O895" t="str">
        <f>_xlfn.XLOOKUP(OrderDetails[[#This Row],[Customer ID]],customers!$A$1:$A$1001,customers!$I$1:$I$1001,,0)</f>
        <v>Yes</v>
      </c>
    </row>
    <row r="896" spans="1:15" x14ac:dyDescent="0.3">
      <c r="A896" s="2" t="s">
        <v>5548</v>
      </c>
      <c r="B896" s="5">
        <v>44016</v>
      </c>
      <c r="C896" s="2" t="s">
        <v>5549</v>
      </c>
      <c r="D896" s="10" t="s">
        <v>6149</v>
      </c>
      <c r="E896" s="2">
        <v>4</v>
      </c>
      <c r="F896" s="2" t="str">
        <f>_xlfn.XLOOKUP(orders!C896,customers!$A$2:$A$1001,customers!$B$2:$B$1001,,0)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26"/>
        <v>82.339999999999989</v>
      </c>
      <c r="N896" t="str">
        <f t="shared" si="27"/>
        <v>Robusta</v>
      </c>
      <c r="O896" t="str">
        <f>_xlfn.XLOOKUP(OrderDetails[[#This Row],[Customer ID]],customers!$A$1:$A$1001,customers!$I$1:$I$1001,,0)</f>
        <v>Yes</v>
      </c>
    </row>
    <row r="897" spans="1:15" x14ac:dyDescent="0.3">
      <c r="A897" s="2" t="s">
        <v>5553</v>
      </c>
      <c r="B897" s="5">
        <v>44521</v>
      </c>
      <c r="C897" s="2" t="s">
        <v>5554</v>
      </c>
      <c r="D897" s="10" t="s">
        <v>6166</v>
      </c>
      <c r="E897" s="2">
        <v>5</v>
      </c>
      <c r="F897" s="2" t="str">
        <f>_xlfn.XLOOKUP(orders!C897,customers!$A$2:$A$1001,customers!$B$2:$B$1001,,0)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26"/>
        <v>158.12499999999997</v>
      </c>
      <c r="N897" t="str">
        <f t="shared" si="27"/>
        <v>Excelsa</v>
      </c>
      <c r="O897" t="str">
        <f>_xlfn.XLOOKUP(OrderDetails[[#This Row],[Customer ID]],customers!$A$1:$A$1001,customers!$I$1:$I$1001,,0)</f>
        <v>No</v>
      </c>
    </row>
    <row r="898" spans="1:15" x14ac:dyDescent="0.3">
      <c r="A898" s="2" t="s">
        <v>5558</v>
      </c>
      <c r="B898" s="5">
        <v>44347</v>
      </c>
      <c r="C898" s="2" t="s">
        <v>5559</v>
      </c>
      <c r="D898" s="10" t="s">
        <v>6172</v>
      </c>
      <c r="E898" s="2">
        <v>6</v>
      </c>
      <c r="F898" s="2" t="str">
        <f>_xlfn.XLOOKUP(orders!C898,customers!$A$2:$A$1001,customers!$B$2:$B$1001,,0)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26"/>
        <v>32.22</v>
      </c>
      <c r="N898" t="str">
        <f t="shared" si="27"/>
        <v>Robusta</v>
      </c>
      <c r="O898" t="str">
        <f>_xlfn.XLOOKUP(OrderDetails[[#This Row],[Customer ID]],customers!$A$1:$A$1001,customers!$I$1:$I$1001,,0)</f>
        <v>Yes</v>
      </c>
    </row>
    <row r="899" spans="1:15" x14ac:dyDescent="0.3">
      <c r="A899" s="2" t="s">
        <v>5564</v>
      </c>
      <c r="B899" s="5">
        <v>43932</v>
      </c>
      <c r="C899" s="2" t="s">
        <v>5565</v>
      </c>
      <c r="D899" s="10" t="s">
        <v>6183</v>
      </c>
      <c r="E899" s="2">
        <v>2</v>
      </c>
      <c r="F899" s="2" t="str">
        <f>_xlfn.XLOOKUP(orders!C899,customers!$A$2:$A$1001,customers!$B$2:$B$1001,,0)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28">L899*E899</f>
        <v>24.3</v>
      </c>
      <c r="N899" t="str">
        <f t="shared" ref="N899:N962" si="29">IF(I899="Rob","Robusta",IF(I899="Ara","Arabica",IF(I899="Exc","Excelsa",IF(I899="Lib","Liberica",""))))</f>
        <v>Excelsa</v>
      </c>
      <c r="O899" t="str">
        <f>_xlfn.XLOOKUP(OrderDetails[[#This Row],[Customer ID]],customers!$A$1:$A$1001,customers!$I$1:$I$1001,,0)</f>
        <v>No</v>
      </c>
    </row>
    <row r="900" spans="1:15" x14ac:dyDescent="0.3">
      <c r="A900" s="2" t="s">
        <v>5570</v>
      </c>
      <c r="B900" s="5">
        <v>44089</v>
      </c>
      <c r="C900" s="2" t="s">
        <v>5571</v>
      </c>
      <c r="D900" s="10" t="s">
        <v>6173</v>
      </c>
      <c r="E900" s="2">
        <v>5</v>
      </c>
      <c r="F900" s="2" t="str">
        <f>_xlfn.XLOOKUP(orders!C900,customers!$A$2:$A$1001,customers!$B$2:$B$1001,,0)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28"/>
        <v>35.849999999999994</v>
      </c>
      <c r="N900" t="str">
        <f t="shared" si="29"/>
        <v>Robusta</v>
      </c>
      <c r="O900" t="str">
        <f>_xlfn.XLOOKUP(OrderDetails[[#This Row],[Customer ID]],customers!$A$1:$A$1001,customers!$I$1:$I$1001,,0)</f>
        <v>No</v>
      </c>
    </row>
    <row r="901" spans="1:15" x14ac:dyDescent="0.3">
      <c r="A901" s="2" t="s">
        <v>5575</v>
      </c>
      <c r="B901" s="5">
        <v>44523</v>
      </c>
      <c r="C901" s="2" t="s">
        <v>5554</v>
      </c>
      <c r="D901" s="10" t="s">
        <v>6162</v>
      </c>
      <c r="E901" s="2">
        <v>5</v>
      </c>
      <c r="F901" s="2" t="str">
        <f>_xlfn.XLOOKUP(orders!C901,customers!$A$2:$A$1001,customers!$B$2:$B$1001,,0)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28"/>
        <v>72.75</v>
      </c>
      <c r="N901" t="str">
        <f t="shared" si="29"/>
        <v>Liberica</v>
      </c>
      <c r="O901" t="str">
        <f>_xlfn.XLOOKUP(OrderDetails[[#This Row],[Customer ID]],customers!$A$1:$A$1001,customers!$I$1:$I$1001,,0)</f>
        <v>No</v>
      </c>
    </row>
    <row r="902" spans="1:15" x14ac:dyDescent="0.3">
      <c r="A902" s="2" t="s">
        <v>5580</v>
      </c>
      <c r="B902" s="5">
        <v>44584</v>
      </c>
      <c r="C902" s="2" t="s">
        <v>5581</v>
      </c>
      <c r="D902" s="10" t="s">
        <v>6170</v>
      </c>
      <c r="E902" s="2">
        <v>3</v>
      </c>
      <c r="F902" s="2" t="str">
        <f>_xlfn.XLOOKUP(orders!C902,customers!$A$2:$A$1001,customers!$B$2:$B$1001,,0)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28"/>
        <v>47.55</v>
      </c>
      <c r="N902" t="str">
        <f t="shared" si="29"/>
        <v>Liberica</v>
      </c>
      <c r="O902" t="str">
        <f>_xlfn.XLOOKUP(OrderDetails[[#This Row],[Customer ID]],customers!$A$1:$A$1001,customers!$I$1:$I$1001,,0)</f>
        <v>No</v>
      </c>
    </row>
    <row r="903" spans="1:15" x14ac:dyDescent="0.3">
      <c r="A903" s="2" t="s">
        <v>5585</v>
      </c>
      <c r="B903" s="5">
        <v>44223</v>
      </c>
      <c r="C903" s="2" t="s">
        <v>5586</v>
      </c>
      <c r="D903" s="10" t="s">
        <v>6178</v>
      </c>
      <c r="E903" s="2">
        <v>1</v>
      </c>
      <c r="F903" s="2" t="str">
        <f>_xlfn.XLOOKUP(orders!C903,customers!$A$2:$A$1001,customers!$B$2:$B$1001,,0)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28"/>
        <v>3.5849999999999995</v>
      </c>
      <c r="N903" t="str">
        <f t="shared" si="29"/>
        <v>Robusta</v>
      </c>
      <c r="O903" t="str">
        <f>_xlfn.XLOOKUP(OrderDetails[[#This Row],[Customer ID]],customers!$A$1:$A$1001,customers!$I$1:$I$1001,,0)</f>
        <v>Yes</v>
      </c>
    </row>
    <row r="904" spans="1:15" x14ac:dyDescent="0.3">
      <c r="A904" s="2" t="s">
        <v>5591</v>
      </c>
      <c r="B904" s="5">
        <v>43640</v>
      </c>
      <c r="C904" s="2" t="s">
        <v>5592</v>
      </c>
      <c r="D904" s="10" t="s">
        <v>6166</v>
      </c>
      <c r="E904" s="2">
        <v>5</v>
      </c>
      <c r="F904" s="2" t="str">
        <f>_xlfn.XLOOKUP(orders!C904,customers!$A$2:$A$1001,customers!$B$2:$B$1001,,0)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28"/>
        <v>158.12499999999997</v>
      </c>
      <c r="N904" t="str">
        <f t="shared" si="29"/>
        <v>Excelsa</v>
      </c>
      <c r="O904" t="str">
        <f>_xlfn.XLOOKUP(OrderDetails[[#This Row],[Customer ID]],customers!$A$1:$A$1001,customers!$I$1:$I$1001,,0)</f>
        <v>No</v>
      </c>
    </row>
    <row r="905" spans="1:15" x14ac:dyDescent="0.3">
      <c r="A905" s="2" t="s">
        <v>5597</v>
      </c>
      <c r="B905" s="5">
        <v>43905</v>
      </c>
      <c r="C905" s="2" t="s">
        <v>5598</v>
      </c>
      <c r="D905" s="10" t="s">
        <v>6160</v>
      </c>
      <c r="E905" s="2">
        <v>2</v>
      </c>
      <c r="F905" s="2" t="str">
        <f>_xlfn.XLOOKUP(orders!C905,customers!$A$2:$A$1001,customers!$B$2:$B$1001,,0)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28"/>
        <v>17.46</v>
      </c>
      <c r="N905" t="str">
        <f t="shared" si="29"/>
        <v>Liberica</v>
      </c>
      <c r="O905" t="str">
        <f>_xlfn.XLOOKUP(OrderDetails[[#This Row],[Customer ID]],customers!$A$1:$A$1001,customers!$I$1:$I$1001,,0)</f>
        <v>No</v>
      </c>
    </row>
    <row r="906" spans="1:15" x14ac:dyDescent="0.3">
      <c r="A906" s="2" t="s">
        <v>5603</v>
      </c>
      <c r="B906" s="5">
        <v>44463</v>
      </c>
      <c r="C906" s="2" t="s">
        <v>5604</v>
      </c>
      <c r="D906" s="10" t="s">
        <v>6182</v>
      </c>
      <c r="E906" s="2">
        <v>5</v>
      </c>
      <c r="F906" s="2" t="str">
        <f>_xlfn.XLOOKUP(orders!C906,customers!$A$2:$A$1001,customers!$B$2:$B$1001,,0)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28"/>
        <v>148.92499999999998</v>
      </c>
      <c r="N906" t="str">
        <f t="shared" si="29"/>
        <v>Arabica</v>
      </c>
      <c r="O906" t="str">
        <f>_xlfn.XLOOKUP(OrderDetails[[#This Row],[Customer ID]],customers!$A$1:$A$1001,customers!$I$1:$I$1001,,0)</f>
        <v>No</v>
      </c>
    </row>
    <row r="907" spans="1:15" x14ac:dyDescent="0.3">
      <c r="A907" s="2" t="s">
        <v>5609</v>
      </c>
      <c r="B907" s="5">
        <v>43560</v>
      </c>
      <c r="C907" s="2" t="s">
        <v>5610</v>
      </c>
      <c r="D907" s="10" t="s">
        <v>6157</v>
      </c>
      <c r="E907" s="2">
        <v>6</v>
      </c>
      <c r="F907" s="2" t="str">
        <f>_xlfn.XLOOKUP(orders!C907,customers!$A$2:$A$1001,customers!$B$2:$B$1001,,0)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28"/>
        <v>40.5</v>
      </c>
      <c r="N907" t="str">
        <f t="shared" si="29"/>
        <v>Arabica</v>
      </c>
      <c r="O907" t="str">
        <f>_xlfn.XLOOKUP(OrderDetails[[#This Row],[Customer ID]],customers!$A$1:$A$1001,customers!$I$1:$I$1001,,0)</f>
        <v>Yes</v>
      </c>
    </row>
    <row r="908" spans="1:15" x14ac:dyDescent="0.3">
      <c r="A908" s="2" t="s">
        <v>5614</v>
      </c>
      <c r="B908" s="5">
        <v>44588</v>
      </c>
      <c r="C908" s="2" t="s">
        <v>5615</v>
      </c>
      <c r="D908" s="10" t="s">
        <v>6157</v>
      </c>
      <c r="E908" s="2">
        <v>4</v>
      </c>
      <c r="F908" s="2" t="str">
        <f>_xlfn.XLOOKUP(orders!C908,customers!$A$2:$A$1001,customers!$B$2:$B$1001,,0)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28"/>
        <v>27</v>
      </c>
      <c r="N908" t="str">
        <f t="shared" si="29"/>
        <v>Arabica</v>
      </c>
      <c r="O908" t="str">
        <f>_xlfn.XLOOKUP(OrderDetails[[#This Row],[Customer ID]],customers!$A$1:$A$1001,customers!$I$1:$I$1001,,0)</f>
        <v>Yes</v>
      </c>
    </row>
    <row r="909" spans="1:15" x14ac:dyDescent="0.3">
      <c r="A909" s="2" t="s">
        <v>5620</v>
      </c>
      <c r="B909" s="5">
        <v>44449</v>
      </c>
      <c r="C909" s="2" t="s">
        <v>5621</v>
      </c>
      <c r="D909" s="10" t="s">
        <v>6143</v>
      </c>
      <c r="E909" s="2">
        <v>3</v>
      </c>
      <c r="F909" s="2" t="str">
        <f>_xlfn.XLOOKUP(orders!C909,customers!$A$2:$A$1001,customers!$B$2:$B$1001,,0)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28"/>
        <v>38.849999999999994</v>
      </c>
      <c r="N909" t="str">
        <f t="shared" si="29"/>
        <v>Liberica</v>
      </c>
      <c r="O909" t="str">
        <f>_xlfn.XLOOKUP(OrderDetails[[#This Row],[Customer ID]],customers!$A$1:$A$1001,customers!$I$1:$I$1001,,0)</f>
        <v>No</v>
      </c>
    </row>
    <row r="910" spans="1:15" x14ac:dyDescent="0.3">
      <c r="A910" s="2" t="s">
        <v>5626</v>
      </c>
      <c r="B910" s="5">
        <v>43836</v>
      </c>
      <c r="C910" s="2" t="s">
        <v>5627</v>
      </c>
      <c r="D910" s="10" t="s">
        <v>6179</v>
      </c>
      <c r="E910" s="2">
        <v>5</v>
      </c>
      <c r="F910" s="2" t="str">
        <f>_xlfn.XLOOKUP(orders!C910,customers!$A$2:$A$1001,customers!$B$2:$B$1001,,0)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28"/>
        <v>59.75</v>
      </c>
      <c r="N910" t="str">
        <f t="shared" si="29"/>
        <v>Robusta</v>
      </c>
      <c r="O910" t="str">
        <f>_xlfn.XLOOKUP(OrderDetails[[#This Row],[Customer ID]],customers!$A$1:$A$1001,customers!$I$1:$I$1001,,0)</f>
        <v>No</v>
      </c>
    </row>
    <row r="911" spans="1:15" x14ac:dyDescent="0.3">
      <c r="A911" s="2" t="s">
        <v>5632</v>
      </c>
      <c r="B911" s="5">
        <v>44635</v>
      </c>
      <c r="C911" s="2" t="s">
        <v>5633</v>
      </c>
      <c r="D911" s="10" t="s">
        <v>6178</v>
      </c>
      <c r="E911" s="2">
        <v>3</v>
      </c>
      <c r="F911" s="2" t="str">
        <f>_xlfn.XLOOKUP(orders!C911,customers!$A$2:$A$1001,customers!$B$2:$B$1001,,0)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28"/>
        <v>10.754999999999999</v>
      </c>
      <c r="N911" t="str">
        <f t="shared" si="29"/>
        <v>Robusta</v>
      </c>
      <c r="O911" t="str">
        <f>_xlfn.XLOOKUP(OrderDetails[[#This Row],[Customer ID]],customers!$A$1:$A$1001,customers!$I$1:$I$1001,,0)</f>
        <v>No</v>
      </c>
    </row>
    <row r="912" spans="1:15" x14ac:dyDescent="0.3">
      <c r="A912" s="2" t="s">
        <v>5637</v>
      </c>
      <c r="B912" s="5">
        <v>44447</v>
      </c>
      <c r="C912" s="2" t="s">
        <v>5638</v>
      </c>
      <c r="D912" s="10" t="s">
        <v>6168</v>
      </c>
      <c r="E912" s="2">
        <v>4</v>
      </c>
      <c r="F912" s="2" t="str">
        <f>_xlfn.XLOOKUP(orders!C912,customers!$A$2:$A$1001,customers!$B$2:$B$1001,,0)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28"/>
        <v>91.539999999999992</v>
      </c>
      <c r="N912" t="str">
        <f t="shared" si="29"/>
        <v>Arabica</v>
      </c>
      <c r="O912" t="str">
        <f>_xlfn.XLOOKUP(OrderDetails[[#This Row],[Customer ID]],customers!$A$1:$A$1001,customers!$I$1:$I$1001,,0)</f>
        <v>No</v>
      </c>
    </row>
    <row r="913" spans="1:15" x14ac:dyDescent="0.3">
      <c r="A913" s="2" t="s">
        <v>5643</v>
      </c>
      <c r="B913" s="5">
        <v>44511</v>
      </c>
      <c r="C913" s="2" t="s">
        <v>5644</v>
      </c>
      <c r="D913" s="10" t="s">
        <v>6155</v>
      </c>
      <c r="E913" s="2">
        <v>4</v>
      </c>
      <c r="F913" s="2" t="str">
        <f>_xlfn.XLOOKUP(orders!C913,customers!$A$2:$A$1001,customers!$B$2:$B$1001,,0)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28"/>
        <v>45</v>
      </c>
      <c r="N913" t="str">
        <f t="shared" si="29"/>
        <v>Arabica</v>
      </c>
      <c r="O913" t="str">
        <f>_xlfn.XLOOKUP(OrderDetails[[#This Row],[Customer ID]],customers!$A$1:$A$1001,customers!$I$1:$I$1001,,0)</f>
        <v>Yes</v>
      </c>
    </row>
    <row r="914" spans="1:15" x14ac:dyDescent="0.3">
      <c r="A914" s="2" t="s">
        <v>5649</v>
      </c>
      <c r="B914" s="5">
        <v>43726</v>
      </c>
      <c r="C914" s="2" t="s">
        <v>5650</v>
      </c>
      <c r="D914" s="10" t="s">
        <v>6151</v>
      </c>
      <c r="E914" s="2">
        <v>6</v>
      </c>
      <c r="F914" s="2" t="str">
        <f>_xlfn.XLOOKUP(orders!C914,customers!$A$2:$A$1001,customers!$B$2:$B$1001,,0)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28"/>
        <v>137.31</v>
      </c>
      <c r="N914" t="str">
        <f t="shared" si="29"/>
        <v>Robusta</v>
      </c>
      <c r="O914" t="str">
        <f>_xlfn.XLOOKUP(OrderDetails[[#This Row],[Customer ID]],customers!$A$1:$A$1001,customers!$I$1:$I$1001,,0)</f>
        <v>Yes</v>
      </c>
    </row>
    <row r="915" spans="1:15" x14ac:dyDescent="0.3">
      <c r="A915" s="2" t="s">
        <v>5654</v>
      </c>
      <c r="B915" s="5">
        <v>44406</v>
      </c>
      <c r="C915" s="2" t="s">
        <v>5655</v>
      </c>
      <c r="D915" s="10" t="s">
        <v>6157</v>
      </c>
      <c r="E915" s="2">
        <v>1</v>
      </c>
      <c r="F915" s="2" t="str">
        <f>_xlfn.XLOOKUP(orders!C915,customers!$A$2:$A$1001,customers!$B$2:$B$1001,,0)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28"/>
        <v>6.75</v>
      </c>
      <c r="N915" t="str">
        <f t="shared" si="29"/>
        <v>Arabica</v>
      </c>
      <c r="O915" t="str">
        <f>_xlfn.XLOOKUP(OrderDetails[[#This Row],[Customer ID]],customers!$A$1:$A$1001,customers!$I$1:$I$1001,,0)</f>
        <v>No</v>
      </c>
    </row>
    <row r="916" spans="1:15" x14ac:dyDescent="0.3">
      <c r="A916" s="2" t="s">
        <v>5660</v>
      </c>
      <c r="B916" s="5">
        <v>44640</v>
      </c>
      <c r="C916" s="2" t="s">
        <v>5661</v>
      </c>
      <c r="D916" s="10" t="s">
        <v>6155</v>
      </c>
      <c r="E916" s="2">
        <v>4</v>
      </c>
      <c r="F916" s="2" t="str">
        <f>_xlfn.XLOOKUP(orders!C916,customers!$A$2:$A$1001,customers!$B$2:$B$1001,,0)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28"/>
        <v>45</v>
      </c>
      <c r="N916" t="str">
        <f t="shared" si="29"/>
        <v>Arabica</v>
      </c>
      <c r="O916" t="str">
        <f>_xlfn.XLOOKUP(OrderDetails[[#This Row],[Customer ID]],customers!$A$1:$A$1001,customers!$I$1:$I$1001,,0)</f>
        <v>No</v>
      </c>
    </row>
    <row r="917" spans="1:15" x14ac:dyDescent="0.3">
      <c r="A917" s="2" t="s">
        <v>5666</v>
      </c>
      <c r="B917" s="5">
        <v>43955</v>
      </c>
      <c r="C917" s="2" t="s">
        <v>5667</v>
      </c>
      <c r="D917" s="10" t="s">
        <v>6185</v>
      </c>
      <c r="E917" s="2">
        <v>3</v>
      </c>
      <c r="F917" s="2" t="str">
        <f>_xlfn.XLOOKUP(orders!C917,customers!$A$2:$A$1001,customers!$B$2:$B$1001,,0)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28"/>
        <v>83.835000000000008</v>
      </c>
      <c r="N917" t="str">
        <f t="shared" si="29"/>
        <v>Excelsa</v>
      </c>
      <c r="O917" t="str">
        <f>_xlfn.XLOOKUP(OrderDetails[[#This Row],[Customer ID]],customers!$A$1:$A$1001,customers!$I$1:$I$1001,,0)</f>
        <v>Yes</v>
      </c>
    </row>
    <row r="918" spans="1:15" x14ac:dyDescent="0.3">
      <c r="A918" s="2" t="s">
        <v>5672</v>
      </c>
      <c r="B918" s="5">
        <v>44291</v>
      </c>
      <c r="C918" s="2" t="s">
        <v>5673</v>
      </c>
      <c r="D918" s="10" t="s">
        <v>6153</v>
      </c>
      <c r="E918" s="2">
        <v>1</v>
      </c>
      <c r="F918" s="2" t="str">
        <f>_xlfn.XLOOKUP(orders!C918,customers!$A$2:$A$1001,customers!$B$2:$B$1001,,0)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28"/>
        <v>3.645</v>
      </c>
      <c r="N918" t="str">
        <f t="shared" si="29"/>
        <v>Excelsa</v>
      </c>
      <c r="O918" t="str">
        <f>_xlfn.XLOOKUP(OrderDetails[[#This Row],[Customer ID]],customers!$A$1:$A$1001,customers!$I$1:$I$1001,,0)</f>
        <v>Yes</v>
      </c>
    </row>
    <row r="919" spans="1:15" x14ac:dyDescent="0.3">
      <c r="A919" s="2" t="s">
        <v>5676</v>
      </c>
      <c r="B919" s="5">
        <v>44573</v>
      </c>
      <c r="C919" s="2" t="s">
        <v>5677</v>
      </c>
      <c r="D919" s="10" t="s">
        <v>6157</v>
      </c>
      <c r="E919" s="2">
        <v>1</v>
      </c>
      <c r="F919" s="2" t="str">
        <f>_xlfn.XLOOKUP(orders!C919,customers!$A$2:$A$1001,customers!$B$2:$B$1001,,0)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28"/>
        <v>6.75</v>
      </c>
      <c r="N919" t="str">
        <f t="shared" si="29"/>
        <v>Arabica</v>
      </c>
      <c r="O919" t="str">
        <f>_xlfn.XLOOKUP(OrderDetails[[#This Row],[Customer ID]],customers!$A$1:$A$1001,customers!$I$1:$I$1001,,0)</f>
        <v>No</v>
      </c>
    </row>
    <row r="920" spans="1:15" x14ac:dyDescent="0.3">
      <c r="A920" s="2" t="s">
        <v>5676</v>
      </c>
      <c r="B920" s="5">
        <v>44573</v>
      </c>
      <c r="C920" s="2" t="s">
        <v>5677</v>
      </c>
      <c r="D920" s="10" t="s">
        <v>6144</v>
      </c>
      <c r="E920" s="2">
        <v>3</v>
      </c>
      <c r="F920" s="2" t="str">
        <f>_xlfn.XLOOKUP(orders!C920,customers!$A$2:$A$1001,customers!$B$2:$B$1001,,0)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28"/>
        <v>21.87</v>
      </c>
      <c r="N920" t="str">
        <f t="shared" si="29"/>
        <v>Excelsa</v>
      </c>
      <c r="O920" t="str">
        <f>_xlfn.XLOOKUP(OrderDetails[[#This Row],[Customer ID]],customers!$A$1:$A$1001,customers!$I$1:$I$1001,,0)</f>
        <v>No</v>
      </c>
    </row>
    <row r="921" spans="1:15" x14ac:dyDescent="0.3">
      <c r="A921" s="2" t="s">
        <v>5687</v>
      </c>
      <c r="B921" s="5">
        <v>44181</v>
      </c>
      <c r="C921" s="2" t="s">
        <v>5688</v>
      </c>
      <c r="D921" s="10" t="s">
        <v>6163</v>
      </c>
      <c r="E921" s="2">
        <v>5</v>
      </c>
      <c r="F921" s="2" t="str">
        <f>_xlfn.XLOOKUP(orders!C921,customers!$A$2:$A$1001,customers!$B$2:$B$1001,,0)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28"/>
        <v>13.424999999999997</v>
      </c>
      <c r="N921" t="str">
        <f t="shared" si="29"/>
        <v>Robusta</v>
      </c>
      <c r="O921" t="str">
        <f>_xlfn.XLOOKUP(OrderDetails[[#This Row],[Customer ID]],customers!$A$1:$A$1001,customers!$I$1:$I$1001,,0)</f>
        <v>Yes</v>
      </c>
    </row>
    <row r="922" spans="1:15" x14ac:dyDescent="0.3">
      <c r="A922" s="2" t="s">
        <v>5693</v>
      </c>
      <c r="B922" s="5">
        <v>44711</v>
      </c>
      <c r="C922" s="2" t="s">
        <v>5694</v>
      </c>
      <c r="D922" s="10" t="s">
        <v>6149</v>
      </c>
      <c r="E922" s="2">
        <v>6</v>
      </c>
      <c r="F922" s="2" t="str">
        <f>_xlfn.XLOOKUP(orders!C922,customers!$A$2:$A$1001,customers!$B$2:$B$1001,,0)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28"/>
        <v>123.50999999999999</v>
      </c>
      <c r="N922" t="str">
        <f t="shared" si="29"/>
        <v>Robusta</v>
      </c>
      <c r="O922" t="str">
        <f>_xlfn.XLOOKUP(OrderDetails[[#This Row],[Customer ID]],customers!$A$1:$A$1001,customers!$I$1:$I$1001,,0)</f>
        <v>No</v>
      </c>
    </row>
    <row r="923" spans="1:15" x14ac:dyDescent="0.3">
      <c r="A923" s="2" t="s">
        <v>5699</v>
      </c>
      <c r="B923" s="5">
        <v>44509</v>
      </c>
      <c r="C923" s="2" t="s">
        <v>5700</v>
      </c>
      <c r="D923" s="10" t="s">
        <v>6150</v>
      </c>
      <c r="E923" s="2">
        <v>2</v>
      </c>
      <c r="F923" s="2" t="str">
        <f>_xlfn.XLOOKUP(orders!C923,customers!$A$2:$A$1001,customers!$B$2:$B$1001,,0)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28"/>
        <v>7.77</v>
      </c>
      <c r="N923" t="str">
        <f t="shared" si="29"/>
        <v>Liberica</v>
      </c>
      <c r="O923" t="str">
        <f>_xlfn.XLOOKUP(OrderDetails[[#This Row],[Customer ID]],customers!$A$1:$A$1001,customers!$I$1:$I$1001,,0)</f>
        <v>No</v>
      </c>
    </row>
    <row r="924" spans="1:15" x14ac:dyDescent="0.3">
      <c r="A924" s="2" t="s">
        <v>5705</v>
      </c>
      <c r="B924" s="5">
        <v>44659</v>
      </c>
      <c r="C924" s="2" t="s">
        <v>5706</v>
      </c>
      <c r="D924" s="10" t="s">
        <v>6155</v>
      </c>
      <c r="E924" s="2">
        <v>6</v>
      </c>
      <c r="F924" s="2" t="str">
        <f>_xlfn.XLOOKUP(orders!C924,customers!$A$2:$A$1001,customers!$B$2:$B$1001,,0)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28"/>
        <v>67.5</v>
      </c>
      <c r="N924" t="str">
        <f t="shared" si="29"/>
        <v>Arabica</v>
      </c>
      <c r="O924" t="str">
        <f>_xlfn.XLOOKUP(OrderDetails[[#This Row],[Customer ID]],customers!$A$1:$A$1001,customers!$I$1:$I$1001,,0)</f>
        <v>Yes</v>
      </c>
    </row>
    <row r="925" spans="1:15" x14ac:dyDescent="0.3">
      <c r="A925" s="2" t="s">
        <v>5709</v>
      </c>
      <c r="B925" s="5">
        <v>43746</v>
      </c>
      <c r="C925" s="2" t="s">
        <v>5710</v>
      </c>
      <c r="D925" s="10" t="s">
        <v>6185</v>
      </c>
      <c r="E925" s="2">
        <v>1</v>
      </c>
      <c r="F925" s="2" t="str">
        <f>_xlfn.XLOOKUP(orders!C925,customers!$A$2:$A$1001,customers!$B$2:$B$1001,,0)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28"/>
        <v>27.945</v>
      </c>
      <c r="N925" t="str">
        <f t="shared" si="29"/>
        <v>Excelsa</v>
      </c>
      <c r="O925" t="str">
        <f>_xlfn.XLOOKUP(OrderDetails[[#This Row],[Customer ID]],customers!$A$1:$A$1001,customers!$I$1:$I$1001,,0)</f>
        <v>No</v>
      </c>
    </row>
    <row r="926" spans="1:15" x14ac:dyDescent="0.3">
      <c r="A926" s="2" t="s">
        <v>5715</v>
      </c>
      <c r="B926" s="5">
        <v>44451</v>
      </c>
      <c r="C926" s="2" t="s">
        <v>5716</v>
      </c>
      <c r="D926" s="10" t="s">
        <v>6182</v>
      </c>
      <c r="E926" s="2">
        <v>3</v>
      </c>
      <c r="F926" s="2" t="str">
        <f>_xlfn.XLOOKUP(orders!C926,customers!$A$2:$A$1001,customers!$B$2:$B$1001,,0)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28"/>
        <v>89.35499999999999</v>
      </c>
      <c r="N926" t="str">
        <f t="shared" si="29"/>
        <v>Arabica</v>
      </c>
      <c r="O926" t="str">
        <f>_xlfn.XLOOKUP(OrderDetails[[#This Row],[Customer ID]],customers!$A$1:$A$1001,customers!$I$1:$I$1001,,0)</f>
        <v>No</v>
      </c>
    </row>
    <row r="927" spans="1:15" x14ac:dyDescent="0.3">
      <c r="A927" s="2" t="s">
        <v>5720</v>
      </c>
      <c r="B927" s="5">
        <v>44770</v>
      </c>
      <c r="C927" s="2" t="s">
        <v>5554</v>
      </c>
      <c r="D927" s="10" t="s">
        <v>6157</v>
      </c>
      <c r="E927" s="2">
        <v>3</v>
      </c>
      <c r="F927" s="2" t="str">
        <f>_xlfn.XLOOKUP(orders!C927,customers!$A$2:$A$1001,customers!$B$2:$B$1001,,0)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28"/>
        <v>20.25</v>
      </c>
      <c r="N927" t="str">
        <f t="shared" si="29"/>
        <v>Arabica</v>
      </c>
      <c r="O927" t="str">
        <f>_xlfn.XLOOKUP(OrderDetails[[#This Row],[Customer ID]],customers!$A$1:$A$1001,customers!$I$1:$I$1001,,0)</f>
        <v>No</v>
      </c>
    </row>
    <row r="928" spans="1:15" x14ac:dyDescent="0.3">
      <c r="A928" s="2" t="s">
        <v>5725</v>
      </c>
      <c r="B928" s="5">
        <v>44012</v>
      </c>
      <c r="C928" s="2" t="s">
        <v>5726</v>
      </c>
      <c r="D928" s="10" t="s">
        <v>6157</v>
      </c>
      <c r="E928" s="2">
        <v>5</v>
      </c>
      <c r="F928" s="2" t="str">
        <f>_xlfn.XLOOKUP(orders!C928,customers!$A$2:$A$1001,customers!$B$2:$B$1001,,0)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28"/>
        <v>33.75</v>
      </c>
      <c r="N928" t="str">
        <f t="shared" si="29"/>
        <v>Arabica</v>
      </c>
      <c r="O928" t="str">
        <f>_xlfn.XLOOKUP(OrderDetails[[#This Row],[Customer ID]],customers!$A$1:$A$1001,customers!$I$1:$I$1001,,0)</f>
        <v>Yes</v>
      </c>
    </row>
    <row r="929" spans="1:15" x14ac:dyDescent="0.3">
      <c r="A929" s="2" t="s">
        <v>5731</v>
      </c>
      <c r="B929" s="5">
        <v>43474</v>
      </c>
      <c r="C929" s="2" t="s">
        <v>5732</v>
      </c>
      <c r="D929" s="10" t="s">
        <v>6185</v>
      </c>
      <c r="E929" s="2">
        <v>4</v>
      </c>
      <c r="F929" s="2" t="str">
        <f>_xlfn.XLOOKUP(orders!C929,customers!$A$2:$A$1001,customers!$B$2:$B$1001,,0)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28"/>
        <v>111.78</v>
      </c>
      <c r="N929" t="str">
        <f t="shared" si="29"/>
        <v>Excelsa</v>
      </c>
      <c r="O929" t="str">
        <f>_xlfn.XLOOKUP(OrderDetails[[#This Row],[Customer ID]],customers!$A$1:$A$1001,customers!$I$1:$I$1001,,0)</f>
        <v>No</v>
      </c>
    </row>
    <row r="930" spans="1:15" x14ac:dyDescent="0.3">
      <c r="A930" s="2" t="s">
        <v>5737</v>
      </c>
      <c r="B930" s="5">
        <v>44754</v>
      </c>
      <c r="C930" s="2" t="s">
        <v>5738</v>
      </c>
      <c r="D930" s="10" t="s">
        <v>6166</v>
      </c>
      <c r="E930" s="2">
        <v>2</v>
      </c>
      <c r="F930" s="2" t="str">
        <f>_xlfn.XLOOKUP(orders!C930,customers!$A$2:$A$1001,customers!$B$2:$B$1001,,0)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28"/>
        <v>63.249999999999993</v>
      </c>
      <c r="N930" t="str">
        <f t="shared" si="29"/>
        <v>Excelsa</v>
      </c>
      <c r="O930" t="str">
        <f>_xlfn.XLOOKUP(OrderDetails[[#This Row],[Customer ID]],customers!$A$1:$A$1001,customers!$I$1:$I$1001,,0)</f>
        <v>Yes</v>
      </c>
    </row>
    <row r="931" spans="1:15" x14ac:dyDescent="0.3">
      <c r="A931" s="2" t="s">
        <v>5742</v>
      </c>
      <c r="B931" s="5">
        <v>44165</v>
      </c>
      <c r="C931" s="2" t="s">
        <v>5743</v>
      </c>
      <c r="D931" s="10" t="s">
        <v>6184</v>
      </c>
      <c r="E931" s="2">
        <v>2</v>
      </c>
      <c r="F931" s="2" t="str">
        <f>_xlfn.XLOOKUP(orders!C931,customers!$A$2:$A$1001,customers!$B$2:$B$1001,,0)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28"/>
        <v>8.91</v>
      </c>
      <c r="N931" t="str">
        <f t="shared" si="29"/>
        <v>Excelsa</v>
      </c>
      <c r="O931" t="str">
        <f>_xlfn.XLOOKUP(OrderDetails[[#This Row],[Customer ID]],customers!$A$1:$A$1001,customers!$I$1:$I$1001,,0)</f>
        <v>Yes</v>
      </c>
    </row>
    <row r="932" spans="1:15" x14ac:dyDescent="0.3">
      <c r="A932" s="2" t="s">
        <v>5748</v>
      </c>
      <c r="B932" s="5">
        <v>43546</v>
      </c>
      <c r="C932" s="2" t="s">
        <v>5749</v>
      </c>
      <c r="D932" s="10" t="s">
        <v>6183</v>
      </c>
      <c r="E932" s="2">
        <v>1</v>
      </c>
      <c r="F932" s="2" t="str">
        <f>_xlfn.XLOOKUP(orders!C932,customers!$A$2:$A$1001,customers!$B$2:$B$1001,,0)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28"/>
        <v>12.15</v>
      </c>
      <c r="N932" t="str">
        <f t="shared" si="29"/>
        <v>Excelsa</v>
      </c>
      <c r="O932" t="str">
        <f>_xlfn.XLOOKUP(OrderDetails[[#This Row],[Customer ID]],customers!$A$1:$A$1001,customers!$I$1:$I$1001,,0)</f>
        <v>Yes</v>
      </c>
    </row>
    <row r="933" spans="1:15" x14ac:dyDescent="0.3">
      <c r="A933" s="2" t="s">
        <v>5753</v>
      </c>
      <c r="B933" s="5">
        <v>44607</v>
      </c>
      <c r="C933" s="2" t="s">
        <v>5754</v>
      </c>
      <c r="D933" s="10" t="s">
        <v>6158</v>
      </c>
      <c r="E933" s="2">
        <v>4</v>
      </c>
      <c r="F933" s="2" t="str">
        <f>_xlfn.XLOOKUP(orders!C933,customers!$A$2:$A$1001,customers!$B$2:$B$1001,,0)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28"/>
        <v>23.88</v>
      </c>
      <c r="N933" t="str">
        <f t="shared" si="29"/>
        <v>Arabica</v>
      </c>
      <c r="O933" t="str">
        <f>_xlfn.XLOOKUP(OrderDetails[[#This Row],[Customer ID]],customers!$A$1:$A$1001,customers!$I$1:$I$1001,,0)</f>
        <v>Yes</v>
      </c>
    </row>
    <row r="934" spans="1:15" x14ac:dyDescent="0.3">
      <c r="A934" s="2" t="s">
        <v>5757</v>
      </c>
      <c r="B934" s="5">
        <v>44117</v>
      </c>
      <c r="C934" s="2" t="s">
        <v>5758</v>
      </c>
      <c r="D934" s="10" t="s">
        <v>6141</v>
      </c>
      <c r="E934" s="2">
        <v>4</v>
      </c>
      <c r="F934" s="2" t="str">
        <f>_xlfn.XLOOKUP(orders!C934,customers!$A$2:$A$1001,customers!$B$2:$B$1001,,0)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28"/>
        <v>55</v>
      </c>
      <c r="N934" t="str">
        <f t="shared" si="29"/>
        <v>Excelsa</v>
      </c>
      <c r="O934" t="str">
        <f>_xlfn.XLOOKUP(OrderDetails[[#This Row],[Customer ID]],customers!$A$1:$A$1001,customers!$I$1:$I$1001,,0)</f>
        <v>No</v>
      </c>
    </row>
    <row r="935" spans="1:15" x14ac:dyDescent="0.3">
      <c r="A935" s="2" t="s">
        <v>5763</v>
      </c>
      <c r="B935" s="5">
        <v>44557</v>
      </c>
      <c r="C935" s="2" t="s">
        <v>5764</v>
      </c>
      <c r="D935" s="10" t="s">
        <v>6177</v>
      </c>
      <c r="E935" s="2">
        <v>3</v>
      </c>
      <c r="F935" s="2" t="str">
        <f>_xlfn.XLOOKUP(orders!C935,customers!$A$2:$A$1001,customers!$B$2:$B$1001,,0)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28"/>
        <v>26.849999999999998</v>
      </c>
      <c r="N935" t="str">
        <f t="shared" si="29"/>
        <v>Robusta</v>
      </c>
      <c r="O935" t="str">
        <f>_xlfn.XLOOKUP(OrderDetails[[#This Row],[Customer ID]],customers!$A$1:$A$1001,customers!$I$1:$I$1001,,0)</f>
        <v>Yes</v>
      </c>
    </row>
    <row r="936" spans="1:15" x14ac:dyDescent="0.3">
      <c r="A936" s="2" t="s">
        <v>5768</v>
      </c>
      <c r="B936" s="5">
        <v>44409</v>
      </c>
      <c r="C936" s="2" t="s">
        <v>5769</v>
      </c>
      <c r="D936" s="10" t="s">
        <v>6151</v>
      </c>
      <c r="E936" s="2">
        <v>5</v>
      </c>
      <c r="F936" s="2" t="str">
        <f>_xlfn.XLOOKUP(orders!C936,customers!$A$2:$A$1001,customers!$B$2:$B$1001,,0)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28"/>
        <v>114.42499999999998</v>
      </c>
      <c r="N936" t="str">
        <f t="shared" si="29"/>
        <v>Robusta</v>
      </c>
      <c r="O936" t="str">
        <f>_xlfn.XLOOKUP(OrderDetails[[#This Row],[Customer ID]],customers!$A$1:$A$1001,customers!$I$1:$I$1001,,0)</f>
        <v>No</v>
      </c>
    </row>
    <row r="937" spans="1:15" x14ac:dyDescent="0.3">
      <c r="A937" s="2" t="s">
        <v>5774</v>
      </c>
      <c r="B937" s="5">
        <v>44153</v>
      </c>
      <c r="C937" s="2" t="s">
        <v>5775</v>
      </c>
      <c r="D937" s="10" t="s">
        <v>6175</v>
      </c>
      <c r="E937" s="2">
        <v>6</v>
      </c>
      <c r="F937" s="2" t="str">
        <f>_xlfn.XLOOKUP(orders!C937,customers!$A$2:$A$1001,customers!$B$2:$B$1001,,0)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28"/>
        <v>155.24999999999997</v>
      </c>
      <c r="N937" t="str">
        <f t="shared" si="29"/>
        <v>Arabica</v>
      </c>
      <c r="O937" t="str">
        <f>_xlfn.XLOOKUP(OrderDetails[[#This Row],[Customer ID]],customers!$A$1:$A$1001,customers!$I$1:$I$1001,,0)</f>
        <v>Yes</v>
      </c>
    </row>
    <row r="938" spans="1:15" x14ac:dyDescent="0.3">
      <c r="A938" s="2" t="s">
        <v>5780</v>
      </c>
      <c r="B938" s="5">
        <v>44493</v>
      </c>
      <c r="C938" s="2" t="s">
        <v>5781</v>
      </c>
      <c r="D938" s="10" t="s">
        <v>6169</v>
      </c>
      <c r="E938" s="2">
        <v>3</v>
      </c>
      <c r="F938" s="2" t="str">
        <f>_xlfn.XLOOKUP(orders!C938,customers!$A$2:$A$1001,customers!$B$2:$B$1001,,0)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28"/>
        <v>23.31</v>
      </c>
      <c r="N938" t="str">
        <f t="shared" si="29"/>
        <v>Liberica</v>
      </c>
      <c r="O938" t="str">
        <f>_xlfn.XLOOKUP(OrderDetails[[#This Row],[Customer ID]],customers!$A$1:$A$1001,customers!$I$1:$I$1001,,0)</f>
        <v>Yes</v>
      </c>
    </row>
    <row r="939" spans="1:15" x14ac:dyDescent="0.3">
      <c r="A939" s="2" t="s">
        <v>5780</v>
      </c>
      <c r="B939" s="5">
        <v>44493</v>
      </c>
      <c r="C939" s="2" t="s">
        <v>5781</v>
      </c>
      <c r="D939" s="10" t="s">
        <v>6151</v>
      </c>
      <c r="E939" s="2">
        <v>4</v>
      </c>
      <c r="F939" s="2" t="str">
        <f>_xlfn.XLOOKUP(orders!C939,customers!$A$2:$A$1001,customers!$B$2:$B$1001,,0)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28"/>
        <v>91.539999999999992</v>
      </c>
      <c r="N939" t="str">
        <f t="shared" si="29"/>
        <v>Robusta</v>
      </c>
      <c r="O939" t="str">
        <f>_xlfn.XLOOKUP(OrderDetails[[#This Row],[Customer ID]],customers!$A$1:$A$1001,customers!$I$1:$I$1001,,0)</f>
        <v>Yes</v>
      </c>
    </row>
    <row r="940" spans="1:15" x14ac:dyDescent="0.3">
      <c r="A940" s="2" t="s">
        <v>5791</v>
      </c>
      <c r="B940" s="5">
        <v>43829</v>
      </c>
      <c r="C940" s="2" t="s">
        <v>5792</v>
      </c>
      <c r="D940" s="10" t="s">
        <v>6171</v>
      </c>
      <c r="E940" s="2">
        <v>5</v>
      </c>
      <c r="F940" s="2" t="str">
        <f>_xlfn.XLOOKUP(orders!C940,customers!$A$2:$A$1001,customers!$B$2:$B$1001,,0)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28"/>
        <v>74.25</v>
      </c>
      <c r="N940" t="str">
        <f t="shared" si="29"/>
        <v>Excelsa</v>
      </c>
      <c r="O940" t="str">
        <f>_xlfn.XLOOKUP(OrderDetails[[#This Row],[Customer ID]],customers!$A$1:$A$1001,customers!$I$1:$I$1001,,0)</f>
        <v>Yes</v>
      </c>
    </row>
    <row r="941" spans="1:15" x14ac:dyDescent="0.3">
      <c r="A941" s="2" t="s">
        <v>5797</v>
      </c>
      <c r="B941" s="5">
        <v>44229</v>
      </c>
      <c r="C941" s="2" t="s">
        <v>5798</v>
      </c>
      <c r="D941" s="10" t="s">
        <v>6145</v>
      </c>
      <c r="E941" s="2">
        <v>6</v>
      </c>
      <c r="F941" s="2" t="str">
        <f>_xlfn.XLOOKUP(orders!C941,customers!$A$2:$A$1001,customers!$B$2:$B$1001,,0)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28"/>
        <v>28.53</v>
      </c>
      <c r="N941" t="str">
        <f t="shared" si="29"/>
        <v>Liberica</v>
      </c>
      <c r="O941" t="str">
        <f>_xlfn.XLOOKUP(OrderDetails[[#This Row],[Customer ID]],customers!$A$1:$A$1001,customers!$I$1:$I$1001,,0)</f>
        <v>No</v>
      </c>
    </row>
    <row r="942" spans="1:15" x14ac:dyDescent="0.3">
      <c r="A942" s="2" t="s">
        <v>5803</v>
      </c>
      <c r="B942" s="5">
        <v>44332</v>
      </c>
      <c r="C942" s="2" t="s">
        <v>5804</v>
      </c>
      <c r="D942" s="10" t="s">
        <v>6173</v>
      </c>
      <c r="E942" s="2">
        <v>2</v>
      </c>
      <c r="F942" s="2" t="str">
        <f>_xlfn.XLOOKUP(orders!C942,customers!$A$2:$A$1001,customers!$B$2:$B$1001,,0)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28"/>
        <v>14.339999999999998</v>
      </c>
      <c r="N942" t="str">
        <f t="shared" si="29"/>
        <v>Robusta</v>
      </c>
      <c r="O942" t="str">
        <f>_xlfn.XLOOKUP(OrderDetails[[#This Row],[Customer ID]],customers!$A$1:$A$1001,customers!$I$1:$I$1001,,0)</f>
        <v>Yes</v>
      </c>
    </row>
    <row r="943" spans="1:15" x14ac:dyDescent="0.3">
      <c r="A943" s="2" t="s">
        <v>5809</v>
      </c>
      <c r="B943" s="5">
        <v>44674</v>
      </c>
      <c r="C943" s="2" t="s">
        <v>5810</v>
      </c>
      <c r="D943" s="10" t="s">
        <v>6180</v>
      </c>
      <c r="E943" s="2">
        <v>2</v>
      </c>
      <c r="F943" s="2" t="str">
        <f>_xlfn.XLOOKUP(orders!C943,customers!$A$2:$A$1001,customers!$B$2:$B$1001,,0)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28"/>
        <v>15.54</v>
      </c>
      <c r="N943" t="str">
        <f t="shared" si="29"/>
        <v>Arabica</v>
      </c>
      <c r="O943" t="str">
        <f>_xlfn.XLOOKUP(OrderDetails[[#This Row],[Customer ID]],customers!$A$1:$A$1001,customers!$I$1:$I$1001,,0)</f>
        <v>Yes</v>
      </c>
    </row>
    <row r="944" spans="1:15" x14ac:dyDescent="0.3">
      <c r="A944" s="2" t="s">
        <v>5816</v>
      </c>
      <c r="B944" s="5">
        <v>44464</v>
      </c>
      <c r="C944" s="2" t="s">
        <v>5817</v>
      </c>
      <c r="D944" s="10" t="s">
        <v>6179</v>
      </c>
      <c r="E944" s="2">
        <v>3</v>
      </c>
      <c r="F944" s="2" t="str">
        <f>_xlfn.XLOOKUP(orders!C944,customers!$A$2:$A$1001,customers!$B$2:$B$1001,,0)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28"/>
        <v>35.849999999999994</v>
      </c>
      <c r="N944" t="str">
        <f t="shared" si="29"/>
        <v>Robusta</v>
      </c>
      <c r="O944" t="str">
        <f>_xlfn.XLOOKUP(OrderDetails[[#This Row],[Customer ID]],customers!$A$1:$A$1001,customers!$I$1:$I$1001,,0)</f>
        <v>No</v>
      </c>
    </row>
    <row r="945" spans="1:15" x14ac:dyDescent="0.3">
      <c r="A945" s="2" t="s">
        <v>5822</v>
      </c>
      <c r="B945" s="5">
        <v>44719</v>
      </c>
      <c r="C945" s="2" t="s">
        <v>5823</v>
      </c>
      <c r="D945" s="10" t="s">
        <v>6180</v>
      </c>
      <c r="E945" s="2">
        <v>6</v>
      </c>
      <c r="F945" s="2" t="str">
        <f>_xlfn.XLOOKUP(orders!C945,customers!$A$2:$A$1001,customers!$B$2:$B$1001,,0)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28"/>
        <v>46.62</v>
      </c>
      <c r="N945" t="str">
        <f t="shared" si="29"/>
        <v>Arabica</v>
      </c>
      <c r="O945" t="str">
        <f>_xlfn.XLOOKUP(OrderDetails[[#This Row],[Customer ID]],customers!$A$1:$A$1001,customers!$I$1:$I$1001,,0)</f>
        <v>No</v>
      </c>
    </row>
    <row r="946" spans="1:15" x14ac:dyDescent="0.3">
      <c r="A946" s="2" t="s">
        <v>5828</v>
      </c>
      <c r="B946" s="5">
        <v>44054</v>
      </c>
      <c r="C946" s="2" t="s">
        <v>5829</v>
      </c>
      <c r="D946" s="10" t="s">
        <v>6173</v>
      </c>
      <c r="E946" s="2">
        <v>5</v>
      </c>
      <c r="F946" s="2" t="str">
        <f>_xlfn.XLOOKUP(orders!C946,customers!$A$2:$A$1001,customers!$B$2:$B$1001,,0)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28"/>
        <v>35.849999999999994</v>
      </c>
      <c r="N946" t="str">
        <f t="shared" si="29"/>
        <v>Robusta</v>
      </c>
      <c r="O946" t="str">
        <f>_xlfn.XLOOKUP(OrderDetails[[#This Row],[Customer ID]],customers!$A$1:$A$1001,customers!$I$1:$I$1001,,0)</f>
        <v>No</v>
      </c>
    </row>
    <row r="947" spans="1:15" x14ac:dyDescent="0.3">
      <c r="A947" s="2" t="s">
        <v>5834</v>
      </c>
      <c r="B947" s="5">
        <v>43524</v>
      </c>
      <c r="C947" s="2" t="s">
        <v>5835</v>
      </c>
      <c r="D947" s="10" t="s">
        <v>6165</v>
      </c>
      <c r="E947" s="2">
        <v>4</v>
      </c>
      <c r="F947" s="2" t="str">
        <f>_xlfn.XLOOKUP(orders!C947,customers!$A$2:$A$1001,customers!$B$2:$B$1001,,0)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28"/>
        <v>119.13999999999999</v>
      </c>
      <c r="N947" t="str">
        <f t="shared" si="29"/>
        <v>Liberica</v>
      </c>
      <c r="O947" t="str">
        <f>_xlfn.XLOOKUP(OrderDetails[[#This Row],[Customer ID]],customers!$A$1:$A$1001,customers!$I$1:$I$1001,,0)</f>
        <v>No</v>
      </c>
    </row>
    <row r="948" spans="1:15" x14ac:dyDescent="0.3">
      <c r="A948" s="2" t="s">
        <v>5839</v>
      </c>
      <c r="B948" s="5">
        <v>43719</v>
      </c>
      <c r="C948" s="2" t="s">
        <v>5840</v>
      </c>
      <c r="D948" s="10" t="s">
        <v>6169</v>
      </c>
      <c r="E948" s="2">
        <v>3</v>
      </c>
      <c r="F948" s="2" t="str">
        <f>_xlfn.XLOOKUP(orders!C948,customers!$A$2:$A$1001,customers!$B$2:$B$1001,,0)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28"/>
        <v>23.31</v>
      </c>
      <c r="N948" t="str">
        <f t="shared" si="29"/>
        <v>Liberica</v>
      </c>
      <c r="O948" t="str">
        <f>_xlfn.XLOOKUP(OrderDetails[[#This Row],[Customer ID]],customers!$A$1:$A$1001,customers!$I$1:$I$1001,,0)</f>
        <v>No</v>
      </c>
    </row>
    <row r="949" spans="1:15" x14ac:dyDescent="0.3">
      <c r="A949" s="2" t="s">
        <v>5844</v>
      </c>
      <c r="B949" s="5">
        <v>44294</v>
      </c>
      <c r="C949" s="2" t="s">
        <v>5845</v>
      </c>
      <c r="D949" s="10" t="s">
        <v>6155</v>
      </c>
      <c r="E949" s="2">
        <v>1</v>
      </c>
      <c r="F949" s="2" t="str">
        <f>_xlfn.XLOOKUP(orders!C949,customers!$A$2:$A$1001,customers!$B$2:$B$1001,,0)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28"/>
        <v>11.25</v>
      </c>
      <c r="N949" t="str">
        <f t="shared" si="29"/>
        <v>Arabica</v>
      </c>
      <c r="O949" t="str">
        <f>_xlfn.XLOOKUP(OrderDetails[[#This Row],[Customer ID]],customers!$A$1:$A$1001,customers!$I$1:$I$1001,,0)</f>
        <v>No</v>
      </c>
    </row>
    <row r="950" spans="1:15" x14ac:dyDescent="0.3">
      <c r="A950" s="2" t="s">
        <v>5849</v>
      </c>
      <c r="B950" s="5">
        <v>44445</v>
      </c>
      <c r="C950" s="2" t="s">
        <v>5850</v>
      </c>
      <c r="D950" s="10" t="s">
        <v>6185</v>
      </c>
      <c r="E950" s="2">
        <v>3</v>
      </c>
      <c r="F950" s="2" t="str">
        <f>_xlfn.XLOOKUP(orders!C950,customers!$A$2:$A$1001,customers!$B$2:$B$1001,,0)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28"/>
        <v>83.835000000000008</v>
      </c>
      <c r="N950" t="str">
        <f t="shared" si="29"/>
        <v>Excelsa</v>
      </c>
      <c r="O950" t="str">
        <f>_xlfn.XLOOKUP(OrderDetails[[#This Row],[Customer ID]],customers!$A$1:$A$1001,customers!$I$1:$I$1001,,0)</f>
        <v>Yes</v>
      </c>
    </row>
    <row r="951" spans="1:15" x14ac:dyDescent="0.3">
      <c r="A951" s="2" t="s">
        <v>5855</v>
      </c>
      <c r="B951" s="5">
        <v>44449</v>
      </c>
      <c r="C951" s="2" t="s">
        <v>5856</v>
      </c>
      <c r="D951" s="10" t="s">
        <v>6142</v>
      </c>
      <c r="E951" s="2">
        <v>4</v>
      </c>
      <c r="F951" s="2" t="str">
        <f>_xlfn.XLOOKUP(orders!C951,customers!$A$2:$A$1001,customers!$B$2:$B$1001,,0)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28"/>
        <v>109.93999999999998</v>
      </c>
      <c r="N951" t="str">
        <f t="shared" si="29"/>
        <v>Robusta</v>
      </c>
      <c r="O951" t="str">
        <f>_xlfn.XLOOKUP(OrderDetails[[#This Row],[Customer ID]],customers!$A$1:$A$1001,customers!$I$1:$I$1001,,0)</f>
        <v>No</v>
      </c>
    </row>
    <row r="952" spans="1:15" x14ac:dyDescent="0.3">
      <c r="A952" s="2" t="s">
        <v>5861</v>
      </c>
      <c r="B952" s="5">
        <v>44703</v>
      </c>
      <c r="C952" s="2" t="s">
        <v>5862</v>
      </c>
      <c r="D952" s="10" t="s">
        <v>6178</v>
      </c>
      <c r="E952" s="2">
        <v>4</v>
      </c>
      <c r="F952" s="2" t="str">
        <f>_xlfn.XLOOKUP(orders!C952,customers!$A$2:$A$1001,customers!$B$2:$B$1001,,0)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28"/>
        <v>14.339999999999998</v>
      </c>
      <c r="N952" t="str">
        <f t="shared" si="29"/>
        <v>Robusta</v>
      </c>
      <c r="O952" t="str">
        <f>_xlfn.XLOOKUP(OrderDetails[[#This Row],[Customer ID]],customers!$A$1:$A$1001,customers!$I$1:$I$1001,,0)</f>
        <v>Yes</v>
      </c>
    </row>
    <row r="953" spans="1:15" x14ac:dyDescent="0.3">
      <c r="A953" s="2" t="s">
        <v>5866</v>
      </c>
      <c r="B953" s="5">
        <v>44092</v>
      </c>
      <c r="C953" s="2" t="s">
        <v>5867</v>
      </c>
      <c r="D953" s="10" t="s">
        <v>6178</v>
      </c>
      <c r="E953" s="2">
        <v>6</v>
      </c>
      <c r="F953" s="2" t="str">
        <f>_xlfn.XLOOKUP(orders!C953,customers!$A$2:$A$1001,customers!$B$2:$B$1001,,0)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28"/>
        <v>21.509999999999998</v>
      </c>
      <c r="N953" t="str">
        <f t="shared" si="29"/>
        <v>Robusta</v>
      </c>
      <c r="O953" t="str">
        <f>_xlfn.XLOOKUP(OrderDetails[[#This Row],[Customer ID]],customers!$A$1:$A$1001,customers!$I$1:$I$1001,,0)</f>
        <v>No</v>
      </c>
    </row>
    <row r="954" spans="1:15" x14ac:dyDescent="0.3">
      <c r="A954" s="2" t="s">
        <v>5872</v>
      </c>
      <c r="B954" s="5">
        <v>44439</v>
      </c>
      <c r="C954" s="2" t="s">
        <v>5873</v>
      </c>
      <c r="D954" s="10" t="s">
        <v>6155</v>
      </c>
      <c r="E954" s="2">
        <v>2</v>
      </c>
      <c r="F954" s="2" t="str">
        <f>_xlfn.XLOOKUP(orders!C954,customers!$A$2:$A$1001,customers!$B$2:$B$1001,,0)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28"/>
        <v>22.5</v>
      </c>
      <c r="N954" t="str">
        <f t="shared" si="29"/>
        <v>Arabica</v>
      </c>
      <c r="O954" t="str">
        <f>_xlfn.XLOOKUP(OrderDetails[[#This Row],[Customer ID]],customers!$A$1:$A$1001,customers!$I$1:$I$1001,,0)</f>
        <v>Yes</v>
      </c>
    </row>
    <row r="955" spans="1:15" x14ac:dyDescent="0.3">
      <c r="A955" s="2" t="s">
        <v>5878</v>
      </c>
      <c r="B955" s="5">
        <v>44582</v>
      </c>
      <c r="C955" s="2" t="s">
        <v>5764</v>
      </c>
      <c r="D955" s="10" t="s">
        <v>6167</v>
      </c>
      <c r="E955" s="2">
        <v>1</v>
      </c>
      <c r="F955" s="2" t="str">
        <f>_xlfn.XLOOKUP(orders!C955,customers!$A$2:$A$1001,customers!$B$2:$B$1001,,0)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28"/>
        <v>3.8849999999999998</v>
      </c>
      <c r="N955" t="str">
        <f t="shared" si="29"/>
        <v>Arabica</v>
      </c>
      <c r="O955" t="str">
        <f>_xlfn.XLOOKUP(OrderDetails[[#This Row],[Customer ID]],customers!$A$1:$A$1001,customers!$I$1:$I$1001,,0)</f>
        <v>Yes</v>
      </c>
    </row>
    <row r="956" spans="1:15" x14ac:dyDescent="0.3">
      <c r="A956" s="2" t="s">
        <v>5884</v>
      </c>
      <c r="B956" s="5">
        <v>44722</v>
      </c>
      <c r="C956" s="2" t="s">
        <v>5764</v>
      </c>
      <c r="D956" s="10" t="s">
        <v>6185</v>
      </c>
      <c r="E956" s="2">
        <v>1</v>
      </c>
      <c r="F956" s="2" t="str">
        <f>_xlfn.XLOOKUP(orders!C956,customers!$A$2:$A$1001,customers!$B$2:$B$1001,,0)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28"/>
        <v>27.945</v>
      </c>
      <c r="N956" t="str">
        <f t="shared" si="29"/>
        <v>Excelsa</v>
      </c>
      <c r="O956" t="str">
        <f>_xlfn.XLOOKUP(OrderDetails[[#This Row],[Customer ID]],customers!$A$1:$A$1001,customers!$I$1:$I$1001,,0)</f>
        <v>Yes</v>
      </c>
    </row>
    <row r="957" spans="1:15" x14ac:dyDescent="0.3">
      <c r="A957" s="2" t="s">
        <v>5890</v>
      </c>
      <c r="B957" s="5">
        <v>43582</v>
      </c>
      <c r="C957" s="2" t="s">
        <v>5764</v>
      </c>
      <c r="D957" s="10" t="s">
        <v>6148</v>
      </c>
      <c r="E957" s="2">
        <v>5</v>
      </c>
      <c r="F957" s="2" t="str">
        <f>_xlfn.XLOOKUP(orders!C957,customers!$A$2:$A$1001,customers!$B$2:$B$1001,,0)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28"/>
        <v>170.77499999999998</v>
      </c>
      <c r="N957" t="str">
        <f t="shared" si="29"/>
        <v>Excelsa</v>
      </c>
      <c r="O957" t="str">
        <f>_xlfn.XLOOKUP(OrderDetails[[#This Row],[Customer ID]],customers!$A$1:$A$1001,customers!$I$1:$I$1001,,0)</f>
        <v>Yes</v>
      </c>
    </row>
    <row r="958" spans="1:15" x14ac:dyDescent="0.3">
      <c r="A958" s="2" t="s">
        <v>5890</v>
      </c>
      <c r="B958" s="5">
        <v>43582</v>
      </c>
      <c r="C958" s="2" t="s">
        <v>5764</v>
      </c>
      <c r="D958" s="10" t="s">
        <v>6142</v>
      </c>
      <c r="E958" s="2">
        <v>2</v>
      </c>
      <c r="F958" s="2" t="str">
        <f>_xlfn.XLOOKUP(orders!C958,customers!$A$2:$A$1001,customers!$B$2:$B$1001,,0)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28"/>
        <v>54.969999999999992</v>
      </c>
      <c r="N958" t="str">
        <f t="shared" si="29"/>
        <v>Robusta</v>
      </c>
      <c r="O958" t="str">
        <f>_xlfn.XLOOKUP(OrderDetails[[#This Row],[Customer ID]],customers!$A$1:$A$1001,customers!$I$1:$I$1001,,0)</f>
        <v>Yes</v>
      </c>
    </row>
    <row r="959" spans="1:15" x14ac:dyDescent="0.3">
      <c r="A959" s="2" t="s">
        <v>5890</v>
      </c>
      <c r="B959" s="5">
        <v>43582</v>
      </c>
      <c r="C959" s="2" t="s">
        <v>5764</v>
      </c>
      <c r="D959" s="10" t="s">
        <v>6171</v>
      </c>
      <c r="E959" s="2">
        <v>1</v>
      </c>
      <c r="F959" s="2" t="str">
        <f>_xlfn.XLOOKUP(orders!C959,customers!$A$2:$A$1001,customers!$B$2:$B$1001,,0)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28"/>
        <v>14.85</v>
      </c>
      <c r="N959" t="str">
        <f t="shared" si="29"/>
        <v>Excelsa</v>
      </c>
      <c r="O959" t="str">
        <f>_xlfn.XLOOKUP(OrderDetails[[#This Row],[Customer ID]],customers!$A$1:$A$1001,customers!$I$1:$I$1001,,0)</f>
        <v>Yes</v>
      </c>
    </row>
    <row r="960" spans="1:15" x14ac:dyDescent="0.3">
      <c r="A960" s="2" t="s">
        <v>5890</v>
      </c>
      <c r="B960" s="5">
        <v>43582</v>
      </c>
      <c r="C960" s="2" t="s">
        <v>5764</v>
      </c>
      <c r="D960" s="10" t="s">
        <v>6167</v>
      </c>
      <c r="E960" s="2">
        <v>2</v>
      </c>
      <c r="F960" s="2" t="str">
        <f>_xlfn.XLOOKUP(orders!C960,customers!$A$2:$A$1001,customers!$B$2:$B$1001,,0)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28"/>
        <v>7.77</v>
      </c>
      <c r="N960" t="str">
        <f t="shared" si="29"/>
        <v>Arabica</v>
      </c>
      <c r="O960" t="str">
        <f>_xlfn.XLOOKUP(OrderDetails[[#This Row],[Customer ID]],customers!$A$1:$A$1001,customers!$I$1:$I$1001,,0)</f>
        <v>Yes</v>
      </c>
    </row>
    <row r="961" spans="1:15" x14ac:dyDescent="0.3">
      <c r="A961" s="2" t="s">
        <v>5910</v>
      </c>
      <c r="B961" s="5">
        <v>44598</v>
      </c>
      <c r="C961" s="2" t="s">
        <v>5911</v>
      </c>
      <c r="D961" s="10" t="s">
        <v>6145</v>
      </c>
      <c r="E961" s="2">
        <v>5</v>
      </c>
      <c r="F961" s="2" t="str">
        <f>_xlfn.XLOOKUP(orders!C961,customers!$A$2:$A$1001,customers!$B$2:$B$1001,,0)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28"/>
        <v>23.774999999999999</v>
      </c>
      <c r="N961" t="str">
        <f t="shared" si="29"/>
        <v>Liberica</v>
      </c>
      <c r="O961" t="str">
        <f>_xlfn.XLOOKUP(OrderDetails[[#This Row],[Customer ID]],customers!$A$1:$A$1001,customers!$I$1:$I$1001,,0)</f>
        <v>Yes</v>
      </c>
    </row>
    <row r="962" spans="1:15" x14ac:dyDescent="0.3">
      <c r="A962" s="2" t="s">
        <v>5915</v>
      </c>
      <c r="B962" s="5">
        <v>44591</v>
      </c>
      <c r="C962" s="2" t="s">
        <v>5916</v>
      </c>
      <c r="D962" s="10" t="s">
        <v>6170</v>
      </c>
      <c r="E962" s="2">
        <v>5</v>
      </c>
      <c r="F962" s="2" t="str">
        <f>_xlfn.XLOOKUP(orders!C962,customers!$A$2:$A$1001,customers!$B$2:$B$1001,,0)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28"/>
        <v>79.25</v>
      </c>
      <c r="N962" t="str">
        <f t="shared" si="29"/>
        <v>Liberica</v>
      </c>
      <c r="O962" t="str">
        <f>_xlfn.XLOOKUP(OrderDetails[[#This Row],[Customer ID]],customers!$A$1:$A$1001,customers!$I$1:$I$1001,,0)</f>
        <v>Yes</v>
      </c>
    </row>
    <row r="963" spans="1:15" x14ac:dyDescent="0.3">
      <c r="A963" s="2" t="s">
        <v>5921</v>
      </c>
      <c r="B963" s="5">
        <v>44158</v>
      </c>
      <c r="C963" s="2" t="s">
        <v>5922</v>
      </c>
      <c r="D963" s="10" t="s">
        <v>6168</v>
      </c>
      <c r="E963" s="2">
        <v>2</v>
      </c>
      <c r="F963" s="2" t="str">
        <f>_xlfn.XLOOKUP(orders!C963,customers!$A$2:$A$1001,customers!$B$2:$B$1001,,0)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30">L963*E963</f>
        <v>45.769999999999996</v>
      </c>
      <c r="N963" t="str">
        <f t="shared" ref="N963:N1001" si="31">IF(I963="Rob","Robusta",IF(I963="Ara","Arabica",IF(I963="Exc","Excelsa",IF(I963="Lib","Liberica",""))))</f>
        <v>Arabica</v>
      </c>
      <c r="O963" t="str">
        <f>_xlfn.XLOOKUP(OrderDetails[[#This Row],[Customer ID]],customers!$A$1:$A$1001,customers!$I$1:$I$1001,,0)</f>
        <v>Yes</v>
      </c>
    </row>
    <row r="964" spans="1:15" x14ac:dyDescent="0.3">
      <c r="A964" s="2" t="s">
        <v>5926</v>
      </c>
      <c r="B964" s="5">
        <v>44664</v>
      </c>
      <c r="C964" s="2" t="s">
        <v>5927</v>
      </c>
      <c r="D964" s="10" t="s">
        <v>6177</v>
      </c>
      <c r="E964" s="2">
        <v>1</v>
      </c>
      <c r="F964" s="2" t="str">
        <f>_xlfn.XLOOKUP(orders!C964,customers!$A$2:$A$1001,customers!$B$2:$B$1001,,0)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30"/>
        <v>8.9499999999999993</v>
      </c>
      <c r="N964" t="str">
        <f t="shared" si="31"/>
        <v>Robusta</v>
      </c>
      <c r="O964" t="str">
        <f>_xlfn.XLOOKUP(OrderDetails[[#This Row],[Customer ID]],customers!$A$1:$A$1001,customers!$I$1:$I$1001,,0)</f>
        <v>Yes</v>
      </c>
    </row>
    <row r="965" spans="1:15" x14ac:dyDescent="0.3">
      <c r="A965" s="2" t="s">
        <v>5932</v>
      </c>
      <c r="B965" s="5">
        <v>44203</v>
      </c>
      <c r="C965" s="2" t="s">
        <v>5933</v>
      </c>
      <c r="D965" s="10" t="s">
        <v>6146</v>
      </c>
      <c r="E965" s="2">
        <v>4</v>
      </c>
      <c r="F965" s="2" t="str">
        <f>_xlfn.XLOOKUP(orders!C965,customers!$A$2:$A$1001,customers!$B$2:$B$1001,,0)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30"/>
        <v>23.88</v>
      </c>
      <c r="N965" t="str">
        <f t="shared" si="31"/>
        <v>Robusta</v>
      </c>
      <c r="O965" t="str">
        <f>_xlfn.XLOOKUP(OrderDetails[[#This Row],[Customer ID]],customers!$A$1:$A$1001,customers!$I$1:$I$1001,,0)</f>
        <v>Yes</v>
      </c>
    </row>
    <row r="966" spans="1:15" x14ac:dyDescent="0.3">
      <c r="A966" s="2" t="s">
        <v>5938</v>
      </c>
      <c r="B966" s="5">
        <v>43865</v>
      </c>
      <c r="C966" s="2" t="s">
        <v>5939</v>
      </c>
      <c r="D966" s="10" t="s">
        <v>6184</v>
      </c>
      <c r="E966" s="2">
        <v>5</v>
      </c>
      <c r="F966" s="2" t="str">
        <f>_xlfn.XLOOKUP(orders!C966,customers!$A$2:$A$1001,customers!$B$2:$B$1001,,0)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30"/>
        <v>22.274999999999999</v>
      </c>
      <c r="N966" t="str">
        <f t="shared" si="31"/>
        <v>Excelsa</v>
      </c>
      <c r="O966" t="str">
        <f>_xlfn.XLOOKUP(OrderDetails[[#This Row],[Customer ID]],customers!$A$1:$A$1001,customers!$I$1:$I$1001,,0)</f>
        <v>No</v>
      </c>
    </row>
    <row r="967" spans="1:15" x14ac:dyDescent="0.3">
      <c r="A967" s="2" t="s">
        <v>5944</v>
      </c>
      <c r="B967" s="5">
        <v>43724</v>
      </c>
      <c r="C967" s="2" t="s">
        <v>5945</v>
      </c>
      <c r="D967" s="10" t="s">
        <v>6138</v>
      </c>
      <c r="E967" s="2">
        <v>3</v>
      </c>
      <c r="F967" s="2" t="str">
        <f>_xlfn.XLOOKUP(orders!C967,customers!$A$2:$A$1001,customers!$B$2:$B$1001,,0)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30"/>
        <v>29.849999999999998</v>
      </c>
      <c r="N967" t="str">
        <f t="shared" si="31"/>
        <v>Robusta</v>
      </c>
      <c r="O967" t="str">
        <f>_xlfn.XLOOKUP(OrderDetails[[#This Row],[Customer ID]],customers!$A$1:$A$1001,customers!$I$1:$I$1001,,0)</f>
        <v>Yes</v>
      </c>
    </row>
    <row r="968" spans="1:15" x14ac:dyDescent="0.3">
      <c r="A968" s="2" t="s">
        <v>5949</v>
      </c>
      <c r="B968" s="5">
        <v>43491</v>
      </c>
      <c r="C968" s="2" t="s">
        <v>5950</v>
      </c>
      <c r="D968" s="10" t="s">
        <v>6176</v>
      </c>
      <c r="E968" s="2">
        <v>6</v>
      </c>
      <c r="F968" s="2" t="str">
        <f>_xlfn.XLOOKUP(orders!C968,customers!$A$2:$A$1001,customers!$B$2:$B$1001,,0)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30"/>
        <v>53.46</v>
      </c>
      <c r="N968" t="str">
        <f t="shared" si="31"/>
        <v>Excelsa</v>
      </c>
      <c r="O968" t="str">
        <f>_xlfn.XLOOKUP(OrderDetails[[#This Row],[Customer ID]],customers!$A$1:$A$1001,customers!$I$1:$I$1001,,0)</f>
        <v>Yes</v>
      </c>
    </row>
    <row r="969" spans="1:15" x14ac:dyDescent="0.3">
      <c r="A969" s="2" t="s">
        <v>5955</v>
      </c>
      <c r="B969" s="5">
        <v>44246</v>
      </c>
      <c r="C969" s="2" t="s">
        <v>5956</v>
      </c>
      <c r="D969" s="10" t="s">
        <v>6163</v>
      </c>
      <c r="E969" s="2">
        <v>1</v>
      </c>
      <c r="F969" s="2" t="str">
        <f>_xlfn.XLOOKUP(orders!C969,customers!$A$2:$A$1001,customers!$B$2:$B$1001,,0)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30"/>
        <v>2.6849999999999996</v>
      </c>
      <c r="N969" t="str">
        <f t="shared" si="31"/>
        <v>Robusta</v>
      </c>
      <c r="O969" t="str">
        <f>_xlfn.XLOOKUP(OrderDetails[[#This Row],[Customer ID]],customers!$A$1:$A$1001,customers!$I$1:$I$1001,,0)</f>
        <v>Yes</v>
      </c>
    </row>
    <row r="970" spans="1:15" x14ac:dyDescent="0.3">
      <c r="A970" s="2" t="s">
        <v>5961</v>
      </c>
      <c r="B970" s="5">
        <v>44642</v>
      </c>
      <c r="C970" s="2" t="s">
        <v>5962</v>
      </c>
      <c r="D970" s="10" t="s">
        <v>6174</v>
      </c>
      <c r="E970" s="2">
        <v>2</v>
      </c>
      <c r="F970" s="2" t="str">
        <f>_xlfn.XLOOKUP(orders!C970,customers!$A$2:$A$1001,customers!$B$2:$B$1001,,0)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30"/>
        <v>5.97</v>
      </c>
      <c r="N970" t="str">
        <f t="shared" si="31"/>
        <v>Robusta</v>
      </c>
      <c r="O970" t="str">
        <f>_xlfn.XLOOKUP(OrderDetails[[#This Row],[Customer ID]],customers!$A$1:$A$1001,customers!$I$1:$I$1001,,0)</f>
        <v>No</v>
      </c>
    </row>
    <row r="971" spans="1:15" x14ac:dyDescent="0.3">
      <c r="A971" s="2" t="s">
        <v>5967</v>
      </c>
      <c r="B971" s="5">
        <v>43649</v>
      </c>
      <c r="C971" s="2" t="s">
        <v>5968</v>
      </c>
      <c r="D971" s="10" t="s">
        <v>6143</v>
      </c>
      <c r="E971" s="2">
        <v>1</v>
      </c>
      <c r="F971" s="2" t="str">
        <f>_xlfn.XLOOKUP(orders!C971,customers!$A$2:$A$1001,customers!$B$2:$B$1001,,0)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30"/>
        <v>12.95</v>
      </c>
      <c r="N971" t="str">
        <f t="shared" si="31"/>
        <v>Liberica</v>
      </c>
      <c r="O971" t="str">
        <f>_xlfn.XLOOKUP(OrderDetails[[#This Row],[Customer ID]],customers!$A$1:$A$1001,customers!$I$1:$I$1001,,0)</f>
        <v>Yes</v>
      </c>
    </row>
    <row r="972" spans="1:15" x14ac:dyDescent="0.3">
      <c r="A972" s="2" t="s">
        <v>5973</v>
      </c>
      <c r="B972" s="5">
        <v>43729</v>
      </c>
      <c r="C972" s="2" t="s">
        <v>5974</v>
      </c>
      <c r="D972" s="10" t="s">
        <v>6139</v>
      </c>
      <c r="E972" s="2">
        <v>1</v>
      </c>
      <c r="F972" s="2" t="str">
        <f>_xlfn.XLOOKUP(orders!C972,customers!$A$2:$A$1001,customers!$B$2:$B$1001,,0)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30"/>
        <v>8.25</v>
      </c>
      <c r="N972" t="str">
        <f t="shared" si="31"/>
        <v>Excelsa</v>
      </c>
      <c r="O972" t="str">
        <f>_xlfn.XLOOKUP(OrderDetails[[#This Row],[Customer ID]],customers!$A$1:$A$1001,customers!$I$1:$I$1001,,0)</f>
        <v>No</v>
      </c>
    </row>
    <row r="973" spans="1:15" x14ac:dyDescent="0.3">
      <c r="A973" s="2" t="s">
        <v>5978</v>
      </c>
      <c r="B973" s="5">
        <v>43703</v>
      </c>
      <c r="C973" s="2" t="s">
        <v>5979</v>
      </c>
      <c r="D973" s="10" t="s">
        <v>6182</v>
      </c>
      <c r="E973" s="2">
        <v>5</v>
      </c>
      <c r="F973" s="2" t="str">
        <f>_xlfn.XLOOKUP(orders!C973,customers!$A$2:$A$1001,customers!$B$2:$B$1001,,0)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30"/>
        <v>148.92499999999998</v>
      </c>
      <c r="N973" t="str">
        <f t="shared" si="31"/>
        <v>Arabica</v>
      </c>
      <c r="O973" t="str">
        <f>_xlfn.XLOOKUP(OrderDetails[[#This Row],[Customer ID]],customers!$A$1:$A$1001,customers!$I$1:$I$1001,,0)</f>
        <v>No</v>
      </c>
    </row>
    <row r="974" spans="1:15" x14ac:dyDescent="0.3">
      <c r="A974" s="2" t="s">
        <v>5984</v>
      </c>
      <c r="B974" s="5">
        <v>44411</v>
      </c>
      <c r="C974" s="2" t="s">
        <v>5985</v>
      </c>
      <c r="D974" s="10" t="s">
        <v>6182</v>
      </c>
      <c r="E974" s="2">
        <v>3</v>
      </c>
      <c r="F974" s="2" t="str">
        <f>_xlfn.XLOOKUP(orders!C974,customers!$A$2:$A$1001,customers!$B$2:$B$1001,,0)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30"/>
        <v>89.35499999999999</v>
      </c>
      <c r="N974" t="str">
        <f t="shared" si="31"/>
        <v>Arabica</v>
      </c>
      <c r="O974" t="str">
        <f>_xlfn.XLOOKUP(OrderDetails[[#This Row],[Customer ID]],customers!$A$1:$A$1001,customers!$I$1:$I$1001,,0)</f>
        <v>Yes</v>
      </c>
    </row>
    <row r="975" spans="1:15" x14ac:dyDescent="0.3">
      <c r="A975" s="2" t="s">
        <v>5989</v>
      </c>
      <c r="B975" s="5">
        <v>44493</v>
      </c>
      <c r="C975" s="2" t="s">
        <v>5990</v>
      </c>
      <c r="D975" s="10" t="s">
        <v>6162</v>
      </c>
      <c r="E975" s="2">
        <v>6</v>
      </c>
      <c r="F975" s="2" t="str">
        <f>_xlfn.XLOOKUP(orders!C975,customers!$A$2:$A$1001,customers!$B$2:$B$1001,,0)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30"/>
        <v>87.300000000000011</v>
      </c>
      <c r="N975" t="str">
        <f t="shared" si="31"/>
        <v>Liberica</v>
      </c>
      <c r="O975" t="str">
        <f>_xlfn.XLOOKUP(OrderDetails[[#This Row],[Customer ID]],customers!$A$1:$A$1001,customers!$I$1:$I$1001,,0)</f>
        <v>No</v>
      </c>
    </row>
    <row r="976" spans="1:15" x14ac:dyDescent="0.3">
      <c r="A976" s="2" t="s">
        <v>5995</v>
      </c>
      <c r="B976" s="5">
        <v>43556</v>
      </c>
      <c r="C976" s="2" t="s">
        <v>5996</v>
      </c>
      <c r="D976" s="10" t="s">
        <v>6172</v>
      </c>
      <c r="E976" s="2">
        <v>1</v>
      </c>
      <c r="F976" s="2" t="str">
        <f>_xlfn.XLOOKUP(orders!C976,customers!$A$2:$A$1001,customers!$B$2:$B$1001,,0)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30"/>
        <v>5.3699999999999992</v>
      </c>
      <c r="N976" t="str">
        <f t="shared" si="31"/>
        <v>Robusta</v>
      </c>
      <c r="O976" t="str">
        <f>_xlfn.XLOOKUP(OrderDetails[[#This Row],[Customer ID]],customers!$A$1:$A$1001,customers!$I$1:$I$1001,,0)</f>
        <v>Yes</v>
      </c>
    </row>
    <row r="977" spans="1:15" x14ac:dyDescent="0.3">
      <c r="A977" s="2" t="s">
        <v>6001</v>
      </c>
      <c r="B977" s="5">
        <v>44538</v>
      </c>
      <c r="C977" s="2" t="s">
        <v>6002</v>
      </c>
      <c r="D977" s="10" t="s">
        <v>6154</v>
      </c>
      <c r="E977" s="2">
        <v>3</v>
      </c>
      <c r="F977" s="2" t="str">
        <f>_xlfn.XLOOKUP(orders!C977,customers!$A$2:$A$1001,customers!$B$2:$B$1001,,0)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30"/>
        <v>8.9550000000000001</v>
      </c>
      <c r="N977" t="str">
        <f t="shared" si="31"/>
        <v>Arabica</v>
      </c>
      <c r="O977" t="str">
        <f>_xlfn.XLOOKUP(OrderDetails[[#This Row],[Customer ID]],customers!$A$1:$A$1001,customers!$I$1:$I$1001,,0)</f>
        <v>Yes</v>
      </c>
    </row>
    <row r="978" spans="1:15" x14ac:dyDescent="0.3">
      <c r="A978" s="2" t="s">
        <v>6007</v>
      </c>
      <c r="B978" s="5">
        <v>43643</v>
      </c>
      <c r="C978" s="2" t="s">
        <v>6008</v>
      </c>
      <c r="D978" s="10" t="s">
        <v>6142</v>
      </c>
      <c r="E978" s="2">
        <v>5</v>
      </c>
      <c r="F978" s="2" t="str">
        <f>_xlfn.XLOOKUP(orders!C978,customers!$A$2:$A$1001,customers!$B$2:$B$1001,,0)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30"/>
        <v>137.42499999999998</v>
      </c>
      <c r="N978" t="str">
        <f t="shared" si="31"/>
        <v>Robusta</v>
      </c>
      <c r="O978" t="str">
        <f>_xlfn.XLOOKUP(OrderDetails[[#This Row],[Customer ID]],customers!$A$1:$A$1001,customers!$I$1:$I$1001,,0)</f>
        <v>Yes</v>
      </c>
    </row>
    <row r="979" spans="1:15" x14ac:dyDescent="0.3">
      <c r="A979" s="2" t="s">
        <v>6013</v>
      </c>
      <c r="B979" s="5">
        <v>44026</v>
      </c>
      <c r="C979" s="2" t="s">
        <v>6014</v>
      </c>
      <c r="D979" s="10" t="s">
        <v>6179</v>
      </c>
      <c r="E979" s="2">
        <v>5</v>
      </c>
      <c r="F979" s="2" t="str">
        <f>_xlfn.XLOOKUP(orders!C979,customers!$A$2:$A$1001,customers!$B$2:$B$1001,,0)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30"/>
        <v>59.75</v>
      </c>
      <c r="N979" t="str">
        <f t="shared" si="31"/>
        <v>Robusta</v>
      </c>
      <c r="O979" t="str">
        <f>_xlfn.XLOOKUP(OrderDetails[[#This Row],[Customer ID]],customers!$A$1:$A$1001,customers!$I$1:$I$1001,,0)</f>
        <v>No</v>
      </c>
    </row>
    <row r="980" spans="1:15" x14ac:dyDescent="0.3">
      <c r="A980" s="2" t="s">
        <v>6019</v>
      </c>
      <c r="B980" s="5">
        <v>43913</v>
      </c>
      <c r="C980" s="2" t="s">
        <v>5990</v>
      </c>
      <c r="D980" s="10" t="s">
        <v>6180</v>
      </c>
      <c r="E980" s="2">
        <v>3</v>
      </c>
      <c r="F980" s="2" t="str">
        <f>_xlfn.XLOOKUP(orders!C980,customers!$A$2:$A$1001,customers!$B$2:$B$1001,,0)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30"/>
        <v>23.31</v>
      </c>
      <c r="N980" t="str">
        <f t="shared" si="31"/>
        <v>Arabica</v>
      </c>
      <c r="O980" t="str">
        <f>_xlfn.XLOOKUP(OrderDetails[[#This Row],[Customer ID]],customers!$A$1:$A$1001,customers!$I$1:$I$1001,,0)</f>
        <v>No</v>
      </c>
    </row>
    <row r="981" spans="1:15" x14ac:dyDescent="0.3">
      <c r="A981" s="2" t="s">
        <v>6025</v>
      </c>
      <c r="B981" s="5">
        <v>43856</v>
      </c>
      <c r="C981" s="2" t="s">
        <v>6026</v>
      </c>
      <c r="D981" s="10" t="s">
        <v>6172</v>
      </c>
      <c r="E981" s="2">
        <v>2</v>
      </c>
      <c r="F981" s="2" t="str">
        <f>_xlfn.XLOOKUP(orders!C981,customers!$A$2:$A$1001,customers!$B$2:$B$1001,,0)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30"/>
        <v>10.739999999999998</v>
      </c>
      <c r="N981" t="str">
        <f t="shared" si="31"/>
        <v>Robusta</v>
      </c>
      <c r="O981" t="str">
        <f>_xlfn.XLOOKUP(OrderDetails[[#This Row],[Customer ID]],customers!$A$1:$A$1001,customers!$I$1:$I$1001,,0)</f>
        <v>No</v>
      </c>
    </row>
    <row r="982" spans="1:15" x14ac:dyDescent="0.3">
      <c r="A982" s="2" t="s">
        <v>6030</v>
      </c>
      <c r="B982" s="5">
        <v>43982</v>
      </c>
      <c r="C982" s="2" t="s">
        <v>6031</v>
      </c>
      <c r="D982" s="10" t="s">
        <v>6185</v>
      </c>
      <c r="E982" s="2">
        <v>6</v>
      </c>
      <c r="F982" s="2" t="str">
        <f>_xlfn.XLOOKUP(orders!C982,customers!$A$2:$A$1001,customers!$B$2:$B$1001,,0)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30"/>
        <v>167.67000000000002</v>
      </c>
      <c r="N982" t="str">
        <f t="shared" si="31"/>
        <v>Excelsa</v>
      </c>
      <c r="O982" t="str">
        <f>_xlfn.XLOOKUP(OrderDetails[[#This Row],[Customer ID]],customers!$A$1:$A$1001,customers!$I$1:$I$1001,,0)</f>
        <v>Yes</v>
      </c>
    </row>
    <row r="983" spans="1:15" x14ac:dyDescent="0.3">
      <c r="A983" s="2" t="s">
        <v>6035</v>
      </c>
      <c r="B983" s="5">
        <v>44397</v>
      </c>
      <c r="C983" s="2" t="s">
        <v>6036</v>
      </c>
      <c r="D983" s="10" t="s">
        <v>6153</v>
      </c>
      <c r="E983" s="2">
        <v>6</v>
      </c>
      <c r="F983" s="2" t="str">
        <f>_xlfn.XLOOKUP(orders!C983,customers!$A$2:$A$1001,customers!$B$2:$B$1001,,0)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30"/>
        <v>21.87</v>
      </c>
      <c r="N983" t="str">
        <f t="shared" si="31"/>
        <v>Excelsa</v>
      </c>
      <c r="O983" t="str">
        <f>_xlfn.XLOOKUP(OrderDetails[[#This Row],[Customer ID]],customers!$A$1:$A$1001,customers!$I$1:$I$1001,,0)</f>
        <v>Yes</v>
      </c>
    </row>
    <row r="984" spans="1:15" x14ac:dyDescent="0.3">
      <c r="A984" s="2" t="s">
        <v>6041</v>
      </c>
      <c r="B984" s="5">
        <v>44785</v>
      </c>
      <c r="C984" s="2" t="s">
        <v>6042</v>
      </c>
      <c r="D984" s="10" t="s">
        <v>6179</v>
      </c>
      <c r="E984" s="2">
        <v>2</v>
      </c>
      <c r="F984" s="2" t="str">
        <f>_xlfn.XLOOKUP(orders!C984,customers!$A$2:$A$1001,customers!$B$2:$B$1001,,0)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30"/>
        <v>23.9</v>
      </c>
      <c r="N984" t="str">
        <f t="shared" si="31"/>
        <v>Robusta</v>
      </c>
      <c r="O984" t="str">
        <f>_xlfn.XLOOKUP(OrderDetails[[#This Row],[Customer ID]],customers!$A$1:$A$1001,customers!$I$1:$I$1001,,0)</f>
        <v>Yes</v>
      </c>
    </row>
    <row r="985" spans="1:15" x14ac:dyDescent="0.3">
      <c r="A985" s="2" t="s">
        <v>6047</v>
      </c>
      <c r="B985" s="5">
        <v>43831</v>
      </c>
      <c r="C985" s="2" t="s">
        <v>6048</v>
      </c>
      <c r="D985" s="10" t="s">
        <v>6152</v>
      </c>
      <c r="E985" s="2">
        <v>2</v>
      </c>
      <c r="F985" s="2" t="str">
        <f>_xlfn.XLOOKUP(orders!C985,customers!$A$2:$A$1001,customers!$B$2:$B$1001,,0)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30"/>
        <v>6.75</v>
      </c>
      <c r="N985" t="str">
        <f t="shared" si="31"/>
        <v>Arabica</v>
      </c>
      <c r="O985" t="str">
        <f>_xlfn.XLOOKUP(OrderDetails[[#This Row],[Customer ID]],customers!$A$1:$A$1001,customers!$I$1:$I$1001,,0)</f>
        <v>Yes</v>
      </c>
    </row>
    <row r="986" spans="1:15" x14ac:dyDescent="0.3">
      <c r="A986" s="2" t="s">
        <v>6053</v>
      </c>
      <c r="B986" s="5">
        <v>44214</v>
      </c>
      <c r="C986" s="2" t="s">
        <v>6054</v>
      </c>
      <c r="D986" s="10" t="s">
        <v>6166</v>
      </c>
      <c r="E986" s="2">
        <v>1</v>
      </c>
      <c r="F986" s="2" t="str">
        <f>_xlfn.XLOOKUP(orders!C986,customers!$A$2:$A$1001,customers!$B$2:$B$1001,,0)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30"/>
        <v>31.624999999999996</v>
      </c>
      <c r="N986" t="str">
        <f t="shared" si="31"/>
        <v>Excelsa</v>
      </c>
      <c r="O986" t="str">
        <f>_xlfn.XLOOKUP(OrderDetails[[#This Row],[Customer ID]],customers!$A$1:$A$1001,customers!$I$1:$I$1001,,0)</f>
        <v>Yes</v>
      </c>
    </row>
    <row r="987" spans="1:15" x14ac:dyDescent="0.3">
      <c r="A987" s="2" t="s">
        <v>6058</v>
      </c>
      <c r="B987" s="5">
        <v>44561</v>
      </c>
      <c r="C987" s="2" t="s">
        <v>6059</v>
      </c>
      <c r="D987" s="10" t="s">
        <v>6179</v>
      </c>
      <c r="E987" s="2">
        <v>4</v>
      </c>
      <c r="F987" s="2" t="str">
        <f>_xlfn.XLOOKUP(orders!C987,customers!$A$2:$A$1001,customers!$B$2:$B$1001,,0)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30"/>
        <v>47.8</v>
      </c>
      <c r="N987" t="str">
        <f t="shared" si="31"/>
        <v>Robusta</v>
      </c>
      <c r="O987" t="str">
        <f>_xlfn.XLOOKUP(OrderDetails[[#This Row],[Customer ID]],customers!$A$1:$A$1001,customers!$I$1:$I$1001,,0)</f>
        <v>No</v>
      </c>
    </row>
    <row r="988" spans="1:15" x14ac:dyDescent="0.3">
      <c r="A988" s="2" t="s">
        <v>6064</v>
      </c>
      <c r="B988" s="5">
        <v>43955</v>
      </c>
      <c r="C988" s="2" t="s">
        <v>6065</v>
      </c>
      <c r="D988" s="10" t="s">
        <v>6181</v>
      </c>
      <c r="E988" s="2">
        <v>1</v>
      </c>
      <c r="F988" s="2" t="str">
        <f>_xlfn.XLOOKUP(orders!C988,customers!$A$2:$A$1001,customers!$B$2:$B$1001,,0)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30"/>
        <v>33.464999999999996</v>
      </c>
      <c r="N988" t="str">
        <f t="shared" si="31"/>
        <v>Liberica</v>
      </c>
      <c r="O988" t="str">
        <f>_xlfn.XLOOKUP(OrderDetails[[#This Row],[Customer ID]],customers!$A$1:$A$1001,customers!$I$1:$I$1001,,0)</f>
        <v>No</v>
      </c>
    </row>
    <row r="989" spans="1:15" x14ac:dyDescent="0.3">
      <c r="A989" s="2" t="s">
        <v>6070</v>
      </c>
      <c r="B989" s="5">
        <v>44247</v>
      </c>
      <c r="C989" s="2" t="s">
        <v>6071</v>
      </c>
      <c r="D989" s="10" t="s">
        <v>6158</v>
      </c>
      <c r="E989" s="2">
        <v>5</v>
      </c>
      <c r="F989" s="2" t="str">
        <f>_xlfn.XLOOKUP(orders!C989,customers!$A$2:$A$1001,customers!$B$2:$B$1001,,0)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30"/>
        <v>29.849999999999998</v>
      </c>
      <c r="N989" t="str">
        <f t="shared" si="31"/>
        <v>Arabica</v>
      </c>
      <c r="O989" t="str">
        <f>_xlfn.XLOOKUP(OrderDetails[[#This Row],[Customer ID]],customers!$A$1:$A$1001,customers!$I$1:$I$1001,,0)</f>
        <v>Yes</v>
      </c>
    </row>
    <row r="990" spans="1:15" x14ac:dyDescent="0.3">
      <c r="A990" s="2" t="s">
        <v>6076</v>
      </c>
      <c r="B990" s="5">
        <v>43897</v>
      </c>
      <c r="C990" s="2" t="s">
        <v>6077</v>
      </c>
      <c r="D990" s="10" t="s">
        <v>6138</v>
      </c>
      <c r="E990" s="2">
        <v>3</v>
      </c>
      <c r="F990" s="2" t="str">
        <f>_xlfn.XLOOKUP(orders!C990,customers!$A$2:$A$1001,customers!$B$2:$B$1001,,0)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30"/>
        <v>29.849999999999998</v>
      </c>
      <c r="N990" t="str">
        <f t="shared" si="31"/>
        <v>Robusta</v>
      </c>
      <c r="O990" t="str">
        <f>_xlfn.XLOOKUP(OrderDetails[[#This Row],[Customer ID]],customers!$A$1:$A$1001,customers!$I$1:$I$1001,,0)</f>
        <v>Yes</v>
      </c>
    </row>
    <row r="991" spans="1:15" x14ac:dyDescent="0.3">
      <c r="A991" s="2" t="s">
        <v>6081</v>
      </c>
      <c r="B991" s="5">
        <v>43560</v>
      </c>
      <c r="C991" s="2" t="s">
        <v>6082</v>
      </c>
      <c r="D991" s="10" t="s">
        <v>6175</v>
      </c>
      <c r="E991" s="2">
        <v>6</v>
      </c>
      <c r="F991" s="2" t="str">
        <f>_xlfn.XLOOKUP(orders!C991,customers!$A$2:$A$1001,customers!$B$2:$B$1001,,0)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30"/>
        <v>155.24999999999997</v>
      </c>
      <c r="N991" t="str">
        <f t="shared" si="31"/>
        <v>Arabica</v>
      </c>
      <c r="O991" t="str">
        <f>_xlfn.XLOOKUP(OrderDetails[[#This Row],[Customer ID]],customers!$A$1:$A$1001,customers!$I$1:$I$1001,,0)</f>
        <v>Yes</v>
      </c>
    </row>
    <row r="992" spans="1:15" x14ac:dyDescent="0.3">
      <c r="A992" s="2" t="s">
        <v>6086</v>
      </c>
      <c r="B992" s="5">
        <v>44718</v>
      </c>
      <c r="C992" s="2" t="s">
        <v>6118</v>
      </c>
      <c r="D992" s="10" t="s">
        <v>6153</v>
      </c>
      <c r="E992" s="2">
        <v>5</v>
      </c>
      <c r="F992" s="2" t="str">
        <f>_xlfn.XLOOKUP(orders!C992,customers!$A$2:$A$1001,customers!$B$2:$B$1001,,0)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30"/>
        <v>18.225000000000001</v>
      </c>
      <c r="N992" t="str">
        <f t="shared" si="31"/>
        <v>Excelsa</v>
      </c>
      <c r="O992" t="str">
        <f>_xlfn.XLOOKUP(OrderDetails[[#This Row],[Customer ID]],customers!$A$1:$A$1001,customers!$I$1:$I$1001,,0)</f>
        <v>No</v>
      </c>
    </row>
    <row r="993" spans="1:15" x14ac:dyDescent="0.3">
      <c r="A993" s="2" t="s">
        <v>6086</v>
      </c>
      <c r="B993" s="5">
        <v>44718</v>
      </c>
      <c r="C993" s="2" t="s">
        <v>6118</v>
      </c>
      <c r="D993" s="10" t="s">
        <v>6169</v>
      </c>
      <c r="E993" s="2">
        <v>2</v>
      </c>
      <c r="F993" s="2" t="str">
        <f>_xlfn.XLOOKUP(orders!C993,customers!$A$2:$A$1001,customers!$B$2:$B$1001,,0)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30"/>
        <v>15.54</v>
      </c>
      <c r="N993" t="str">
        <f t="shared" si="31"/>
        <v>Liberica</v>
      </c>
      <c r="O993" t="str">
        <f>_xlfn.XLOOKUP(OrderDetails[[#This Row],[Customer ID]],customers!$A$1:$A$1001,customers!$I$1:$I$1001,,0)</f>
        <v>No</v>
      </c>
    </row>
    <row r="994" spans="1:15" x14ac:dyDescent="0.3">
      <c r="A994" s="2" t="s">
        <v>6096</v>
      </c>
      <c r="B994" s="5">
        <v>44276</v>
      </c>
      <c r="C994" s="2" t="s">
        <v>6097</v>
      </c>
      <c r="D994" s="10" t="s">
        <v>6164</v>
      </c>
      <c r="E994" s="2">
        <v>3</v>
      </c>
      <c r="F994" s="2" t="str">
        <f>_xlfn.XLOOKUP(orders!C994,customers!$A$2:$A$1001,customers!$B$2:$B$1001,,0)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30"/>
        <v>109.36499999999999</v>
      </c>
      <c r="N994" t="str">
        <f t="shared" si="31"/>
        <v>Liberica</v>
      </c>
      <c r="O994" t="str">
        <f>_xlfn.XLOOKUP(OrderDetails[[#This Row],[Customer ID]],customers!$A$1:$A$1001,customers!$I$1:$I$1001,,0)</f>
        <v>No</v>
      </c>
    </row>
    <row r="995" spans="1:15" x14ac:dyDescent="0.3">
      <c r="A995" s="2" t="s">
        <v>6101</v>
      </c>
      <c r="B995" s="5">
        <v>44549</v>
      </c>
      <c r="C995" s="2" t="s">
        <v>6102</v>
      </c>
      <c r="D995" s="10" t="s">
        <v>6140</v>
      </c>
      <c r="E995" s="2">
        <v>6</v>
      </c>
      <c r="F995" s="2" t="str">
        <f>_xlfn.XLOOKUP(orders!C995,customers!$A$2:$A$1001,customers!$B$2:$B$1001,,0)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30"/>
        <v>77.699999999999989</v>
      </c>
      <c r="N995" t="str">
        <f t="shared" si="31"/>
        <v>Arabica</v>
      </c>
      <c r="O995" t="str">
        <f>_xlfn.XLOOKUP(OrderDetails[[#This Row],[Customer ID]],customers!$A$1:$A$1001,customers!$I$1:$I$1001,,0)</f>
        <v>No</v>
      </c>
    </row>
    <row r="996" spans="1:15" x14ac:dyDescent="0.3">
      <c r="A996" s="2" t="s">
        <v>6106</v>
      </c>
      <c r="B996" s="5">
        <v>44244</v>
      </c>
      <c r="C996" s="2" t="s">
        <v>6107</v>
      </c>
      <c r="D996" s="10" t="s">
        <v>6154</v>
      </c>
      <c r="E996" s="2">
        <v>3</v>
      </c>
      <c r="F996" s="2" t="str">
        <f>_xlfn.XLOOKUP(orders!C996,customers!$A$2:$A$1001,customers!$B$2:$B$1001,,0)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30"/>
        <v>8.9550000000000001</v>
      </c>
      <c r="N996" t="str">
        <f t="shared" si="31"/>
        <v>Arabica</v>
      </c>
      <c r="O996" t="str">
        <f>_xlfn.XLOOKUP(OrderDetails[[#This Row],[Customer ID]],customers!$A$1:$A$1001,customers!$I$1:$I$1001,,0)</f>
        <v>No</v>
      </c>
    </row>
    <row r="997" spans="1:15" x14ac:dyDescent="0.3">
      <c r="A997" s="2" t="s">
        <v>6111</v>
      </c>
      <c r="B997" s="5">
        <v>43836</v>
      </c>
      <c r="C997" s="2" t="s">
        <v>6112</v>
      </c>
      <c r="D997" s="10" t="s">
        <v>6142</v>
      </c>
      <c r="E997" s="2">
        <v>1</v>
      </c>
      <c r="F997" s="2" t="str">
        <f>_xlfn.XLOOKUP(orders!C997,customers!$A$2:$A$1001,customers!$B$2:$B$1001,,0)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30"/>
        <v>27.484999999999996</v>
      </c>
      <c r="N997" t="str">
        <f t="shared" si="31"/>
        <v>Robusta</v>
      </c>
      <c r="O997" t="str">
        <f>_xlfn.XLOOKUP(OrderDetails[[#This Row],[Customer ID]],customers!$A$1:$A$1001,customers!$I$1:$I$1001,,0)</f>
        <v>No</v>
      </c>
    </row>
    <row r="998" spans="1:15" x14ac:dyDescent="0.3">
      <c r="A998" s="2" t="s">
        <v>6117</v>
      </c>
      <c r="B998" s="5">
        <v>44685</v>
      </c>
      <c r="C998" s="2" t="s">
        <v>6118</v>
      </c>
      <c r="D998" s="10" t="s">
        <v>6146</v>
      </c>
      <c r="E998" s="2">
        <v>5</v>
      </c>
      <c r="F998" s="2" t="str">
        <f>_xlfn.XLOOKUP(orders!C998,customers!$A$2:$A$1001,customers!$B$2:$B$1001,,0)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30"/>
        <v>29.849999999999998</v>
      </c>
      <c r="N998" t="str">
        <f t="shared" si="31"/>
        <v>Robusta</v>
      </c>
      <c r="O998" t="str">
        <f>_xlfn.XLOOKUP(OrderDetails[[#This Row],[Customer ID]],customers!$A$1:$A$1001,customers!$I$1:$I$1001,,0)</f>
        <v>No</v>
      </c>
    </row>
    <row r="999" spans="1:15" x14ac:dyDescent="0.3">
      <c r="A999" s="2" t="s">
        <v>6122</v>
      </c>
      <c r="B999" s="5">
        <v>43749</v>
      </c>
      <c r="C999" s="2" t="s">
        <v>6118</v>
      </c>
      <c r="D999" s="10" t="s">
        <v>6157</v>
      </c>
      <c r="E999" s="2">
        <v>4</v>
      </c>
      <c r="F999" s="2" t="str">
        <f>_xlfn.XLOOKUP(orders!C999,customers!$A$2:$A$1001,customers!$B$2:$B$1001,,0)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30"/>
        <v>27</v>
      </c>
      <c r="N999" t="str">
        <f t="shared" si="31"/>
        <v>Arabica</v>
      </c>
      <c r="O999" t="str">
        <f>_xlfn.XLOOKUP(OrderDetails[[#This Row],[Customer ID]],customers!$A$1:$A$1001,customers!$I$1:$I$1001,,0)</f>
        <v>No</v>
      </c>
    </row>
    <row r="1000" spans="1:15" x14ac:dyDescent="0.3">
      <c r="A1000" s="2" t="s">
        <v>6127</v>
      </c>
      <c r="B1000" s="5">
        <v>44411</v>
      </c>
      <c r="C1000" s="2" t="s">
        <v>6128</v>
      </c>
      <c r="D1000" s="10" t="s">
        <v>6147</v>
      </c>
      <c r="E1000" s="2">
        <v>1</v>
      </c>
      <c r="F1000" s="2" t="str">
        <f>_xlfn.XLOOKUP(orders!C1000,customers!$A$2:$A$1001,customers!$B$2:$B$1001,,0)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30"/>
        <v>9.9499999999999993</v>
      </c>
      <c r="N1000" t="str">
        <f t="shared" si="31"/>
        <v>Arabica</v>
      </c>
      <c r="O1000" t="str">
        <f>_xlfn.XLOOKUP(OrderDetails[[#This Row],[Customer ID]],customers!$A$1:$A$1001,customers!$I$1:$I$1001,,0)</f>
        <v>No</v>
      </c>
    </row>
    <row r="1001" spans="1:15" x14ac:dyDescent="0.3">
      <c r="A1001" s="2" t="s">
        <v>6133</v>
      </c>
      <c r="B1001" s="5">
        <v>44119</v>
      </c>
      <c r="C1001" s="2" t="s">
        <v>6134</v>
      </c>
      <c r="D1001" s="10" t="s">
        <v>6156</v>
      </c>
      <c r="E1001" s="2">
        <v>3</v>
      </c>
      <c r="F1001" s="2" t="str">
        <f>_xlfn.XLOOKUP(orders!C1001,customers!$A$2:$A$1001,customers!$B$2:$B$1001,,0)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30"/>
        <v>12.375</v>
      </c>
      <c r="N1001" t="str">
        <f t="shared" si="31"/>
        <v>Excelsa</v>
      </c>
      <c r="O1001" t="str">
        <f>_xlfn.XLOOKUP(OrderDetails[[#This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15" zoomScaleNormal="11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s="4" customFormat="1"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s="4" customFormat="1"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5F14-34BA-48D5-A40F-6586B4946D34}">
  <dimension ref="A1:Z1"/>
  <sheetViews>
    <sheetView tabSelected="1" zoomScale="85" zoomScaleNormal="85" workbookViewId="0">
      <selection activeCell="U32" sqref="U32"/>
    </sheetView>
  </sheetViews>
  <sheetFormatPr defaultRowHeight="14.4" x14ac:dyDescent="0.3"/>
  <sheetData>
    <row r="1" spans="1:26" ht="36.6" x14ac:dyDescent="0.7">
      <c r="A1" s="15" t="s">
        <v>6221</v>
      </c>
      <c r="B1" s="15"/>
      <c r="C1" s="15"/>
      <c r="D1" s="15"/>
      <c r="E1" s="15"/>
      <c r="F1" s="15"/>
      <c r="G1" s="15"/>
      <c r="H1" s="15"/>
      <c r="I1" s="15"/>
      <c r="J1" s="15"/>
      <c r="K1" s="15"/>
      <c r="L1" s="15"/>
      <c r="M1" s="15"/>
      <c r="N1" s="15"/>
      <c r="O1" s="15"/>
      <c r="P1" s="15"/>
      <c r="Q1" s="15"/>
      <c r="R1" s="15"/>
      <c r="S1" s="15"/>
      <c r="T1" s="15"/>
      <c r="U1" s="14"/>
      <c r="V1" s="14"/>
      <c r="W1" s="14"/>
      <c r="X1" s="14"/>
      <c r="Y1" s="14"/>
      <c r="Z1" s="14"/>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Nahal Anjum</cp:lastModifiedBy>
  <cp:revision/>
  <dcterms:created xsi:type="dcterms:W3CDTF">2022-11-26T09:51:45Z</dcterms:created>
  <dcterms:modified xsi:type="dcterms:W3CDTF">2025-01-03T13:53:11Z</dcterms:modified>
  <cp:category/>
  <cp:contentStatus/>
</cp:coreProperties>
</file>