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66925"/>
  <mc:AlternateContent xmlns:mc="http://schemas.openxmlformats.org/markup-compatibility/2006">
    <mc:Choice Requires="x15">
      <x15ac:absPath xmlns:x15ac="http://schemas.microsoft.com/office/spreadsheetml/2010/11/ac" url="C:\Users\Marco\Documents\Repos\CMPG-323-Project-5---35314389\"/>
    </mc:Choice>
  </mc:AlternateContent>
  <xr:revisionPtr revIDLastSave="0" documentId="13_ncr:1_{D1FB60DD-A06A-4F8F-99AE-D2A23775281B}" xr6:coauthVersionLast="47" xr6:coauthVersionMax="47" xr10:uidLastSave="{00000000-0000-0000-0000-000000000000}"/>
  <bookViews>
    <workbookView xWindow="-23148" yWindow="-108" windowWidth="23256" windowHeight="12456" activeTab="3" xr2:uid="{00000000-000D-0000-FFFF-FFFF00000000}"/>
  </bookViews>
  <sheets>
    <sheet name="Zone" sheetId="1" r:id="rId1"/>
    <sheet name="Device" sheetId="2" r:id="rId2"/>
    <sheet name="Category" sheetId="3" r:id="rId3"/>
    <sheet name="Sub-Category" sheetId="4"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 l="1"/>
  <c r="H4" i="2"/>
  <c r="H5" i="2"/>
  <c r="H6" i="2"/>
  <c r="H7" i="2"/>
  <c r="H8" i="2"/>
  <c r="H9" i="2"/>
  <c r="H10" i="2"/>
  <c r="H2" i="2"/>
  <c r="E6" i="4"/>
  <c r="E5" i="4"/>
  <c r="E4" i="4"/>
  <c r="E3" i="4"/>
  <c r="E2" i="4"/>
  <c r="D10" i="1"/>
  <c r="D9" i="1"/>
  <c r="D8" i="1"/>
  <c r="D7" i="1"/>
  <c r="D6" i="1"/>
  <c r="D5" i="1"/>
  <c r="D4" i="1"/>
  <c r="D3" i="1"/>
  <c r="D2" i="1"/>
  <c r="D8" i="3"/>
  <c r="D7" i="3"/>
  <c r="D6" i="3"/>
  <c r="D5" i="3"/>
  <c r="D4" i="3"/>
  <c r="D3" i="3"/>
  <c r="D2" i="3" l="1"/>
</calcChain>
</file>

<file path=xl/sharedStrings.xml><?xml version="1.0" encoding="utf-8"?>
<sst xmlns="http://schemas.openxmlformats.org/spreadsheetml/2006/main" count="134" uniqueCount="101">
  <si>
    <t>ID</t>
  </si>
  <si>
    <t>ZoneName</t>
  </si>
  <si>
    <t>ZoneDescription</t>
  </si>
  <si>
    <t>Z01</t>
  </si>
  <si>
    <t>Terrazzo</t>
  </si>
  <si>
    <t>13-175 - Ice Rinks</t>
  </si>
  <si>
    <t>Z02</t>
  </si>
  <si>
    <t>Boilermaker Room</t>
  </si>
  <si>
    <t>2-870 - Sculpture/Ornamental</t>
  </si>
  <si>
    <t>Z03</t>
  </si>
  <si>
    <t>Safety Office</t>
  </si>
  <si>
    <t>17-030 - Bond</t>
  </si>
  <si>
    <t>Z04</t>
  </si>
  <si>
    <t>Stucco Mason Building</t>
  </si>
  <si>
    <t>2-750 - Concrete Pads and Walks</t>
  </si>
  <si>
    <t>Z05</t>
  </si>
  <si>
    <t>Iron Workshop</t>
  </si>
  <si>
    <t>3-400 - Precast Concrete</t>
  </si>
  <si>
    <t>Z06</t>
  </si>
  <si>
    <t>Labor Office</t>
  </si>
  <si>
    <t>1-523 - Sanitary Facilities</t>
  </si>
  <si>
    <t>Z07</t>
  </si>
  <si>
    <t>Environmental Office</t>
  </si>
  <si>
    <t>2-370 - Erosion and Sedimentation Control</t>
  </si>
  <si>
    <t>Z08</t>
  </si>
  <si>
    <t>Tile Setting Bench</t>
  </si>
  <si>
    <t>1-570 - Temporary Controls</t>
  </si>
  <si>
    <t>Z09</t>
  </si>
  <si>
    <t>Linemen Assembly</t>
  </si>
  <si>
    <t>2-825 - Wood Fences and Gates</t>
  </si>
  <si>
    <t>Device Name</t>
  </si>
  <si>
    <t>Category ID</t>
  </si>
  <si>
    <t>Zone ID</t>
  </si>
  <si>
    <t>Status</t>
  </si>
  <si>
    <t>Is Active</t>
  </si>
  <si>
    <t>D01</t>
  </si>
  <si>
    <t>Front-door Camera</t>
  </si>
  <si>
    <t>Camera</t>
  </si>
  <si>
    <t>In Operation</t>
  </si>
  <si>
    <t>D02</t>
  </si>
  <si>
    <t>Boiler Temp</t>
  </si>
  <si>
    <t>Temperature Sensor</t>
  </si>
  <si>
    <t>Broken</t>
  </si>
  <si>
    <t>D03</t>
  </si>
  <si>
    <t>Speed Testing</t>
  </si>
  <si>
    <t>Speed Sensor</t>
  </si>
  <si>
    <t>D04</t>
  </si>
  <si>
    <t>Entry Access</t>
  </si>
  <si>
    <t>Access Control</t>
  </si>
  <si>
    <t>D05</t>
  </si>
  <si>
    <t>Exit Access</t>
  </si>
  <si>
    <t>Stopped</t>
  </si>
  <si>
    <t>D06</t>
  </si>
  <si>
    <t>Light Activation</t>
  </si>
  <si>
    <t>Motion Sensor</t>
  </si>
  <si>
    <t>D07</t>
  </si>
  <si>
    <t>D08</t>
  </si>
  <si>
    <t>Aircon Activation</t>
  </si>
  <si>
    <t>Maintenance</t>
  </si>
  <si>
    <t>D09</t>
  </si>
  <si>
    <t>Assembly Temp</t>
  </si>
  <si>
    <t>CategoryName</t>
  </si>
  <si>
    <t>CategoryDescription</t>
  </si>
  <si>
    <t>C01</t>
  </si>
  <si>
    <t>Sensing</t>
  </si>
  <si>
    <t>This is one of the four key concepts of IoT. A number used to encrypt (or encode) information so that no one can read it. It deals with how machines can sense their environment in many ways</t>
  </si>
  <si>
    <t>C02</t>
  </si>
  <si>
    <t>Computing</t>
  </si>
  <si>
    <t>This is another of the four key enabling IoT concepts. It includes the Cloudand Machine Learning Machine learning (or ML) is a process by which machines can be trained to perform tasks that required humans before. It's based on analysis of lots of data, and it might affect how some IoT devices work. Artificial Intelligence. Here you will find posts that discuss any of these topics. A generic phrase referring to large numbers of computers located somewhere far away and accessed over the internet. For the IoT, computing may be local, done in the same system or building, or in the cloud, with data shipped up to the cloud and then the result shipped back down</t>
  </si>
  <si>
    <t>C03</t>
  </si>
  <si>
    <t>Communicating</t>
  </si>
  <si>
    <t>This is yet another of the four key IoT concepts. The IoT doesn’t happen without lots of communication, and here you’ll find posts that deal with that communication.</t>
  </si>
  <si>
    <t>C04</t>
  </si>
  <si>
    <t>Actuating</t>
  </si>
  <si>
    <t>This is the final IoT concept; it deals with how computers can control other devices. This category includes all posts related to actuation.</t>
  </si>
  <si>
    <t>C05</t>
  </si>
  <si>
    <t>Security</t>
  </si>
  <si>
    <t>Because of the damage that hackers can do – and have already done, this is an enormously important topic for the IoT. Any posts dealing with security can be found in this category.</t>
  </si>
  <si>
    <t>C06</t>
  </si>
  <si>
    <t>Energy</t>
  </si>
  <si>
    <t>Many IoT devices are battery-powered. So it’s important for designers to consider how much energy they consume as they function</t>
  </si>
  <si>
    <t>C07</t>
  </si>
  <si>
    <t>Privacy</t>
  </si>
  <si>
    <t>Keeping data private is also critical for the IoT. Privacy is often lumped in with security, but it’s a distinct topic, and so it has its own category.</t>
  </si>
  <si>
    <t>Sub Category Name</t>
  </si>
  <si>
    <t>Sub Category Description</t>
  </si>
  <si>
    <t>SC01</t>
  </si>
  <si>
    <t>Visual monitoring tool</t>
  </si>
  <si>
    <t>SC02</t>
  </si>
  <si>
    <t>Measuring air temp</t>
  </si>
  <si>
    <t>SC03</t>
  </si>
  <si>
    <t>Monitoring for motion to trigger action</t>
  </si>
  <si>
    <t>SC04</t>
  </si>
  <si>
    <t>Managing access for people entering and exiting the zone</t>
  </si>
  <si>
    <t>SC05</t>
  </si>
  <si>
    <t>Measuring speed of moving object</t>
  </si>
  <si>
    <t>Total sub category devices</t>
  </si>
  <si>
    <t>TotalDevicesInZone</t>
  </si>
  <si>
    <t>TotalDevices</t>
  </si>
  <si>
    <t>Date Installed</t>
  </si>
  <si>
    <t>Online vs Offline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</si>
</sst>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rgb="FF000000"/>
      <name val="Calibri"/>
      <family val="2"/>
    </font>
    <font>
      <sz val="11"/>
      <color rgb="FF000000"/>
      <name val="Calibri"/>
      <family val="2"/>
    </font>
    <font>
      <sz val="11"/>
      <color rgb="FF000000"/>
      <name val="Calibri"/>
      <family val="2"/>
    </font>
    <font>
      <b/>
      <sz val="11"/>
      <color theme="1"/>
      <name val="Calibri"/>
      <family val="2"/>
      <scheme val="minor"/>
    </font>
    <font>
      <sz val="8"/>
      <name val="Calibri"/>
      <family val="2"/>
      <scheme val="minor"/>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right/>
      <top/>
      <bottom style="thin">
        <color indexed="64"/>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top style="thin">
        <color indexed="64"/>
      </top>
      <bottom style="thin">
        <color rgb="FF000000"/>
      </bottom>
      <diagonal/>
    </border>
    <border>
      <left style="thin">
        <color indexed="64"/>
      </left>
      <right/>
      <top style="thin">
        <color rgb="FF000000"/>
      </top>
      <bottom style="thin">
        <color rgb="FF000000"/>
      </bottom>
      <diagonal/>
    </border>
    <border>
      <left style="thin">
        <color indexed="64"/>
      </left>
      <right/>
      <top style="thin">
        <color rgb="FF000000"/>
      </top>
      <bottom style="thin">
        <color indexed="64"/>
      </bottom>
      <diagonal/>
    </border>
  </borders>
  <cellStyleXfs count="1">
    <xf numFmtId="0" fontId="0" fillId="0" borderId="0"/>
  </cellStyleXfs>
  <cellXfs count="22">
    <xf numFmtId="0" fontId="0" fillId="0" borderId="0" xfId="0"/>
    <xf numFmtId="0" fontId="1" fillId="0" borderId="1" xfId="0" applyFont="1" applyBorder="1"/>
    <xf numFmtId="0" fontId="1" fillId="0" borderId="2" xfId="0" applyFont="1" applyBorder="1"/>
    <xf numFmtId="0" fontId="2" fillId="0" borderId="3" xfId="0" applyFont="1" applyBorder="1"/>
    <xf numFmtId="0" fontId="2" fillId="0" borderId="4" xfId="0" applyFont="1" applyBorder="1"/>
    <xf numFmtId="0" fontId="1" fillId="0" borderId="5" xfId="0" applyFont="1" applyBorder="1"/>
    <xf numFmtId="0" fontId="2" fillId="0" borderId="5" xfId="0" applyFont="1" applyBorder="1"/>
    <xf numFmtId="0" fontId="0" fillId="0" borderId="5" xfId="0" applyBorder="1"/>
    <xf numFmtId="0" fontId="1" fillId="0" borderId="6" xfId="0" applyFont="1" applyBorder="1"/>
    <xf numFmtId="0" fontId="2" fillId="0" borderId="7" xfId="0" applyFont="1" applyBorder="1"/>
    <xf numFmtId="0" fontId="1" fillId="0" borderId="8" xfId="0" applyFont="1" applyFill="1" applyBorder="1"/>
    <xf numFmtId="0" fontId="0" fillId="0" borderId="9" xfId="0" applyBorder="1"/>
    <xf numFmtId="0" fontId="0" fillId="0" borderId="9" xfId="0" applyBorder="1" applyAlignment="1">
      <alignment horizontal="left"/>
    </xf>
    <xf numFmtId="0" fontId="1" fillId="0" borderId="10" xfId="0" applyFont="1" applyBorder="1"/>
    <xf numFmtId="0" fontId="0" fillId="0" borderId="1" xfId="0" applyBorder="1"/>
    <xf numFmtId="0" fontId="0" fillId="0" borderId="1" xfId="0" applyBorder="1" applyAlignment="1">
      <alignment horizontal="left" vertical="top" wrapText="1"/>
    </xf>
    <xf numFmtId="0" fontId="3" fillId="0" borderId="1" xfId="0" applyFont="1" applyBorder="1" applyAlignment="1">
      <alignment wrapText="1"/>
    </xf>
    <xf numFmtId="0" fontId="0" fillId="0" borderId="1" xfId="0" applyBorder="1" applyAlignment="1">
      <alignment wrapText="1"/>
    </xf>
    <xf numFmtId="0" fontId="1" fillId="0" borderId="1" xfId="0" applyFont="1" applyFill="1" applyBorder="1"/>
    <xf numFmtId="0" fontId="4" fillId="0" borderId="11" xfId="0" applyFont="1" applyBorder="1"/>
    <xf numFmtId="14" fontId="0" fillId="0" borderId="12" xfId="0" applyNumberFormat="1" applyBorder="1"/>
    <xf numFmtId="14" fontId="0" fillId="0" borderId="13" xfId="0" applyNumberFormat="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
  <sheetViews>
    <sheetView workbookViewId="0">
      <selection activeCell="C24" sqref="C24"/>
    </sheetView>
  </sheetViews>
  <sheetFormatPr defaultRowHeight="14.6" x14ac:dyDescent="0.4"/>
  <cols>
    <col min="1" max="1" width="4.3046875" bestFit="1" customWidth="1"/>
    <col min="2" max="2" width="21.15234375" bestFit="1" customWidth="1"/>
    <col min="3" max="3" width="39.3046875" bestFit="1" customWidth="1"/>
    <col min="4" max="4" width="18.61328125" customWidth="1"/>
  </cols>
  <sheetData>
    <row r="1" spans="1:4" x14ac:dyDescent="0.4">
      <c r="A1" s="1" t="s">
        <v>0</v>
      </c>
      <c r="B1" s="2" t="s">
        <v>1</v>
      </c>
      <c r="C1" s="2" t="s">
        <v>2</v>
      </c>
      <c r="D1" s="18" t="s">
        <v>97</v>
      </c>
    </row>
    <row r="2" spans="1:4" x14ac:dyDescent="0.4">
      <c r="A2" s="3" t="s">
        <v>3</v>
      </c>
      <c r="B2" s="4" t="s">
        <v>4</v>
      </c>
      <c r="C2" s="4" t="s">
        <v>5</v>
      </c>
      <c r="D2" s="14">
        <f>COUNTIF(Device!D2:D10,"Z01")</f>
        <v>1</v>
      </c>
    </row>
    <row r="3" spans="1:4" x14ac:dyDescent="0.4">
      <c r="A3" s="3" t="s">
        <v>6</v>
      </c>
      <c r="B3" s="4" t="s">
        <v>7</v>
      </c>
      <c r="C3" s="4" t="s">
        <v>8</v>
      </c>
      <c r="D3" s="14">
        <f>COUNTIF(Device!D2:D10,"Z02")</f>
        <v>1</v>
      </c>
    </row>
    <row r="4" spans="1:4" x14ac:dyDescent="0.4">
      <c r="A4" s="3" t="s">
        <v>9</v>
      </c>
      <c r="B4" s="4" t="s">
        <v>10</v>
      </c>
      <c r="C4" s="4" t="s">
        <v>11</v>
      </c>
      <c r="D4" s="14">
        <f>COUNTIF(Device!D2:D10,"Z03")</f>
        <v>1</v>
      </c>
    </row>
    <row r="5" spans="1:4" x14ac:dyDescent="0.4">
      <c r="A5" s="3" t="s">
        <v>12</v>
      </c>
      <c r="B5" s="4" t="s">
        <v>13</v>
      </c>
      <c r="C5" s="4" t="s">
        <v>14</v>
      </c>
      <c r="D5" s="14">
        <f>COUNTIF(Device!D2:D10,"Z04")</f>
        <v>2</v>
      </c>
    </row>
    <row r="6" spans="1:4" x14ac:dyDescent="0.4">
      <c r="A6" s="3" t="s">
        <v>15</v>
      </c>
      <c r="B6" s="4" t="s">
        <v>16</v>
      </c>
      <c r="C6" s="4" t="s">
        <v>17</v>
      </c>
      <c r="D6" s="14">
        <f>COUNTIF(Device!D2:D10,"Z05")</f>
        <v>0</v>
      </c>
    </row>
    <row r="7" spans="1:4" x14ac:dyDescent="0.4">
      <c r="A7" s="3" t="s">
        <v>18</v>
      </c>
      <c r="B7" s="4" t="s">
        <v>19</v>
      </c>
      <c r="C7" s="4" t="s">
        <v>20</v>
      </c>
      <c r="D7" s="14">
        <f>COUNTIF(Device!D2:D10,"Z06")</f>
        <v>1</v>
      </c>
    </row>
    <row r="8" spans="1:4" x14ac:dyDescent="0.4">
      <c r="A8" s="3" t="s">
        <v>21</v>
      </c>
      <c r="B8" s="4" t="s">
        <v>22</v>
      </c>
      <c r="C8" s="4" t="s">
        <v>23</v>
      </c>
      <c r="D8" s="14">
        <f>COUNTIF(Device!D2:D10,"Z07")</f>
        <v>1</v>
      </c>
    </row>
    <row r="9" spans="1:4" x14ac:dyDescent="0.4">
      <c r="A9" s="3" t="s">
        <v>24</v>
      </c>
      <c r="B9" s="4" t="s">
        <v>25</v>
      </c>
      <c r="C9" s="4" t="s">
        <v>26</v>
      </c>
      <c r="D9" s="14">
        <f>COUNTIF(Device!D2:D10,"Z08")</f>
        <v>1</v>
      </c>
    </row>
    <row r="10" spans="1:4" x14ac:dyDescent="0.4">
      <c r="A10" s="3" t="s">
        <v>27</v>
      </c>
      <c r="B10" s="4" t="s">
        <v>28</v>
      </c>
      <c r="C10" s="4" t="s">
        <v>29</v>
      </c>
      <c r="D10" s="14">
        <f>COUNTIF(Device!D2:D10,"Z09")</f>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39157-EFCA-47CB-8108-F53748A39E5E}">
  <dimension ref="A1:H10"/>
  <sheetViews>
    <sheetView workbookViewId="0">
      <selection activeCell="E13" sqref="E13"/>
    </sheetView>
  </sheetViews>
  <sheetFormatPr defaultRowHeight="14.6" x14ac:dyDescent="0.4"/>
  <cols>
    <col min="1" max="1" width="4.53515625" bestFit="1" customWidth="1"/>
    <col min="2" max="2" width="18.15234375" bestFit="1" customWidth="1"/>
    <col min="3" max="3" width="19.3046875" bestFit="1" customWidth="1"/>
    <col min="4" max="4" width="21.15234375" bestFit="1" customWidth="1"/>
    <col min="5" max="5" width="12.69140625" bestFit="1" customWidth="1"/>
    <col min="6" max="6" width="8.15234375" bestFit="1" customWidth="1"/>
    <col min="7" max="7" width="12.84375" customWidth="1"/>
    <col min="8" max="8" width="14.53515625" customWidth="1"/>
  </cols>
  <sheetData>
    <row r="1" spans="1:8" x14ac:dyDescent="0.4">
      <c r="A1" s="1" t="s">
        <v>0</v>
      </c>
      <c r="B1" s="2" t="s">
        <v>30</v>
      </c>
      <c r="C1" s="2" t="s">
        <v>31</v>
      </c>
      <c r="D1" s="2" t="s">
        <v>32</v>
      </c>
      <c r="E1" s="2" t="s">
        <v>33</v>
      </c>
      <c r="F1" s="8" t="s">
        <v>34</v>
      </c>
      <c r="G1" s="19" t="s">
        <v>99</v>
      </c>
      <c r="H1" s="18" t="s">
        <v>100</v>
      </c>
    </row>
    <row r="2" spans="1:8" x14ac:dyDescent="0.4">
      <c r="A2" s="3" t="s">
        <v>35</v>
      </c>
      <c r="B2" s="4" t="s">
        <v>36</v>
      </c>
      <c r="C2" s="4" t="s">
        <v>86</v>
      </c>
      <c r="D2" s="4" t="s">
        <v>3</v>
      </c>
      <c r="E2" s="4" t="s">
        <v>38</v>
      </c>
      <c r="F2" s="9" t="b">
        <v>1</v>
      </c>
      <c r="G2" s="20">
        <v>43855</v>
      </c>
      <c r="H2" s="14" t="str">
        <f>IF(E2="In Operation", "Online", "Offline")</f>
        <v>Online</v>
      </c>
    </row>
    <row r="3" spans="1:8" x14ac:dyDescent="0.4">
      <c r="A3" s="3" t="s">
        <v>39</v>
      </c>
      <c r="B3" s="4" t="s">
        <v>40</v>
      </c>
      <c r="C3" s="4" t="s">
        <v>88</v>
      </c>
      <c r="D3" s="4" t="s">
        <v>6</v>
      </c>
      <c r="E3" s="4" t="s">
        <v>42</v>
      </c>
      <c r="F3" s="9" t="b">
        <v>1</v>
      </c>
      <c r="G3" s="20">
        <v>44229</v>
      </c>
      <c r="H3" s="14" t="str">
        <f t="shared" ref="H3:H10" si="0">IF(E3="In Operation", "Online", "Offline")</f>
        <v>Offline</v>
      </c>
    </row>
    <row r="4" spans="1:8" x14ac:dyDescent="0.4">
      <c r="A4" s="3" t="s">
        <v>43</v>
      </c>
      <c r="B4" s="4" t="s">
        <v>44</v>
      </c>
      <c r="C4" s="4" t="s">
        <v>94</v>
      </c>
      <c r="D4" s="4" t="s">
        <v>9</v>
      </c>
      <c r="E4" s="4" t="s">
        <v>38</v>
      </c>
      <c r="F4" s="9" t="b">
        <v>1</v>
      </c>
      <c r="G4" s="20">
        <v>44541</v>
      </c>
      <c r="H4" s="14" t="str">
        <f t="shared" si="0"/>
        <v>Online</v>
      </c>
    </row>
    <row r="5" spans="1:8" x14ac:dyDescent="0.4">
      <c r="A5" s="3" t="s">
        <v>46</v>
      </c>
      <c r="B5" s="4" t="s">
        <v>47</v>
      </c>
      <c r="C5" s="4" t="s">
        <v>92</v>
      </c>
      <c r="D5" s="4" t="s">
        <v>12</v>
      </c>
      <c r="E5" s="4" t="s">
        <v>38</v>
      </c>
      <c r="F5" s="9" t="b">
        <v>1</v>
      </c>
      <c r="G5" s="20">
        <v>44641</v>
      </c>
      <c r="H5" s="14" t="str">
        <f t="shared" si="0"/>
        <v>Online</v>
      </c>
    </row>
    <row r="6" spans="1:8" x14ac:dyDescent="0.4">
      <c r="A6" s="3" t="s">
        <v>49</v>
      </c>
      <c r="B6" s="4" t="s">
        <v>50</v>
      </c>
      <c r="C6" s="4" t="s">
        <v>94</v>
      </c>
      <c r="D6" s="4" t="s">
        <v>12</v>
      </c>
      <c r="E6" s="4" t="s">
        <v>51</v>
      </c>
      <c r="F6" s="9" t="b">
        <v>0</v>
      </c>
      <c r="G6" s="20">
        <v>44641</v>
      </c>
      <c r="H6" s="14" t="str">
        <f t="shared" si="0"/>
        <v>Offline</v>
      </c>
    </row>
    <row r="7" spans="1:8" x14ac:dyDescent="0.4">
      <c r="A7" s="3" t="s">
        <v>52</v>
      </c>
      <c r="B7" s="4" t="s">
        <v>53</v>
      </c>
      <c r="C7" s="4" t="s">
        <v>90</v>
      </c>
      <c r="D7" s="4" t="s">
        <v>18</v>
      </c>
      <c r="E7" s="4" t="s">
        <v>42</v>
      </c>
      <c r="F7" s="9" t="b">
        <v>0</v>
      </c>
      <c r="G7" s="20">
        <v>44333</v>
      </c>
      <c r="H7" s="14" t="str">
        <f t="shared" si="0"/>
        <v>Offline</v>
      </c>
    </row>
    <row r="8" spans="1:8" x14ac:dyDescent="0.4">
      <c r="A8" s="3" t="s">
        <v>55</v>
      </c>
      <c r="B8" s="4" t="s">
        <v>36</v>
      </c>
      <c r="C8" s="4" t="s">
        <v>86</v>
      </c>
      <c r="D8" s="4" t="s">
        <v>21</v>
      </c>
      <c r="E8" s="4" t="s">
        <v>38</v>
      </c>
      <c r="F8" s="9" t="b">
        <v>1</v>
      </c>
      <c r="G8" s="20">
        <v>44409</v>
      </c>
      <c r="H8" s="14" t="str">
        <f t="shared" si="0"/>
        <v>Online</v>
      </c>
    </row>
    <row r="9" spans="1:8" x14ac:dyDescent="0.4">
      <c r="A9" s="3" t="s">
        <v>56</v>
      </c>
      <c r="B9" s="4" t="s">
        <v>57</v>
      </c>
      <c r="C9" s="4" t="s">
        <v>90</v>
      </c>
      <c r="D9" s="4" t="s">
        <v>24</v>
      </c>
      <c r="E9" s="4" t="s">
        <v>58</v>
      </c>
      <c r="F9" s="9" t="b">
        <v>0</v>
      </c>
      <c r="G9" s="20">
        <v>44434</v>
      </c>
      <c r="H9" s="14" t="str">
        <f t="shared" si="0"/>
        <v>Offline</v>
      </c>
    </row>
    <row r="10" spans="1:8" x14ac:dyDescent="0.4">
      <c r="A10" s="3" t="s">
        <v>59</v>
      </c>
      <c r="B10" s="4" t="s">
        <v>60</v>
      </c>
      <c r="C10" s="4" t="s">
        <v>88</v>
      </c>
      <c r="D10" s="4" t="s">
        <v>27</v>
      </c>
      <c r="E10" s="4" t="s">
        <v>58</v>
      </c>
      <c r="F10" s="9" t="b">
        <v>0</v>
      </c>
      <c r="G10" s="21">
        <v>44584</v>
      </c>
      <c r="H10" s="14" t="str">
        <f t="shared" si="0"/>
        <v>Offline</v>
      </c>
    </row>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A4267-E70A-4E9F-9C7A-6414D4287864}">
  <dimension ref="A1:D8"/>
  <sheetViews>
    <sheetView workbookViewId="0">
      <selection activeCell="D2" sqref="D2"/>
    </sheetView>
  </sheetViews>
  <sheetFormatPr defaultRowHeight="14.6" x14ac:dyDescent="0.4"/>
  <cols>
    <col min="1" max="1" width="4.3828125" bestFit="1" customWidth="1"/>
    <col min="2" max="2" width="19.3046875" bestFit="1" customWidth="1"/>
    <col min="3" max="3" width="137.765625" customWidth="1"/>
    <col min="4" max="4" width="13.84375" customWidth="1"/>
  </cols>
  <sheetData>
    <row r="1" spans="1:4" x14ac:dyDescent="0.4">
      <c r="A1" s="5" t="s">
        <v>0</v>
      </c>
      <c r="B1" s="5" t="s">
        <v>61</v>
      </c>
      <c r="C1" s="13" t="s">
        <v>62</v>
      </c>
      <c r="D1" s="10" t="s">
        <v>98</v>
      </c>
    </row>
    <row r="2" spans="1:4" ht="32.15" customHeight="1" x14ac:dyDescent="0.4">
      <c r="A2" s="6" t="s">
        <v>63</v>
      </c>
      <c r="B2" s="11" t="s">
        <v>64</v>
      </c>
      <c r="C2" s="16" t="s">
        <v>65</v>
      </c>
      <c r="D2" s="14">
        <f>COUNT('Sub-Category'!E2:E6)</f>
        <v>5</v>
      </c>
    </row>
    <row r="3" spans="1:4" ht="77.599999999999994" customHeight="1" x14ac:dyDescent="0.4">
      <c r="A3" s="6" t="s">
        <v>66</v>
      </c>
      <c r="B3" s="12" t="s">
        <v>67</v>
      </c>
      <c r="C3" s="15" t="s">
        <v>68</v>
      </c>
      <c r="D3" s="14">
        <f>COUNTIF(Device!C2:C10,"Computing")</f>
        <v>0</v>
      </c>
    </row>
    <row r="4" spans="1:4" ht="29.15" x14ac:dyDescent="0.4">
      <c r="A4" s="6" t="s">
        <v>69</v>
      </c>
      <c r="B4" s="11" t="s">
        <v>70</v>
      </c>
      <c r="C4" s="17" t="s">
        <v>71</v>
      </c>
      <c r="D4" s="14">
        <f>COUNTIF(Device!C2:C10,"Communicating")</f>
        <v>0</v>
      </c>
    </row>
    <row r="5" spans="1:4" x14ac:dyDescent="0.4">
      <c r="A5" s="6" t="s">
        <v>72</v>
      </c>
      <c r="B5" s="11" t="s">
        <v>73</v>
      </c>
      <c r="C5" s="17" t="s">
        <v>74</v>
      </c>
      <c r="D5" s="14">
        <f>COUNTIF(Device!C2:C10,"Actuating")</f>
        <v>0</v>
      </c>
    </row>
    <row r="6" spans="1:4" ht="30.9" customHeight="1" x14ac:dyDescent="0.4">
      <c r="A6" s="6" t="s">
        <v>75</v>
      </c>
      <c r="B6" s="11" t="s">
        <v>76</v>
      </c>
      <c r="C6" s="17" t="s">
        <v>77</v>
      </c>
      <c r="D6" s="14">
        <f>COUNTIF(Device!C2:C10,"Security")</f>
        <v>0</v>
      </c>
    </row>
    <row r="7" spans="1:4" x14ac:dyDescent="0.4">
      <c r="A7" s="7" t="s">
        <v>78</v>
      </c>
      <c r="B7" s="11" t="s">
        <v>79</v>
      </c>
      <c r="C7" s="17" t="s">
        <v>80</v>
      </c>
      <c r="D7" s="14">
        <f>COUNTIF(Device!C2:C10,"Energy")</f>
        <v>0</v>
      </c>
    </row>
    <row r="8" spans="1:4" x14ac:dyDescent="0.4">
      <c r="A8" s="7" t="s">
        <v>81</v>
      </c>
      <c r="B8" s="11" t="s">
        <v>82</v>
      </c>
      <c r="C8" s="17" t="s">
        <v>83</v>
      </c>
      <c r="D8" s="14">
        <f>COUNTIF(Device!C2:C10,"Privacy")</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03D32-5F9E-4786-89D6-996B7E75E220}">
  <dimension ref="A1:E6"/>
  <sheetViews>
    <sheetView tabSelected="1" workbookViewId="0">
      <selection activeCell="D17" sqref="D17"/>
    </sheetView>
  </sheetViews>
  <sheetFormatPr defaultRowHeight="14.6" x14ac:dyDescent="0.4"/>
  <cols>
    <col min="1" max="1" width="5.3828125" bestFit="1" customWidth="1"/>
    <col min="2" max="2" width="11.53515625" bestFit="1" customWidth="1"/>
    <col min="3" max="3" width="19.3046875" bestFit="1" customWidth="1"/>
    <col min="4" max="4" width="52.69140625" bestFit="1" customWidth="1"/>
    <col min="5" max="5" width="23.4609375" customWidth="1"/>
  </cols>
  <sheetData>
    <row r="1" spans="1:5" x14ac:dyDescent="0.4">
      <c r="A1" s="1" t="s">
        <v>0</v>
      </c>
      <c r="B1" s="2" t="s">
        <v>31</v>
      </c>
      <c r="C1" s="2" t="s">
        <v>84</v>
      </c>
      <c r="D1" s="2" t="s">
        <v>85</v>
      </c>
      <c r="E1" s="18" t="s">
        <v>96</v>
      </c>
    </row>
    <row r="2" spans="1:5" x14ac:dyDescent="0.4">
      <c r="A2" s="3" t="s">
        <v>86</v>
      </c>
      <c r="B2" s="4" t="s">
        <v>63</v>
      </c>
      <c r="C2" s="4" t="s">
        <v>37</v>
      </c>
      <c r="D2" s="4" t="s">
        <v>87</v>
      </c>
      <c r="E2" s="14">
        <f>COUNTIF(Device!C2:C10,"SC01")</f>
        <v>2</v>
      </c>
    </row>
    <row r="3" spans="1:5" x14ac:dyDescent="0.4">
      <c r="A3" s="3" t="s">
        <v>88</v>
      </c>
      <c r="B3" s="4" t="s">
        <v>63</v>
      </c>
      <c r="C3" s="4" t="s">
        <v>41</v>
      </c>
      <c r="D3" s="4" t="s">
        <v>89</v>
      </c>
      <c r="E3" s="14">
        <f>COUNTIF(Device!C2:C10,"SC02")</f>
        <v>2</v>
      </c>
    </row>
    <row r="4" spans="1:5" x14ac:dyDescent="0.4">
      <c r="A4" s="3" t="s">
        <v>90</v>
      </c>
      <c r="B4" s="4" t="s">
        <v>63</v>
      </c>
      <c r="C4" s="4" t="s">
        <v>54</v>
      </c>
      <c r="D4" s="4" t="s">
        <v>91</v>
      </c>
      <c r="E4" s="14">
        <f>COUNTIF(Device!C2:C10,"SC03")</f>
        <v>2</v>
      </c>
    </row>
    <row r="5" spans="1:5" x14ac:dyDescent="0.4">
      <c r="A5" s="3" t="s">
        <v>92</v>
      </c>
      <c r="B5" s="4" t="s">
        <v>63</v>
      </c>
      <c r="C5" s="4" t="s">
        <v>48</v>
      </c>
      <c r="D5" s="4" t="s">
        <v>93</v>
      </c>
      <c r="E5" s="14">
        <f>COUNTIF(Device!C2:C10,"SC04")</f>
        <v>1</v>
      </c>
    </row>
    <row r="6" spans="1:5" x14ac:dyDescent="0.4">
      <c r="A6" s="3" t="s">
        <v>94</v>
      </c>
      <c r="B6" s="4" t="s">
        <v>63</v>
      </c>
      <c r="C6" s="4" t="s">
        <v>45</v>
      </c>
      <c r="D6" s="4" t="s">
        <v>95</v>
      </c>
      <c r="E6" s="14">
        <f>COUNTIF(Device!C2:C10,"SC05")</f>
        <v>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38BD02CE626854CB2A69241B23A3E9B" ma:contentTypeVersion="13" ma:contentTypeDescription="Create a new document." ma:contentTypeScope="" ma:versionID="3995f0f3d16fb037e2c25f34d1e51555">
  <xsd:schema xmlns:xsd="http://www.w3.org/2001/XMLSchema" xmlns:xs="http://www.w3.org/2001/XMLSchema" xmlns:p="http://schemas.microsoft.com/office/2006/metadata/properties" xmlns:ns2="7a090801-4708-43a5-9598-e4e2166c002c" xmlns:ns3="4f4a8c57-659f-4264-b765-bd165a88863b" targetNamespace="http://schemas.microsoft.com/office/2006/metadata/properties" ma:root="true" ma:fieldsID="66ec43485dfc5a4a75bbf1242e9d13e6" ns2:_="" ns3:_="">
    <xsd:import namespace="7a090801-4708-43a5-9598-e4e2166c002c"/>
    <xsd:import namespace="4f4a8c57-659f-4264-b765-bd165a88863b"/>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GenerationTime" minOccurs="0"/>
                <xsd:element ref="ns2:MediaServiceEventHashCode" minOccurs="0"/>
                <xsd:element ref="ns2:MediaServiceDateTaken" minOccurs="0"/>
                <xsd:element ref="ns2:MediaServiceOCR" minOccurs="0"/>
                <xsd:element ref="ns2:MediaServiceLocatio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090801-4708-43a5-9598-e4e2166c002c"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62e54fef-150a-4e5d-8a26-ad8ab76b6018"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f4a8c57-659f-4264-b765-bd165a88863b"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c94c2d08-ea7a-4bce-b425-76eaa77624b5}" ma:internalName="TaxCatchAll" ma:showField="CatchAllData" ma:web="4f4a8c57-659f-4264-b765-bd165a88863b">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a090801-4708-43a5-9598-e4e2166c002c">
      <Terms xmlns="http://schemas.microsoft.com/office/infopath/2007/PartnerControls"/>
    </lcf76f155ced4ddcb4097134ff3c332f>
    <TaxCatchAll xmlns="4f4a8c57-659f-4264-b765-bd165a88863b" xsi:nil="true"/>
  </documentManagement>
</p:properties>
</file>

<file path=customXml/itemProps1.xml><?xml version="1.0" encoding="utf-8"?>
<ds:datastoreItem xmlns:ds="http://schemas.openxmlformats.org/officeDocument/2006/customXml" ds:itemID="{9B6EE518-5DC1-4AFD-B150-7E05CC0C76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090801-4708-43a5-9598-e4e2166c002c"/>
    <ds:schemaRef ds:uri="4f4a8c57-659f-4264-b765-bd165a88863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A227DC9-4D6F-4F55-89DE-623758C7FB72}">
  <ds:schemaRefs>
    <ds:schemaRef ds:uri="http://schemas.microsoft.com/sharepoint/v3/contenttype/forms"/>
  </ds:schemaRefs>
</ds:datastoreItem>
</file>

<file path=customXml/itemProps3.xml><?xml version="1.0" encoding="utf-8"?>
<ds:datastoreItem xmlns:ds="http://schemas.openxmlformats.org/officeDocument/2006/customXml" ds:itemID="{8B45281D-5D5A-4087-8014-4B4FA16E83A5}">
  <ds:schemaRefs>
    <ds:schemaRef ds:uri="http://schemas.microsoft.com/office/2006/metadata/properties"/>
    <ds:schemaRef ds:uri="http://schemas.microsoft.com/office/infopath/2007/PartnerControls"/>
    <ds:schemaRef ds:uri="7a090801-4708-43a5-9598-e4e2166c002c"/>
    <ds:schemaRef ds:uri="4f4a8c57-659f-4264-b765-bd165a88863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Zone</vt:lpstr>
      <vt:lpstr>Device</vt:lpstr>
      <vt:lpstr>Category</vt:lpstr>
      <vt:lpstr>Sub-Category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Marco van der Merwe</cp:lastModifiedBy>
  <cp:revision/>
  <dcterms:created xsi:type="dcterms:W3CDTF">2022-10-26T16:43:48Z</dcterms:created>
  <dcterms:modified xsi:type="dcterms:W3CDTF">2022-11-05T08:59:22Z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0x010100A38BD02CE626854CB2A69241B23A3E9B</vt:lpwstr>
  </property>
  <property fmtid="{D5CDD505-2E9C-101B-9397-08002B2CF9AE}" pid="3" name="MediaServiceImageTags">
    <vt:lpwstr/>
  </property>
</Properties>
</file>