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s\naigg\Documents\NetBeansProjects\TramoFinalJavaULP\"/>
    </mc:Choice>
  </mc:AlternateContent>
  <xr:revisionPtr revIDLastSave="0" documentId="13_ncr:1_{8B2C1FFE-D0C0-4EA9-9D9B-1623A6FCB209}" xr6:coauthVersionLast="47" xr6:coauthVersionMax="47" xr10:uidLastSave="{00000000-0000-0000-0000-000000000000}"/>
  <bookViews>
    <workbookView xWindow="28680" yWindow="-120" windowWidth="24240" windowHeight="13020" activeTab="3" xr2:uid="{00000000-000D-0000-FFFF-FFFF00000000}"/>
  </bookViews>
  <sheets>
    <sheet name="inquilinos" sheetId="5" r:id="rId1"/>
    <sheet name="inmuebles" sheetId="7" r:id="rId2"/>
    <sheet name="propietarios" sheetId="6" r:id="rId3"/>
    <sheet name="Alquilere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1" i="8"/>
  <c r="F2" i="8"/>
  <c r="W2" i="8" s="1"/>
  <c r="F3" i="8"/>
  <c r="W3" i="8" s="1"/>
  <c r="F4" i="8"/>
  <c r="F5" i="8"/>
  <c r="F6" i="8"/>
  <c r="F7" i="8"/>
  <c r="F8" i="8"/>
  <c r="F9" i="8"/>
  <c r="F10" i="8"/>
  <c r="F11" i="8"/>
  <c r="F12" i="8"/>
  <c r="F13" i="8"/>
  <c r="F14" i="8"/>
  <c r="W14" i="8" s="1"/>
  <c r="F15" i="8"/>
  <c r="W15" i="8" s="1"/>
  <c r="F16" i="8"/>
  <c r="F17" i="8"/>
  <c r="F18" i="8"/>
  <c r="F19" i="8"/>
  <c r="F20" i="8"/>
  <c r="F21" i="8"/>
  <c r="F22" i="8"/>
  <c r="F23" i="8"/>
  <c r="F24" i="8"/>
  <c r="F25" i="8"/>
  <c r="F26" i="8"/>
  <c r="W26" i="8" s="1"/>
  <c r="F27" i="8"/>
  <c r="W27" i="8" s="1"/>
  <c r="F28" i="8"/>
  <c r="F29" i="8"/>
  <c r="F30" i="8"/>
  <c r="F31" i="8"/>
  <c r="F32" i="8"/>
  <c r="F33" i="8"/>
  <c r="F1" i="8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1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O1" i="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L31" i="6"/>
  <c r="J31" i="6"/>
  <c r="L30" i="6"/>
  <c r="J30" i="6"/>
  <c r="O30" i="6" s="1"/>
  <c r="L29" i="6"/>
  <c r="J29" i="6"/>
  <c r="O29" i="6" s="1"/>
  <c r="L28" i="6"/>
  <c r="J28" i="6"/>
  <c r="O28" i="6" s="1"/>
  <c r="L27" i="6"/>
  <c r="J27" i="6"/>
  <c r="O27" i="6" s="1"/>
  <c r="L26" i="6"/>
  <c r="J26" i="6"/>
  <c r="O26" i="6" s="1"/>
  <c r="L25" i="6"/>
  <c r="J25" i="6"/>
  <c r="O25" i="6" s="1"/>
  <c r="L24" i="6"/>
  <c r="J24" i="6"/>
  <c r="O24" i="6" s="1"/>
  <c r="L23" i="6"/>
  <c r="J23" i="6"/>
  <c r="L22" i="6"/>
  <c r="J22" i="6"/>
  <c r="O22" i="6" s="1"/>
  <c r="L21" i="6"/>
  <c r="J21" i="6"/>
  <c r="O21" i="6" s="1"/>
  <c r="L20" i="6"/>
  <c r="J20" i="6"/>
  <c r="O20" i="6" s="1"/>
  <c r="L19" i="6"/>
  <c r="J19" i="6"/>
  <c r="O19" i="6" s="1"/>
  <c r="L18" i="6"/>
  <c r="J18" i="6"/>
  <c r="O18" i="6" s="1"/>
  <c r="L17" i="6"/>
  <c r="J17" i="6"/>
  <c r="L16" i="6"/>
  <c r="J16" i="6"/>
  <c r="O16" i="6" s="1"/>
  <c r="L15" i="6"/>
  <c r="J15" i="6"/>
  <c r="O15" i="6" s="1"/>
  <c r="L14" i="6"/>
  <c r="J14" i="6"/>
  <c r="L13" i="6"/>
  <c r="J13" i="6"/>
  <c r="O13" i="6" s="1"/>
  <c r="L12" i="6"/>
  <c r="J12" i="6"/>
  <c r="L11" i="6"/>
  <c r="J11" i="6"/>
  <c r="O11" i="6" s="1"/>
  <c r="L10" i="6"/>
  <c r="J10" i="6"/>
  <c r="O10" i="6" s="1"/>
  <c r="L9" i="6"/>
  <c r="J9" i="6"/>
  <c r="O9" i="6" s="1"/>
  <c r="L8" i="6"/>
  <c r="J8" i="6"/>
  <c r="O8" i="6" s="1"/>
  <c r="L7" i="6"/>
  <c r="J7" i="6"/>
  <c r="O7" i="6" s="1"/>
  <c r="L6" i="6"/>
  <c r="J6" i="6"/>
  <c r="O6" i="6" s="1"/>
  <c r="L5" i="6"/>
  <c r="J5" i="6"/>
  <c r="L4" i="6"/>
  <c r="J4" i="6"/>
  <c r="L3" i="6"/>
  <c r="J3" i="6"/>
  <c r="O3" i="6" s="1"/>
  <c r="L2" i="6"/>
  <c r="J2" i="6"/>
  <c r="L1" i="6"/>
  <c r="J1" i="6"/>
  <c r="O1" i="6" s="1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L1" i="5"/>
  <c r="W25" i="8" l="1"/>
  <c r="W13" i="8"/>
  <c r="W24" i="8"/>
  <c r="W12" i="8"/>
  <c r="W23" i="8"/>
  <c r="W11" i="8"/>
  <c r="W1" i="8"/>
  <c r="W22" i="8"/>
  <c r="W10" i="8"/>
  <c r="W33" i="8"/>
  <c r="W21" i="8"/>
  <c r="W9" i="8"/>
  <c r="W32" i="8"/>
  <c r="W20" i="8"/>
  <c r="W8" i="8"/>
  <c r="W31" i="8"/>
  <c r="W19" i="8"/>
  <c r="W7" i="8"/>
  <c r="W30" i="8"/>
  <c r="W18" i="8"/>
  <c r="W6" i="8"/>
  <c r="W29" i="8"/>
  <c r="W17" i="8"/>
  <c r="W5" i="8"/>
  <c r="W28" i="8"/>
  <c r="W16" i="8"/>
  <c r="W4" i="8"/>
  <c r="O2" i="6"/>
  <c r="O14" i="6"/>
  <c r="O4" i="6"/>
  <c r="O5" i="6"/>
  <c r="O17" i="6"/>
  <c r="O23" i="6"/>
  <c r="O12" i="6"/>
  <c r="O31" i="6"/>
  <c r="P24" i="7"/>
  <c r="P12" i="7"/>
  <c r="P27" i="7"/>
  <c r="P15" i="7"/>
  <c r="P3" i="7"/>
  <c r="P26" i="7"/>
  <c r="P14" i="7"/>
  <c r="P2" i="7"/>
  <c r="P25" i="7"/>
  <c r="P13" i="7"/>
  <c r="P23" i="7"/>
  <c r="P11" i="7"/>
  <c r="P21" i="7"/>
  <c r="P22" i="7"/>
  <c r="P10" i="7"/>
  <c r="P9" i="7"/>
  <c r="P20" i="7"/>
  <c r="P8" i="7"/>
  <c r="P19" i="7"/>
  <c r="P7" i="7"/>
  <c r="P30" i="7"/>
  <c r="P18" i="7"/>
  <c r="P6" i="7"/>
  <c r="P29" i="7"/>
  <c r="P17" i="7"/>
  <c r="P5" i="7"/>
  <c r="P28" i="7"/>
  <c r="P16" i="7"/>
  <c r="P4" i="7"/>
  <c r="P1" i="7"/>
  <c r="R19" i="5"/>
  <c r="R8" i="5"/>
  <c r="R30" i="5"/>
  <c r="R6" i="5"/>
  <c r="R18" i="5"/>
  <c r="R28" i="5"/>
  <c r="R16" i="5"/>
  <c r="R4" i="5"/>
  <c r="R17" i="5"/>
  <c r="R5" i="5"/>
  <c r="R29" i="5"/>
  <c r="R15" i="5"/>
  <c r="R26" i="5"/>
  <c r="R14" i="5"/>
  <c r="R2" i="5"/>
  <c r="R3" i="5"/>
  <c r="R27" i="5"/>
  <c r="R7" i="5"/>
  <c r="R20" i="5"/>
  <c r="R24" i="5"/>
  <c r="R23" i="5"/>
  <c r="R11" i="5"/>
  <c r="R25" i="5"/>
  <c r="R10" i="5"/>
  <c r="R13" i="5"/>
  <c r="R9" i="5"/>
  <c r="R21" i="5"/>
  <c r="R12" i="5"/>
  <c r="R22" i="5"/>
  <c r="R1" i="5"/>
</calcChain>
</file>

<file path=xl/sharedStrings.xml><?xml version="1.0" encoding="utf-8"?>
<sst xmlns="http://schemas.openxmlformats.org/spreadsheetml/2006/main" count="1275" uniqueCount="174">
  <si>
    <t>BARRIOS</t>
  </si>
  <si>
    <t>ALAN GABRIEL</t>
  </si>
  <si>
    <t>BIANCUCCI</t>
  </si>
  <si>
    <t>FRANCO</t>
  </si>
  <si>
    <t>CORONEL</t>
  </si>
  <si>
    <t>DI GIACINTI</t>
  </si>
  <si>
    <t>VITTORIO</t>
  </si>
  <si>
    <t>FERNANDEZ</t>
  </si>
  <si>
    <t>GENNAI</t>
  </si>
  <si>
    <t>FRANCISCO LEANDRO</t>
  </si>
  <si>
    <t>GENTILLI PEROZZI</t>
  </si>
  <si>
    <t>LENCINA</t>
  </si>
  <si>
    <t>LORENZONI</t>
  </si>
  <si>
    <t>GUSTAVO DAVID</t>
  </si>
  <si>
    <t>MORONI</t>
  </si>
  <si>
    <t>MATEO</t>
  </si>
  <si>
    <t>PEREIRA</t>
  </si>
  <si>
    <t>RIGGIO</t>
  </si>
  <si>
    <t>RIVAS</t>
  </si>
  <si>
    <t>SANTIAGO</t>
  </si>
  <si>
    <t>ROSALES</t>
  </si>
  <si>
    <t>FRANCO LEONEL</t>
  </si>
  <si>
    <t>SANCHEZ</t>
  </si>
  <si>
    <t>SANDOVAL</t>
  </si>
  <si>
    <t>VALENTINO JOEL</t>
  </si>
  <si>
    <t>VEGA</t>
  </si>
  <si>
    <t>ENZO OSCAR</t>
  </si>
  <si>
    <t>YOFRA</t>
  </si>
  <si>
    <t>VICENTE TOBIAS</t>
  </si>
  <si>
    <t>ZECCA</t>
  </si>
  <si>
    <t>LISANDRO GABRIEL</t>
  </si>
  <si>
    <t>LAUTARO TOMÁS</t>
  </si>
  <si>
    <t>MARTÁN EMMANUEL ROBERTO</t>
  </si>
  <si>
    <t>NAHUEL HERNÁN</t>
  </si>
  <si>
    <t>MATEO NICOLÁS</t>
  </si>
  <si>
    <t>TIZIANO SEBASTIÁN</t>
  </si>
  <si>
    <t>MATÍAS ANDRÉS</t>
  </si>
  <si>
    <t>BRANDON AGUSTÍN</t>
  </si>
  <si>
    <t>EMILIANO MARTÍN</t>
  </si>
  <si>
    <t>MARZILI ALMIRÓN</t>
  </si>
  <si>
    <t>ACOSTA</t>
  </si>
  <si>
    <t>PABLO DANIEL</t>
  </si>
  <si>
    <t>AGUILERA</t>
  </si>
  <si>
    <t>ALLIONE</t>
  </si>
  <si>
    <t>BARCOS</t>
  </si>
  <si>
    <t>BAYER</t>
  </si>
  <si>
    <t>BRACHET</t>
  </si>
  <si>
    <t>FACUNDO</t>
  </si>
  <si>
    <t>BULLANO</t>
  </si>
  <si>
    <t>CAPPELLETTI</t>
  </si>
  <si>
    <t>MATEO MARIANO</t>
  </si>
  <si>
    <t>CARASSAI</t>
  </si>
  <si>
    <t>VALENTIN</t>
  </si>
  <si>
    <t>CUCCIOLETTA</t>
  </si>
  <si>
    <t>FABRICIO JESUS</t>
  </si>
  <si>
    <t>DOSE</t>
  </si>
  <si>
    <t>ESTIBIARRIA</t>
  </si>
  <si>
    <t>FARIAS</t>
  </si>
  <si>
    <t>GAMARRA</t>
  </si>
  <si>
    <t>GOMEZ</t>
  </si>
  <si>
    <t>ENZO EDUARDO</t>
  </si>
  <si>
    <t>MACIEL</t>
  </si>
  <si>
    <t>FAUSTO</t>
  </si>
  <si>
    <t>MALDONADO</t>
  </si>
  <si>
    <t>MARI</t>
  </si>
  <si>
    <t>JUAN PABLO</t>
  </si>
  <si>
    <t>MARRON</t>
  </si>
  <si>
    <t>MEDINA</t>
  </si>
  <si>
    <t>PABLO EZEQUIEL</t>
  </si>
  <si>
    <t>MENDOZA</t>
  </si>
  <si>
    <t>EMILIO JOAQUIN</t>
  </si>
  <si>
    <t>MONTEDORO</t>
  </si>
  <si>
    <t>JOAQUIN LISANDRO</t>
  </si>
  <si>
    <t>MUÑOZ</t>
  </si>
  <si>
    <t>NUÑEZ</t>
  </si>
  <si>
    <t>VALENTIN JAVIER</t>
  </si>
  <si>
    <t>MARCOS JOAQUIN</t>
  </si>
  <si>
    <t>PONCE</t>
  </si>
  <si>
    <t>RICHAUD</t>
  </si>
  <si>
    <t>ROMEO</t>
  </si>
  <si>
    <t>LISANDRO</t>
  </si>
  <si>
    <t>RODRIGUEZ</t>
  </si>
  <si>
    <t>AGUSTIN EZEQUIEL</t>
  </si>
  <si>
    <t>ROSSI</t>
  </si>
  <si>
    <t>VALENTINO</t>
  </si>
  <si>
    <t>RUELLI</t>
  </si>
  <si>
    <t>RUIZ DIAZ</t>
  </si>
  <si>
    <t>JOAQUIN</t>
  </si>
  <si>
    <t>RUPANI</t>
  </si>
  <si>
    <t>LISANDRO NATANAEL</t>
  </si>
  <si>
    <t>SACCHI</t>
  </si>
  <si>
    <t>EMANUEL</t>
  </si>
  <si>
    <t>MÁXIMO AGUSTIN</t>
  </si>
  <si>
    <t>SCHVABAUER</t>
  </si>
  <si>
    <t>IVÁN</t>
  </si>
  <si>
    <t>SILVEYRA D'AVILA DIAZ</t>
  </si>
  <si>
    <t>JOAQUIN EZEQUIEL</t>
  </si>
  <si>
    <t>SOLARI</t>
  </si>
  <si>
    <t>SANTINO</t>
  </si>
  <si>
    <t>SOTO</t>
  </si>
  <si>
    <t>EMANUEL ADRIÁN</t>
  </si>
  <si>
    <t>TESSARO</t>
  </si>
  <si>
    <t>TOMÁS SANTINO</t>
  </si>
  <si>
    <t>YOCU</t>
  </si>
  <si>
    <t>HECTOR ANDRES</t>
  </si>
  <si>
    <t>);</t>
  </si>
  <si>
    <t>,</t>
  </si>
  <si>
    <t>Avenida San Martín</t>
  </si>
  <si>
    <t>Avenida Libertador</t>
  </si>
  <si>
    <t>Avenida Juárez</t>
  </si>
  <si>
    <t>Avenida Reforma</t>
  </si>
  <si>
    <t>Avenida Hidalgo</t>
  </si>
  <si>
    <t>Avenida Principal</t>
  </si>
  <si>
    <t>Avenida Benito Juárez</t>
  </si>
  <si>
    <t>Avenida Revolución</t>
  </si>
  <si>
    <t>Avenida 5 de Mayo</t>
  </si>
  <si>
    <t>Avenida Constitución</t>
  </si>
  <si>
    <t>Buenos Aires</t>
  </si>
  <si>
    <t>9 de Julio</t>
  </si>
  <si>
    <t>Morelos</t>
  </si>
  <si>
    <t>Colón</t>
  </si>
  <si>
    <t>16 de Septiembre</t>
  </si>
  <si>
    <t>Central</t>
  </si>
  <si>
    <t>Independencia</t>
  </si>
  <si>
    <t>20 de Noviembre</t>
  </si>
  <si>
    <t>25 de Mayo</t>
  </si>
  <si>
    <t>1 de Mayo</t>
  </si>
  <si>
    <t>LOCAL</t>
  </si>
  <si>
    <t>DEPARTAMENTO</t>
  </si>
  <si>
    <t>DEPOSITO</t>
  </si>
  <si>
    <t>OFICINA</t>
  </si>
  <si>
    <t>","</t>
  </si>
  <si>
    <t>",</t>
  </si>
  <si>
    <t>INSERT INTO `propietario`( apellido, nombre, dni, estado, telefono, email) VALUES ('</t>
  </si>
  <si>
    <t xml:space="preserve"> ',"</t>
  </si>
  <si>
    <t>,"</t>
  </si>
  <si>
    <t>");</t>
  </si>
  <si>
    <t>GUIDO IVAN</t>
  </si>
  <si>
    <t>RENZO NICOLAS</t>
  </si>
  <si>
    <t>JOAQUAN MATIAS</t>
  </si>
  <si>
    <t>TOMAS BAUTISTA</t>
  </si>
  <si>
    <t>TIAGO SEBASTIAN</t>
  </si>
  <si>
    <t>SANTIAGO NICOLAS</t>
  </si>
  <si>
    <t>FACUNDO DAMIAN</t>
  </si>
  <si>
    <t>MAXIMO VALENTIN</t>
  </si>
  <si>
    <t>SANTIAGO HERNAN</t>
  </si>
  <si>
    <t>SEBASTIAN DANIEL</t>
  </si>
  <si>
    <t>ESTEFANO</t>
  </si>
  <si>
    <t>ALAN AGUSTIN</t>
  </si>
  <si>
    <t>INSERT INTO `inmueble`( `tipo`, `direccion`, `superficie`, `precio`, `estado`, `idPropietario`) VALUES ("</t>
  </si>
  <si>
    <t>INSERT INTO inquilino(apellido, nombre,dni, estado, telefono, email, direccion) VALUES ("</t>
  </si>
  <si>
    <t xml:space="preserve"> ","</t>
  </si>
  <si>
    <t>GOOGLE</t>
  </si>
  <si>
    <t>WIKIPEDIA</t>
  </si>
  <si>
    <t>GM</t>
  </si>
  <si>
    <t>TERNIUM</t>
  </si>
  <si>
    <t>ACINDAR</t>
  </si>
  <si>
    <t>TECNAP</t>
  </si>
  <si>
    <t>ACERBRAG</t>
  </si>
  <si>
    <t>NETBEANS</t>
  </si>
  <si>
    <t>JAVA</t>
  </si>
  <si>
    <t>QR COWORKING</t>
  </si>
  <si>
    <t>MUNICIPIO SN</t>
  </si>
  <si>
    <t>MUNICIPIO VC</t>
  </si>
  <si>
    <t>PLANTIUM</t>
  </si>
  <si>
    <t>CILSA</t>
  </si>
  <si>
    <t>JARDINERO</t>
  </si>
  <si>
    <t>ASADITO</t>
  </si>
  <si>
    <t>VERDUMAT</t>
  </si>
  <si>
    <t>MORRO</t>
  </si>
  <si>
    <t>MORO HIDRULICA</t>
  </si>
  <si>
    <t>VAMO</t>
  </si>
  <si>
    <t>CEPLAST</t>
  </si>
  <si>
    <t>INSERT INTO alquiler(idInquilino, idInmueble, cuitInquilino, lugarTrabajo, nombreGarante, dniGarante, fechaInicio, fechaFin, estado, montoAlquiler)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</si>
</sst>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" fontId="0" fillId="0" borderId="0" xfId="0" applyNumberFormat="1"/>
    <xf numFmtId="164" fontId="0" fillId="0" borderId="0" xfId="42" applyNumberFormat="1" applyFont="1"/>
    <xf numFmtId="14" fontId="0" fillId="33" borderId="10" xfId="0" applyNumberFormat="1" applyFill="1" applyBorder="1"/>
    <xf numFmtId="14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F58F-C0F3-4A8A-89BB-4E97C42396D6}">
  <dimension ref="A1:R30"/>
  <sheetViews>
    <sheetView topLeftCell="D1" zoomScale="85" zoomScaleNormal="85" workbookViewId="0">
      <selection activeCell="J1" sqref="J1"/>
    </sheetView>
  </sheetViews>
  <sheetFormatPr baseColWidth="10" defaultRowHeight="14.4" x14ac:dyDescent="0.3"/>
  <cols>
    <col min="1" max="1" width="83.33203125" bestFit="1" customWidth="1"/>
    <col min="2" max="2" width="21.109375" bestFit="1" customWidth="1"/>
    <col min="3" max="3" width="3.21875" bestFit="1" customWidth="1"/>
    <col min="4" max="4" width="27.77734375" bestFit="1" customWidth="1"/>
    <col min="5" max="5" width="2.33203125" bestFit="1" customWidth="1"/>
    <col min="6" max="6" width="9" bestFit="1" customWidth="1"/>
    <col min="7" max="7" width="1.6640625" bestFit="1" customWidth="1"/>
    <col min="8" max="8" width="2.109375" bestFit="1" customWidth="1"/>
    <col min="9" max="9" width="1.6640625" bestFit="1" customWidth="1"/>
    <col min="10" max="10" width="11" bestFit="1" customWidth="1"/>
    <col min="11" max="11" width="2.33203125" bestFit="1" customWidth="1"/>
    <col min="12" max="12" width="30.6640625" bestFit="1" customWidth="1"/>
    <col min="13" max="13" width="3.77734375" bestFit="1" customWidth="1"/>
    <col min="14" max="14" width="21.109375" bestFit="1" customWidth="1"/>
    <col min="15" max="15" width="5.5546875" bestFit="1" customWidth="1"/>
    <col min="16" max="16" width="3" bestFit="1" customWidth="1"/>
    <col min="18" max="18" width="204.109375" bestFit="1" customWidth="1"/>
  </cols>
  <sheetData>
    <row r="1" spans="1:18" x14ac:dyDescent="0.3">
      <c r="A1" t="s">
        <v>150</v>
      </c>
      <c r="B1" t="s">
        <v>86</v>
      </c>
      <c r="C1" s="1" t="s">
        <v>131</v>
      </c>
      <c r="D1" t="s">
        <v>87</v>
      </c>
      <c r="E1" s="1" t="s">
        <v>132</v>
      </c>
      <c r="F1">
        <v>46497062</v>
      </c>
      <c r="G1" s="1" t="s">
        <v>106</v>
      </c>
      <c r="H1">
        <v>1</v>
      </c>
      <c r="I1" s="1" t="s">
        <v>106</v>
      </c>
      <c r="J1">
        <f t="shared" ref="J1:J30" ca="1" si="0">+RANDBETWEEN(3400500000,3400909999)</f>
        <v>3400530008</v>
      </c>
      <c r="K1" s="1" t="s">
        <v>135</v>
      </c>
      <c r="L1" t="str">
        <f t="shared" ref="L1:L30" si="1">LOWER(CONCATENATE(LEFT(D1,1),B1,"@gmail.com"))</f>
        <v>jruiz diaz@gmail.com</v>
      </c>
      <c r="M1" s="1" t="s">
        <v>151</v>
      </c>
      <c r="N1" t="s">
        <v>107</v>
      </c>
      <c r="O1" t="str">
        <f ca="1">CONCATENATE(" ",RANDBETWEEN(0,9999))</f>
        <v xml:space="preserve"> 3297</v>
      </c>
      <c r="P1" s="1" t="s">
        <v>136</v>
      </c>
      <c r="R1" t="str">
        <f ca="1">+CONCATENATE(A1,B1,C1,D1,E1,F1,G1,H1,I1,J1,K1,L1,M1,N1,O1,P1)</f>
        <v>INSERT INTO inquilino(apellido, nombre,dni, estado, telefono, email, direccion) VALUES ("RUIZ DIAZ","JOAQUIN",46497062,1,3400530008,"jruiz diaz@gmail.com ","Avenida San Martín 3297");</v>
      </c>
    </row>
    <row r="2" spans="1:18" x14ac:dyDescent="0.3">
      <c r="A2" t="s">
        <v>150</v>
      </c>
      <c r="B2" t="s">
        <v>88</v>
      </c>
      <c r="C2" s="1" t="s">
        <v>131</v>
      </c>
      <c r="D2" t="s">
        <v>89</v>
      </c>
      <c r="E2" s="1" t="s">
        <v>132</v>
      </c>
      <c r="F2">
        <v>46218527</v>
      </c>
      <c r="G2" s="1" t="s">
        <v>106</v>
      </c>
      <c r="H2">
        <v>1</v>
      </c>
      <c r="I2" s="1" t="s">
        <v>106</v>
      </c>
      <c r="J2">
        <f t="shared" ca="1" si="0"/>
        <v>3400671781</v>
      </c>
      <c r="K2" s="1" t="s">
        <v>135</v>
      </c>
      <c r="L2" t="str">
        <f t="shared" si="1"/>
        <v>lrupani@gmail.com</v>
      </c>
      <c r="M2" s="1" t="s">
        <v>151</v>
      </c>
      <c r="N2" t="s">
        <v>117</v>
      </c>
      <c r="O2" t="str">
        <f t="shared" ref="O2:O30" ca="1" si="2">CONCATENATE(" ",RANDBETWEEN(0,9999))</f>
        <v xml:space="preserve"> 3309</v>
      </c>
      <c r="P2" s="1" t="s">
        <v>136</v>
      </c>
      <c r="R2" t="str">
        <f t="shared" ref="R2:R30" ca="1" si="3">+CONCATENATE(A2,B2,C2,D2,E2,F2,G2,H2,I2,J2,K2,L2,M2,N2,O2,P2)</f>
        <v>INSERT INTO inquilino(apellido, nombre,dni, estado, telefono, email, direccion) VALUES ("RUPANI","LISANDRO NATANAEL",46218527,1,3400671781,"lrupani@gmail.com ","Buenos Aires 3309");</v>
      </c>
    </row>
    <row r="3" spans="1:18" x14ac:dyDescent="0.3">
      <c r="A3" t="s">
        <v>150</v>
      </c>
      <c r="B3" t="s">
        <v>90</v>
      </c>
      <c r="C3" s="1" t="s">
        <v>131</v>
      </c>
      <c r="D3" t="s">
        <v>91</v>
      </c>
      <c r="E3" s="1" t="s">
        <v>132</v>
      </c>
      <c r="F3">
        <v>45267765</v>
      </c>
      <c r="G3" s="1" t="s">
        <v>106</v>
      </c>
      <c r="H3">
        <v>1</v>
      </c>
      <c r="I3" s="1" t="s">
        <v>106</v>
      </c>
      <c r="J3">
        <f t="shared" ca="1" si="0"/>
        <v>3400861783</v>
      </c>
      <c r="K3" s="1" t="s">
        <v>135</v>
      </c>
      <c r="L3" t="str">
        <f t="shared" si="1"/>
        <v>esacchi@gmail.com</v>
      </c>
      <c r="M3" s="1" t="s">
        <v>151</v>
      </c>
      <c r="N3" t="s">
        <v>108</v>
      </c>
      <c r="O3" t="str">
        <f t="shared" ca="1" si="2"/>
        <v xml:space="preserve"> 7663</v>
      </c>
      <c r="P3" s="1" t="s">
        <v>136</v>
      </c>
      <c r="R3" t="str">
        <f t="shared" ca="1" si="3"/>
        <v>INSERT INTO inquilino(apellido, nombre,dni, estado, telefono, email, direccion) VALUES ("SACCHI","EMANUEL",45267765,1,3400861783,"esacchi@gmail.com ","Avenida Libertador 7663");</v>
      </c>
    </row>
    <row r="4" spans="1:18" x14ac:dyDescent="0.3">
      <c r="A4" t="s">
        <v>150</v>
      </c>
      <c r="B4" t="s">
        <v>22</v>
      </c>
      <c r="C4" s="1" t="s">
        <v>131</v>
      </c>
      <c r="D4" t="s">
        <v>92</v>
      </c>
      <c r="E4" s="1" t="s">
        <v>132</v>
      </c>
      <c r="F4">
        <v>46368647</v>
      </c>
      <c r="G4" s="1" t="s">
        <v>106</v>
      </c>
      <c r="H4">
        <v>1</v>
      </c>
      <c r="I4" s="1" t="s">
        <v>106</v>
      </c>
      <c r="J4">
        <f t="shared" ca="1" si="0"/>
        <v>3400788372</v>
      </c>
      <c r="K4" s="1" t="s">
        <v>135</v>
      </c>
      <c r="L4" t="str">
        <f t="shared" si="1"/>
        <v>msanchez@gmail.com</v>
      </c>
      <c r="M4" s="1" t="s">
        <v>151</v>
      </c>
      <c r="N4" t="s">
        <v>118</v>
      </c>
      <c r="O4" t="str">
        <f t="shared" ca="1" si="2"/>
        <v xml:space="preserve"> 1770</v>
      </c>
      <c r="P4" s="1" t="s">
        <v>136</v>
      </c>
      <c r="R4" t="str">
        <f t="shared" ca="1" si="3"/>
        <v>INSERT INTO inquilino(apellido, nombre,dni, estado, telefono, email, direccion) VALUES ("SANCHEZ","MÁXIMO AGUSTIN",46368647,1,3400788372,"msanchez@gmail.com ","9 de Julio 1770");</v>
      </c>
    </row>
    <row r="5" spans="1:18" x14ac:dyDescent="0.3">
      <c r="A5" t="s">
        <v>150</v>
      </c>
      <c r="B5" t="s">
        <v>93</v>
      </c>
      <c r="C5" s="1" t="s">
        <v>131</v>
      </c>
      <c r="D5" t="s">
        <v>94</v>
      </c>
      <c r="E5" s="1" t="s">
        <v>132</v>
      </c>
      <c r="F5">
        <v>46043874</v>
      </c>
      <c r="G5" s="1" t="s">
        <v>106</v>
      </c>
      <c r="H5">
        <v>1</v>
      </c>
      <c r="I5" s="1" t="s">
        <v>106</v>
      </c>
      <c r="J5">
        <f t="shared" ca="1" si="0"/>
        <v>3400895902</v>
      </c>
      <c r="K5" s="1" t="s">
        <v>135</v>
      </c>
      <c r="L5" t="str">
        <f t="shared" si="1"/>
        <v>ischvabauer@gmail.com</v>
      </c>
      <c r="M5" s="1" t="s">
        <v>151</v>
      </c>
      <c r="N5" t="s">
        <v>109</v>
      </c>
      <c r="O5" t="str">
        <f t="shared" ca="1" si="2"/>
        <v xml:space="preserve"> 3721</v>
      </c>
      <c r="P5" s="1" t="s">
        <v>136</v>
      </c>
      <c r="R5" t="str">
        <f t="shared" ca="1" si="3"/>
        <v>INSERT INTO inquilino(apellido, nombre,dni, estado, telefono, email, direccion) VALUES ("SCHVABAUER","IVÁN",46043874,1,3400895902,"ischvabauer@gmail.com ","Avenida Juárez 3721");</v>
      </c>
    </row>
    <row r="6" spans="1:18" x14ac:dyDescent="0.3">
      <c r="A6" t="s">
        <v>150</v>
      </c>
      <c r="B6" t="s">
        <v>95</v>
      </c>
      <c r="C6" s="1" t="s">
        <v>131</v>
      </c>
      <c r="D6" t="s">
        <v>96</v>
      </c>
      <c r="E6" s="1" t="s">
        <v>132</v>
      </c>
      <c r="F6">
        <v>45654075</v>
      </c>
      <c r="G6" s="1" t="s">
        <v>106</v>
      </c>
      <c r="H6">
        <v>1</v>
      </c>
      <c r="I6" s="1" t="s">
        <v>106</v>
      </c>
      <c r="J6">
        <f t="shared" ca="1" si="0"/>
        <v>3400809326</v>
      </c>
      <c r="K6" s="1" t="s">
        <v>135</v>
      </c>
      <c r="L6" t="str">
        <f t="shared" si="1"/>
        <v>jsilveyra d'avila diaz@gmail.com</v>
      </c>
      <c r="M6" s="1" t="s">
        <v>151</v>
      </c>
      <c r="N6" t="s">
        <v>119</v>
      </c>
      <c r="O6" t="str">
        <f t="shared" ca="1" si="2"/>
        <v xml:space="preserve"> 3413</v>
      </c>
      <c r="P6" s="1" t="s">
        <v>136</v>
      </c>
      <c r="R6" t="str">
        <f t="shared" ca="1" si="3"/>
        <v>INSERT INTO inquilino(apellido, nombre,dni, estado, telefono, email, direccion) VALUES ("SILVEYRA D'AVILA DIAZ","JOAQUIN EZEQUIEL",45654075,1,3400809326,"jsilveyra d'avila diaz@gmail.com ","Morelos 3413");</v>
      </c>
    </row>
    <row r="7" spans="1:18" x14ac:dyDescent="0.3">
      <c r="A7" t="s">
        <v>150</v>
      </c>
      <c r="B7" t="s">
        <v>97</v>
      </c>
      <c r="C7" s="1" t="s">
        <v>131</v>
      </c>
      <c r="D7" t="s">
        <v>98</v>
      </c>
      <c r="E7" s="1" t="s">
        <v>132</v>
      </c>
      <c r="F7">
        <v>46284389</v>
      </c>
      <c r="G7" s="1" t="s">
        <v>106</v>
      </c>
      <c r="H7">
        <v>1</v>
      </c>
      <c r="I7" s="1" t="s">
        <v>106</v>
      </c>
      <c r="J7">
        <f t="shared" ca="1" si="0"/>
        <v>3400622977</v>
      </c>
      <c r="K7" s="1" t="s">
        <v>135</v>
      </c>
      <c r="L7" t="str">
        <f t="shared" si="1"/>
        <v>ssolari@gmail.com</v>
      </c>
      <c r="M7" s="1" t="s">
        <v>151</v>
      </c>
      <c r="N7" t="s">
        <v>110</v>
      </c>
      <c r="O7" t="str">
        <f t="shared" ca="1" si="2"/>
        <v xml:space="preserve"> 5014</v>
      </c>
      <c r="P7" s="1" t="s">
        <v>136</v>
      </c>
      <c r="R7" t="str">
        <f t="shared" ca="1" si="3"/>
        <v>INSERT INTO inquilino(apellido, nombre,dni, estado, telefono, email, direccion) VALUES ("SOLARI","SANTINO",46284389,1,3400622977,"ssolari@gmail.com ","Avenida Reforma 5014");</v>
      </c>
    </row>
    <row r="8" spans="1:18" x14ac:dyDescent="0.3">
      <c r="A8" t="s">
        <v>150</v>
      </c>
      <c r="B8" t="s">
        <v>99</v>
      </c>
      <c r="C8" s="1" t="s">
        <v>131</v>
      </c>
      <c r="D8" t="s">
        <v>100</v>
      </c>
      <c r="E8" s="1" t="s">
        <v>132</v>
      </c>
      <c r="F8">
        <v>46497732</v>
      </c>
      <c r="G8" s="1" t="s">
        <v>106</v>
      </c>
      <c r="H8">
        <v>1</v>
      </c>
      <c r="I8" s="1" t="s">
        <v>106</v>
      </c>
      <c r="J8">
        <f t="shared" ca="1" si="0"/>
        <v>3400702535</v>
      </c>
      <c r="K8" s="1" t="s">
        <v>135</v>
      </c>
      <c r="L8" t="str">
        <f t="shared" si="1"/>
        <v>esoto@gmail.com</v>
      </c>
      <c r="M8" s="1" t="s">
        <v>151</v>
      </c>
      <c r="N8" t="s">
        <v>120</v>
      </c>
      <c r="O8" t="str">
        <f t="shared" ca="1" si="2"/>
        <v xml:space="preserve"> 6582</v>
      </c>
      <c r="P8" s="1" t="s">
        <v>136</v>
      </c>
      <c r="R8" t="str">
        <f t="shared" ca="1" si="3"/>
        <v>INSERT INTO inquilino(apellido, nombre,dni, estado, telefono, email, direccion) VALUES ("SOTO","EMANUEL ADRIÁN",46497732,1,3400702535,"esoto@gmail.com ","Colón 6582");</v>
      </c>
    </row>
    <row r="9" spans="1:18" x14ac:dyDescent="0.3">
      <c r="A9" t="s">
        <v>150</v>
      </c>
      <c r="B9" t="s">
        <v>101</v>
      </c>
      <c r="C9" s="1" t="s">
        <v>131</v>
      </c>
      <c r="D9" t="s">
        <v>102</v>
      </c>
      <c r="E9" s="1" t="s">
        <v>132</v>
      </c>
      <c r="F9">
        <v>45640842</v>
      </c>
      <c r="G9" s="1" t="s">
        <v>106</v>
      </c>
      <c r="H9">
        <v>1</v>
      </c>
      <c r="I9" s="1" t="s">
        <v>106</v>
      </c>
      <c r="J9">
        <f t="shared" ca="1" si="0"/>
        <v>3400661635</v>
      </c>
      <c r="K9" s="1" t="s">
        <v>135</v>
      </c>
      <c r="L9" t="str">
        <f t="shared" si="1"/>
        <v>ttessaro@gmail.com</v>
      </c>
      <c r="M9" s="1" t="s">
        <v>151</v>
      </c>
      <c r="N9" t="s">
        <v>111</v>
      </c>
      <c r="O9" t="str">
        <f t="shared" ca="1" si="2"/>
        <v xml:space="preserve"> 789</v>
      </c>
      <c r="P9" s="1" t="s">
        <v>136</v>
      </c>
      <c r="R9" t="str">
        <f t="shared" ca="1" si="3"/>
        <v>INSERT INTO inquilino(apellido, nombre,dni, estado, telefono, email, direccion) VALUES ("TESSARO","TOMÁS SANTINO",45640842,1,3400661635,"ttessaro@gmail.com ","Avenida Hidalgo 789");</v>
      </c>
    </row>
    <row r="10" spans="1:18" x14ac:dyDescent="0.3">
      <c r="A10" t="s">
        <v>150</v>
      </c>
      <c r="B10" t="s">
        <v>103</v>
      </c>
      <c r="C10" s="1" t="s">
        <v>131</v>
      </c>
      <c r="D10" t="s">
        <v>104</v>
      </c>
      <c r="E10" s="1" t="s">
        <v>132</v>
      </c>
      <c r="F10">
        <v>45988409</v>
      </c>
      <c r="G10" s="1" t="s">
        <v>106</v>
      </c>
      <c r="H10">
        <v>1</v>
      </c>
      <c r="I10" s="1" t="s">
        <v>106</v>
      </c>
      <c r="J10">
        <f t="shared" ca="1" si="0"/>
        <v>3400516750</v>
      </c>
      <c r="K10" s="1" t="s">
        <v>135</v>
      </c>
      <c r="L10" t="str">
        <f t="shared" si="1"/>
        <v>hyocu@gmail.com</v>
      </c>
      <c r="M10" s="1" t="s">
        <v>151</v>
      </c>
      <c r="N10" t="s">
        <v>121</v>
      </c>
      <c r="O10" t="str">
        <f t="shared" ca="1" si="2"/>
        <v xml:space="preserve"> 1401</v>
      </c>
      <c r="P10" s="1" t="s">
        <v>136</v>
      </c>
      <c r="R10" t="str">
        <f t="shared" ca="1" si="3"/>
        <v>INSERT INTO inquilino(apellido, nombre,dni, estado, telefono, email, direccion) VALUES ("YOCU","HECTOR ANDRES",45988409,1,3400516750,"hyocu@gmail.com ","16 de Septiembre 1401");</v>
      </c>
    </row>
    <row r="11" spans="1:18" x14ac:dyDescent="0.3">
      <c r="A11" t="s">
        <v>150</v>
      </c>
      <c r="B11" t="s">
        <v>0</v>
      </c>
      <c r="C11" s="1" t="s">
        <v>131</v>
      </c>
      <c r="D11" t="s">
        <v>1</v>
      </c>
      <c r="E11" s="1" t="s">
        <v>132</v>
      </c>
      <c r="F11">
        <v>46575461</v>
      </c>
      <c r="G11" s="1" t="s">
        <v>106</v>
      </c>
      <c r="H11">
        <v>1</v>
      </c>
      <c r="I11" s="1" t="s">
        <v>106</v>
      </c>
      <c r="J11">
        <f t="shared" ca="1" si="0"/>
        <v>3400874495</v>
      </c>
      <c r="K11" s="1" t="s">
        <v>135</v>
      </c>
      <c r="L11" t="str">
        <f t="shared" si="1"/>
        <v>abarrios@gmail.com</v>
      </c>
      <c r="M11" s="1" t="s">
        <v>151</v>
      </c>
      <c r="N11" t="s">
        <v>112</v>
      </c>
      <c r="O11" t="str">
        <f t="shared" ca="1" si="2"/>
        <v xml:space="preserve"> 982</v>
      </c>
      <c r="P11" s="1" t="s">
        <v>136</v>
      </c>
      <c r="R11" t="str">
        <f t="shared" ca="1" si="3"/>
        <v>INSERT INTO inquilino(apellido, nombre,dni, estado, telefono, email, direccion) VALUES ("BARRIOS","ALAN GABRIEL",46575461,1,3400874495,"abarrios@gmail.com ","Avenida Principal 982");</v>
      </c>
    </row>
    <row r="12" spans="1:18" x14ac:dyDescent="0.3">
      <c r="A12" t="s">
        <v>150</v>
      </c>
      <c r="B12" t="s">
        <v>2</v>
      </c>
      <c r="C12" s="1" t="s">
        <v>131</v>
      </c>
      <c r="D12" t="s">
        <v>3</v>
      </c>
      <c r="E12" s="1" t="s">
        <v>132</v>
      </c>
      <c r="F12">
        <v>47006080</v>
      </c>
      <c r="G12" s="1" t="s">
        <v>106</v>
      </c>
      <c r="H12">
        <v>1</v>
      </c>
      <c r="I12" s="1" t="s">
        <v>106</v>
      </c>
      <c r="J12">
        <f t="shared" ca="1" si="0"/>
        <v>3400777619</v>
      </c>
      <c r="K12" s="1" t="s">
        <v>135</v>
      </c>
      <c r="L12" t="str">
        <f t="shared" si="1"/>
        <v>fbiancucci@gmail.com</v>
      </c>
      <c r="M12" s="1" t="s">
        <v>151</v>
      </c>
      <c r="N12" t="s">
        <v>122</v>
      </c>
      <c r="O12" t="str">
        <f t="shared" ca="1" si="2"/>
        <v xml:space="preserve"> 8419</v>
      </c>
      <c r="P12" s="1" t="s">
        <v>136</v>
      </c>
      <c r="R12" t="str">
        <f t="shared" ca="1" si="3"/>
        <v>INSERT INTO inquilino(apellido, nombre,dni, estado, telefono, email, direccion) VALUES ("BIANCUCCI","FRANCO",47006080,1,3400777619,"fbiancucci@gmail.com ","Central 8419");</v>
      </c>
    </row>
    <row r="13" spans="1:18" x14ac:dyDescent="0.3">
      <c r="A13" t="s">
        <v>150</v>
      </c>
      <c r="B13" t="s">
        <v>4</v>
      </c>
      <c r="C13" s="1" t="s">
        <v>131</v>
      </c>
      <c r="D13" t="s">
        <v>31</v>
      </c>
      <c r="E13" s="1" t="s">
        <v>132</v>
      </c>
      <c r="F13">
        <v>46542081</v>
      </c>
      <c r="G13" s="1" t="s">
        <v>106</v>
      </c>
      <c r="H13">
        <v>1</v>
      </c>
      <c r="I13" s="1" t="s">
        <v>106</v>
      </c>
      <c r="J13">
        <f t="shared" ca="1" si="0"/>
        <v>3400848643</v>
      </c>
      <c r="K13" s="1" t="s">
        <v>135</v>
      </c>
      <c r="L13" t="str">
        <f t="shared" si="1"/>
        <v>lcoronel@gmail.com</v>
      </c>
      <c r="M13" s="1" t="s">
        <v>151</v>
      </c>
      <c r="N13" t="s">
        <v>113</v>
      </c>
      <c r="O13" t="str">
        <f t="shared" ca="1" si="2"/>
        <v xml:space="preserve"> 6718</v>
      </c>
      <c r="P13" s="1" t="s">
        <v>136</v>
      </c>
      <c r="R13" t="str">
        <f t="shared" ca="1" si="3"/>
        <v>INSERT INTO inquilino(apellido, nombre,dni, estado, telefono, email, direccion) VALUES ("CORONEL","LAUTARO TOMÁS",46542081,1,3400848643,"lcoronel@gmail.com ","Avenida Benito Juárez 6718");</v>
      </c>
    </row>
    <row r="14" spans="1:18" x14ac:dyDescent="0.3">
      <c r="A14" t="s">
        <v>150</v>
      </c>
      <c r="B14" t="s">
        <v>5</v>
      </c>
      <c r="C14" s="1" t="s">
        <v>131</v>
      </c>
      <c r="D14" t="s">
        <v>6</v>
      </c>
      <c r="E14" s="1" t="s">
        <v>132</v>
      </c>
      <c r="F14">
        <v>46540729</v>
      </c>
      <c r="G14" s="1" t="s">
        <v>106</v>
      </c>
      <c r="H14">
        <v>1</v>
      </c>
      <c r="I14" s="1" t="s">
        <v>106</v>
      </c>
      <c r="J14">
        <f t="shared" ca="1" si="0"/>
        <v>3400774004</v>
      </c>
      <c r="K14" s="1" t="s">
        <v>135</v>
      </c>
      <c r="L14" t="str">
        <f t="shared" si="1"/>
        <v>vdi giacinti@gmail.com</v>
      </c>
      <c r="M14" s="1" t="s">
        <v>151</v>
      </c>
      <c r="N14" t="s">
        <v>123</v>
      </c>
      <c r="O14" t="str">
        <f t="shared" ca="1" si="2"/>
        <v xml:space="preserve"> 9766</v>
      </c>
      <c r="P14" s="1" t="s">
        <v>136</v>
      </c>
      <c r="R14" t="str">
        <f t="shared" ca="1" si="3"/>
        <v>INSERT INTO inquilino(apellido, nombre,dni, estado, telefono, email, direccion) VALUES ("DI GIACINTI","VITTORIO",46540729,1,3400774004,"vdi giacinti@gmail.com ","Independencia 9766");</v>
      </c>
    </row>
    <row r="15" spans="1:18" x14ac:dyDescent="0.3">
      <c r="A15" t="s">
        <v>150</v>
      </c>
      <c r="B15" t="s">
        <v>7</v>
      </c>
      <c r="C15" s="1" t="s">
        <v>131</v>
      </c>
      <c r="D15" t="s">
        <v>36</v>
      </c>
      <c r="E15" s="1" t="s">
        <v>132</v>
      </c>
      <c r="F15">
        <v>47133409</v>
      </c>
      <c r="G15" s="1" t="s">
        <v>106</v>
      </c>
      <c r="H15">
        <v>1</v>
      </c>
      <c r="I15" s="1" t="s">
        <v>106</v>
      </c>
      <c r="J15">
        <f t="shared" ca="1" si="0"/>
        <v>3400755160</v>
      </c>
      <c r="K15" s="1" t="s">
        <v>135</v>
      </c>
      <c r="L15" t="str">
        <f t="shared" si="1"/>
        <v>mfernandez@gmail.com</v>
      </c>
      <c r="M15" s="1" t="s">
        <v>151</v>
      </c>
      <c r="N15" t="s">
        <v>114</v>
      </c>
      <c r="O15" t="str">
        <f t="shared" ca="1" si="2"/>
        <v xml:space="preserve"> 4304</v>
      </c>
      <c r="P15" s="1" t="s">
        <v>136</v>
      </c>
      <c r="R15" t="str">
        <f t="shared" ca="1" si="3"/>
        <v>INSERT INTO inquilino(apellido, nombre,dni, estado, telefono, email, direccion) VALUES ("FERNANDEZ","MATÍAS ANDRÉS",47133409,1,3400755160,"mfernandez@gmail.com ","Avenida Revolución 4304");</v>
      </c>
    </row>
    <row r="16" spans="1:18" x14ac:dyDescent="0.3">
      <c r="A16" t="s">
        <v>150</v>
      </c>
      <c r="B16" t="s">
        <v>8</v>
      </c>
      <c r="C16" s="1" t="s">
        <v>131</v>
      </c>
      <c r="D16" t="s">
        <v>9</v>
      </c>
      <c r="E16" s="1" t="s">
        <v>132</v>
      </c>
      <c r="F16">
        <v>47208152</v>
      </c>
      <c r="G16" s="1" t="s">
        <v>106</v>
      </c>
      <c r="H16">
        <v>1</v>
      </c>
      <c r="I16" s="1" t="s">
        <v>106</v>
      </c>
      <c r="J16">
        <f t="shared" ca="1" si="0"/>
        <v>3400801324</v>
      </c>
      <c r="K16" s="1" t="s">
        <v>135</v>
      </c>
      <c r="L16" t="str">
        <f t="shared" si="1"/>
        <v>fgennai@gmail.com</v>
      </c>
      <c r="M16" s="1" t="s">
        <v>151</v>
      </c>
      <c r="N16" t="s">
        <v>124</v>
      </c>
      <c r="O16" t="str">
        <f t="shared" ca="1" si="2"/>
        <v xml:space="preserve"> 9376</v>
      </c>
      <c r="P16" s="1" t="s">
        <v>136</v>
      </c>
      <c r="R16" t="str">
        <f t="shared" ca="1" si="3"/>
        <v>INSERT INTO inquilino(apellido, nombre,dni, estado, telefono, email, direccion) VALUES ("GENNAI","FRANCISCO LEANDRO",47208152,1,3400801324,"fgennai@gmail.com ","20 de Noviembre 9376");</v>
      </c>
    </row>
    <row r="17" spans="1:18" x14ac:dyDescent="0.3">
      <c r="A17" t="s">
        <v>150</v>
      </c>
      <c r="B17" t="s">
        <v>10</v>
      </c>
      <c r="C17" s="1" t="s">
        <v>131</v>
      </c>
      <c r="D17" t="s">
        <v>32</v>
      </c>
      <c r="E17" s="1" t="s">
        <v>132</v>
      </c>
      <c r="F17">
        <v>47133441</v>
      </c>
      <c r="G17" s="1" t="s">
        <v>106</v>
      </c>
      <c r="H17">
        <v>1</v>
      </c>
      <c r="I17" s="1" t="s">
        <v>106</v>
      </c>
      <c r="J17">
        <f t="shared" ca="1" si="0"/>
        <v>3400869555</v>
      </c>
      <c r="K17" s="1" t="s">
        <v>135</v>
      </c>
      <c r="L17" t="str">
        <f t="shared" si="1"/>
        <v>mgentilli perozzi@gmail.com</v>
      </c>
      <c r="M17" s="1" t="s">
        <v>151</v>
      </c>
      <c r="N17" t="s">
        <v>115</v>
      </c>
      <c r="O17" t="str">
        <f t="shared" ca="1" si="2"/>
        <v xml:space="preserve"> 7212</v>
      </c>
      <c r="P17" s="1" t="s">
        <v>136</v>
      </c>
      <c r="R17" t="str">
        <f t="shared" ca="1" si="3"/>
        <v>INSERT INTO inquilino(apellido, nombre,dni, estado, telefono, email, direccion) VALUES ("GENTILLI PEROZZI","MARTÁN EMMANUEL ROBERTO",47133441,1,3400869555,"mgentilli perozzi@gmail.com ","Avenida 5 de Mayo 7212");</v>
      </c>
    </row>
    <row r="18" spans="1:18" x14ac:dyDescent="0.3">
      <c r="A18" t="s">
        <v>150</v>
      </c>
      <c r="B18" t="s">
        <v>11</v>
      </c>
      <c r="C18" s="1" t="s">
        <v>131</v>
      </c>
      <c r="D18" t="s">
        <v>33</v>
      </c>
      <c r="E18" s="1" t="s">
        <v>132</v>
      </c>
      <c r="F18">
        <v>46750214</v>
      </c>
      <c r="G18" s="1" t="s">
        <v>106</v>
      </c>
      <c r="H18">
        <v>1</v>
      </c>
      <c r="I18" s="1" t="s">
        <v>106</v>
      </c>
      <c r="J18">
        <f t="shared" ca="1" si="0"/>
        <v>3400676246</v>
      </c>
      <c r="K18" s="1" t="s">
        <v>135</v>
      </c>
      <c r="L18" t="str">
        <f t="shared" si="1"/>
        <v>nlencina@gmail.com</v>
      </c>
      <c r="M18" s="1" t="s">
        <v>151</v>
      </c>
      <c r="N18" t="s">
        <v>125</v>
      </c>
      <c r="O18" t="str">
        <f t="shared" ca="1" si="2"/>
        <v xml:space="preserve"> 9990</v>
      </c>
      <c r="P18" s="1" t="s">
        <v>136</v>
      </c>
      <c r="R18" t="str">
        <f t="shared" ca="1" si="3"/>
        <v>INSERT INTO inquilino(apellido, nombre,dni, estado, telefono, email, direccion) VALUES ("LENCINA","NAHUEL HERNÁN",46750214,1,3400676246,"nlencina@gmail.com ","25 de Mayo 9990");</v>
      </c>
    </row>
    <row r="19" spans="1:18" x14ac:dyDescent="0.3">
      <c r="A19" t="s">
        <v>150</v>
      </c>
      <c r="B19" t="s">
        <v>12</v>
      </c>
      <c r="C19" s="1" t="s">
        <v>131</v>
      </c>
      <c r="D19" t="s">
        <v>13</v>
      </c>
      <c r="E19" s="1" t="s">
        <v>132</v>
      </c>
      <c r="F19">
        <v>46996787</v>
      </c>
      <c r="G19" s="1" t="s">
        <v>106</v>
      </c>
      <c r="H19">
        <v>1</v>
      </c>
      <c r="I19" s="1" t="s">
        <v>106</v>
      </c>
      <c r="J19">
        <f t="shared" ca="1" si="0"/>
        <v>3400613328</v>
      </c>
      <c r="K19" s="1" t="s">
        <v>135</v>
      </c>
      <c r="L19" t="str">
        <f t="shared" si="1"/>
        <v>glorenzoni@gmail.com</v>
      </c>
      <c r="M19" s="1" t="s">
        <v>151</v>
      </c>
      <c r="N19" t="s">
        <v>116</v>
      </c>
      <c r="O19" t="str">
        <f t="shared" ca="1" si="2"/>
        <v xml:space="preserve"> 6551</v>
      </c>
      <c r="P19" s="1" t="s">
        <v>136</v>
      </c>
      <c r="R19" t="str">
        <f t="shared" ca="1" si="3"/>
        <v>INSERT INTO inquilino(apellido, nombre,dni, estado, telefono, email, direccion) VALUES ("LORENZONI","GUSTAVO DAVID",46996787,1,3400613328,"glorenzoni@gmail.com ","Avenida Constitución 6551");</v>
      </c>
    </row>
    <row r="20" spans="1:18" x14ac:dyDescent="0.3">
      <c r="A20" t="s">
        <v>150</v>
      </c>
      <c r="B20" t="s">
        <v>39</v>
      </c>
      <c r="C20" s="1" t="s">
        <v>131</v>
      </c>
      <c r="D20" t="s">
        <v>37</v>
      </c>
      <c r="E20" s="1" t="s">
        <v>132</v>
      </c>
      <c r="F20">
        <v>46653805</v>
      </c>
      <c r="G20" s="1" t="s">
        <v>106</v>
      </c>
      <c r="H20">
        <v>1</v>
      </c>
      <c r="I20" s="1" t="s">
        <v>106</v>
      </c>
      <c r="J20">
        <f t="shared" ca="1" si="0"/>
        <v>3400567567</v>
      </c>
      <c r="K20" s="1" t="s">
        <v>135</v>
      </c>
      <c r="L20" t="str">
        <f t="shared" si="1"/>
        <v>bmarzili almirón@gmail.com</v>
      </c>
      <c r="M20" s="1" t="s">
        <v>151</v>
      </c>
      <c r="N20" t="s">
        <v>126</v>
      </c>
      <c r="O20" t="str">
        <f t="shared" ca="1" si="2"/>
        <v xml:space="preserve"> 8742</v>
      </c>
      <c r="P20" s="1" t="s">
        <v>136</v>
      </c>
      <c r="R20" t="str">
        <f t="shared" ca="1" si="3"/>
        <v>INSERT INTO inquilino(apellido, nombre,dni, estado, telefono, email, direccion) VALUES ("MARZILI ALMIRÓN","BRANDON AGUSTÍN",46653805,1,3400567567,"bmarzili almirón@gmail.com ","1 de Mayo 8742");</v>
      </c>
    </row>
    <row r="21" spans="1:18" x14ac:dyDescent="0.3">
      <c r="A21" t="s">
        <v>150</v>
      </c>
      <c r="B21" t="s">
        <v>14</v>
      </c>
      <c r="C21" s="1" t="s">
        <v>131</v>
      </c>
      <c r="D21" t="s">
        <v>15</v>
      </c>
      <c r="E21" s="1" t="s">
        <v>132</v>
      </c>
      <c r="F21">
        <v>46969681</v>
      </c>
      <c r="G21" s="1" t="s">
        <v>106</v>
      </c>
      <c r="H21">
        <v>1</v>
      </c>
      <c r="I21" s="1" t="s">
        <v>106</v>
      </c>
      <c r="J21">
        <f t="shared" ca="1" si="0"/>
        <v>3400861080</v>
      </c>
      <c r="K21" s="1" t="s">
        <v>135</v>
      </c>
      <c r="L21" t="str">
        <f t="shared" si="1"/>
        <v>mmoroni@gmail.com</v>
      </c>
      <c r="M21" s="1" t="s">
        <v>151</v>
      </c>
      <c r="N21" t="s">
        <v>107</v>
      </c>
      <c r="O21" t="str">
        <f t="shared" ca="1" si="2"/>
        <v xml:space="preserve"> 6100</v>
      </c>
      <c r="P21" s="1" t="s">
        <v>136</v>
      </c>
      <c r="R21" t="str">
        <f t="shared" ca="1" si="3"/>
        <v>INSERT INTO inquilino(apellido, nombre,dni, estado, telefono, email, direccion) VALUES ("MORONI","MATEO",46969681,1,3400861080,"mmoroni@gmail.com ","Avenida San Martín 6100");</v>
      </c>
    </row>
    <row r="22" spans="1:18" x14ac:dyDescent="0.3">
      <c r="A22" t="s">
        <v>150</v>
      </c>
      <c r="B22" t="s">
        <v>16</v>
      </c>
      <c r="C22" s="1" t="s">
        <v>131</v>
      </c>
      <c r="D22" t="s">
        <v>34</v>
      </c>
      <c r="E22" s="1" t="s">
        <v>132</v>
      </c>
      <c r="F22">
        <v>46290892</v>
      </c>
      <c r="G22" s="1" t="s">
        <v>106</v>
      </c>
      <c r="H22">
        <v>1</v>
      </c>
      <c r="I22" s="1" t="s">
        <v>106</v>
      </c>
      <c r="J22">
        <f t="shared" ca="1" si="0"/>
        <v>3400741308</v>
      </c>
      <c r="K22" s="1" t="s">
        <v>135</v>
      </c>
      <c r="L22" t="str">
        <f t="shared" si="1"/>
        <v>mpereira@gmail.com</v>
      </c>
      <c r="M22" s="1" t="s">
        <v>151</v>
      </c>
      <c r="N22" t="s">
        <v>117</v>
      </c>
      <c r="O22" t="str">
        <f t="shared" ca="1" si="2"/>
        <v xml:space="preserve"> 1662</v>
      </c>
      <c r="P22" s="1" t="s">
        <v>136</v>
      </c>
      <c r="R22" t="str">
        <f t="shared" ca="1" si="3"/>
        <v>INSERT INTO inquilino(apellido, nombre,dni, estado, telefono, email, direccion) VALUES ("PEREIRA","MATEO NICOLÁS",46290892,1,3400741308,"mpereira@gmail.com ","Buenos Aires 1662");</v>
      </c>
    </row>
    <row r="23" spans="1:18" x14ac:dyDescent="0.3">
      <c r="A23" t="s">
        <v>150</v>
      </c>
      <c r="B23" t="s">
        <v>17</v>
      </c>
      <c r="C23" s="1" t="s">
        <v>131</v>
      </c>
      <c r="D23" t="s">
        <v>35</v>
      </c>
      <c r="E23" s="1" t="s">
        <v>132</v>
      </c>
      <c r="F23">
        <v>46653828</v>
      </c>
      <c r="G23" s="1" t="s">
        <v>106</v>
      </c>
      <c r="H23">
        <v>1</v>
      </c>
      <c r="I23" s="1" t="s">
        <v>106</v>
      </c>
      <c r="J23">
        <f t="shared" ca="1" si="0"/>
        <v>3400785745</v>
      </c>
      <c r="K23" s="1" t="s">
        <v>135</v>
      </c>
      <c r="L23" t="str">
        <f t="shared" si="1"/>
        <v>triggio@gmail.com</v>
      </c>
      <c r="M23" s="1" t="s">
        <v>151</v>
      </c>
      <c r="N23" t="s">
        <v>108</v>
      </c>
      <c r="O23" t="str">
        <f t="shared" ca="1" si="2"/>
        <v xml:space="preserve"> 5727</v>
      </c>
      <c r="P23" s="1" t="s">
        <v>136</v>
      </c>
      <c r="R23" t="str">
        <f t="shared" ca="1" si="3"/>
        <v>INSERT INTO inquilino(apellido, nombre,dni, estado, telefono, email, direccion) VALUES ("RIGGIO","TIZIANO SEBASTIÁN",46653828,1,3400785745,"triggio@gmail.com ","Avenida Libertador 5727");</v>
      </c>
    </row>
    <row r="24" spans="1:18" x14ac:dyDescent="0.3">
      <c r="A24" t="s">
        <v>150</v>
      </c>
      <c r="B24" t="s">
        <v>18</v>
      </c>
      <c r="C24" s="1" t="s">
        <v>131</v>
      </c>
      <c r="D24" t="s">
        <v>19</v>
      </c>
      <c r="E24" s="1" t="s">
        <v>132</v>
      </c>
      <c r="F24">
        <v>47038766</v>
      </c>
      <c r="G24" s="1" t="s">
        <v>106</v>
      </c>
      <c r="H24">
        <v>1</v>
      </c>
      <c r="I24" s="1" t="s">
        <v>106</v>
      </c>
      <c r="J24">
        <f t="shared" ca="1" si="0"/>
        <v>3400734744</v>
      </c>
      <c r="K24" s="1" t="s">
        <v>135</v>
      </c>
      <c r="L24" t="str">
        <f t="shared" si="1"/>
        <v>srivas@gmail.com</v>
      </c>
      <c r="M24" s="1" t="s">
        <v>151</v>
      </c>
      <c r="N24" t="s">
        <v>118</v>
      </c>
      <c r="O24" t="str">
        <f t="shared" ca="1" si="2"/>
        <v xml:space="preserve"> 5042</v>
      </c>
      <c r="P24" s="1" t="s">
        <v>136</v>
      </c>
      <c r="R24" t="str">
        <f t="shared" ca="1" si="3"/>
        <v>INSERT INTO inquilino(apellido, nombre,dni, estado, telefono, email, direccion) VALUES ("RIVAS","SANTIAGO",47038766,1,3400734744,"srivas@gmail.com ","9 de Julio 5042");</v>
      </c>
    </row>
    <row r="25" spans="1:18" x14ac:dyDescent="0.3">
      <c r="A25" t="s">
        <v>150</v>
      </c>
      <c r="B25" t="s">
        <v>20</v>
      </c>
      <c r="C25" s="1" t="s">
        <v>131</v>
      </c>
      <c r="D25" t="s">
        <v>21</v>
      </c>
      <c r="E25" s="1" t="s">
        <v>132</v>
      </c>
      <c r="F25">
        <v>47074780</v>
      </c>
      <c r="G25" s="1" t="s">
        <v>106</v>
      </c>
      <c r="H25">
        <v>1</v>
      </c>
      <c r="I25" s="1" t="s">
        <v>106</v>
      </c>
      <c r="J25">
        <f t="shared" ca="1" si="0"/>
        <v>3400718820</v>
      </c>
      <c r="K25" s="1" t="s">
        <v>135</v>
      </c>
      <c r="L25" t="str">
        <f t="shared" si="1"/>
        <v>frosales@gmail.com</v>
      </c>
      <c r="M25" s="1" t="s">
        <v>151</v>
      </c>
      <c r="N25" t="s">
        <v>109</v>
      </c>
      <c r="O25" t="str">
        <f t="shared" ca="1" si="2"/>
        <v xml:space="preserve"> 2007</v>
      </c>
      <c r="P25" s="1" t="s">
        <v>136</v>
      </c>
      <c r="R25" t="str">
        <f t="shared" ca="1" si="3"/>
        <v>INSERT INTO inquilino(apellido, nombre,dni, estado, telefono, email, direccion) VALUES ("ROSALES","FRANCO LEONEL",47074780,1,3400718820,"frosales@gmail.com ","Avenida Juárez 2007");</v>
      </c>
    </row>
    <row r="26" spans="1:18" x14ac:dyDescent="0.3">
      <c r="A26" t="s">
        <v>150</v>
      </c>
      <c r="B26" t="s">
        <v>22</v>
      </c>
      <c r="C26" s="1" t="s">
        <v>131</v>
      </c>
      <c r="D26" t="s">
        <v>38</v>
      </c>
      <c r="E26" s="1" t="s">
        <v>132</v>
      </c>
      <c r="F26">
        <v>46996785</v>
      </c>
      <c r="G26" s="1" t="s">
        <v>106</v>
      </c>
      <c r="H26">
        <v>1</v>
      </c>
      <c r="I26" s="1" t="s">
        <v>106</v>
      </c>
      <c r="J26">
        <f t="shared" ca="1" si="0"/>
        <v>3400784654</v>
      </c>
      <c r="K26" s="1" t="s">
        <v>135</v>
      </c>
      <c r="L26" t="str">
        <f t="shared" si="1"/>
        <v>esanchez@gmail.com</v>
      </c>
      <c r="M26" s="1" t="s">
        <v>151</v>
      </c>
      <c r="N26" t="s">
        <v>119</v>
      </c>
      <c r="O26" t="str">
        <f t="shared" ca="1" si="2"/>
        <v xml:space="preserve"> 6093</v>
      </c>
      <c r="P26" s="1" t="s">
        <v>136</v>
      </c>
      <c r="R26" t="str">
        <f t="shared" ca="1" si="3"/>
        <v>INSERT INTO inquilino(apellido, nombre,dni, estado, telefono, email, direccion) VALUES ("SANCHEZ","EMILIANO MARTÍN",46996785,1,3400784654,"esanchez@gmail.com ","Morelos 6093");</v>
      </c>
    </row>
    <row r="27" spans="1:18" x14ac:dyDescent="0.3">
      <c r="A27" t="s">
        <v>150</v>
      </c>
      <c r="B27" t="s">
        <v>23</v>
      </c>
      <c r="C27" s="1" t="s">
        <v>131</v>
      </c>
      <c r="D27" t="s">
        <v>24</v>
      </c>
      <c r="E27" s="1" t="s">
        <v>132</v>
      </c>
      <c r="F27">
        <v>47074713</v>
      </c>
      <c r="G27" s="1" t="s">
        <v>106</v>
      </c>
      <c r="H27">
        <v>1</v>
      </c>
      <c r="I27" s="1" t="s">
        <v>106</v>
      </c>
      <c r="J27">
        <f t="shared" ca="1" si="0"/>
        <v>3400547049</v>
      </c>
      <c r="K27" s="1" t="s">
        <v>135</v>
      </c>
      <c r="L27" t="str">
        <f t="shared" si="1"/>
        <v>vsandoval@gmail.com</v>
      </c>
      <c r="M27" s="1" t="s">
        <v>151</v>
      </c>
      <c r="N27" t="s">
        <v>110</v>
      </c>
      <c r="O27" t="str">
        <f t="shared" ca="1" si="2"/>
        <v xml:space="preserve"> 8340</v>
      </c>
      <c r="P27" s="1" t="s">
        <v>136</v>
      </c>
      <c r="R27" t="str">
        <f t="shared" ca="1" si="3"/>
        <v>INSERT INTO inquilino(apellido, nombre,dni, estado, telefono, email, direccion) VALUES ("SANDOVAL","VALENTINO JOEL",47074713,1,3400547049,"vsandoval@gmail.com ","Avenida Reforma 8340");</v>
      </c>
    </row>
    <row r="28" spans="1:18" x14ac:dyDescent="0.3">
      <c r="A28" t="s">
        <v>150</v>
      </c>
      <c r="B28" t="s">
        <v>25</v>
      </c>
      <c r="C28" s="1" t="s">
        <v>131</v>
      </c>
      <c r="D28" t="s">
        <v>26</v>
      </c>
      <c r="E28" s="1" t="s">
        <v>132</v>
      </c>
      <c r="F28">
        <v>45951079</v>
      </c>
      <c r="G28" s="1" t="s">
        <v>106</v>
      </c>
      <c r="H28">
        <v>1</v>
      </c>
      <c r="I28" s="1" t="s">
        <v>106</v>
      </c>
      <c r="J28">
        <f t="shared" ca="1" si="0"/>
        <v>3400890099</v>
      </c>
      <c r="K28" s="1" t="s">
        <v>135</v>
      </c>
      <c r="L28" t="str">
        <f t="shared" si="1"/>
        <v>evega@gmail.com</v>
      </c>
      <c r="M28" s="1" t="s">
        <v>151</v>
      </c>
      <c r="N28" t="s">
        <v>120</v>
      </c>
      <c r="O28" t="str">
        <f t="shared" ca="1" si="2"/>
        <v xml:space="preserve"> 8181</v>
      </c>
      <c r="P28" s="1" t="s">
        <v>136</v>
      </c>
      <c r="R28" t="str">
        <f t="shared" ca="1" si="3"/>
        <v>INSERT INTO inquilino(apellido, nombre,dni, estado, telefono, email, direccion) VALUES ("VEGA","ENZO OSCAR",45951079,1,3400890099,"evega@gmail.com ","Colón 8181");</v>
      </c>
    </row>
    <row r="29" spans="1:18" x14ac:dyDescent="0.3">
      <c r="A29" t="s">
        <v>150</v>
      </c>
      <c r="B29" t="s">
        <v>27</v>
      </c>
      <c r="C29" s="1" t="s">
        <v>131</v>
      </c>
      <c r="D29" t="s">
        <v>28</v>
      </c>
      <c r="E29" s="1" t="s">
        <v>132</v>
      </c>
      <c r="F29">
        <v>46999480</v>
      </c>
      <c r="G29" s="1" t="s">
        <v>106</v>
      </c>
      <c r="H29">
        <v>1</v>
      </c>
      <c r="I29" s="1" t="s">
        <v>106</v>
      </c>
      <c r="J29">
        <f t="shared" ca="1" si="0"/>
        <v>3400833587</v>
      </c>
      <c r="K29" s="1" t="s">
        <v>135</v>
      </c>
      <c r="L29" t="str">
        <f t="shared" si="1"/>
        <v>vyofra@gmail.com</v>
      </c>
      <c r="M29" s="1" t="s">
        <v>151</v>
      </c>
      <c r="N29" t="s">
        <v>111</v>
      </c>
      <c r="O29" t="str">
        <f t="shared" ca="1" si="2"/>
        <v xml:space="preserve"> 8214</v>
      </c>
      <c r="P29" s="1" t="s">
        <v>136</v>
      </c>
      <c r="R29" t="str">
        <f t="shared" ca="1" si="3"/>
        <v>INSERT INTO inquilino(apellido, nombre,dni, estado, telefono, email, direccion) VALUES ("YOFRA","VICENTE TOBIAS",46999480,1,3400833587,"vyofra@gmail.com ","Avenida Hidalgo 8214");</v>
      </c>
    </row>
    <row r="30" spans="1:18" x14ac:dyDescent="0.3">
      <c r="A30" t="s">
        <v>150</v>
      </c>
      <c r="B30" t="s">
        <v>29</v>
      </c>
      <c r="C30" s="1" t="s">
        <v>131</v>
      </c>
      <c r="D30" t="s">
        <v>30</v>
      </c>
      <c r="E30" s="1" t="s">
        <v>132</v>
      </c>
      <c r="F30">
        <v>47038751</v>
      </c>
      <c r="G30" s="1" t="s">
        <v>106</v>
      </c>
      <c r="H30">
        <v>1</v>
      </c>
      <c r="I30" s="1" t="s">
        <v>106</v>
      </c>
      <c r="J30">
        <f t="shared" ca="1" si="0"/>
        <v>3400776371</v>
      </c>
      <c r="K30" s="1" t="s">
        <v>135</v>
      </c>
      <c r="L30" t="str">
        <f t="shared" si="1"/>
        <v>lzecca@gmail.com</v>
      </c>
      <c r="M30" s="1" t="s">
        <v>151</v>
      </c>
      <c r="N30" t="s">
        <v>121</v>
      </c>
      <c r="O30" t="str">
        <f t="shared" ca="1" si="2"/>
        <v xml:space="preserve"> 2442</v>
      </c>
      <c r="P30" s="1" t="s">
        <v>136</v>
      </c>
      <c r="R30" t="str">
        <f t="shared" ca="1" si="3"/>
        <v>INSERT INTO inquilino(apellido, nombre,dni, estado, telefono, email, direccion) VALUES ("ZECCA","LISANDRO GABRIEL",47038751,1,3400776371,"lzecca@gmail.com ","16 de Septiembre 2442");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2E2-4C2E-43F7-8B25-03259A949899}">
  <dimension ref="A1:P30"/>
  <sheetViews>
    <sheetView zoomScale="70" zoomScaleNormal="70" workbookViewId="0">
      <selection activeCell="P30" sqref="P1:P30"/>
    </sheetView>
  </sheetViews>
  <sheetFormatPr baseColWidth="10" defaultRowHeight="14.4" x14ac:dyDescent="0.3"/>
  <cols>
    <col min="1" max="1" width="90.109375" bestFit="1" customWidth="1"/>
    <col min="2" max="2" width="15" customWidth="1"/>
    <col min="3" max="3" width="3" bestFit="1" customWidth="1"/>
    <col min="4" max="4" width="20.109375" bestFit="1" customWidth="1"/>
    <col min="5" max="5" width="6" bestFit="1" customWidth="1"/>
    <col min="6" max="6" width="2.44140625" bestFit="1" customWidth="1"/>
    <col min="7" max="7" width="4.44140625" bestFit="1" customWidth="1"/>
    <col min="8" max="8" width="1.5546875" bestFit="1" customWidth="1"/>
    <col min="9" max="9" width="11.109375" style="3" bestFit="1" customWidth="1"/>
    <col min="10" max="10" width="1.5546875" bestFit="1" customWidth="1"/>
    <col min="11" max="11" width="2.21875" bestFit="1" customWidth="1"/>
    <col min="12" max="12" width="1.5546875" bestFit="1" customWidth="1"/>
    <col min="13" max="13" width="3.33203125" bestFit="1" customWidth="1"/>
    <col min="14" max="14" width="2.21875" bestFit="1" customWidth="1"/>
    <col min="15" max="15" width="2.109375" customWidth="1"/>
    <col min="16" max="16" width="144.109375" bestFit="1" customWidth="1"/>
  </cols>
  <sheetData>
    <row r="1" spans="1:16" x14ac:dyDescent="0.3">
      <c r="A1" t="s">
        <v>149</v>
      </c>
      <c r="B1" t="s">
        <v>127</v>
      </c>
      <c r="C1" s="1" t="s">
        <v>131</v>
      </c>
      <c r="D1" t="s">
        <v>107</v>
      </c>
      <c r="E1" t="str">
        <f ca="1">CONCATENATE(" ",RANDBETWEEN(0,9999))</f>
        <v xml:space="preserve"> 1804</v>
      </c>
      <c r="F1" s="1" t="s">
        <v>132</v>
      </c>
      <c r="G1" s="2">
        <f ca="1">(+RANDBETWEEN(200,400.5))</f>
        <v>290</v>
      </c>
      <c r="H1" t="s">
        <v>106</v>
      </c>
      <c r="I1" s="3">
        <f t="shared" ref="I1:I30" ca="1" si="0">+RANDBETWEEN(70000,200000)</f>
        <v>171268</v>
      </c>
      <c r="J1" t="s">
        <v>106</v>
      </c>
      <c r="K1">
        <v>1</v>
      </c>
      <c r="L1" t="s">
        <v>106</v>
      </c>
      <c r="M1">
        <f ca="1">+RANDBETWEEN(95,110)</f>
        <v>102</v>
      </c>
      <c r="N1" t="s">
        <v>105</v>
      </c>
      <c r="P1" t="str">
        <f ca="1">+CONCATENATE(A1,B1,C1,D1,E1,F1,G1,H1,I1,J1,K1,L1,M1,N1)</f>
        <v>INSERT INTO `inmueble`( `tipo`, `direccion`, `superficie`, `precio`, `estado`, `idPropietario`) VALUES ("LOCAL","Avenida San Martín 1804",290,171268,1,102);</v>
      </c>
    </row>
    <row r="2" spans="1:16" x14ac:dyDescent="0.3">
      <c r="A2" t="s">
        <v>149</v>
      </c>
      <c r="B2" t="s">
        <v>128</v>
      </c>
      <c r="C2" s="1" t="s">
        <v>131</v>
      </c>
      <c r="D2" t="s">
        <v>117</v>
      </c>
      <c r="E2" t="str">
        <f t="shared" ref="E2:E30" ca="1" si="1">CONCATENATE(" ",RANDBETWEEN(0,9999))</f>
        <v xml:space="preserve"> 9590</v>
      </c>
      <c r="F2" s="1" t="s">
        <v>132</v>
      </c>
      <c r="G2" s="2">
        <f t="shared" ref="G2:G30" ca="1" si="2">(+RANDBETWEEN(200,400.5))</f>
        <v>346</v>
      </c>
      <c r="H2" t="s">
        <v>106</v>
      </c>
      <c r="I2" s="3">
        <f t="shared" ca="1" si="0"/>
        <v>70729</v>
      </c>
      <c r="J2" t="s">
        <v>106</v>
      </c>
      <c r="K2">
        <v>1</v>
      </c>
      <c r="L2" t="s">
        <v>106</v>
      </c>
      <c r="M2">
        <f t="shared" ref="M2:M30" ca="1" si="3">+RANDBETWEEN(95,110)</f>
        <v>98</v>
      </c>
      <c r="N2" t="s">
        <v>105</v>
      </c>
      <c r="P2" t="str">
        <f t="shared" ref="P2:P30" ca="1" si="4">+CONCATENATE(A2,B2,C2,D2,E2,F2,G2,H2,I2,J2,K2,L2,M2,N2)</f>
        <v>INSERT INTO `inmueble`( `tipo`, `direccion`, `superficie`, `precio`, `estado`, `idPropietario`) VALUES ("DEPARTAMENTO","Buenos Aires 9590",346,70729,1,98);</v>
      </c>
    </row>
    <row r="3" spans="1:16" x14ac:dyDescent="0.3">
      <c r="A3" t="s">
        <v>149</v>
      </c>
      <c r="B3" t="s">
        <v>129</v>
      </c>
      <c r="C3" s="1" t="s">
        <v>131</v>
      </c>
      <c r="D3" t="s">
        <v>108</v>
      </c>
      <c r="E3" t="str">
        <f t="shared" ca="1" si="1"/>
        <v xml:space="preserve"> 4659</v>
      </c>
      <c r="F3" s="1" t="s">
        <v>132</v>
      </c>
      <c r="G3" s="2">
        <f t="shared" ca="1" si="2"/>
        <v>368</v>
      </c>
      <c r="H3" t="s">
        <v>106</v>
      </c>
      <c r="I3" s="3">
        <f t="shared" ca="1" si="0"/>
        <v>188534</v>
      </c>
      <c r="J3" t="s">
        <v>106</v>
      </c>
      <c r="K3">
        <v>1</v>
      </c>
      <c r="L3" t="s">
        <v>106</v>
      </c>
      <c r="M3">
        <f t="shared" ca="1" si="3"/>
        <v>96</v>
      </c>
      <c r="N3" t="s">
        <v>105</v>
      </c>
      <c r="P3" t="str">
        <f t="shared" ca="1" si="4"/>
        <v>INSERT INTO `inmueble`( `tipo`, `direccion`, `superficie`, `precio`, `estado`, `idPropietario`) VALUES ("DEPOSITO","Avenida Libertador 4659",368,188534,1,96);</v>
      </c>
    </row>
    <row r="4" spans="1:16" x14ac:dyDescent="0.3">
      <c r="A4" t="s">
        <v>149</v>
      </c>
      <c r="B4" t="s">
        <v>130</v>
      </c>
      <c r="C4" s="1" t="s">
        <v>131</v>
      </c>
      <c r="D4" t="s">
        <v>118</v>
      </c>
      <c r="E4" t="str">
        <f t="shared" ca="1" si="1"/>
        <v xml:space="preserve"> 6884</v>
      </c>
      <c r="F4" s="1" t="s">
        <v>132</v>
      </c>
      <c r="G4" s="2">
        <f t="shared" ca="1" si="2"/>
        <v>381</v>
      </c>
      <c r="H4" t="s">
        <v>106</v>
      </c>
      <c r="I4" s="3">
        <f t="shared" ca="1" si="0"/>
        <v>179382</v>
      </c>
      <c r="J4" t="s">
        <v>106</v>
      </c>
      <c r="K4">
        <v>1</v>
      </c>
      <c r="L4" t="s">
        <v>106</v>
      </c>
      <c r="M4">
        <f t="shared" ca="1" si="3"/>
        <v>102</v>
      </c>
      <c r="N4" t="s">
        <v>105</v>
      </c>
      <c r="P4" t="str">
        <f t="shared" ca="1" si="4"/>
        <v>INSERT INTO `inmueble`( `tipo`, `direccion`, `superficie`, `precio`, `estado`, `idPropietario`) VALUES ("OFICINA","9 de Julio 6884",381,179382,1,102);</v>
      </c>
    </row>
    <row r="5" spans="1:16" x14ac:dyDescent="0.3">
      <c r="A5" t="s">
        <v>149</v>
      </c>
      <c r="B5" t="s">
        <v>127</v>
      </c>
      <c r="C5" s="1" t="s">
        <v>131</v>
      </c>
      <c r="D5" t="s">
        <v>109</v>
      </c>
      <c r="E5" t="str">
        <f t="shared" ca="1" si="1"/>
        <v xml:space="preserve"> 7870</v>
      </c>
      <c r="F5" s="1" t="s">
        <v>132</v>
      </c>
      <c r="G5" s="2">
        <f t="shared" ca="1" si="2"/>
        <v>202</v>
      </c>
      <c r="H5" t="s">
        <v>106</v>
      </c>
      <c r="I5" s="3">
        <f t="shared" ca="1" si="0"/>
        <v>149238</v>
      </c>
      <c r="J5" t="s">
        <v>106</v>
      </c>
      <c r="K5">
        <v>1</v>
      </c>
      <c r="L5" t="s">
        <v>106</v>
      </c>
      <c r="M5">
        <f t="shared" ca="1" si="3"/>
        <v>100</v>
      </c>
      <c r="N5" t="s">
        <v>105</v>
      </c>
      <c r="P5" t="str">
        <f t="shared" ca="1" si="4"/>
        <v>INSERT INTO `inmueble`( `tipo`, `direccion`, `superficie`, `precio`, `estado`, `idPropietario`) VALUES ("LOCAL","Avenida Juárez 7870",202,149238,1,100);</v>
      </c>
    </row>
    <row r="6" spans="1:16" x14ac:dyDescent="0.3">
      <c r="A6" t="s">
        <v>149</v>
      </c>
      <c r="B6" t="s">
        <v>127</v>
      </c>
      <c r="C6" s="1" t="s">
        <v>131</v>
      </c>
      <c r="D6" t="s">
        <v>119</v>
      </c>
      <c r="E6" t="str">
        <f t="shared" ca="1" si="1"/>
        <v xml:space="preserve"> 5589</v>
      </c>
      <c r="F6" s="1" t="s">
        <v>132</v>
      </c>
      <c r="G6" s="2">
        <f t="shared" ca="1" si="2"/>
        <v>342</v>
      </c>
      <c r="H6" t="s">
        <v>106</v>
      </c>
      <c r="I6" s="3">
        <f t="shared" ca="1" si="0"/>
        <v>92586</v>
      </c>
      <c r="J6" t="s">
        <v>106</v>
      </c>
      <c r="K6">
        <v>1</v>
      </c>
      <c r="L6" t="s">
        <v>106</v>
      </c>
      <c r="M6">
        <f t="shared" ca="1" si="3"/>
        <v>96</v>
      </c>
      <c r="N6" t="s">
        <v>105</v>
      </c>
      <c r="P6" t="str">
        <f t="shared" ca="1" si="4"/>
        <v>INSERT INTO `inmueble`( `tipo`, `direccion`, `superficie`, `precio`, `estado`, `idPropietario`) VALUES ("LOCAL","Morelos 5589",342,92586,1,96);</v>
      </c>
    </row>
    <row r="7" spans="1:16" x14ac:dyDescent="0.3">
      <c r="A7" t="s">
        <v>149</v>
      </c>
      <c r="B7" t="s">
        <v>128</v>
      </c>
      <c r="C7" s="1" t="s">
        <v>131</v>
      </c>
      <c r="D7" t="s">
        <v>110</v>
      </c>
      <c r="E7" t="str">
        <f t="shared" ca="1" si="1"/>
        <v xml:space="preserve"> 4976</v>
      </c>
      <c r="F7" s="1" t="s">
        <v>132</v>
      </c>
      <c r="G7" s="2">
        <f t="shared" ca="1" si="2"/>
        <v>240</v>
      </c>
      <c r="H7" t="s">
        <v>106</v>
      </c>
      <c r="I7" s="3">
        <f t="shared" ca="1" si="0"/>
        <v>189549</v>
      </c>
      <c r="J7" t="s">
        <v>106</v>
      </c>
      <c r="K7">
        <v>1</v>
      </c>
      <c r="L7" t="s">
        <v>106</v>
      </c>
      <c r="M7">
        <f t="shared" ca="1" si="3"/>
        <v>100</v>
      </c>
      <c r="N7" t="s">
        <v>105</v>
      </c>
      <c r="P7" t="str">
        <f t="shared" ca="1" si="4"/>
        <v>INSERT INTO `inmueble`( `tipo`, `direccion`, `superficie`, `precio`, `estado`, `idPropietario`) VALUES ("DEPARTAMENTO","Avenida Reforma 4976",240,189549,1,100);</v>
      </c>
    </row>
    <row r="8" spans="1:16" x14ac:dyDescent="0.3">
      <c r="A8" t="s">
        <v>149</v>
      </c>
      <c r="B8" t="s">
        <v>129</v>
      </c>
      <c r="C8" s="1" t="s">
        <v>131</v>
      </c>
      <c r="D8" t="s">
        <v>120</v>
      </c>
      <c r="E8" t="str">
        <f t="shared" ca="1" si="1"/>
        <v xml:space="preserve"> 2581</v>
      </c>
      <c r="F8" s="1" t="s">
        <v>132</v>
      </c>
      <c r="G8" s="2">
        <f t="shared" ca="1" si="2"/>
        <v>206</v>
      </c>
      <c r="H8" t="s">
        <v>106</v>
      </c>
      <c r="I8" s="3">
        <f t="shared" ca="1" si="0"/>
        <v>104348</v>
      </c>
      <c r="J8" t="s">
        <v>106</v>
      </c>
      <c r="K8">
        <v>1</v>
      </c>
      <c r="L8" t="s">
        <v>106</v>
      </c>
      <c r="M8">
        <f t="shared" ca="1" si="3"/>
        <v>110</v>
      </c>
      <c r="N8" t="s">
        <v>105</v>
      </c>
      <c r="P8" t="str">
        <f t="shared" ca="1" si="4"/>
        <v>INSERT INTO `inmueble`( `tipo`, `direccion`, `superficie`, `precio`, `estado`, `idPropietario`) VALUES ("DEPOSITO","Colón 2581",206,104348,1,110);</v>
      </c>
    </row>
    <row r="9" spans="1:16" x14ac:dyDescent="0.3">
      <c r="A9" t="s">
        <v>149</v>
      </c>
      <c r="B9" t="s">
        <v>130</v>
      </c>
      <c r="C9" s="1" t="s">
        <v>131</v>
      </c>
      <c r="D9" t="s">
        <v>111</v>
      </c>
      <c r="E9" t="str">
        <f t="shared" ca="1" si="1"/>
        <v xml:space="preserve"> 5704</v>
      </c>
      <c r="F9" s="1" t="s">
        <v>132</v>
      </c>
      <c r="G9" s="2">
        <f t="shared" ca="1" si="2"/>
        <v>277</v>
      </c>
      <c r="H9" t="s">
        <v>106</v>
      </c>
      <c r="I9" s="3">
        <f t="shared" ca="1" si="0"/>
        <v>145237</v>
      </c>
      <c r="J9" t="s">
        <v>106</v>
      </c>
      <c r="K9">
        <v>1</v>
      </c>
      <c r="L9" t="s">
        <v>106</v>
      </c>
      <c r="M9">
        <f t="shared" ca="1" si="3"/>
        <v>97</v>
      </c>
      <c r="N9" t="s">
        <v>105</v>
      </c>
      <c r="P9" t="str">
        <f t="shared" ca="1" si="4"/>
        <v>INSERT INTO `inmueble`( `tipo`, `direccion`, `superficie`, `precio`, `estado`, `idPropietario`) VALUES ("OFICINA","Avenida Hidalgo 5704",277,145237,1,97);</v>
      </c>
    </row>
    <row r="10" spans="1:16" x14ac:dyDescent="0.3">
      <c r="A10" t="s">
        <v>149</v>
      </c>
      <c r="B10" t="s">
        <v>127</v>
      </c>
      <c r="C10" s="1" t="s">
        <v>131</v>
      </c>
      <c r="D10" t="s">
        <v>121</v>
      </c>
      <c r="E10" t="str">
        <f t="shared" ca="1" si="1"/>
        <v xml:space="preserve"> 741</v>
      </c>
      <c r="F10" s="1" t="s">
        <v>132</v>
      </c>
      <c r="G10" s="2">
        <f t="shared" ca="1" si="2"/>
        <v>304</v>
      </c>
      <c r="H10" t="s">
        <v>106</v>
      </c>
      <c r="I10" s="3">
        <f t="shared" ca="1" si="0"/>
        <v>98529</v>
      </c>
      <c r="J10" t="s">
        <v>106</v>
      </c>
      <c r="K10">
        <v>1</v>
      </c>
      <c r="L10" t="s">
        <v>106</v>
      </c>
      <c r="M10">
        <f t="shared" ca="1" si="3"/>
        <v>104</v>
      </c>
      <c r="N10" t="s">
        <v>105</v>
      </c>
      <c r="P10" t="str">
        <f t="shared" ca="1" si="4"/>
        <v>INSERT INTO `inmueble`( `tipo`, `direccion`, `superficie`, `precio`, `estado`, `idPropietario`) VALUES ("LOCAL","16 de Septiembre 741",304,98529,1,104);</v>
      </c>
    </row>
    <row r="11" spans="1:16" x14ac:dyDescent="0.3">
      <c r="A11" t="s">
        <v>149</v>
      </c>
      <c r="B11" t="s">
        <v>127</v>
      </c>
      <c r="C11" s="1" t="s">
        <v>131</v>
      </c>
      <c r="D11" t="s">
        <v>112</v>
      </c>
      <c r="E11" t="str">
        <f t="shared" ca="1" si="1"/>
        <v xml:space="preserve"> 9585</v>
      </c>
      <c r="F11" s="1" t="s">
        <v>132</v>
      </c>
      <c r="G11" s="2">
        <f t="shared" ca="1" si="2"/>
        <v>360</v>
      </c>
      <c r="H11" t="s">
        <v>106</v>
      </c>
      <c r="I11" s="3">
        <f t="shared" ca="1" si="0"/>
        <v>144026</v>
      </c>
      <c r="J11" t="s">
        <v>106</v>
      </c>
      <c r="K11">
        <v>1</v>
      </c>
      <c r="L11" t="s">
        <v>106</v>
      </c>
      <c r="M11">
        <f t="shared" ca="1" si="3"/>
        <v>96</v>
      </c>
      <c r="N11" t="s">
        <v>105</v>
      </c>
      <c r="P11" t="str">
        <f t="shared" ca="1" si="4"/>
        <v>INSERT INTO `inmueble`( `tipo`, `direccion`, `superficie`, `precio`, `estado`, `idPropietario`) VALUES ("LOCAL","Avenida Principal 9585",360,144026,1,96);</v>
      </c>
    </row>
    <row r="12" spans="1:16" x14ac:dyDescent="0.3">
      <c r="A12" t="s">
        <v>149</v>
      </c>
      <c r="B12" t="s">
        <v>128</v>
      </c>
      <c r="C12" s="1" t="s">
        <v>131</v>
      </c>
      <c r="D12" t="s">
        <v>122</v>
      </c>
      <c r="E12" t="str">
        <f t="shared" ca="1" si="1"/>
        <v xml:space="preserve"> 6044</v>
      </c>
      <c r="F12" s="1" t="s">
        <v>132</v>
      </c>
      <c r="G12" s="2">
        <f t="shared" ca="1" si="2"/>
        <v>351</v>
      </c>
      <c r="H12" t="s">
        <v>106</v>
      </c>
      <c r="I12" s="3">
        <f t="shared" ca="1" si="0"/>
        <v>134771</v>
      </c>
      <c r="J12" t="s">
        <v>106</v>
      </c>
      <c r="K12">
        <v>1</v>
      </c>
      <c r="L12" t="s">
        <v>106</v>
      </c>
      <c r="M12">
        <f t="shared" ca="1" si="3"/>
        <v>98</v>
      </c>
      <c r="N12" t="s">
        <v>105</v>
      </c>
      <c r="P12" t="str">
        <f t="shared" ca="1" si="4"/>
        <v>INSERT INTO `inmueble`( `tipo`, `direccion`, `superficie`, `precio`, `estado`, `idPropietario`) VALUES ("DEPARTAMENTO","Central 6044",351,134771,1,98);</v>
      </c>
    </row>
    <row r="13" spans="1:16" x14ac:dyDescent="0.3">
      <c r="A13" t="s">
        <v>149</v>
      </c>
      <c r="B13" t="s">
        <v>129</v>
      </c>
      <c r="C13" s="1" t="s">
        <v>131</v>
      </c>
      <c r="D13" t="s">
        <v>113</v>
      </c>
      <c r="E13" t="str">
        <f t="shared" ca="1" si="1"/>
        <v xml:space="preserve"> 5339</v>
      </c>
      <c r="F13" s="1" t="s">
        <v>132</v>
      </c>
      <c r="G13" s="2">
        <f t="shared" ca="1" si="2"/>
        <v>271</v>
      </c>
      <c r="H13" t="s">
        <v>106</v>
      </c>
      <c r="I13" s="3">
        <f t="shared" ca="1" si="0"/>
        <v>149765</v>
      </c>
      <c r="J13" t="s">
        <v>106</v>
      </c>
      <c r="K13">
        <v>1</v>
      </c>
      <c r="L13" t="s">
        <v>106</v>
      </c>
      <c r="M13">
        <f t="shared" ca="1" si="3"/>
        <v>95</v>
      </c>
      <c r="N13" t="s">
        <v>105</v>
      </c>
      <c r="P13" t="str">
        <f t="shared" ca="1" si="4"/>
        <v>INSERT INTO `inmueble`( `tipo`, `direccion`, `superficie`, `precio`, `estado`, `idPropietario`) VALUES ("DEPOSITO","Avenida Benito Juárez 5339",271,149765,1,95);</v>
      </c>
    </row>
    <row r="14" spans="1:16" x14ac:dyDescent="0.3">
      <c r="A14" t="s">
        <v>149</v>
      </c>
      <c r="B14" t="s">
        <v>130</v>
      </c>
      <c r="C14" s="1" t="s">
        <v>131</v>
      </c>
      <c r="D14" t="s">
        <v>123</v>
      </c>
      <c r="E14" t="str">
        <f t="shared" ca="1" si="1"/>
        <v xml:space="preserve"> 7425</v>
      </c>
      <c r="F14" s="1" t="s">
        <v>132</v>
      </c>
      <c r="G14" s="2">
        <f t="shared" ca="1" si="2"/>
        <v>310</v>
      </c>
      <c r="H14" t="s">
        <v>106</v>
      </c>
      <c r="I14" s="3">
        <f t="shared" ca="1" si="0"/>
        <v>170918</v>
      </c>
      <c r="J14" t="s">
        <v>106</v>
      </c>
      <c r="K14">
        <v>1</v>
      </c>
      <c r="L14" t="s">
        <v>106</v>
      </c>
      <c r="M14">
        <f t="shared" ca="1" si="3"/>
        <v>106</v>
      </c>
      <c r="N14" t="s">
        <v>105</v>
      </c>
      <c r="P14" t="str">
        <f t="shared" ca="1" si="4"/>
        <v>INSERT INTO `inmueble`( `tipo`, `direccion`, `superficie`, `precio`, `estado`, `idPropietario`) VALUES ("OFICINA","Independencia 7425",310,170918,1,106);</v>
      </c>
    </row>
    <row r="15" spans="1:16" x14ac:dyDescent="0.3">
      <c r="A15" t="s">
        <v>149</v>
      </c>
      <c r="B15" t="s">
        <v>127</v>
      </c>
      <c r="C15" s="1" t="s">
        <v>131</v>
      </c>
      <c r="D15" t="s">
        <v>114</v>
      </c>
      <c r="E15" t="str">
        <f t="shared" ca="1" si="1"/>
        <v xml:space="preserve"> 9253</v>
      </c>
      <c r="F15" s="1" t="s">
        <v>132</v>
      </c>
      <c r="G15" s="2">
        <f t="shared" ca="1" si="2"/>
        <v>312</v>
      </c>
      <c r="H15" t="s">
        <v>106</v>
      </c>
      <c r="I15" s="3">
        <f t="shared" ca="1" si="0"/>
        <v>71012</v>
      </c>
      <c r="J15" t="s">
        <v>106</v>
      </c>
      <c r="K15">
        <v>1</v>
      </c>
      <c r="L15" t="s">
        <v>106</v>
      </c>
      <c r="M15">
        <f t="shared" ca="1" si="3"/>
        <v>107</v>
      </c>
      <c r="N15" t="s">
        <v>105</v>
      </c>
      <c r="P15" t="str">
        <f t="shared" ca="1" si="4"/>
        <v>INSERT INTO `inmueble`( `tipo`, `direccion`, `superficie`, `precio`, `estado`, `idPropietario`) VALUES ("LOCAL","Avenida Revolución 9253",312,71012,1,107);</v>
      </c>
    </row>
    <row r="16" spans="1:16" x14ac:dyDescent="0.3">
      <c r="A16" t="s">
        <v>149</v>
      </c>
      <c r="B16" t="s">
        <v>127</v>
      </c>
      <c r="C16" s="1" t="s">
        <v>131</v>
      </c>
      <c r="D16" t="s">
        <v>124</v>
      </c>
      <c r="E16" t="str">
        <f t="shared" ca="1" si="1"/>
        <v xml:space="preserve"> 3456</v>
      </c>
      <c r="F16" s="1" t="s">
        <v>132</v>
      </c>
      <c r="G16" s="2">
        <f t="shared" ca="1" si="2"/>
        <v>333</v>
      </c>
      <c r="H16" t="s">
        <v>106</v>
      </c>
      <c r="I16" s="3">
        <f t="shared" ca="1" si="0"/>
        <v>81985</v>
      </c>
      <c r="J16" t="s">
        <v>106</v>
      </c>
      <c r="K16">
        <v>1</v>
      </c>
      <c r="L16" t="s">
        <v>106</v>
      </c>
      <c r="M16">
        <f t="shared" ca="1" si="3"/>
        <v>102</v>
      </c>
      <c r="N16" t="s">
        <v>105</v>
      </c>
      <c r="P16" t="str">
        <f t="shared" ca="1" si="4"/>
        <v>INSERT INTO `inmueble`( `tipo`, `direccion`, `superficie`, `precio`, `estado`, `idPropietario`) VALUES ("LOCAL","20 de Noviembre 3456",333,81985,1,102);</v>
      </c>
    </row>
    <row r="17" spans="1:16" x14ac:dyDescent="0.3">
      <c r="A17" t="s">
        <v>149</v>
      </c>
      <c r="B17" t="s">
        <v>128</v>
      </c>
      <c r="C17" s="1" t="s">
        <v>131</v>
      </c>
      <c r="D17" t="s">
        <v>115</v>
      </c>
      <c r="E17" t="str">
        <f t="shared" ca="1" si="1"/>
        <v xml:space="preserve"> 9564</v>
      </c>
      <c r="F17" s="1" t="s">
        <v>132</v>
      </c>
      <c r="G17" s="2">
        <f t="shared" ca="1" si="2"/>
        <v>240</v>
      </c>
      <c r="H17" t="s">
        <v>106</v>
      </c>
      <c r="I17" s="3">
        <f t="shared" ca="1" si="0"/>
        <v>134572</v>
      </c>
      <c r="J17" t="s">
        <v>106</v>
      </c>
      <c r="K17">
        <v>1</v>
      </c>
      <c r="L17" t="s">
        <v>106</v>
      </c>
      <c r="M17">
        <f t="shared" ca="1" si="3"/>
        <v>103</v>
      </c>
      <c r="N17" t="s">
        <v>105</v>
      </c>
      <c r="P17" t="str">
        <f t="shared" ca="1" si="4"/>
        <v>INSERT INTO `inmueble`( `tipo`, `direccion`, `superficie`, `precio`, `estado`, `idPropietario`) VALUES ("DEPARTAMENTO","Avenida 5 de Mayo 9564",240,134572,1,103);</v>
      </c>
    </row>
    <row r="18" spans="1:16" x14ac:dyDescent="0.3">
      <c r="A18" t="s">
        <v>149</v>
      </c>
      <c r="B18" t="s">
        <v>129</v>
      </c>
      <c r="C18" s="1" t="s">
        <v>131</v>
      </c>
      <c r="D18" t="s">
        <v>125</v>
      </c>
      <c r="E18" t="str">
        <f t="shared" ca="1" si="1"/>
        <v xml:space="preserve"> 6064</v>
      </c>
      <c r="F18" s="1" t="s">
        <v>132</v>
      </c>
      <c r="G18" s="2">
        <f t="shared" ca="1" si="2"/>
        <v>224</v>
      </c>
      <c r="H18" t="s">
        <v>106</v>
      </c>
      <c r="I18" s="3">
        <f t="shared" ca="1" si="0"/>
        <v>148078</v>
      </c>
      <c r="J18" t="s">
        <v>106</v>
      </c>
      <c r="K18">
        <v>1</v>
      </c>
      <c r="L18" t="s">
        <v>106</v>
      </c>
      <c r="M18">
        <f t="shared" ca="1" si="3"/>
        <v>104</v>
      </c>
      <c r="N18" t="s">
        <v>105</v>
      </c>
      <c r="P18" t="str">
        <f t="shared" ca="1" si="4"/>
        <v>INSERT INTO `inmueble`( `tipo`, `direccion`, `superficie`, `precio`, `estado`, `idPropietario`) VALUES ("DEPOSITO","25 de Mayo 6064",224,148078,1,104);</v>
      </c>
    </row>
    <row r="19" spans="1:16" x14ac:dyDescent="0.3">
      <c r="A19" t="s">
        <v>149</v>
      </c>
      <c r="B19" t="s">
        <v>130</v>
      </c>
      <c r="C19" s="1" t="s">
        <v>131</v>
      </c>
      <c r="D19" t="s">
        <v>116</v>
      </c>
      <c r="E19" t="str">
        <f t="shared" ca="1" si="1"/>
        <v xml:space="preserve"> 4502</v>
      </c>
      <c r="F19" s="1" t="s">
        <v>132</v>
      </c>
      <c r="G19" s="2">
        <f t="shared" ca="1" si="2"/>
        <v>273</v>
      </c>
      <c r="H19" t="s">
        <v>106</v>
      </c>
      <c r="I19" s="3">
        <f t="shared" ca="1" si="0"/>
        <v>158042</v>
      </c>
      <c r="J19" t="s">
        <v>106</v>
      </c>
      <c r="K19">
        <v>1</v>
      </c>
      <c r="L19" t="s">
        <v>106</v>
      </c>
      <c r="M19">
        <f t="shared" ca="1" si="3"/>
        <v>106</v>
      </c>
      <c r="N19" t="s">
        <v>105</v>
      </c>
      <c r="P19" t="str">
        <f t="shared" ca="1" si="4"/>
        <v>INSERT INTO `inmueble`( `tipo`, `direccion`, `superficie`, `precio`, `estado`, `idPropietario`) VALUES ("OFICINA","Avenida Constitución 4502",273,158042,1,106);</v>
      </c>
    </row>
    <row r="20" spans="1:16" x14ac:dyDescent="0.3">
      <c r="A20" t="s">
        <v>149</v>
      </c>
      <c r="B20" t="s">
        <v>127</v>
      </c>
      <c r="C20" s="1" t="s">
        <v>131</v>
      </c>
      <c r="D20" t="s">
        <v>126</v>
      </c>
      <c r="E20" t="str">
        <f t="shared" ca="1" si="1"/>
        <v xml:space="preserve"> 6227</v>
      </c>
      <c r="F20" s="1" t="s">
        <v>132</v>
      </c>
      <c r="G20" s="2">
        <f t="shared" ca="1" si="2"/>
        <v>200</v>
      </c>
      <c r="H20" t="s">
        <v>106</v>
      </c>
      <c r="I20" s="3">
        <f t="shared" ca="1" si="0"/>
        <v>70975</v>
      </c>
      <c r="J20" t="s">
        <v>106</v>
      </c>
      <c r="K20">
        <v>1</v>
      </c>
      <c r="L20" t="s">
        <v>106</v>
      </c>
      <c r="M20">
        <f t="shared" ca="1" si="3"/>
        <v>97</v>
      </c>
      <c r="N20" t="s">
        <v>105</v>
      </c>
      <c r="P20" t="str">
        <f t="shared" ca="1" si="4"/>
        <v>INSERT INTO `inmueble`( `tipo`, `direccion`, `superficie`, `precio`, `estado`, `idPropietario`) VALUES ("LOCAL","1 de Mayo 6227",200,70975,1,97);</v>
      </c>
    </row>
    <row r="21" spans="1:16" x14ac:dyDescent="0.3">
      <c r="A21" t="s">
        <v>149</v>
      </c>
      <c r="B21" t="s">
        <v>127</v>
      </c>
      <c r="C21" s="1" t="s">
        <v>131</v>
      </c>
      <c r="D21" t="s">
        <v>107</v>
      </c>
      <c r="E21" t="str">
        <f t="shared" ca="1" si="1"/>
        <v xml:space="preserve"> 4717</v>
      </c>
      <c r="F21" s="1" t="s">
        <v>132</v>
      </c>
      <c r="G21" s="2">
        <f t="shared" ca="1" si="2"/>
        <v>311</v>
      </c>
      <c r="H21" t="s">
        <v>106</v>
      </c>
      <c r="I21" s="3">
        <f t="shared" ca="1" si="0"/>
        <v>99008</v>
      </c>
      <c r="J21" t="s">
        <v>106</v>
      </c>
      <c r="K21">
        <v>1</v>
      </c>
      <c r="L21" t="s">
        <v>106</v>
      </c>
      <c r="M21">
        <f t="shared" ca="1" si="3"/>
        <v>104</v>
      </c>
      <c r="N21" t="s">
        <v>105</v>
      </c>
      <c r="P21" t="str">
        <f t="shared" ca="1" si="4"/>
        <v>INSERT INTO `inmueble`( `tipo`, `direccion`, `superficie`, `precio`, `estado`, `idPropietario`) VALUES ("LOCAL","Avenida San Martín 4717",311,99008,1,104);</v>
      </c>
    </row>
    <row r="22" spans="1:16" x14ac:dyDescent="0.3">
      <c r="A22" t="s">
        <v>149</v>
      </c>
      <c r="B22" t="s">
        <v>128</v>
      </c>
      <c r="C22" s="1" t="s">
        <v>131</v>
      </c>
      <c r="D22" t="s">
        <v>117</v>
      </c>
      <c r="E22" t="str">
        <f t="shared" ca="1" si="1"/>
        <v xml:space="preserve"> 8155</v>
      </c>
      <c r="F22" s="1" t="s">
        <v>132</v>
      </c>
      <c r="G22" s="2">
        <f t="shared" ca="1" si="2"/>
        <v>227</v>
      </c>
      <c r="H22" t="s">
        <v>106</v>
      </c>
      <c r="I22" s="3">
        <f t="shared" ca="1" si="0"/>
        <v>174469</v>
      </c>
      <c r="J22" t="s">
        <v>106</v>
      </c>
      <c r="K22">
        <v>1</v>
      </c>
      <c r="L22" t="s">
        <v>106</v>
      </c>
      <c r="M22">
        <f t="shared" ca="1" si="3"/>
        <v>97</v>
      </c>
      <c r="N22" t="s">
        <v>105</v>
      </c>
      <c r="P22" t="str">
        <f t="shared" ca="1" si="4"/>
        <v>INSERT INTO `inmueble`( `tipo`, `direccion`, `superficie`, `precio`, `estado`, `idPropietario`) VALUES ("DEPARTAMENTO","Buenos Aires 8155",227,174469,1,97);</v>
      </c>
    </row>
    <row r="23" spans="1:16" x14ac:dyDescent="0.3">
      <c r="A23" t="s">
        <v>149</v>
      </c>
      <c r="B23" t="s">
        <v>129</v>
      </c>
      <c r="C23" s="1" t="s">
        <v>131</v>
      </c>
      <c r="D23" t="s">
        <v>108</v>
      </c>
      <c r="E23" t="str">
        <f t="shared" ca="1" si="1"/>
        <v xml:space="preserve"> 5330</v>
      </c>
      <c r="F23" s="1" t="s">
        <v>132</v>
      </c>
      <c r="G23" s="2">
        <f t="shared" ca="1" si="2"/>
        <v>365</v>
      </c>
      <c r="H23" t="s">
        <v>106</v>
      </c>
      <c r="I23" s="3">
        <f t="shared" ca="1" si="0"/>
        <v>126490</v>
      </c>
      <c r="J23" t="s">
        <v>106</v>
      </c>
      <c r="K23">
        <v>1</v>
      </c>
      <c r="L23" t="s">
        <v>106</v>
      </c>
      <c r="M23">
        <f t="shared" ca="1" si="3"/>
        <v>97</v>
      </c>
      <c r="N23" t="s">
        <v>105</v>
      </c>
      <c r="P23" t="str">
        <f t="shared" ca="1" si="4"/>
        <v>INSERT INTO `inmueble`( `tipo`, `direccion`, `superficie`, `precio`, `estado`, `idPropietario`) VALUES ("DEPOSITO","Avenida Libertador 5330",365,126490,1,97);</v>
      </c>
    </row>
    <row r="24" spans="1:16" x14ac:dyDescent="0.3">
      <c r="A24" t="s">
        <v>149</v>
      </c>
      <c r="B24" t="s">
        <v>130</v>
      </c>
      <c r="C24" s="1" t="s">
        <v>131</v>
      </c>
      <c r="D24" t="s">
        <v>118</v>
      </c>
      <c r="E24" t="str">
        <f t="shared" ca="1" si="1"/>
        <v xml:space="preserve"> 890</v>
      </c>
      <c r="F24" s="1" t="s">
        <v>132</v>
      </c>
      <c r="G24" s="2">
        <f t="shared" ca="1" si="2"/>
        <v>221</v>
      </c>
      <c r="H24" t="s">
        <v>106</v>
      </c>
      <c r="I24" s="3">
        <f t="shared" ca="1" si="0"/>
        <v>191666</v>
      </c>
      <c r="J24" t="s">
        <v>106</v>
      </c>
      <c r="K24">
        <v>1</v>
      </c>
      <c r="L24" t="s">
        <v>106</v>
      </c>
      <c r="M24">
        <f t="shared" ca="1" si="3"/>
        <v>97</v>
      </c>
      <c r="N24" t="s">
        <v>105</v>
      </c>
      <c r="P24" t="str">
        <f t="shared" ca="1" si="4"/>
        <v>INSERT INTO `inmueble`( `tipo`, `direccion`, `superficie`, `precio`, `estado`, `idPropietario`) VALUES ("OFICINA","9 de Julio 890",221,191666,1,97);</v>
      </c>
    </row>
    <row r="25" spans="1:16" x14ac:dyDescent="0.3">
      <c r="A25" t="s">
        <v>149</v>
      </c>
      <c r="B25" t="s">
        <v>127</v>
      </c>
      <c r="C25" s="1" t="s">
        <v>131</v>
      </c>
      <c r="D25" t="s">
        <v>109</v>
      </c>
      <c r="E25" t="str">
        <f t="shared" ca="1" si="1"/>
        <v xml:space="preserve"> 1408</v>
      </c>
      <c r="F25" s="1" t="s">
        <v>132</v>
      </c>
      <c r="G25" s="2">
        <f t="shared" ca="1" si="2"/>
        <v>332</v>
      </c>
      <c r="H25" t="s">
        <v>106</v>
      </c>
      <c r="I25" s="3">
        <f t="shared" ca="1" si="0"/>
        <v>187253</v>
      </c>
      <c r="J25" t="s">
        <v>106</v>
      </c>
      <c r="K25">
        <v>1</v>
      </c>
      <c r="L25" t="s">
        <v>106</v>
      </c>
      <c r="M25">
        <f t="shared" ca="1" si="3"/>
        <v>95</v>
      </c>
      <c r="N25" t="s">
        <v>105</v>
      </c>
      <c r="P25" t="str">
        <f t="shared" ca="1" si="4"/>
        <v>INSERT INTO `inmueble`( `tipo`, `direccion`, `superficie`, `precio`, `estado`, `idPropietario`) VALUES ("LOCAL","Avenida Juárez 1408",332,187253,1,95);</v>
      </c>
    </row>
    <row r="26" spans="1:16" x14ac:dyDescent="0.3">
      <c r="A26" t="s">
        <v>149</v>
      </c>
      <c r="B26" t="s">
        <v>127</v>
      </c>
      <c r="C26" s="1" t="s">
        <v>131</v>
      </c>
      <c r="D26" t="s">
        <v>119</v>
      </c>
      <c r="E26" t="str">
        <f t="shared" ca="1" si="1"/>
        <v xml:space="preserve"> 7175</v>
      </c>
      <c r="F26" s="1" t="s">
        <v>132</v>
      </c>
      <c r="G26" s="2">
        <f t="shared" ca="1" si="2"/>
        <v>358</v>
      </c>
      <c r="H26" t="s">
        <v>106</v>
      </c>
      <c r="I26" s="3">
        <f t="shared" ca="1" si="0"/>
        <v>109347</v>
      </c>
      <c r="J26" t="s">
        <v>106</v>
      </c>
      <c r="K26">
        <v>1</v>
      </c>
      <c r="L26" t="s">
        <v>106</v>
      </c>
      <c r="M26">
        <f t="shared" ca="1" si="3"/>
        <v>102</v>
      </c>
      <c r="N26" t="s">
        <v>105</v>
      </c>
      <c r="P26" t="str">
        <f t="shared" ca="1" si="4"/>
        <v>INSERT INTO `inmueble`( `tipo`, `direccion`, `superficie`, `precio`, `estado`, `idPropietario`) VALUES ("LOCAL","Morelos 7175",358,109347,1,102);</v>
      </c>
    </row>
    <row r="27" spans="1:16" x14ac:dyDescent="0.3">
      <c r="A27" t="s">
        <v>149</v>
      </c>
      <c r="B27" t="s">
        <v>128</v>
      </c>
      <c r="C27" s="1" t="s">
        <v>131</v>
      </c>
      <c r="D27" t="s">
        <v>110</v>
      </c>
      <c r="E27" t="str">
        <f t="shared" ca="1" si="1"/>
        <v xml:space="preserve"> 194</v>
      </c>
      <c r="F27" s="1" t="s">
        <v>132</v>
      </c>
      <c r="G27" s="2">
        <f t="shared" ca="1" si="2"/>
        <v>253</v>
      </c>
      <c r="H27" t="s">
        <v>106</v>
      </c>
      <c r="I27" s="3">
        <f t="shared" ca="1" si="0"/>
        <v>156767</v>
      </c>
      <c r="J27" t="s">
        <v>106</v>
      </c>
      <c r="K27">
        <v>1</v>
      </c>
      <c r="L27" t="s">
        <v>106</v>
      </c>
      <c r="M27">
        <f t="shared" ca="1" si="3"/>
        <v>109</v>
      </c>
      <c r="N27" t="s">
        <v>105</v>
      </c>
      <c r="P27" t="str">
        <f t="shared" ca="1" si="4"/>
        <v>INSERT INTO `inmueble`( `tipo`, `direccion`, `superficie`, `precio`, `estado`, `idPropietario`) VALUES ("DEPARTAMENTO","Avenida Reforma 194",253,156767,1,109);</v>
      </c>
    </row>
    <row r="28" spans="1:16" x14ac:dyDescent="0.3">
      <c r="A28" t="s">
        <v>149</v>
      </c>
      <c r="B28" t="s">
        <v>129</v>
      </c>
      <c r="C28" s="1" t="s">
        <v>131</v>
      </c>
      <c r="D28" t="s">
        <v>120</v>
      </c>
      <c r="E28" t="str">
        <f t="shared" ca="1" si="1"/>
        <v xml:space="preserve"> 6796</v>
      </c>
      <c r="F28" s="1" t="s">
        <v>132</v>
      </c>
      <c r="G28" s="2">
        <f t="shared" ca="1" si="2"/>
        <v>276</v>
      </c>
      <c r="H28" t="s">
        <v>106</v>
      </c>
      <c r="I28" s="3">
        <f t="shared" ca="1" si="0"/>
        <v>123862</v>
      </c>
      <c r="J28" t="s">
        <v>106</v>
      </c>
      <c r="K28">
        <v>1</v>
      </c>
      <c r="L28" t="s">
        <v>106</v>
      </c>
      <c r="M28">
        <f t="shared" ca="1" si="3"/>
        <v>109</v>
      </c>
      <c r="N28" t="s">
        <v>105</v>
      </c>
      <c r="P28" t="str">
        <f t="shared" ca="1" si="4"/>
        <v>INSERT INTO `inmueble`( `tipo`, `direccion`, `superficie`, `precio`, `estado`, `idPropietario`) VALUES ("DEPOSITO","Colón 6796",276,123862,1,109);</v>
      </c>
    </row>
    <row r="29" spans="1:16" x14ac:dyDescent="0.3">
      <c r="A29" t="s">
        <v>149</v>
      </c>
      <c r="B29" t="s">
        <v>130</v>
      </c>
      <c r="C29" s="1" t="s">
        <v>131</v>
      </c>
      <c r="D29" t="s">
        <v>111</v>
      </c>
      <c r="E29" t="str">
        <f t="shared" ca="1" si="1"/>
        <v xml:space="preserve"> 356</v>
      </c>
      <c r="F29" s="1" t="s">
        <v>132</v>
      </c>
      <c r="G29" s="2">
        <f t="shared" ca="1" si="2"/>
        <v>306</v>
      </c>
      <c r="H29" t="s">
        <v>106</v>
      </c>
      <c r="I29" s="3">
        <f t="shared" ca="1" si="0"/>
        <v>105148</v>
      </c>
      <c r="J29" t="s">
        <v>106</v>
      </c>
      <c r="K29">
        <v>1</v>
      </c>
      <c r="L29" t="s">
        <v>106</v>
      </c>
      <c r="M29">
        <f t="shared" ca="1" si="3"/>
        <v>96</v>
      </c>
      <c r="N29" t="s">
        <v>105</v>
      </c>
      <c r="P29" t="str">
        <f t="shared" ca="1" si="4"/>
        <v>INSERT INTO `inmueble`( `tipo`, `direccion`, `superficie`, `precio`, `estado`, `idPropietario`) VALUES ("OFICINA","Avenida Hidalgo 356",306,105148,1,96);</v>
      </c>
    </row>
    <row r="30" spans="1:16" x14ac:dyDescent="0.3">
      <c r="A30" t="s">
        <v>149</v>
      </c>
      <c r="B30" t="s">
        <v>127</v>
      </c>
      <c r="C30" s="1" t="s">
        <v>131</v>
      </c>
      <c r="D30" t="s">
        <v>121</v>
      </c>
      <c r="E30" t="str">
        <f t="shared" ca="1" si="1"/>
        <v xml:space="preserve"> 2221</v>
      </c>
      <c r="F30" s="1" t="s">
        <v>132</v>
      </c>
      <c r="G30" s="2">
        <f t="shared" ca="1" si="2"/>
        <v>268</v>
      </c>
      <c r="H30" t="s">
        <v>106</v>
      </c>
      <c r="I30" s="3">
        <f t="shared" ca="1" si="0"/>
        <v>118544</v>
      </c>
      <c r="J30" t="s">
        <v>106</v>
      </c>
      <c r="K30">
        <v>1</v>
      </c>
      <c r="L30" t="s">
        <v>106</v>
      </c>
      <c r="M30">
        <f t="shared" ca="1" si="3"/>
        <v>105</v>
      </c>
      <c r="N30" t="s">
        <v>105</v>
      </c>
      <c r="P30" t="str">
        <f t="shared" ca="1" si="4"/>
        <v>INSERT INTO `inmueble`( `tipo`, `direccion`, `superficie`, `precio`, `estado`, `idPropietario`) VALUES ("LOCAL","16 de Septiembre 2221",268,118544,1,105);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5D4D-A733-44BE-A3E4-4148E9880A4B}">
  <dimension ref="A1:O31"/>
  <sheetViews>
    <sheetView zoomScale="70" zoomScaleNormal="70" workbookViewId="0">
      <selection activeCell="F1" sqref="F1"/>
    </sheetView>
  </sheetViews>
  <sheetFormatPr baseColWidth="10" defaultRowHeight="14.4" x14ac:dyDescent="0.3"/>
  <cols>
    <col min="1" max="1" width="76.6640625" bestFit="1" customWidth="1"/>
    <col min="2" max="2" width="12.5546875" bestFit="1" customWidth="1"/>
    <col min="3" max="3" width="2.77734375" bestFit="1" customWidth="1"/>
    <col min="4" max="4" width="17.6640625" bestFit="1" customWidth="1"/>
    <col min="5" max="5" width="2.33203125" bestFit="1" customWidth="1"/>
    <col min="6" max="6" width="10" bestFit="1" customWidth="1"/>
    <col min="7" max="7" width="1.44140625" bestFit="1" customWidth="1"/>
    <col min="8" max="8" width="2" bestFit="1" customWidth="1"/>
    <col min="9" max="9" width="1.44140625" bestFit="1" customWidth="1"/>
    <col min="10" max="10" width="11" bestFit="1" customWidth="1"/>
    <col min="11" max="11" width="1.88671875" bestFit="1" customWidth="1"/>
    <col min="12" max="12" width="21.5546875" bestFit="1" customWidth="1"/>
    <col min="13" max="13" width="2.77734375" bestFit="1" customWidth="1"/>
    <col min="15" max="15" width="154.21875" bestFit="1" customWidth="1"/>
  </cols>
  <sheetData>
    <row r="1" spans="1:15" x14ac:dyDescent="0.3">
      <c r="A1" t="s">
        <v>133</v>
      </c>
      <c r="B1" t="s">
        <v>40</v>
      </c>
      <c r="C1" s="1" t="s">
        <v>134</v>
      </c>
      <c r="D1" t="s">
        <v>41</v>
      </c>
      <c r="E1" s="1" t="s">
        <v>132</v>
      </c>
      <c r="F1">
        <v>45654077</v>
      </c>
      <c r="G1" s="1" t="s">
        <v>106</v>
      </c>
      <c r="H1">
        <v>1</v>
      </c>
      <c r="I1" s="1" t="s">
        <v>106</v>
      </c>
      <c r="J1">
        <f ca="1">+RANDBETWEEN(3400500000,3400909999)</f>
        <v>3400824698</v>
      </c>
      <c r="K1" s="1" t="s">
        <v>135</v>
      </c>
      <c r="L1" t="str">
        <f>LOWER(CONCATENATE(LEFT(D1,1),B1,"@gmail.com"))</f>
        <v>pacosta@gmail.com</v>
      </c>
      <c r="M1" s="1" t="s">
        <v>136</v>
      </c>
      <c r="O1" t="str">
        <f ca="1">+CONCATENATE(A1,B1,C1,D1,E1,F1,G1,H1,I1,J1,K1,L1,M1)</f>
        <v>INSERT INTO `propietario`( apellido, nombre, dni, estado, telefono, email) VALUES ('ACOSTA ',"PABLO DANIEL",45654077,1,3400824698,"pacosta@gmail.com");</v>
      </c>
    </row>
    <row r="2" spans="1:15" x14ac:dyDescent="0.3">
      <c r="A2" t="s">
        <v>133</v>
      </c>
      <c r="B2" t="s">
        <v>42</v>
      </c>
      <c r="C2" s="1" t="s">
        <v>134</v>
      </c>
      <c r="D2" t="s">
        <v>148</v>
      </c>
      <c r="E2" s="1" t="s">
        <v>132</v>
      </c>
      <c r="F2">
        <v>45508699</v>
      </c>
      <c r="G2" s="1" t="s">
        <v>106</v>
      </c>
      <c r="H2">
        <v>1</v>
      </c>
      <c r="I2" s="1" t="s">
        <v>106</v>
      </c>
      <c r="J2">
        <f t="shared" ref="J2:J31" ca="1" si="0">+RANDBETWEEN(3400500000,3400909999)</f>
        <v>3400526235</v>
      </c>
      <c r="K2" s="1" t="s">
        <v>135</v>
      </c>
      <c r="L2" t="str">
        <f t="shared" ref="L2:L31" si="1">LOWER(CONCATENATE(LEFT(D2,1),B2,"@gmail.com"))</f>
        <v>aaguilera@gmail.com</v>
      </c>
      <c r="M2" s="1" t="s">
        <v>136</v>
      </c>
      <c r="O2" t="str">
        <f t="shared" ref="O2:O31" ca="1" si="2">+CONCATENATE(A2,B2,C2,D2,E2,F2,G2,H2,I2,J2,K2,L2,M2)</f>
        <v>INSERT INTO `propietario`( apellido, nombre, dni, estado, telefono, email) VALUES ('AGUILERA ',"ALAN AGUSTIN",45508699,1,3400526235,"aaguilera@gmail.com");</v>
      </c>
    </row>
    <row r="3" spans="1:15" x14ac:dyDescent="0.3">
      <c r="A3" t="s">
        <v>133</v>
      </c>
      <c r="B3" t="s">
        <v>43</v>
      </c>
      <c r="C3" s="1" t="s">
        <v>134</v>
      </c>
      <c r="D3" t="s">
        <v>147</v>
      </c>
      <c r="E3" s="1" t="s">
        <v>132</v>
      </c>
      <c r="F3">
        <v>46218481</v>
      </c>
      <c r="G3" s="1" t="s">
        <v>106</v>
      </c>
      <c r="H3">
        <v>1</v>
      </c>
      <c r="I3" s="1" t="s">
        <v>106</v>
      </c>
      <c r="J3">
        <f t="shared" ca="1" si="0"/>
        <v>3400566645</v>
      </c>
      <c r="K3" s="1" t="s">
        <v>135</v>
      </c>
      <c r="L3" t="str">
        <f t="shared" si="1"/>
        <v>eallione@gmail.com</v>
      </c>
      <c r="M3" s="1" t="s">
        <v>136</v>
      </c>
      <c r="O3" t="str">
        <f t="shared" ca="1" si="2"/>
        <v>INSERT INTO `propietario`( apellido, nombre, dni, estado, telefono, email) VALUES ('ALLIONE ',"ESTEFANO",46218481,1,3400566645,"eallione@gmail.com");</v>
      </c>
    </row>
    <row r="4" spans="1:15" x14ac:dyDescent="0.3">
      <c r="A4" t="s">
        <v>133</v>
      </c>
      <c r="B4" t="s">
        <v>44</v>
      </c>
      <c r="C4" s="1" t="s">
        <v>134</v>
      </c>
      <c r="D4" t="s">
        <v>137</v>
      </c>
      <c r="E4" s="1" t="s">
        <v>132</v>
      </c>
      <c r="F4">
        <v>46466604</v>
      </c>
      <c r="G4" s="1" t="s">
        <v>106</v>
      </c>
      <c r="H4">
        <v>1</v>
      </c>
      <c r="I4" s="1" t="s">
        <v>106</v>
      </c>
      <c r="J4">
        <f t="shared" ca="1" si="0"/>
        <v>3400781169</v>
      </c>
      <c r="K4" s="1" t="s">
        <v>135</v>
      </c>
      <c r="L4" t="str">
        <f t="shared" si="1"/>
        <v>gbarcos@gmail.com</v>
      </c>
      <c r="M4" s="1" t="s">
        <v>136</v>
      </c>
      <c r="O4" t="str">
        <f t="shared" ca="1" si="2"/>
        <v>INSERT INTO `propietario`( apellido, nombre, dni, estado, telefono, email) VALUES ('BARCOS ',"GUIDO IVAN",46466604,1,3400781169,"gbarcos@gmail.com");</v>
      </c>
    </row>
    <row r="5" spans="1:15" x14ac:dyDescent="0.3">
      <c r="A5" t="s">
        <v>133</v>
      </c>
      <c r="B5" t="s">
        <v>45</v>
      </c>
      <c r="C5" s="1" t="s">
        <v>134</v>
      </c>
      <c r="D5" t="s">
        <v>138</v>
      </c>
      <c r="E5" s="1" t="s">
        <v>132</v>
      </c>
      <c r="F5">
        <v>45988203</v>
      </c>
      <c r="G5" s="1" t="s">
        <v>106</v>
      </c>
      <c r="H5">
        <v>1</v>
      </c>
      <c r="I5" s="1" t="s">
        <v>106</v>
      </c>
      <c r="J5">
        <f t="shared" ca="1" si="0"/>
        <v>3400853610</v>
      </c>
      <c r="K5" s="1" t="s">
        <v>135</v>
      </c>
      <c r="L5" t="str">
        <f t="shared" si="1"/>
        <v>rbayer@gmail.com</v>
      </c>
      <c r="M5" s="1" t="s">
        <v>136</v>
      </c>
      <c r="O5" t="str">
        <f t="shared" ca="1" si="2"/>
        <v>INSERT INTO `propietario`( apellido, nombre, dni, estado, telefono, email) VALUES ('BAYER ',"RENZO NICOLAS",45988203,1,3400853610,"rbayer@gmail.com");</v>
      </c>
    </row>
    <row r="6" spans="1:15" x14ac:dyDescent="0.3">
      <c r="A6" t="s">
        <v>133</v>
      </c>
      <c r="B6" t="s">
        <v>46</v>
      </c>
      <c r="C6" s="1" t="s">
        <v>134</v>
      </c>
      <c r="D6" t="s">
        <v>47</v>
      </c>
      <c r="E6" s="1" t="s">
        <v>132</v>
      </c>
      <c r="F6">
        <v>46542031</v>
      </c>
      <c r="G6" s="1" t="s">
        <v>106</v>
      </c>
      <c r="H6">
        <v>1</v>
      </c>
      <c r="I6" s="1" t="s">
        <v>106</v>
      </c>
      <c r="J6">
        <f t="shared" ca="1" si="0"/>
        <v>3400573988</v>
      </c>
      <c r="K6" s="1" t="s">
        <v>135</v>
      </c>
      <c r="L6" t="str">
        <f t="shared" si="1"/>
        <v>fbrachet@gmail.com</v>
      </c>
      <c r="M6" s="1" t="s">
        <v>136</v>
      </c>
      <c r="O6" t="str">
        <f t="shared" ca="1" si="2"/>
        <v>INSERT INTO `propietario`( apellido, nombre, dni, estado, telefono, email) VALUES ('BRACHET ',"FACUNDO",46542031,1,3400573988,"fbrachet@gmail.com");</v>
      </c>
    </row>
    <row r="7" spans="1:15" x14ac:dyDescent="0.3">
      <c r="A7" t="s">
        <v>133</v>
      </c>
      <c r="B7" t="s">
        <v>48</v>
      </c>
      <c r="C7" s="1" t="s">
        <v>134</v>
      </c>
      <c r="D7" t="s">
        <v>139</v>
      </c>
      <c r="E7" s="1" t="s">
        <v>132</v>
      </c>
      <c r="F7">
        <v>46043882</v>
      </c>
      <c r="G7" s="1" t="s">
        <v>106</v>
      </c>
      <c r="H7">
        <v>1</v>
      </c>
      <c r="I7" s="1" t="s">
        <v>106</v>
      </c>
      <c r="J7">
        <f t="shared" ca="1" si="0"/>
        <v>3400760357</v>
      </c>
      <c r="K7" s="1" t="s">
        <v>135</v>
      </c>
      <c r="L7" t="str">
        <f t="shared" si="1"/>
        <v>jbullano@gmail.com</v>
      </c>
      <c r="M7" s="1" t="s">
        <v>136</v>
      </c>
      <c r="O7" t="str">
        <f t="shared" ca="1" si="2"/>
        <v>INSERT INTO `propietario`( apellido, nombre, dni, estado, telefono, email) VALUES ('BULLANO ',"JOAQUAN MATIAS",46043882,1,3400760357,"jbullano@gmail.com");</v>
      </c>
    </row>
    <row r="8" spans="1:15" x14ac:dyDescent="0.3">
      <c r="A8" t="s">
        <v>133</v>
      </c>
      <c r="B8" t="s">
        <v>49</v>
      </c>
      <c r="C8" s="1" t="s">
        <v>134</v>
      </c>
      <c r="D8" t="s">
        <v>50</v>
      </c>
      <c r="E8" s="1" t="s">
        <v>132</v>
      </c>
      <c r="F8">
        <v>46041071</v>
      </c>
      <c r="G8" s="1" t="s">
        <v>106</v>
      </c>
      <c r="H8">
        <v>1</v>
      </c>
      <c r="I8" s="1" t="s">
        <v>106</v>
      </c>
      <c r="J8">
        <f t="shared" ca="1" si="0"/>
        <v>3400612706</v>
      </c>
      <c r="K8" s="1" t="s">
        <v>135</v>
      </c>
      <c r="L8" t="str">
        <f t="shared" si="1"/>
        <v>mcappelletti@gmail.com</v>
      </c>
      <c r="M8" s="1" t="s">
        <v>136</v>
      </c>
      <c r="O8" t="str">
        <f t="shared" ca="1" si="2"/>
        <v>INSERT INTO `propietario`( apellido, nombre, dni, estado, telefono, email) VALUES ('CAPPELLETTI ',"MATEO MARIANO",46041071,1,3400612706,"mcappelletti@gmail.com");</v>
      </c>
    </row>
    <row r="9" spans="1:15" x14ac:dyDescent="0.3">
      <c r="A9" t="s">
        <v>133</v>
      </c>
      <c r="B9" t="s">
        <v>51</v>
      </c>
      <c r="C9" s="1" t="s">
        <v>134</v>
      </c>
      <c r="D9" t="s">
        <v>52</v>
      </c>
      <c r="E9" s="1" t="s">
        <v>132</v>
      </c>
      <c r="F9">
        <v>46371880</v>
      </c>
      <c r="G9" s="1" t="s">
        <v>106</v>
      </c>
      <c r="H9">
        <v>1</v>
      </c>
      <c r="I9" s="1" t="s">
        <v>106</v>
      </c>
      <c r="J9">
        <f t="shared" ca="1" si="0"/>
        <v>3400772216</v>
      </c>
      <c r="K9" s="1" t="s">
        <v>135</v>
      </c>
      <c r="L9" t="str">
        <f t="shared" si="1"/>
        <v>vcarassai@gmail.com</v>
      </c>
      <c r="M9" s="1" t="s">
        <v>136</v>
      </c>
      <c r="O9" t="str">
        <f t="shared" ca="1" si="2"/>
        <v>INSERT INTO `propietario`( apellido, nombre, dni, estado, telefono, email) VALUES ('CARASSAI ',"VALENTIN",46371880,1,3400772216,"vcarassai@gmail.com");</v>
      </c>
    </row>
    <row r="10" spans="1:15" x14ac:dyDescent="0.3">
      <c r="A10" t="s">
        <v>133</v>
      </c>
      <c r="B10" t="s">
        <v>53</v>
      </c>
      <c r="C10" s="1" t="s">
        <v>134</v>
      </c>
      <c r="D10" t="s">
        <v>54</v>
      </c>
      <c r="E10" s="1" t="s">
        <v>132</v>
      </c>
      <c r="F10">
        <v>46220707</v>
      </c>
      <c r="G10" s="1" t="s">
        <v>106</v>
      </c>
      <c r="H10">
        <v>1</v>
      </c>
      <c r="I10" s="1" t="s">
        <v>106</v>
      </c>
      <c r="J10">
        <f t="shared" ca="1" si="0"/>
        <v>3400729011</v>
      </c>
      <c r="K10" s="1" t="s">
        <v>135</v>
      </c>
      <c r="L10" t="str">
        <f t="shared" si="1"/>
        <v>fcuccioletta@gmail.com</v>
      </c>
      <c r="M10" s="1" t="s">
        <v>136</v>
      </c>
      <c r="O10" t="str">
        <f t="shared" ca="1" si="2"/>
        <v>INSERT INTO `propietario`( apellido, nombre, dni, estado, telefono, email) VALUES ('CUCCIOLETTA ',"FABRICIO JESUS",46220707,1,3400729011,"fcuccioletta@gmail.com");</v>
      </c>
    </row>
    <row r="11" spans="1:15" x14ac:dyDescent="0.3">
      <c r="A11" t="s">
        <v>133</v>
      </c>
      <c r="B11" t="s">
        <v>55</v>
      </c>
      <c r="C11" s="1" t="s">
        <v>134</v>
      </c>
      <c r="D11" t="s">
        <v>3</v>
      </c>
      <c r="E11" s="1" t="s">
        <v>132</v>
      </c>
      <c r="F11">
        <v>46445929</v>
      </c>
      <c r="G11" s="1" t="s">
        <v>106</v>
      </c>
      <c r="H11">
        <v>1</v>
      </c>
      <c r="I11" s="1" t="s">
        <v>106</v>
      </c>
      <c r="J11">
        <f t="shared" ca="1" si="0"/>
        <v>3400510739</v>
      </c>
      <c r="K11" s="1" t="s">
        <v>135</v>
      </c>
      <c r="L11" t="str">
        <f t="shared" si="1"/>
        <v>fdose@gmail.com</v>
      </c>
      <c r="M11" s="1" t="s">
        <v>136</v>
      </c>
      <c r="O11" t="str">
        <f t="shared" ca="1" si="2"/>
        <v>INSERT INTO `propietario`( apellido, nombre, dni, estado, telefono, email) VALUES ('DOSE ',"FRANCO",46445929,1,3400510739,"fdose@gmail.com");</v>
      </c>
    </row>
    <row r="12" spans="1:15" x14ac:dyDescent="0.3">
      <c r="A12" t="s">
        <v>133</v>
      </c>
      <c r="B12" t="s">
        <v>56</v>
      </c>
      <c r="C12" s="1" t="s">
        <v>134</v>
      </c>
      <c r="D12" t="s">
        <v>140</v>
      </c>
      <c r="E12" s="1" t="s">
        <v>132</v>
      </c>
      <c r="F12">
        <v>46220698</v>
      </c>
      <c r="G12" s="1" t="s">
        <v>106</v>
      </c>
      <c r="H12">
        <v>1</v>
      </c>
      <c r="I12" s="1" t="s">
        <v>106</v>
      </c>
      <c r="J12">
        <f t="shared" ca="1" si="0"/>
        <v>3400541495</v>
      </c>
      <c r="K12" s="1" t="s">
        <v>135</v>
      </c>
      <c r="L12" t="str">
        <f t="shared" si="1"/>
        <v>testibiarria@gmail.com</v>
      </c>
      <c r="M12" s="1" t="s">
        <v>136</v>
      </c>
      <c r="O12" t="str">
        <f t="shared" ca="1" si="2"/>
        <v>INSERT INTO `propietario`( apellido, nombre, dni, estado, telefono, email) VALUES ('ESTIBIARRIA ',"TOMAS BAUTISTA",46220698,1,3400541495,"testibiarria@gmail.com");</v>
      </c>
    </row>
    <row r="13" spans="1:15" x14ac:dyDescent="0.3">
      <c r="A13" t="s">
        <v>133</v>
      </c>
      <c r="B13" t="s">
        <v>57</v>
      </c>
      <c r="C13" s="1" t="s">
        <v>134</v>
      </c>
      <c r="D13" t="s">
        <v>141</v>
      </c>
      <c r="E13" s="1" t="s">
        <v>132</v>
      </c>
      <c r="F13">
        <v>46368650</v>
      </c>
      <c r="G13" s="1" t="s">
        <v>106</v>
      </c>
      <c r="H13">
        <v>1</v>
      </c>
      <c r="I13" s="1" t="s">
        <v>106</v>
      </c>
      <c r="J13">
        <f t="shared" ca="1" si="0"/>
        <v>3400896523</v>
      </c>
      <c r="K13" s="1" t="s">
        <v>135</v>
      </c>
      <c r="L13" t="str">
        <f t="shared" si="1"/>
        <v>tfarias@gmail.com</v>
      </c>
      <c r="M13" s="1" t="s">
        <v>136</v>
      </c>
      <c r="O13" t="str">
        <f t="shared" ca="1" si="2"/>
        <v>INSERT INTO `propietario`( apellido, nombre, dni, estado, telefono, email) VALUES ('FARIAS ',"TIAGO SEBASTIAN",46368650,1,3400896523,"tfarias@gmail.com");</v>
      </c>
    </row>
    <row r="14" spans="1:15" x14ac:dyDescent="0.3">
      <c r="A14" t="s">
        <v>133</v>
      </c>
      <c r="B14" t="s">
        <v>58</v>
      </c>
      <c r="C14" s="1" t="s">
        <v>134</v>
      </c>
      <c r="D14" t="s">
        <v>142</v>
      </c>
      <c r="E14" s="1" t="s">
        <v>132</v>
      </c>
      <c r="F14">
        <v>46220680</v>
      </c>
      <c r="G14" s="1" t="s">
        <v>106</v>
      </c>
      <c r="H14">
        <v>1</v>
      </c>
      <c r="I14" s="1" t="s">
        <v>106</v>
      </c>
      <c r="J14">
        <f t="shared" ca="1" si="0"/>
        <v>3400689307</v>
      </c>
      <c r="K14" s="1" t="s">
        <v>135</v>
      </c>
      <c r="L14" t="str">
        <f t="shared" si="1"/>
        <v>sgamarra@gmail.com</v>
      </c>
      <c r="M14" s="1" t="s">
        <v>136</v>
      </c>
      <c r="O14" t="str">
        <f t="shared" ca="1" si="2"/>
        <v>INSERT INTO `propietario`( apellido, nombre, dni, estado, telefono, email) VALUES ('GAMARRA ',"SANTIAGO NICOLAS",46220680,1,3400689307,"sgamarra@gmail.com");</v>
      </c>
    </row>
    <row r="15" spans="1:15" x14ac:dyDescent="0.3">
      <c r="A15" t="s">
        <v>133</v>
      </c>
      <c r="B15" t="s">
        <v>59</v>
      </c>
      <c r="C15" s="1" t="s">
        <v>134</v>
      </c>
      <c r="D15" t="s">
        <v>60</v>
      </c>
      <c r="E15" s="1" t="s">
        <v>132</v>
      </c>
      <c r="F15">
        <v>46494265</v>
      </c>
      <c r="G15" s="1" t="s">
        <v>106</v>
      </c>
      <c r="H15">
        <v>1</v>
      </c>
      <c r="I15" s="1" t="s">
        <v>106</v>
      </c>
      <c r="J15">
        <f t="shared" ca="1" si="0"/>
        <v>3400551113</v>
      </c>
      <c r="K15" s="1" t="s">
        <v>135</v>
      </c>
      <c r="L15" t="str">
        <f t="shared" si="1"/>
        <v>egomez@gmail.com</v>
      </c>
      <c r="M15" s="1" t="s">
        <v>136</v>
      </c>
      <c r="O15" t="str">
        <f t="shared" ca="1" si="2"/>
        <v>INSERT INTO `propietario`( apellido, nombre, dni, estado, telefono, email) VALUES ('GOMEZ ',"ENZO EDUARDO",46494265,1,3400551113,"egomez@gmail.com");</v>
      </c>
    </row>
    <row r="16" spans="1:15" x14ac:dyDescent="0.3">
      <c r="A16" t="s">
        <v>133</v>
      </c>
      <c r="B16" t="s">
        <v>61</v>
      </c>
      <c r="C16" s="1" t="s">
        <v>134</v>
      </c>
      <c r="D16" t="s">
        <v>62</v>
      </c>
      <c r="E16" s="1" t="s">
        <v>132</v>
      </c>
      <c r="F16">
        <v>45827317</v>
      </c>
      <c r="G16" s="1" t="s">
        <v>106</v>
      </c>
      <c r="H16">
        <v>1</v>
      </c>
      <c r="I16" s="1" t="s">
        <v>106</v>
      </c>
      <c r="J16">
        <f t="shared" ca="1" si="0"/>
        <v>3400815801</v>
      </c>
      <c r="K16" s="1" t="s">
        <v>135</v>
      </c>
      <c r="L16" t="str">
        <f t="shared" si="1"/>
        <v>fmaciel@gmail.com</v>
      </c>
      <c r="M16" s="1" t="s">
        <v>136</v>
      </c>
      <c r="O16" t="str">
        <f t="shared" ca="1" si="2"/>
        <v>INSERT INTO `propietario`( apellido, nombre, dni, estado, telefono, email) VALUES ('MACIEL ',"FAUSTO",45827317,1,3400815801,"fmaciel@gmail.com");</v>
      </c>
    </row>
    <row r="17" spans="1:15" x14ac:dyDescent="0.3">
      <c r="A17" t="s">
        <v>133</v>
      </c>
      <c r="B17" t="s">
        <v>63</v>
      </c>
      <c r="C17" s="1" t="s">
        <v>134</v>
      </c>
      <c r="D17" t="s">
        <v>143</v>
      </c>
      <c r="E17" s="1" t="s">
        <v>132</v>
      </c>
      <c r="F17">
        <v>46368695</v>
      </c>
      <c r="G17" s="1" t="s">
        <v>106</v>
      </c>
      <c r="H17">
        <v>1</v>
      </c>
      <c r="I17" s="1" t="s">
        <v>106</v>
      </c>
      <c r="J17">
        <f t="shared" ca="1" si="0"/>
        <v>3400785508</v>
      </c>
      <c r="K17" s="1" t="s">
        <v>135</v>
      </c>
      <c r="L17" t="str">
        <f t="shared" si="1"/>
        <v>fmaldonado@gmail.com</v>
      </c>
      <c r="M17" s="1" t="s">
        <v>136</v>
      </c>
      <c r="O17" t="str">
        <f t="shared" ca="1" si="2"/>
        <v>INSERT INTO `propietario`( apellido, nombre, dni, estado, telefono, email) VALUES ('MALDONADO ',"FACUNDO DAMIAN",46368695,1,3400785508,"fmaldonado@gmail.com");</v>
      </c>
    </row>
    <row r="18" spans="1:15" x14ac:dyDescent="0.3">
      <c r="A18" t="s">
        <v>133</v>
      </c>
      <c r="B18" t="s">
        <v>64</v>
      </c>
      <c r="C18" s="1" t="s">
        <v>134</v>
      </c>
      <c r="D18" t="s">
        <v>65</v>
      </c>
      <c r="E18" s="1" t="s">
        <v>132</v>
      </c>
      <c r="F18">
        <v>46218441</v>
      </c>
      <c r="G18" s="1" t="s">
        <v>106</v>
      </c>
      <c r="H18">
        <v>1</v>
      </c>
      <c r="I18" s="1" t="s">
        <v>106</v>
      </c>
      <c r="J18">
        <f t="shared" ca="1" si="0"/>
        <v>3400647432</v>
      </c>
      <c r="K18" s="1" t="s">
        <v>135</v>
      </c>
      <c r="L18" t="str">
        <f t="shared" si="1"/>
        <v>jmari@gmail.com</v>
      </c>
      <c r="M18" s="1" t="s">
        <v>136</v>
      </c>
      <c r="O18" t="str">
        <f t="shared" ca="1" si="2"/>
        <v>INSERT INTO `propietario`( apellido, nombre, dni, estado, telefono, email) VALUES ('MARI ',"JUAN PABLO",46218441,1,3400647432,"jmari@gmail.com");</v>
      </c>
    </row>
    <row r="19" spans="1:15" x14ac:dyDescent="0.3">
      <c r="A19" t="s">
        <v>133</v>
      </c>
      <c r="B19" t="s">
        <v>66</v>
      </c>
      <c r="C19" s="1" t="s">
        <v>134</v>
      </c>
      <c r="D19" t="s">
        <v>144</v>
      </c>
      <c r="E19" s="1" t="s">
        <v>132</v>
      </c>
      <c r="F19">
        <v>46218407</v>
      </c>
      <c r="G19" s="1" t="s">
        <v>106</v>
      </c>
      <c r="H19">
        <v>1</v>
      </c>
      <c r="I19" s="1" t="s">
        <v>106</v>
      </c>
      <c r="J19">
        <f t="shared" ca="1" si="0"/>
        <v>3400771266</v>
      </c>
      <c r="K19" s="1" t="s">
        <v>135</v>
      </c>
      <c r="L19" t="str">
        <f t="shared" si="1"/>
        <v>mmarron@gmail.com</v>
      </c>
      <c r="M19" s="1" t="s">
        <v>136</v>
      </c>
      <c r="O19" t="str">
        <f t="shared" ca="1" si="2"/>
        <v>INSERT INTO `propietario`( apellido, nombre, dni, estado, telefono, email) VALUES ('MARRON ',"MAXIMO VALENTIN",46218407,1,3400771266,"mmarron@gmail.com");</v>
      </c>
    </row>
    <row r="20" spans="1:15" x14ac:dyDescent="0.3">
      <c r="A20" t="s">
        <v>133</v>
      </c>
      <c r="B20" t="s">
        <v>67</v>
      </c>
      <c r="C20" s="1" t="s">
        <v>134</v>
      </c>
      <c r="D20" t="s">
        <v>68</v>
      </c>
      <c r="E20" s="1" t="s">
        <v>132</v>
      </c>
      <c r="F20">
        <v>45827100</v>
      </c>
      <c r="G20" s="1" t="s">
        <v>106</v>
      </c>
      <c r="H20">
        <v>1</v>
      </c>
      <c r="I20" s="1" t="s">
        <v>106</v>
      </c>
      <c r="J20">
        <f t="shared" ca="1" si="0"/>
        <v>3400766031</v>
      </c>
      <c r="K20" s="1" t="s">
        <v>135</v>
      </c>
      <c r="L20" t="str">
        <f t="shared" si="1"/>
        <v>pmedina@gmail.com</v>
      </c>
      <c r="M20" s="1" t="s">
        <v>136</v>
      </c>
      <c r="O20" t="str">
        <f t="shared" ca="1" si="2"/>
        <v>INSERT INTO `propietario`( apellido, nombre, dni, estado, telefono, email) VALUES ('MEDINA ',"PABLO EZEQUIEL",45827100,1,3400766031,"pmedina@gmail.com");</v>
      </c>
    </row>
    <row r="21" spans="1:15" x14ac:dyDescent="0.3">
      <c r="A21" t="s">
        <v>133</v>
      </c>
      <c r="B21" t="s">
        <v>69</v>
      </c>
      <c r="C21" s="1" t="s">
        <v>134</v>
      </c>
      <c r="D21" t="s">
        <v>70</v>
      </c>
      <c r="E21" s="1" t="s">
        <v>132</v>
      </c>
      <c r="F21">
        <v>46263757</v>
      </c>
      <c r="G21" s="1" t="s">
        <v>106</v>
      </c>
      <c r="H21">
        <v>1</v>
      </c>
      <c r="I21" s="1" t="s">
        <v>106</v>
      </c>
      <c r="J21">
        <f t="shared" ca="1" si="0"/>
        <v>3400565516</v>
      </c>
      <c r="K21" s="1" t="s">
        <v>135</v>
      </c>
      <c r="L21" t="str">
        <f t="shared" si="1"/>
        <v>emendoza@gmail.com</v>
      </c>
      <c r="M21" s="1" t="s">
        <v>136</v>
      </c>
      <c r="O21" t="str">
        <f t="shared" ca="1" si="2"/>
        <v>INSERT INTO `propietario`( apellido, nombre, dni, estado, telefono, email) VALUES ('MENDOZA ',"EMILIO JOAQUIN",46263757,1,3400565516,"emendoza@gmail.com");</v>
      </c>
    </row>
    <row r="22" spans="1:15" x14ac:dyDescent="0.3">
      <c r="A22" t="s">
        <v>133</v>
      </c>
      <c r="B22" t="s">
        <v>71</v>
      </c>
      <c r="C22" s="1" t="s">
        <v>134</v>
      </c>
      <c r="D22" t="s">
        <v>72</v>
      </c>
      <c r="E22" s="1" t="s">
        <v>132</v>
      </c>
      <c r="F22">
        <v>45988405</v>
      </c>
      <c r="G22" s="1" t="s">
        <v>106</v>
      </c>
      <c r="H22">
        <v>1</v>
      </c>
      <c r="I22" s="1" t="s">
        <v>106</v>
      </c>
      <c r="J22">
        <f t="shared" ca="1" si="0"/>
        <v>3400892405</v>
      </c>
      <c r="K22" s="1" t="s">
        <v>135</v>
      </c>
      <c r="L22" t="str">
        <f t="shared" si="1"/>
        <v>jmontedoro@gmail.com</v>
      </c>
      <c r="M22" s="1" t="s">
        <v>136</v>
      </c>
      <c r="O22" t="str">
        <f t="shared" ca="1" si="2"/>
        <v>INSERT INTO `propietario`( apellido, nombre, dni, estado, telefono, email) VALUES ('MONTEDORO ',"JOAQUIN LISANDRO",45988405,1,3400892405,"jmontedoro@gmail.com");</v>
      </c>
    </row>
    <row r="23" spans="1:15" x14ac:dyDescent="0.3">
      <c r="A23" t="s">
        <v>133</v>
      </c>
      <c r="B23" t="s">
        <v>73</v>
      </c>
      <c r="C23" s="1" t="s">
        <v>134</v>
      </c>
      <c r="D23" t="s">
        <v>145</v>
      </c>
      <c r="E23" s="1" t="s">
        <v>132</v>
      </c>
      <c r="F23">
        <v>46497065</v>
      </c>
      <c r="G23" s="1" t="s">
        <v>106</v>
      </c>
      <c r="H23">
        <v>1</v>
      </c>
      <c r="I23" s="1" t="s">
        <v>106</v>
      </c>
      <c r="J23">
        <f t="shared" ca="1" si="0"/>
        <v>3400865284</v>
      </c>
      <c r="K23" s="1" t="s">
        <v>135</v>
      </c>
      <c r="L23" t="str">
        <f t="shared" si="1"/>
        <v>smuñoz@gmail.com</v>
      </c>
      <c r="M23" s="1" t="s">
        <v>136</v>
      </c>
      <c r="O23" t="str">
        <f t="shared" ca="1" si="2"/>
        <v>INSERT INTO `propietario`( apellido, nombre, dni, estado, telefono, email) VALUES ('MUÑOZ ',"SANTIAGO HERNAN",46497065,1,3400865284,"smuñoz@gmail.com");</v>
      </c>
    </row>
    <row r="24" spans="1:15" x14ac:dyDescent="0.3">
      <c r="A24" t="s">
        <v>133</v>
      </c>
      <c r="B24" t="s">
        <v>74</v>
      </c>
      <c r="C24" s="1" t="s">
        <v>134</v>
      </c>
      <c r="D24" t="s">
        <v>75</v>
      </c>
      <c r="E24" s="1" t="s">
        <v>132</v>
      </c>
      <c r="F24">
        <v>46041085</v>
      </c>
      <c r="G24" s="1" t="s">
        <v>106</v>
      </c>
      <c r="H24">
        <v>1</v>
      </c>
      <c r="I24" s="1" t="s">
        <v>106</v>
      </c>
      <c r="J24">
        <f t="shared" ca="1" si="0"/>
        <v>3400669448</v>
      </c>
      <c r="K24" s="1" t="s">
        <v>135</v>
      </c>
      <c r="L24" t="str">
        <f t="shared" si="1"/>
        <v>vnuñez@gmail.com</v>
      </c>
      <c r="M24" s="1" t="s">
        <v>136</v>
      </c>
      <c r="O24" t="str">
        <f t="shared" ca="1" si="2"/>
        <v>INSERT INTO `propietario`( apellido, nombre, dni, estado, telefono, email) VALUES ('NUÑEZ ',"VALENTIN JAVIER",46041085,1,3400669448,"vnuñez@gmail.com");</v>
      </c>
    </row>
    <row r="25" spans="1:15" x14ac:dyDescent="0.3">
      <c r="A25" t="s">
        <v>133</v>
      </c>
      <c r="B25" t="s">
        <v>16</v>
      </c>
      <c r="C25" s="1" t="s">
        <v>134</v>
      </c>
      <c r="D25" t="s">
        <v>76</v>
      </c>
      <c r="E25" s="1" t="s">
        <v>132</v>
      </c>
      <c r="F25">
        <v>46290891</v>
      </c>
      <c r="G25" s="1" t="s">
        <v>106</v>
      </c>
      <c r="H25">
        <v>1</v>
      </c>
      <c r="I25" s="1" t="s">
        <v>106</v>
      </c>
      <c r="J25">
        <f t="shared" ca="1" si="0"/>
        <v>3400867339</v>
      </c>
      <c r="K25" s="1" t="s">
        <v>135</v>
      </c>
      <c r="L25" t="str">
        <f t="shared" si="1"/>
        <v>mpereira@gmail.com</v>
      </c>
      <c r="M25" s="1" t="s">
        <v>136</v>
      </c>
      <c r="O25" t="str">
        <f t="shared" ca="1" si="2"/>
        <v>INSERT INTO `propietario`( apellido, nombre, dni, estado, telefono, email) VALUES ('PEREIRA ',"MARCOS JOAQUIN",46290891,1,3400867339,"mpereira@gmail.com");</v>
      </c>
    </row>
    <row r="26" spans="1:15" x14ac:dyDescent="0.3">
      <c r="A26" t="s">
        <v>133</v>
      </c>
      <c r="B26" t="s">
        <v>77</v>
      </c>
      <c r="C26" s="1" t="s">
        <v>134</v>
      </c>
      <c r="D26" t="s">
        <v>65</v>
      </c>
      <c r="E26" s="1" t="s">
        <v>132</v>
      </c>
      <c r="F26">
        <v>45827091</v>
      </c>
      <c r="G26" s="1" t="s">
        <v>106</v>
      </c>
      <c r="H26">
        <v>1</v>
      </c>
      <c r="I26" s="1" t="s">
        <v>106</v>
      </c>
      <c r="J26">
        <f t="shared" ca="1" si="0"/>
        <v>3400843512</v>
      </c>
      <c r="K26" s="1" t="s">
        <v>135</v>
      </c>
      <c r="L26" t="str">
        <f t="shared" si="1"/>
        <v>jponce@gmail.com</v>
      </c>
      <c r="M26" s="1" t="s">
        <v>136</v>
      </c>
      <c r="O26" t="str">
        <f t="shared" ca="1" si="2"/>
        <v>INSERT INTO `propietario`( apellido, nombre, dni, estado, telefono, email) VALUES ('PONCE ',"JUAN PABLO",45827091,1,3400843512,"jponce@gmail.com");</v>
      </c>
    </row>
    <row r="27" spans="1:15" x14ac:dyDescent="0.3">
      <c r="A27" t="s">
        <v>133</v>
      </c>
      <c r="B27" t="s">
        <v>78</v>
      </c>
      <c r="C27" s="1" t="s">
        <v>134</v>
      </c>
      <c r="D27" t="s">
        <v>79</v>
      </c>
      <c r="E27" s="1" t="s">
        <v>132</v>
      </c>
      <c r="F27">
        <v>46290891</v>
      </c>
      <c r="G27" s="1" t="s">
        <v>106</v>
      </c>
      <c r="H27">
        <v>1</v>
      </c>
      <c r="I27" s="1" t="s">
        <v>106</v>
      </c>
      <c r="J27">
        <f t="shared" ca="1" si="0"/>
        <v>3400530885</v>
      </c>
      <c r="K27" s="1" t="s">
        <v>135</v>
      </c>
      <c r="L27" t="str">
        <f t="shared" si="1"/>
        <v>rrichaud@gmail.com</v>
      </c>
      <c r="M27" s="1" t="s">
        <v>136</v>
      </c>
      <c r="O27" t="str">
        <f t="shared" ca="1" si="2"/>
        <v>INSERT INTO `propietario`( apellido, nombre, dni, estado, telefono, email) VALUES ('RICHAUD ',"ROMEO",46290891,1,3400530885,"rrichaud@gmail.com");</v>
      </c>
    </row>
    <row r="28" spans="1:15" x14ac:dyDescent="0.3">
      <c r="A28" t="s">
        <v>133</v>
      </c>
      <c r="B28" t="s">
        <v>18</v>
      </c>
      <c r="C28" s="1" t="s">
        <v>134</v>
      </c>
      <c r="D28" t="s">
        <v>80</v>
      </c>
      <c r="E28" s="1" t="s">
        <v>132</v>
      </c>
      <c r="F28">
        <v>46294850</v>
      </c>
      <c r="G28" s="1" t="s">
        <v>106</v>
      </c>
      <c r="H28">
        <v>1</v>
      </c>
      <c r="I28" s="1" t="s">
        <v>106</v>
      </c>
      <c r="J28">
        <f t="shared" ca="1" si="0"/>
        <v>3400696709</v>
      </c>
      <c r="K28" s="1" t="s">
        <v>135</v>
      </c>
      <c r="L28" t="str">
        <f t="shared" si="1"/>
        <v>lrivas@gmail.com</v>
      </c>
      <c r="M28" s="1" t="s">
        <v>136</v>
      </c>
      <c r="O28" t="str">
        <f t="shared" ca="1" si="2"/>
        <v>INSERT INTO `propietario`( apellido, nombre, dni, estado, telefono, email) VALUES ('RIVAS ',"LISANDRO",46294850,1,3400696709,"lrivas@gmail.com");</v>
      </c>
    </row>
    <row r="29" spans="1:15" x14ac:dyDescent="0.3">
      <c r="A29" t="s">
        <v>133</v>
      </c>
      <c r="B29" t="s">
        <v>81</v>
      </c>
      <c r="C29" s="1" t="s">
        <v>134</v>
      </c>
      <c r="D29" t="s">
        <v>82</v>
      </c>
      <c r="E29" s="1" t="s">
        <v>132</v>
      </c>
      <c r="F29">
        <v>46270042</v>
      </c>
      <c r="G29" s="1" t="s">
        <v>106</v>
      </c>
      <c r="H29">
        <v>1</v>
      </c>
      <c r="I29" s="1" t="s">
        <v>106</v>
      </c>
      <c r="J29">
        <f t="shared" ca="1" si="0"/>
        <v>3400628919</v>
      </c>
      <c r="K29" s="1" t="s">
        <v>135</v>
      </c>
      <c r="L29" t="str">
        <f t="shared" si="1"/>
        <v>arodriguez@gmail.com</v>
      </c>
      <c r="M29" s="1" t="s">
        <v>136</v>
      </c>
      <c r="O29" t="str">
        <f t="shared" ca="1" si="2"/>
        <v>INSERT INTO `propietario`( apellido, nombre, dni, estado, telefono, email) VALUES ('RODRIGUEZ ',"AGUSTIN EZEQUIEL",46270042,1,3400628919,"arodriguez@gmail.com");</v>
      </c>
    </row>
    <row r="30" spans="1:15" x14ac:dyDescent="0.3">
      <c r="A30" t="s">
        <v>133</v>
      </c>
      <c r="B30" t="s">
        <v>83</v>
      </c>
      <c r="C30" s="1" t="s">
        <v>134</v>
      </c>
      <c r="D30" t="s">
        <v>84</v>
      </c>
      <c r="E30" s="1" t="s">
        <v>132</v>
      </c>
      <c r="F30">
        <v>46542002</v>
      </c>
      <c r="G30" s="1" t="s">
        <v>106</v>
      </c>
      <c r="H30">
        <v>1</v>
      </c>
      <c r="I30" s="1" t="s">
        <v>106</v>
      </c>
      <c r="J30">
        <f t="shared" ca="1" si="0"/>
        <v>3400549812</v>
      </c>
      <c r="K30" s="1" t="s">
        <v>135</v>
      </c>
      <c r="L30" t="str">
        <f t="shared" si="1"/>
        <v>vrossi@gmail.com</v>
      </c>
      <c r="M30" s="1" t="s">
        <v>136</v>
      </c>
      <c r="O30" t="str">
        <f t="shared" ca="1" si="2"/>
        <v>INSERT INTO `propietario`( apellido, nombre, dni, estado, telefono, email) VALUES ('ROSSI ',"VALENTINO",46542002,1,3400549812,"vrossi@gmail.com");</v>
      </c>
    </row>
    <row r="31" spans="1:15" x14ac:dyDescent="0.3">
      <c r="A31" t="s">
        <v>133</v>
      </c>
      <c r="B31" t="s">
        <v>85</v>
      </c>
      <c r="C31" s="1" t="s">
        <v>134</v>
      </c>
      <c r="D31" t="s">
        <v>146</v>
      </c>
      <c r="E31" s="1" t="s">
        <v>132</v>
      </c>
      <c r="F31">
        <v>46542006</v>
      </c>
      <c r="G31" s="1" t="s">
        <v>106</v>
      </c>
      <c r="H31">
        <v>1</v>
      </c>
      <c r="I31" s="1" t="s">
        <v>106</v>
      </c>
      <c r="J31">
        <f t="shared" ca="1" si="0"/>
        <v>3400728598</v>
      </c>
      <c r="K31" s="1" t="s">
        <v>135</v>
      </c>
      <c r="L31" t="str">
        <f t="shared" si="1"/>
        <v>sruelli@gmail.com</v>
      </c>
      <c r="M31" s="1" t="s">
        <v>136</v>
      </c>
      <c r="O31" t="str">
        <f t="shared" ca="1" si="2"/>
        <v>INSERT INTO `propietario`( apellido, nombre, dni, estado, telefono, email) VALUES ('RUELLI ',"SEBASTIAN DANIEL",46542006,1,3400728598,"sruelli@gmail.com");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8B7F-8DE5-4365-98B9-D244FE1F9999}">
  <dimension ref="A1:W33"/>
  <sheetViews>
    <sheetView tabSelected="1" topLeftCell="B1" workbookViewId="0">
      <selection activeCell="J27" sqref="J27"/>
    </sheetView>
  </sheetViews>
  <sheetFormatPr baseColWidth="10" defaultRowHeight="14.4" x14ac:dyDescent="0.3"/>
  <cols>
    <col min="1" max="1" width="140" bestFit="1" customWidth="1"/>
    <col min="2" max="2" width="3" bestFit="1" customWidth="1"/>
    <col min="3" max="3" width="1.5546875" bestFit="1" customWidth="1"/>
    <col min="4" max="4" width="3" bestFit="1" customWidth="1"/>
    <col min="5" max="5" width="1.5546875" bestFit="1" customWidth="1"/>
    <col min="6" max="6" width="12" bestFit="1" customWidth="1"/>
    <col min="7" max="7" width="2.33203125" bestFit="1" customWidth="1"/>
    <col min="8" max="8" width="16.21875" bestFit="1" customWidth="1"/>
    <col min="9" max="9" width="3.21875" bestFit="1" customWidth="1"/>
    <col min="10" max="10" width="30.44140625" bestFit="1" customWidth="1"/>
    <col min="11" max="11" width="2.33203125" bestFit="1" customWidth="1"/>
    <col min="12" max="12" width="11" bestFit="1" customWidth="1"/>
    <col min="13" max="13" width="1.5546875" bestFit="1" customWidth="1"/>
    <col min="14" max="14" width="10.5546875" bestFit="1" customWidth="1"/>
    <col min="15" max="15" width="1.5546875" bestFit="1" customWidth="1"/>
    <col min="16" max="16" width="10.5546875" bestFit="1" customWidth="1"/>
    <col min="17" max="17" width="1.5546875" bestFit="1" customWidth="1"/>
    <col min="18" max="18" width="2" bestFit="1" customWidth="1"/>
    <col min="19" max="19" width="1.5546875" bestFit="1" customWidth="1"/>
    <col min="20" max="20" width="7" bestFit="1" customWidth="1"/>
    <col min="21" max="21" width="2.21875" bestFit="1" customWidth="1"/>
    <col min="23" max="23" width="140" bestFit="1" customWidth="1"/>
  </cols>
  <sheetData>
    <row r="1" spans="1:23" x14ac:dyDescent="0.3">
      <c r="A1" t="s">
        <v>173</v>
      </c>
      <c r="B1">
        <v>41</v>
      </c>
      <c r="C1" t="s">
        <v>106</v>
      </c>
      <c r="D1">
        <v>60</v>
      </c>
      <c r="E1" t="s">
        <v>106</v>
      </c>
      <c r="F1">
        <f ca="1">+RANDBETWEEN(20000000000,29999999999)</f>
        <v>28102010117</v>
      </c>
      <c r="G1" t="s">
        <v>135</v>
      </c>
      <c r="H1" t="s">
        <v>153</v>
      </c>
      <c r="I1" t="s">
        <v>131</v>
      </c>
      <c r="J1" t="str">
        <f>+CONCATENATE(propietarios!D1," ",propietarios!B1)</f>
        <v>PABLO DANIEL ACOSTA</v>
      </c>
      <c r="K1" t="s">
        <v>132</v>
      </c>
      <c r="L1">
        <v>3400570461</v>
      </c>
      <c r="M1" t="s">
        <v>106</v>
      </c>
      <c r="N1" s="4">
        <v>44717</v>
      </c>
      <c r="O1" t="s">
        <v>106</v>
      </c>
      <c r="P1" s="4">
        <v>45498</v>
      </c>
      <c r="Q1" t="s">
        <v>106</v>
      </c>
      <c r="R1">
        <v>1</v>
      </c>
      <c r="S1" t="s">
        <v>106</v>
      </c>
      <c r="T1">
        <f ca="1">+RANDBETWEEN(60000,200000)</f>
        <v>81382</v>
      </c>
      <c r="U1" t="s">
        <v>105</v>
      </c>
      <c r="W1" t="str">
        <f ca="1">+CONCATENATE(A1,B1,C1,D1,E1,F1,G1,H1,I1,J1,K1,L1,M1,N1,O1,P1,Q1,R1,S1,T1,U1)</f>
        <v>INSERT INTO alquiler(idInquilino, idInmueble, cuitInquilino, lugarTrabajo, nombreGarante, dniGarante, fechaInicio, fechaFin, estado, montoAlquiler) VALUES (41,60,28102010117,"WIKIPEDIA","PABLO DANIEL ACOSTA",3400570461,44717,45498,1,81382);</v>
      </c>
    </row>
    <row r="2" spans="1:23" x14ac:dyDescent="0.3">
      <c r="A2" t="s">
        <v>173</v>
      </c>
      <c r="B2">
        <v>42</v>
      </c>
      <c r="C2" t="s">
        <v>106</v>
      </c>
      <c r="D2">
        <v>61</v>
      </c>
      <c r="E2" t="s">
        <v>106</v>
      </c>
      <c r="F2">
        <f t="shared" ref="F2:F33" ca="1" si="0">+RANDBETWEEN(20000000000,29999999999)</f>
        <v>20052518592</v>
      </c>
      <c r="G2" t="s">
        <v>135</v>
      </c>
      <c r="H2" t="s">
        <v>152</v>
      </c>
      <c r="I2" t="s">
        <v>131</v>
      </c>
      <c r="J2" t="str">
        <f>+CONCATENATE(propietarios!D2," ",propietarios!B2)</f>
        <v>ALAN AGUSTIN AGUILERA</v>
      </c>
      <c r="K2" t="s">
        <v>132</v>
      </c>
      <c r="L2">
        <v>3400553127</v>
      </c>
      <c r="M2" t="s">
        <v>106</v>
      </c>
      <c r="N2" s="5">
        <v>44717</v>
      </c>
      <c r="O2" t="s">
        <v>106</v>
      </c>
      <c r="P2" s="5">
        <v>45498</v>
      </c>
      <c r="Q2" t="s">
        <v>106</v>
      </c>
      <c r="R2">
        <v>1</v>
      </c>
      <c r="S2" t="s">
        <v>106</v>
      </c>
      <c r="T2">
        <f t="shared" ref="T2:T33" ca="1" si="1">+RANDBETWEEN(60000,200000)</f>
        <v>195445</v>
      </c>
      <c r="U2" t="s">
        <v>105</v>
      </c>
      <c r="W2" t="str">
        <f t="shared" ref="W2:W33" ca="1" si="2">+CONCATENATE(A2,B2,C2,D2,E2,F2,G2,H2,I2,J2,K2,L2,M2,N2,O2,P2,Q2,R2,S2,T2,U2)</f>
        <v>INSERT INTO alquiler(idInquilino, idInmueble, cuitInquilino, lugarTrabajo, nombreGarante, dniGarante, fechaInicio, fechaFin, estado, montoAlquiler) VALUES (42,61,20052518592,"GOOGLE","ALAN AGUSTIN AGUILERA",3400553127,44717,45498,1,195445);</v>
      </c>
    </row>
    <row r="3" spans="1:23" x14ac:dyDescent="0.3">
      <c r="A3" t="s">
        <v>173</v>
      </c>
      <c r="B3">
        <v>43</v>
      </c>
      <c r="C3" t="s">
        <v>106</v>
      </c>
      <c r="D3">
        <v>62</v>
      </c>
      <c r="E3" t="s">
        <v>106</v>
      </c>
      <c r="F3">
        <f t="shared" ca="1" si="0"/>
        <v>29829431051</v>
      </c>
      <c r="G3" t="s">
        <v>135</v>
      </c>
      <c r="H3" t="s">
        <v>154</v>
      </c>
      <c r="I3" t="s">
        <v>131</v>
      </c>
      <c r="J3" t="str">
        <f>+CONCATENATE(propietarios!D3," ",propietarios!B3)</f>
        <v>ESTEFANO ALLIONE</v>
      </c>
      <c r="K3" t="s">
        <v>132</v>
      </c>
      <c r="L3">
        <v>3400635799</v>
      </c>
      <c r="M3" t="s">
        <v>106</v>
      </c>
      <c r="N3" s="4">
        <v>45210</v>
      </c>
      <c r="O3" t="s">
        <v>106</v>
      </c>
      <c r="P3" s="4">
        <v>45220</v>
      </c>
      <c r="Q3" t="s">
        <v>106</v>
      </c>
      <c r="R3">
        <v>1</v>
      </c>
      <c r="S3" t="s">
        <v>106</v>
      </c>
      <c r="T3">
        <f t="shared" ca="1" si="1"/>
        <v>180712</v>
      </c>
      <c r="U3" t="s">
        <v>105</v>
      </c>
      <c r="W3" t="str">
        <f t="shared" ca="1" si="2"/>
        <v>INSERT INTO alquiler(idInquilino, idInmueble, cuitInquilino, lugarTrabajo, nombreGarante, dniGarante, fechaInicio, fechaFin, estado, montoAlquiler) VALUES (43,62,29829431051,"GM","ESTEFANO ALLIONE",3400635799,45210,45220,1,180712);</v>
      </c>
    </row>
    <row r="4" spans="1:23" x14ac:dyDescent="0.3">
      <c r="A4" t="s">
        <v>173</v>
      </c>
      <c r="B4">
        <v>44</v>
      </c>
      <c r="C4" t="s">
        <v>106</v>
      </c>
      <c r="D4">
        <v>63</v>
      </c>
      <c r="E4" t="s">
        <v>106</v>
      </c>
      <c r="F4">
        <f t="shared" ca="1" si="0"/>
        <v>26461776658</v>
      </c>
      <c r="G4" t="s">
        <v>135</v>
      </c>
      <c r="H4" t="s">
        <v>155</v>
      </c>
      <c r="I4" t="s">
        <v>131</v>
      </c>
      <c r="J4" t="str">
        <f>+CONCATENATE(propietarios!D4," ",propietarios!B4)</f>
        <v>GUIDO IVAN BARCOS</v>
      </c>
      <c r="K4" t="s">
        <v>132</v>
      </c>
      <c r="L4">
        <v>3400791359</v>
      </c>
      <c r="M4" t="s">
        <v>106</v>
      </c>
      <c r="N4" s="5">
        <v>45203</v>
      </c>
      <c r="O4" t="s">
        <v>106</v>
      </c>
      <c r="P4" s="5">
        <v>45230</v>
      </c>
      <c r="Q4" t="s">
        <v>106</v>
      </c>
      <c r="R4">
        <v>1</v>
      </c>
      <c r="S4" t="s">
        <v>106</v>
      </c>
      <c r="T4">
        <f t="shared" ca="1" si="1"/>
        <v>82735</v>
      </c>
      <c r="U4" t="s">
        <v>105</v>
      </c>
      <c r="W4" t="str">
        <f t="shared" ca="1" si="2"/>
        <v>INSERT INTO alquiler(idInquilino, idInmueble, cuitInquilino, lugarTrabajo, nombreGarante, dniGarante, fechaInicio, fechaFin, estado, montoAlquiler) VALUES (44,63,26461776658,"TERNIUM","GUIDO IVAN BARCOS",3400791359,45203,45230,1,82735);</v>
      </c>
    </row>
    <row r="5" spans="1:23" x14ac:dyDescent="0.3">
      <c r="A5" t="s">
        <v>173</v>
      </c>
      <c r="B5">
        <v>45</v>
      </c>
      <c r="C5" t="s">
        <v>106</v>
      </c>
      <c r="D5">
        <v>64</v>
      </c>
      <c r="E5" t="s">
        <v>106</v>
      </c>
      <c r="F5">
        <f t="shared" ca="1" si="0"/>
        <v>23238006282</v>
      </c>
      <c r="G5" t="s">
        <v>135</v>
      </c>
      <c r="H5" t="s">
        <v>156</v>
      </c>
      <c r="I5" t="s">
        <v>131</v>
      </c>
      <c r="J5" t="str">
        <f>+CONCATENATE(propietarios!D5," ",propietarios!B5)</f>
        <v>RENZO NICOLAS BAYER</v>
      </c>
      <c r="K5" t="s">
        <v>132</v>
      </c>
      <c r="L5">
        <v>3400804062</v>
      </c>
      <c r="M5" t="s">
        <v>106</v>
      </c>
      <c r="N5" s="4">
        <v>45201</v>
      </c>
      <c r="O5" t="s">
        <v>106</v>
      </c>
      <c r="P5" s="4">
        <v>45946</v>
      </c>
      <c r="Q5" t="s">
        <v>106</v>
      </c>
      <c r="R5">
        <v>1</v>
      </c>
      <c r="S5" t="s">
        <v>106</v>
      </c>
      <c r="T5">
        <f t="shared" ca="1" si="1"/>
        <v>108254</v>
      </c>
      <c r="U5" t="s">
        <v>105</v>
      </c>
      <c r="W5" t="str">
        <f t="shared" ca="1" si="2"/>
        <v>INSERT INTO alquiler(idInquilino, idInmueble, cuitInquilino, lugarTrabajo, nombreGarante, dniGarante, fechaInicio, fechaFin, estado, montoAlquiler) VALUES (45,64,23238006282,"ACINDAR","RENZO NICOLAS BAYER",3400804062,45201,45946,1,108254);</v>
      </c>
    </row>
    <row r="6" spans="1:23" x14ac:dyDescent="0.3">
      <c r="A6" t="s">
        <v>173</v>
      </c>
      <c r="B6">
        <v>46</v>
      </c>
      <c r="C6" t="s">
        <v>106</v>
      </c>
      <c r="D6">
        <v>65</v>
      </c>
      <c r="E6" t="s">
        <v>106</v>
      </c>
      <c r="F6">
        <f t="shared" ca="1" si="0"/>
        <v>26619545562</v>
      </c>
      <c r="G6" t="s">
        <v>135</v>
      </c>
      <c r="H6" t="s">
        <v>157</v>
      </c>
      <c r="I6" t="s">
        <v>131</v>
      </c>
      <c r="J6" t="str">
        <f>+CONCATENATE(propietarios!D6," ",propietarios!B6)</f>
        <v>FACUNDO BRACHET</v>
      </c>
      <c r="K6" t="s">
        <v>132</v>
      </c>
      <c r="L6">
        <v>3400698258</v>
      </c>
      <c r="M6" t="s">
        <v>106</v>
      </c>
      <c r="N6" s="5">
        <v>44717</v>
      </c>
      <c r="O6" t="s">
        <v>106</v>
      </c>
      <c r="P6" s="4">
        <v>45498</v>
      </c>
      <c r="Q6" t="s">
        <v>106</v>
      </c>
      <c r="R6">
        <v>1</v>
      </c>
      <c r="S6" t="s">
        <v>106</v>
      </c>
      <c r="T6">
        <f t="shared" ca="1" si="1"/>
        <v>171583</v>
      </c>
      <c r="U6" t="s">
        <v>105</v>
      </c>
      <c r="W6" t="str">
        <f t="shared" ca="1" si="2"/>
        <v>INSERT INTO alquiler(idInquilino, idInmueble, cuitInquilino, lugarTrabajo, nombreGarante, dniGarante, fechaInicio, fechaFin, estado, montoAlquiler) VALUES (46,65,26619545562,"TECNAP","FACUNDO BRACHET",3400698258,44717,45498,1,171583);</v>
      </c>
    </row>
    <row r="7" spans="1:23" x14ac:dyDescent="0.3">
      <c r="A7" t="s">
        <v>173</v>
      </c>
      <c r="B7">
        <v>48</v>
      </c>
      <c r="C7" t="s">
        <v>106</v>
      </c>
      <c r="D7">
        <v>66</v>
      </c>
      <c r="E7" t="s">
        <v>106</v>
      </c>
      <c r="F7">
        <f t="shared" ca="1" si="0"/>
        <v>25251677931</v>
      </c>
      <c r="G7" t="s">
        <v>135</v>
      </c>
      <c r="H7" t="s">
        <v>158</v>
      </c>
      <c r="I7" t="s">
        <v>131</v>
      </c>
      <c r="J7" t="str">
        <f>+CONCATENATE(propietarios!D7," ",propietarios!B7)</f>
        <v>JOAQUAN MATIAS BULLANO</v>
      </c>
      <c r="K7" t="s">
        <v>132</v>
      </c>
      <c r="L7">
        <v>3400774037</v>
      </c>
      <c r="M7" t="s">
        <v>106</v>
      </c>
      <c r="N7" s="4">
        <v>45210</v>
      </c>
      <c r="O7" t="s">
        <v>106</v>
      </c>
      <c r="P7" s="5">
        <v>45498</v>
      </c>
      <c r="Q7" t="s">
        <v>106</v>
      </c>
      <c r="R7">
        <v>1</v>
      </c>
      <c r="S7" t="s">
        <v>106</v>
      </c>
      <c r="T7">
        <f t="shared" ca="1" si="1"/>
        <v>152805</v>
      </c>
      <c r="U7" t="s">
        <v>105</v>
      </c>
      <c r="W7" t="str">
        <f t="shared" ca="1" si="2"/>
        <v>INSERT INTO alquiler(idInquilino, idInmueble, cuitInquilino, lugarTrabajo, nombreGarante, dniGarante, fechaInicio, fechaFin, estado, montoAlquiler) VALUES (48,66,25251677931,"ACERBRAG","JOAQUAN MATIAS BULLANO",3400774037,45210,45498,1,152805);</v>
      </c>
    </row>
    <row r="8" spans="1:23" x14ac:dyDescent="0.3">
      <c r="A8" t="s">
        <v>173</v>
      </c>
      <c r="B8">
        <v>49</v>
      </c>
      <c r="C8" t="s">
        <v>106</v>
      </c>
      <c r="D8">
        <v>67</v>
      </c>
      <c r="E8" t="s">
        <v>106</v>
      </c>
      <c r="F8">
        <f t="shared" ca="1" si="0"/>
        <v>29886783363</v>
      </c>
      <c r="G8" t="s">
        <v>135</v>
      </c>
      <c r="H8" t="s">
        <v>159</v>
      </c>
      <c r="I8" t="s">
        <v>131</v>
      </c>
      <c r="J8" t="str">
        <f>+CONCATENATE(propietarios!D8," ",propietarios!B8)</f>
        <v>MATEO MARIANO CAPPELLETTI</v>
      </c>
      <c r="K8" t="s">
        <v>132</v>
      </c>
      <c r="L8">
        <v>3400782745</v>
      </c>
      <c r="M8" t="s">
        <v>106</v>
      </c>
      <c r="N8" s="5">
        <v>45203</v>
      </c>
      <c r="O8" t="s">
        <v>106</v>
      </c>
      <c r="P8" s="4">
        <v>45220</v>
      </c>
      <c r="Q8" t="s">
        <v>106</v>
      </c>
      <c r="R8">
        <v>1</v>
      </c>
      <c r="S8" t="s">
        <v>106</v>
      </c>
      <c r="T8">
        <f t="shared" ca="1" si="1"/>
        <v>117286</v>
      </c>
      <c r="U8" t="s">
        <v>105</v>
      </c>
      <c r="W8" t="str">
        <f t="shared" ca="1" si="2"/>
        <v>INSERT INTO alquiler(idInquilino, idInmueble, cuitInquilino, lugarTrabajo, nombreGarante, dniGarante, fechaInicio, fechaFin, estado, montoAlquiler) VALUES (49,67,29886783363,"NETBEANS","MATEO MARIANO CAPPELLETTI",3400782745,45203,45220,1,117286);</v>
      </c>
    </row>
    <row r="9" spans="1:23" x14ac:dyDescent="0.3">
      <c r="A9" t="s">
        <v>173</v>
      </c>
      <c r="B9">
        <v>51</v>
      </c>
      <c r="C9" t="s">
        <v>106</v>
      </c>
      <c r="D9">
        <v>68</v>
      </c>
      <c r="E9" t="s">
        <v>106</v>
      </c>
      <c r="F9">
        <f t="shared" ca="1" si="0"/>
        <v>24595479977</v>
      </c>
      <c r="G9" t="s">
        <v>135</v>
      </c>
      <c r="H9" t="s">
        <v>160</v>
      </c>
      <c r="I9" t="s">
        <v>131</v>
      </c>
      <c r="J9" t="str">
        <f>+CONCATENATE(propietarios!D9," ",propietarios!B9)</f>
        <v>VALENTIN CARASSAI</v>
      </c>
      <c r="K9" t="s">
        <v>132</v>
      </c>
      <c r="L9">
        <v>3400811041</v>
      </c>
      <c r="M9" t="s">
        <v>106</v>
      </c>
      <c r="N9" s="4">
        <v>45201</v>
      </c>
      <c r="O9" t="s">
        <v>106</v>
      </c>
      <c r="P9" s="5">
        <v>45230</v>
      </c>
      <c r="Q9" t="s">
        <v>106</v>
      </c>
      <c r="R9">
        <v>1</v>
      </c>
      <c r="S9" t="s">
        <v>106</v>
      </c>
      <c r="T9">
        <f t="shared" ca="1" si="1"/>
        <v>97361</v>
      </c>
      <c r="U9" t="s">
        <v>105</v>
      </c>
      <c r="W9" t="str">
        <f t="shared" ca="1" si="2"/>
        <v>INSERT INTO alquiler(idInquilino, idInmueble, cuitInquilino, lugarTrabajo, nombreGarante, dniGarante, fechaInicio, fechaFin, estado, montoAlquiler) VALUES (51,68,24595479977,"JAVA","VALENTIN CARASSAI",3400811041,45201,45230,1,97361);</v>
      </c>
    </row>
    <row r="10" spans="1:23" x14ac:dyDescent="0.3">
      <c r="A10" t="s">
        <v>173</v>
      </c>
      <c r="B10">
        <v>52</v>
      </c>
      <c r="C10" t="s">
        <v>106</v>
      </c>
      <c r="D10">
        <v>69</v>
      </c>
      <c r="E10" t="s">
        <v>106</v>
      </c>
      <c r="F10">
        <f t="shared" ca="1" si="0"/>
        <v>20999192609</v>
      </c>
      <c r="G10" t="s">
        <v>135</v>
      </c>
      <c r="H10" t="s">
        <v>152</v>
      </c>
      <c r="I10" t="s">
        <v>131</v>
      </c>
      <c r="J10" t="str">
        <f>+CONCATENATE(propietarios!D10," ",propietarios!B10)</f>
        <v>FABRICIO JESUS CUCCIOLETTA</v>
      </c>
      <c r="K10" t="s">
        <v>132</v>
      </c>
      <c r="L10">
        <v>3400515908</v>
      </c>
      <c r="M10" t="s">
        <v>106</v>
      </c>
      <c r="N10" s="4">
        <v>44717</v>
      </c>
      <c r="O10" t="s">
        <v>106</v>
      </c>
      <c r="P10" s="4">
        <v>45946</v>
      </c>
      <c r="Q10" t="s">
        <v>106</v>
      </c>
      <c r="R10">
        <v>1</v>
      </c>
      <c r="S10" t="s">
        <v>106</v>
      </c>
      <c r="T10">
        <f t="shared" ca="1" si="1"/>
        <v>172003</v>
      </c>
      <c r="U10" t="s">
        <v>105</v>
      </c>
      <c r="W10" t="str">
        <f t="shared" ca="1" si="2"/>
        <v>INSERT INTO alquiler(idInquilino, idInmueble, cuitInquilino, lugarTrabajo, nombreGarante, dniGarante, fechaInicio, fechaFin, estado, montoAlquiler) VALUES (52,69,20999192609,"GOOGLE","FABRICIO JESUS CUCCIOLETTA",3400515908,44717,45946,1,172003);</v>
      </c>
    </row>
    <row r="11" spans="1:23" x14ac:dyDescent="0.3">
      <c r="A11" t="s">
        <v>173</v>
      </c>
      <c r="B11">
        <v>53</v>
      </c>
      <c r="C11" t="s">
        <v>106</v>
      </c>
      <c r="D11">
        <v>70</v>
      </c>
      <c r="E11" t="s">
        <v>106</v>
      </c>
      <c r="F11">
        <f t="shared" ca="1" si="0"/>
        <v>25856439907</v>
      </c>
      <c r="G11" t="s">
        <v>135</v>
      </c>
      <c r="H11" t="s">
        <v>161</v>
      </c>
      <c r="I11" t="s">
        <v>131</v>
      </c>
      <c r="J11" t="str">
        <f>+CONCATENATE(propietarios!D11," ",propietarios!B11)</f>
        <v>FRANCO DOSE</v>
      </c>
      <c r="K11" t="s">
        <v>132</v>
      </c>
      <c r="L11">
        <v>3400780414</v>
      </c>
      <c r="M11" t="s">
        <v>106</v>
      </c>
      <c r="N11" s="5">
        <v>44717</v>
      </c>
      <c r="O11" t="s">
        <v>106</v>
      </c>
      <c r="P11" s="4">
        <v>45498</v>
      </c>
      <c r="Q11" t="s">
        <v>106</v>
      </c>
      <c r="R11">
        <v>1</v>
      </c>
      <c r="S11" t="s">
        <v>106</v>
      </c>
      <c r="T11">
        <f t="shared" ca="1" si="1"/>
        <v>177949</v>
      </c>
      <c r="U11" t="s">
        <v>105</v>
      </c>
      <c r="W11" t="str">
        <f t="shared" ca="1" si="2"/>
        <v>INSERT INTO alquiler(idInquilino, idInmueble, cuitInquilino, lugarTrabajo, nombreGarante, dniGarante, fechaInicio, fechaFin, estado, montoAlquiler) VALUES (53,70,25856439907,"QR COWORKING","FRANCO DOSE",3400780414,44717,45498,1,177949);</v>
      </c>
    </row>
    <row r="12" spans="1:23" x14ac:dyDescent="0.3">
      <c r="A12" t="s">
        <v>173</v>
      </c>
      <c r="B12">
        <v>54</v>
      </c>
      <c r="C12" t="s">
        <v>106</v>
      </c>
      <c r="D12">
        <v>71</v>
      </c>
      <c r="E12" t="s">
        <v>106</v>
      </c>
      <c r="F12">
        <f t="shared" ca="1" si="0"/>
        <v>27041753294</v>
      </c>
      <c r="G12" t="s">
        <v>135</v>
      </c>
      <c r="H12" t="s">
        <v>162</v>
      </c>
      <c r="I12" t="s">
        <v>131</v>
      </c>
      <c r="J12" t="str">
        <f>+CONCATENATE(propietarios!D12," ",propietarios!B12)</f>
        <v>TOMAS BAUTISTA ESTIBIARRIA</v>
      </c>
      <c r="K12" t="s">
        <v>132</v>
      </c>
      <c r="L12">
        <v>3400566963</v>
      </c>
      <c r="M12" t="s">
        <v>106</v>
      </c>
      <c r="N12" s="4">
        <v>45210</v>
      </c>
      <c r="O12" t="s">
        <v>106</v>
      </c>
      <c r="P12" s="5">
        <v>45498</v>
      </c>
      <c r="Q12" t="s">
        <v>106</v>
      </c>
      <c r="R12">
        <v>1</v>
      </c>
      <c r="S12" t="s">
        <v>106</v>
      </c>
      <c r="T12">
        <f t="shared" ca="1" si="1"/>
        <v>145460</v>
      </c>
      <c r="U12" t="s">
        <v>105</v>
      </c>
      <c r="W12" t="str">
        <f t="shared" ca="1" si="2"/>
        <v>INSERT INTO alquiler(idInquilino, idInmueble, cuitInquilino, lugarTrabajo, nombreGarante, dniGarante, fechaInicio, fechaFin, estado, montoAlquiler) VALUES (54,71,27041753294,"MUNICIPIO SN","TOMAS BAUTISTA ESTIBIARRIA",3400566963,45210,45498,1,145460);</v>
      </c>
    </row>
    <row r="13" spans="1:23" x14ac:dyDescent="0.3">
      <c r="A13" t="s">
        <v>173</v>
      </c>
      <c r="B13">
        <v>55</v>
      </c>
      <c r="C13" t="s">
        <v>106</v>
      </c>
      <c r="D13">
        <v>72</v>
      </c>
      <c r="E13" t="s">
        <v>106</v>
      </c>
      <c r="F13">
        <f t="shared" ca="1" si="0"/>
        <v>20284606851</v>
      </c>
      <c r="G13" t="s">
        <v>135</v>
      </c>
      <c r="H13" t="s">
        <v>163</v>
      </c>
      <c r="I13" t="s">
        <v>131</v>
      </c>
      <c r="J13" t="str">
        <f>+CONCATENATE(propietarios!D13," ",propietarios!B13)</f>
        <v>TIAGO SEBASTIAN FARIAS</v>
      </c>
      <c r="K13" t="s">
        <v>132</v>
      </c>
      <c r="L13">
        <v>3400775686</v>
      </c>
      <c r="M13" t="s">
        <v>106</v>
      </c>
      <c r="N13" s="5">
        <v>45203</v>
      </c>
      <c r="O13" t="s">
        <v>106</v>
      </c>
      <c r="P13" s="4">
        <v>45220</v>
      </c>
      <c r="Q13" t="s">
        <v>106</v>
      </c>
      <c r="R13">
        <v>1</v>
      </c>
      <c r="S13" t="s">
        <v>106</v>
      </c>
      <c r="T13">
        <f t="shared" ca="1" si="1"/>
        <v>179697</v>
      </c>
      <c r="U13" t="s">
        <v>105</v>
      </c>
      <c r="W13" t="str">
        <f t="shared" ca="1" si="2"/>
        <v>INSERT INTO alquiler(idInquilino, idInmueble, cuitInquilino, lugarTrabajo, nombreGarante, dniGarante, fechaInicio, fechaFin, estado, montoAlquiler) VALUES (55,72,20284606851,"MUNICIPIO VC","TIAGO SEBASTIAN FARIAS",3400775686,45203,45220,1,179697);</v>
      </c>
    </row>
    <row r="14" spans="1:23" x14ac:dyDescent="0.3">
      <c r="A14" t="s">
        <v>173</v>
      </c>
      <c r="B14">
        <v>56</v>
      </c>
      <c r="C14" t="s">
        <v>106</v>
      </c>
      <c r="D14">
        <v>73</v>
      </c>
      <c r="E14" t="s">
        <v>106</v>
      </c>
      <c r="F14">
        <f t="shared" ca="1" si="0"/>
        <v>29945920963</v>
      </c>
      <c r="G14" t="s">
        <v>135</v>
      </c>
      <c r="H14" t="s">
        <v>164</v>
      </c>
      <c r="I14" t="s">
        <v>131</v>
      </c>
      <c r="J14" t="str">
        <f>+CONCATENATE(propietarios!D14," ",propietarios!B14)</f>
        <v>SANTIAGO NICOLAS GAMARRA</v>
      </c>
      <c r="K14" t="s">
        <v>132</v>
      </c>
      <c r="L14">
        <v>3400536734</v>
      </c>
      <c r="M14" t="s">
        <v>106</v>
      </c>
      <c r="N14" s="4">
        <v>45201</v>
      </c>
      <c r="O14" t="s">
        <v>106</v>
      </c>
      <c r="P14" s="5">
        <v>45230</v>
      </c>
      <c r="Q14" t="s">
        <v>106</v>
      </c>
      <c r="R14">
        <v>1</v>
      </c>
      <c r="S14" t="s">
        <v>106</v>
      </c>
      <c r="T14">
        <f t="shared" ca="1" si="1"/>
        <v>127499</v>
      </c>
      <c r="U14" t="s">
        <v>105</v>
      </c>
      <c r="W14" t="str">
        <f t="shared" ca="1" si="2"/>
        <v>INSERT INTO alquiler(idInquilino, idInmueble, cuitInquilino, lugarTrabajo, nombreGarante, dniGarante, fechaInicio, fechaFin, estado, montoAlquiler) VALUES (56,73,29945920963,"PLANTIUM","SANTIAGO NICOLAS GAMARRA",3400536734,45201,45230,1,127499);</v>
      </c>
    </row>
    <row r="15" spans="1:23" x14ac:dyDescent="0.3">
      <c r="A15" t="s">
        <v>173</v>
      </c>
      <c r="B15">
        <v>57</v>
      </c>
      <c r="C15" t="s">
        <v>106</v>
      </c>
      <c r="D15">
        <v>74</v>
      </c>
      <c r="E15" t="s">
        <v>106</v>
      </c>
      <c r="F15">
        <f t="shared" ca="1" si="0"/>
        <v>25951161475</v>
      </c>
      <c r="G15" t="s">
        <v>135</v>
      </c>
      <c r="H15" t="s">
        <v>165</v>
      </c>
      <c r="I15" t="s">
        <v>131</v>
      </c>
      <c r="J15" t="str">
        <f>+CONCATENATE(propietarios!D15," ",propietarios!B15)</f>
        <v>ENZO EDUARDO GOMEZ</v>
      </c>
      <c r="K15" t="s">
        <v>132</v>
      </c>
      <c r="L15">
        <v>3400673618</v>
      </c>
      <c r="M15" t="s">
        <v>106</v>
      </c>
      <c r="N15" s="5">
        <v>44717</v>
      </c>
      <c r="O15" t="s">
        <v>106</v>
      </c>
      <c r="P15" s="4">
        <v>45946</v>
      </c>
      <c r="Q15" t="s">
        <v>106</v>
      </c>
      <c r="R15">
        <v>1</v>
      </c>
      <c r="S15" t="s">
        <v>106</v>
      </c>
      <c r="T15">
        <f t="shared" ca="1" si="1"/>
        <v>109883</v>
      </c>
      <c r="U15" t="s">
        <v>105</v>
      </c>
      <c r="W15" t="str">
        <f t="shared" ca="1" si="2"/>
        <v>INSERT INTO alquiler(idInquilino, idInmueble, cuitInquilino, lugarTrabajo, nombreGarante, dniGarante, fechaInicio, fechaFin, estado, montoAlquiler) VALUES (57,74,25951161475,"CILSA","ENZO EDUARDO GOMEZ",3400673618,44717,45946,1,109883);</v>
      </c>
    </row>
    <row r="16" spans="1:23" x14ac:dyDescent="0.3">
      <c r="A16" t="s">
        <v>173</v>
      </c>
      <c r="B16">
        <v>58</v>
      </c>
      <c r="C16" t="s">
        <v>106</v>
      </c>
      <c r="D16">
        <v>75</v>
      </c>
      <c r="E16" t="s">
        <v>106</v>
      </c>
      <c r="F16">
        <f t="shared" ca="1" si="0"/>
        <v>20338383698</v>
      </c>
      <c r="G16" t="s">
        <v>135</v>
      </c>
      <c r="H16" t="s">
        <v>166</v>
      </c>
      <c r="I16" t="s">
        <v>131</v>
      </c>
      <c r="J16" t="str">
        <f>+CONCATENATE(propietarios!D16," ",propietarios!B16)</f>
        <v>FAUSTO MACIEL</v>
      </c>
      <c r="K16" t="s">
        <v>132</v>
      </c>
      <c r="L16">
        <v>3400801240</v>
      </c>
      <c r="M16" t="s">
        <v>106</v>
      </c>
      <c r="N16" s="4">
        <v>45210</v>
      </c>
      <c r="O16" t="s">
        <v>106</v>
      </c>
      <c r="P16" s="4">
        <v>45498</v>
      </c>
      <c r="Q16" t="s">
        <v>106</v>
      </c>
      <c r="R16">
        <v>1</v>
      </c>
      <c r="S16" t="s">
        <v>106</v>
      </c>
      <c r="T16">
        <f t="shared" ca="1" si="1"/>
        <v>67473</v>
      </c>
      <c r="U16" t="s">
        <v>105</v>
      </c>
      <c r="W16" t="str">
        <f t="shared" ca="1" si="2"/>
        <v>INSERT INTO alquiler(idInquilino, idInmueble, cuitInquilino, lugarTrabajo, nombreGarante, dniGarante, fechaInicio, fechaFin, estado, montoAlquiler) VALUES (58,75,20338383698,"JARDINERO","FAUSTO MACIEL",3400801240,45210,45498,1,67473);</v>
      </c>
    </row>
    <row r="17" spans="1:23" x14ac:dyDescent="0.3">
      <c r="A17" t="s">
        <v>173</v>
      </c>
      <c r="B17">
        <v>59</v>
      </c>
      <c r="C17" t="s">
        <v>106</v>
      </c>
      <c r="D17">
        <v>76</v>
      </c>
      <c r="E17" t="s">
        <v>106</v>
      </c>
      <c r="F17">
        <f t="shared" ca="1" si="0"/>
        <v>29197677141</v>
      </c>
      <c r="G17" t="s">
        <v>135</v>
      </c>
      <c r="H17" t="s">
        <v>167</v>
      </c>
      <c r="I17" t="s">
        <v>131</v>
      </c>
      <c r="J17" t="str">
        <f>+CONCATENATE(propietarios!D17," ",propietarios!B17)</f>
        <v>FACUNDO DAMIAN MALDONADO</v>
      </c>
      <c r="K17" t="s">
        <v>132</v>
      </c>
      <c r="L17">
        <v>3400872035</v>
      </c>
      <c r="M17" t="s">
        <v>106</v>
      </c>
      <c r="N17" s="5">
        <v>45203</v>
      </c>
      <c r="O17" t="s">
        <v>106</v>
      </c>
      <c r="P17" s="5">
        <v>45498</v>
      </c>
      <c r="Q17" t="s">
        <v>106</v>
      </c>
      <c r="R17">
        <v>1</v>
      </c>
      <c r="S17" t="s">
        <v>106</v>
      </c>
      <c r="T17">
        <f t="shared" ca="1" si="1"/>
        <v>148910</v>
      </c>
      <c r="U17" t="s">
        <v>105</v>
      </c>
      <c r="W17" t="str">
        <f t="shared" ca="1" si="2"/>
        <v>INSERT INTO alquiler(idInquilino, idInmueble, cuitInquilino, lugarTrabajo, nombreGarante, dniGarante, fechaInicio, fechaFin, estado, montoAlquiler) VALUES (59,76,29197677141,"ASADITO","FACUNDO DAMIAN MALDONADO",3400872035,45203,45498,1,148910);</v>
      </c>
    </row>
    <row r="18" spans="1:23" x14ac:dyDescent="0.3">
      <c r="A18" t="s">
        <v>173</v>
      </c>
      <c r="B18">
        <v>60</v>
      </c>
      <c r="C18" t="s">
        <v>106</v>
      </c>
      <c r="D18">
        <v>77</v>
      </c>
      <c r="E18" t="s">
        <v>106</v>
      </c>
      <c r="F18">
        <f t="shared" ca="1" si="0"/>
        <v>23280535926</v>
      </c>
      <c r="G18" t="s">
        <v>135</v>
      </c>
      <c r="H18" t="s">
        <v>168</v>
      </c>
      <c r="I18" t="s">
        <v>131</v>
      </c>
      <c r="J18" t="str">
        <f>+CONCATENATE(propietarios!D18," ",propietarios!B18)</f>
        <v>JUAN PABLO MARI</v>
      </c>
      <c r="K18" t="s">
        <v>132</v>
      </c>
      <c r="L18">
        <v>3400624891</v>
      </c>
      <c r="M18" t="s">
        <v>106</v>
      </c>
      <c r="N18" s="4">
        <v>45201</v>
      </c>
      <c r="O18" t="s">
        <v>106</v>
      </c>
      <c r="P18" s="4">
        <v>45220</v>
      </c>
      <c r="Q18" t="s">
        <v>106</v>
      </c>
      <c r="R18">
        <v>1</v>
      </c>
      <c r="S18" t="s">
        <v>106</v>
      </c>
      <c r="T18">
        <f t="shared" ca="1" si="1"/>
        <v>113356</v>
      </c>
      <c r="U18" t="s">
        <v>105</v>
      </c>
      <c r="W18" t="str">
        <f t="shared" ca="1" si="2"/>
        <v>INSERT INTO alquiler(idInquilino, idInmueble, cuitInquilino, lugarTrabajo, nombreGarante, dniGarante, fechaInicio, fechaFin, estado, montoAlquiler) VALUES (60,77,23280535926,"VERDUMAT","JUAN PABLO MARI",3400624891,45201,45220,1,113356);</v>
      </c>
    </row>
    <row r="19" spans="1:23" x14ac:dyDescent="0.3">
      <c r="A19" t="s">
        <v>173</v>
      </c>
      <c r="B19">
        <v>61</v>
      </c>
      <c r="C19" t="s">
        <v>106</v>
      </c>
      <c r="D19">
        <v>78</v>
      </c>
      <c r="E19" t="s">
        <v>106</v>
      </c>
      <c r="F19">
        <f t="shared" ca="1" si="0"/>
        <v>29287006232</v>
      </c>
      <c r="G19" t="s">
        <v>135</v>
      </c>
      <c r="H19" t="s">
        <v>169</v>
      </c>
      <c r="I19" t="s">
        <v>131</v>
      </c>
      <c r="J19" t="str">
        <f>+CONCATENATE(propietarios!D19," ",propietarios!B19)</f>
        <v>MAXIMO VALENTIN MARRON</v>
      </c>
      <c r="K19" t="s">
        <v>132</v>
      </c>
      <c r="L19">
        <v>3400816819</v>
      </c>
      <c r="M19" t="s">
        <v>106</v>
      </c>
      <c r="N19" s="4">
        <v>44717</v>
      </c>
      <c r="O19" t="s">
        <v>106</v>
      </c>
      <c r="P19" s="5">
        <v>45230</v>
      </c>
      <c r="Q19" t="s">
        <v>106</v>
      </c>
      <c r="R19">
        <v>1</v>
      </c>
      <c r="S19" t="s">
        <v>106</v>
      </c>
      <c r="T19">
        <f t="shared" ca="1" si="1"/>
        <v>176647</v>
      </c>
      <c r="U19" t="s">
        <v>105</v>
      </c>
      <c r="W19" t="str">
        <f t="shared" ca="1" si="2"/>
        <v>INSERT INTO alquiler(idInquilino, idInmueble, cuitInquilino, lugarTrabajo, nombreGarante, dniGarante, fechaInicio, fechaFin, estado, montoAlquiler) VALUES (61,78,29287006232,"MORRO","MAXIMO VALENTIN MARRON",3400816819,44717,45230,1,176647);</v>
      </c>
    </row>
    <row r="20" spans="1:23" x14ac:dyDescent="0.3">
      <c r="A20" t="s">
        <v>173</v>
      </c>
      <c r="B20">
        <v>62</v>
      </c>
      <c r="C20" t="s">
        <v>106</v>
      </c>
      <c r="D20">
        <v>79</v>
      </c>
      <c r="E20" t="s">
        <v>106</v>
      </c>
      <c r="F20">
        <f t="shared" ca="1" si="0"/>
        <v>27833301586</v>
      </c>
      <c r="G20" t="s">
        <v>135</v>
      </c>
      <c r="H20" t="s">
        <v>170</v>
      </c>
      <c r="I20" t="s">
        <v>131</v>
      </c>
      <c r="J20" t="str">
        <f>+CONCATENATE(propietarios!D20," ",propietarios!B20)</f>
        <v>PABLO EZEQUIEL MEDINA</v>
      </c>
      <c r="K20" t="s">
        <v>132</v>
      </c>
      <c r="L20">
        <v>3400748082</v>
      </c>
      <c r="M20" t="s">
        <v>106</v>
      </c>
      <c r="N20" s="5">
        <v>44717</v>
      </c>
      <c r="O20" t="s">
        <v>106</v>
      </c>
      <c r="P20" s="4">
        <v>45946</v>
      </c>
      <c r="Q20" t="s">
        <v>106</v>
      </c>
      <c r="R20">
        <v>1</v>
      </c>
      <c r="S20" t="s">
        <v>106</v>
      </c>
      <c r="T20">
        <f t="shared" ca="1" si="1"/>
        <v>159772</v>
      </c>
      <c r="U20" t="s">
        <v>105</v>
      </c>
      <c r="W20" t="str">
        <f t="shared" ca="1" si="2"/>
        <v>INSERT INTO alquiler(idInquilino, idInmueble, cuitInquilino, lugarTrabajo, nombreGarante, dniGarante, fechaInicio, fechaFin, estado, montoAlquiler) VALUES (62,79,27833301586,"MORO HIDRULICA","PABLO EZEQUIEL MEDINA",3400748082,44717,45946,1,159772);</v>
      </c>
    </row>
    <row r="21" spans="1:23" x14ac:dyDescent="0.3">
      <c r="A21" t="s">
        <v>173</v>
      </c>
      <c r="B21">
        <v>63</v>
      </c>
      <c r="C21" t="s">
        <v>106</v>
      </c>
      <c r="D21">
        <v>80</v>
      </c>
      <c r="E21" t="s">
        <v>106</v>
      </c>
      <c r="F21">
        <f t="shared" ca="1" si="0"/>
        <v>26720325627</v>
      </c>
      <c r="G21" t="s">
        <v>135</v>
      </c>
      <c r="H21" t="s">
        <v>171</v>
      </c>
      <c r="I21" t="s">
        <v>131</v>
      </c>
      <c r="J21" t="str">
        <f>+CONCATENATE(propietarios!D21," ",propietarios!B21)</f>
        <v>EMILIO JOAQUIN MENDOZA</v>
      </c>
      <c r="K21" t="s">
        <v>132</v>
      </c>
      <c r="L21">
        <v>3400673382</v>
      </c>
      <c r="M21" t="s">
        <v>106</v>
      </c>
      <c r="N21" s="4">
        <v>45210</v>
      </c>
      <c r="O21" t="s">
        <v>106</v>
      </c>
      <c r="P21" s="4">
        <v>45498</v>
      </c>
      <c r="Q21" t="s">
        <v>106</v>
      </c>
      <c r="R21">
        <v>1</v>
      </c>
      <c r="S21" t="s">
        <v>106</v>
      </c>
      <c r="T21">
        <f t="shared" ca="1" si="1"/>
        <v>149936</v>
      </c>
      <c r="U21" t="s">
        <v>105</v>
      </c>
      <c r="W21" t="str">
        <f t="shared" ca="1" si="2"/>
        <v>INSERT INTO alquiler(idInquilino, idInmueble, cuitInquilino, lugarTrabajo, nombreGarante, dniGarante, fechaInicio, fechaFin, estado, montoAlquiler) VALUES (63,80,26720325627,"VAMO","EMILIO JOAQUIN MENDOZA",3400673382,45210,45498,1,149936);</v>
      </c>
    </row>
    <row r="22" spans="1:23" x14ac:dyDescent="0.3">
      <c r="A22" t="s">
        <v>173</v>
      </c>
      <c r="B22">
        <v>64</v>
      </c>
      <c r="C22" t="s">
        <v>106</v>
      </c>
      <c r="D22">
        <v>81</v>
      </c>
      <c r="E22" t="s">
        <v>106</v>
      </c>
      <c r="F22">
        <f t="shared" ca="1" si="0"/>
        <v>25206117317</v>
      </c>
      <c r="G22" t="s">
        <v>135</v>
      </c>
      <c r="H22" t="s">
        <v>172</v>
      </c>
      <c r="I22" t="s">
        <v>131</v>
      </c>
      <c r="J22" t="str">
        <f>+CONCATENATE(propietarios!D22," ",propietarios!B22)</f>
        <v>JOAQUIN LISANDRO MONTEDORO</v>
      </c>
      <c r="K22" t="s">
        <v>132</v>
      </c>
      <c r="L22">
        <v>3400597268</v>
      </c>
      <c r="M22" t="s">
        <v>106</v>
      </c>
      <c r="N22" s="5">
        <v>45203</v>
      </c>
      <c r="O22" t="s">
        <v>106</v>
      </c>
      <c r="P22" s="5">
        <v>45498</v>
      </c>
      <c r="Q22" t="s">
        <v>106</v>
      </c>
      <c r="R22">
        <v>1</v>
      </c>
      <c r="S22" t="s">
        <v>106</v>
      </c>
      <c r="T22">
        <f t="shared" ca="1" si="1"/>
        <v>130857</v>
      </c>
      <c r="U22" t="s">
        <v>105</v>
      </c>
      <c r="W22" t="str">
        <f t="shared" ca="1" si="2"/>
        <v>INSERT INTO alquiler(idInquilino, idInmueble, cuitInquilino, lugarTrabajo, nombreGarante, dniGarante, fechaInicio, fechaFin, estado, montoAlquiler) VALUES (64,81,25206117317,"CEPLAST","JOAQUIN LISANDRO MONTEDORO",3400597268,45203,45498,1,130857);</v>
      </c>
    </row>
    <row r="23" spans="1:23" x14ac:dyDescent="0.3">
      <c r="A23" t="s">
        <v>173</v>
      </c>
      <c r="B23">
        <v>65</v>
      </c>
      <c r="C23" t="s">
        <v>106</v>
      </c>
      <c r="D23">
        <v>82</v>
      </c>
      <c r="E23" t="s">
        <v>106</v>
      </c>
      <c r="F23">
        <f t="shared" ca="1" si="0"/>
        <v>25904726233</v>
      </c>
      <c r="G23" t="s">
        <v>135</v>
      </c>
      <c r="H23" t="s">
        <v>163</v>
      </c>
      <c r="I23" t="s">
        <v>131</v>
      </c>
      <c r="J23" t="str">
        <f>+CONCATENATE(propietarios!D23," ",propietarios!B23)</f>
        <v>SANTIAGO HERNAN MUÑOZ</v>
      </c>
      <c r="K23" t="s">
        <v>132</v>
      </c>
      <c r="L23">
        <v>3400764566</v>
      </c>
      <c r="M23" t="s">
        <v>106</v>
      </c>
      <c r="N23" s="4">
        <v>45201</v>
      </c>
      <c r="O23" t="s">
        <v>106</v>
      </c>
      <c r="P23" s="4">
        <v>45220</v>
      </c>
      <c r="Q23" t="s">
        <v>106</v>
      </c>
      <c r="R23">
        <v>1</v>
      </c>
      <c r="S23" t="s">
        <v>106</v>
      </c>
      <c r="T23">
        <f t="shared" ca="1" si="1"/>
        <v>106879</v>
      </c>
      <c r="U23" t="s">
        <v>105</v>
      </c>
      <c r="W23" t="str">
        <f t="shared" ca="1" si="2"/>
        <v>INSERT INTO alquiler(idInquilino, idInmueble, cuitInquilino, lugarTrabajo, nombreGarante, dniGarante, fechaInicio, fechaFin, estado, montoAlquiler) VALUES (65,82,25904726233,"MUNICIPIO VC","SANTIAGO HERNAN MUÑOZ",3400764566,45201,45220,1,106879);</v>
      </c>
    </row>
    <row r="24" spans="1:23" x14ac:dyDescent="0.3">
      <c r="A24" t="s">
        <v>173</v>
      </c>
      <c r="B24">
        <v>66</v>
      </c>
      <c r="C24" t="s">
        <v>106</v>
      </c>
      <c r="D24">
        <v>83</v>
      </c>
      <c r="E24" t="s">
        <v>106</v>
      </c>
      <c r="F24">
        <f t="shared" ca="1" si="0"/>
        <v>28705449243</v>
      </c>
      <c r="G24" t="s">
        <v>135</v>
      </c>
      <c r="H24" t="s">
        <v>164</v>
      </c>
      <c r="I24" t="s">
        <v>131</v>
      </c>
      <c r="J24" t="str">
        <f>+CONCATENATE(propietarios!D24," ",propietarios!B24)</f>
        <v>VALENTIN JAVIER NUÑEZ</v>
      </c>
      <c r="K24" t="s">
        <v>132</v>
      </c>
      <c r="L24">
        <v>3400809364</v>
      </c>
      <c r="M24" t="s">
        <v>106</v>
      </c>
      <c r="N24" s="5">
        <v>44717</v>
      </c>
      <c r="O24" t="s">
        <v>106</v>
      </c>
      <c r="P24" s="5">
        <v>45230</v>
      </c>
      <c r="Q24" t="s">
        <v>106</v>
      </c>
      <c r="R24">
        <v>1</v>
      </c>
      <c r="S24" t="s">
        <v>106</v>
      </c>
      <c r="T24">
        <f t="shared" ca="1" si="1"/>
        <v>82195</v>
      </c>
      <c r="U24" t="s">
        <v>105</v>
      </c>
      <c r="W24" t="str">
        <f t="shared" ca="1" si="2"/>
        <v>INSERT INTO alquiler(idInquilino, idInmueble, cuitInquilino, lugarTrabajo, nombreGarante, dniGarante, fechaInicio, fechaFin, estado, montoAlquiler) VALUES (66,83,28705449243,"PLANTIUM","VALENTIN JAVIER NUÑEZ",3400809364,44717,45230,1,82195);</v>
      </c>
    </row>
    <row r="25" spans="1:23" x14ac:dyDescent="0.3">
      <c r="A25" t="s">
        <v>173</v>
      </c>
      <c r="B25">
        <v>67</v>
      </c>
      <c r="C25" t="s">
        <v>106</v>
      </c>
      <c r="D25">
        <v>84</v>
      </c>
      <c r="E25" t="s">
        <v>106</v>
      </c>
      <c r="F25">
        <f t="shared" ca="1" si="0"/>
        <v>26577165440</v>
      </c>
      <c r="G25" t="s">
        <v>135</v>
      </c>
      <c r="H25" t="s">
        <v>165</v>
      </c>
      <c r="I25" t="s">
        <v>131</v>
      </c>
      <c r="J25" t="str">
        <f>+CONCATENATE(propietarios!D25," ",propietarios!B25)</f>
        <v>MARCOS JOAQUIN PEREIRA</v>
      </c>
      <c r="K25" t="s">
        <v>132</v>
      </c>
      <c r="L25">
        <v>3400512047</v>
      </c>
      <c r="M25" t="s">
        <v>106</v>
      </c>
      <c r="N25" s="4">
        <v>45210</v>
      </c>
      <c r="O25" t="s">
        <v>106</v>
      </c>
      <c r="P25" s="4">
        <v>45946</v>
      </c>
      <c r="Q25" t="s">
        <v>106</v>
      </c>
      <c r="R25">
        <v>1</v>
      </c>
      <c r="S25" t="s">
        <v>106</v>
      </c>
      <c r="T25">
        <f t="shared" ca="1" si="1"/>
        <v>199046</v>
      </c>
      <c r="U25" t="s">
        <v>105</v>
      </c>
      <c r="W25" t="str">
        <f t="shared" ca="1" si="2"/>
        <v>INSERT INTO alquiler(idInquilino, idInmueble, cuitInquilino, lugarTrabajo, nombreGarante, dniGarante, fechaInicio, fechaFin, estado, montoAlquiler) VALUES (67,84,26577165440,"CILSA","MARCOS JOAQUIN PEREIRA",3400512047,45210,45946,1,199046);</v>
      </c>
    </row>
    <row r="26" spans="1:23" x14ac:dyDescent="0.3">
      <c r="A26" t="s">
        <v>173</v>
      </c>
      <c r="B26">
        <v>68</v>
      </c>
      <c r="C26" t="s">
        <v>106</v>
      </c>
      <c r="D26">
        <v>85</v>
      </c>
      <c r="E26" t="s">
        <v>106</v>
      </c>
      <c r="F26">
        <f t="shared" ca="1" si="0"/>
        <v>23693687042</v>
      </c>
      <c r="G26" t="s">
        <v>135</v>
      </c>
      <c r="H26" t="s">
        <v>166</v>
      </c>
      <c r="I26" t="s">
        <v>131</v>
      </c>
      <c r="J26" t="str">
        <f>+CONCATENATE(propietarios!D26," ",propietarios!B26)</f>
        <v>JUAN PABLO PONCE</v>
      </c>
      <c r="K26" t="s">
        <v>132</v>
      </c>
      <c r="L26">
        <v>3400829107</v>
      </c>
      <c r="M26" t="s">
        <v>106</v>
      </c>
      <c r="N26" s="5">
        <v>45203</v>
      </c>
      <c r="O26" t="s">
        <v>106</v>
      </c>
      <c r="P26" s="4">
        <v>45498</v>
      </c>
      <c r="Q26" t="s">
        <v>106</v>
      </c>
      <c r="R26">
        <v>1</v>
      </c>
      <c r="S26" t="s">
        <v>106</v>
      </c>
      <c r="T26">
        <f t="shared" ca="1" si="1"/>
        <v>80639</v>
      </c>
      <c r="U26" t="s">
        <v>105</v>
      </c>
      <c r="W26" t="str">
        <f t="shared" ca="1" si="2"/>
        <v>INSERT INTO alquiler(idInquilino, idInmueble, cuitInquilino, lugarTrabajo, nombreGarante, dniGarante, fechaInicio, fechaFin, estado, montoAlquiler) VALUES (68,85,23693687042,"JARDINERO","JUAN PABLO PONCE",3400829107,45203,45498,1,80639);</v>
      </c>
    </row>
    <row r="27" spans="1:23" x14ac:dyDescent="0.3">
      <c r="A27" t="s">
        <v>173</v>
      </c>
      <c r="B27">
        <v>69</v>
      </c>
      <c r="C27" t="s">
        <v>106</v>
      </c>
      <c r="D27">
        <v>86</v>
      </c>
      <c r="E27" t="s">
        <v>106</v>
      </c>
      <c r="F27">
        <f t="shared" ca="1" si="0"/>
        <v>28681719270</v>
      </c>
      <c r="G27" t="s">
        <v>135</v>
      </c>
      <c r="H27" t="s">
        <v>167</v>
      </c>
      <c r="I27" t="s">
        <v>131</v>
      </c>
      <c r="J27" t="str">
        <f>+CONCATENATE(propietarios!D27," ",propietarios!B27)</f>
        <v>ROMEO RICHAUD</v>
      </c>
      <c r="K27" t="s">
        <v>132</v>
      </c>
      <c r="L27">
        <v>3400848589</v>
      </c>
      <c r="M27" t="s">
        <v>106</v>
      </c>
      <c r="N27" s="4">
        <v>45201</v>
      </c>
      <c r="O27" t="s">
        <v>106</v>
      </c>
      <c r="P27" s="5">
        <v>45498</v>
      </c>
      <c r="Q27" t="s">
        <v>106</v>
      </c>
      <c r="R27">
        <v>1</v>
      </c>
      <c r="S27" t="s">
        <v>106</v>
      </c>
      <c r="T27">
        <f t="shared" ca="1" si="1"/>
        <v>116430</v>
      </c>
      <c r="U27" t="s">
        <v>105</v>
      </c>
      <c r="W27" t="str">
        <f t="shared" ca="1" si="2"/>
        <v>INSERT INTO alquiler(idInquilino, idInmueble, cuitInquilino, lugarTrabajo, nombreGarante, dniGarante, fechaInicio, fechaFin, estado, montoAlquiler) VALUES (69,86,28681719270,"ASADITO","ROMEO RICHAUD",3400848589,45201,45498,1,116430);</v>
      </c>
    </row>
    <row r="28" spans="1:23" x14ac:dyDescent="0.3">
      <c r="A28" t="s">
        <v>173</v>
      </c>
      <c r="B28">
        <v>70</v>
      </c>
      <c r="C28" t="s">
        <v>106</v>
      </c>
      <c r="D28">
        <v>87</v>
      </c>
      <c r="E28" t="s">
        <v>106</v>
      </c>
      <c r="F28">
        <f t="shared" ca="1" si="0"/>
        <v>28341598045</v>
      </c>
      <c r="G28" t="s">
        <v>135</v>
      </c>
      <c r="H28" t="s">
        <v>168</v>
      </c>
      <c r="I28" t="s">
        <v>131</v>
      </c>
      <c r="J28" t="str">
        <f>+CONCATENATE(propietarios!D28," ",propietarios!B28)</f>
        <v>LISANDRO RIVAS</v>
      </c>
      <c r="K28" t="s">
        <v>132</v>
      </c>
      <c r="L28">
        <v>3400747300</v>
      </c>
      <c r="M28" t="s">
        <v>106</v>
      </c>
      <c r="N28" s="4">
        <v>44717</v>
      </c>
      <c r="O28" t="s">
        <v>106</v>
      </c>
      <c r="P28" s="4">
        <v>45220</v>
      </c>
      <c r="Q28" t="s">
        <v>106</v>
      </c>
      <c r="R28">
        <v>1</v>
      </c>
      <c r="S28" t="s">
        <v>106</v>
      </c>
      <c r="T28">
        <f t="shared" ca="1" si="1"/>
        <v>79611</v>
      </c>
      <c r="U28" t="s">
        <v>105</v>
      </c>
      <c r="W28" t="str">
        <f t="shared" ca="1" si="2"/>
        <v>INSERT INTO alquiler(idInquilino, idInmueble, cuitInquilino, lugarTrabajo, nombreGarante, dniGarante, fechaInicio, fechaFin, estado, montoAlquiler) VALUES (70,87,28341598045,"VERDUMAT","LISANDRO RIVAS",3400747300,44717,45220,1,79611);</v>
      </c>
    </row>
    <row r="29" spans="1:23" x14ac:dyDescent="0.3">
      <c r="A29" t="s">
        <v>173</v>
      </c>
      <c r="B29">
        <v>71</v>
      </c>
      <c r="C29" t="s">
        <v>106</v>
      </c>
      <c r="D29">
        <v>88</v>
      </c>
      <c r="E29" t="s">
        <v>106</v>
      </c>
      <c r="F29">
        <f t="shared" ca="1" si="0"/>
        <v>29623922048</v>
      </c>
      <c r="G29" t="s">
        <v>135</v>
      </c>
      <c r="H29" t="s">
        <v>169</v>
      </c>
      <c r="I29" t="s">
        <v>131</v>
      </c>
      <c r="J29" t="str">
        <f>+CONCATENATE(propietarios!D29," ",propietarios!B29)</f>
        <v>AGUSTIN EZEQUIEL RODRIGUEZ</v>
      </c>
      <c r="K29" t="s">
        <v>132</v>
      </c>
      <c r="L29">
        <v>3400549215</v>
      </c>
      <c r="M29" t="s">
        <v>106</v>
      </c>
      <c r="N29" s="5">
        <v>44717</v>
      </c>
      <c r="O29" t="s">
        <v>106</v>
      </c>
      <c r="P29" s="5">
        <v>45230</v>
      </c>
      <c r="Q29" t="s">
        <v>106</v>
      </c>
      <c r="R29">
        <v>1</v>
      </c>
      <c r="S29" t="s">
        <v>106</v>
      </c>
      <c r="T29">
        <f t="shared" ca="1" si="1"/>
        <v>112726</v>
      </c>
      <c r="U29" t="s">
        <v>105</v>
      </c>
      <c r="W29" t="str">
        <f t="shared" ca="1" si="2"/>
        <v>INSERT INTO alquiler(idInquilino, idInmueble, cuitInquilino, lugarTrabajo, nombreGarante, dniGarante, fechaInicio, fechaFin, estado, montoAlquiler) VALUES (71,88,29623922048,"MORRO","AGUSTIN EZEQUIEL RODRIGUEZ",3400549215,44717,45230,1,112726);</v>
      </c>
    </row>
    <row r="30" spans="1:23" x14ac:dyDescent="0.3">
      <c r="A30" t="s">
        <v>173</v>
      </c>
      <c r="B30">
        <v>72</v>
      </c>
      <c r="C30" t="s">
        <v>106</v>
      </c>
      <c r="D30">
        <v>89</v>
      </c>
      <c r="E30" t="s">
        <v>106</v>
      </c>
      <c r="F30">
        <f t="shared" ca="1" si="0"/>
        <v>21768714816</v>
      </c>
      <c r="G30" t="s">
        <v>135</v>
      </c>
      <c r="H30" t="s">
        <v>170</v>
      </c>
      <c r="I30" t="s">
        <v>131</v>
      </c>
      <c r="J30" t="str">
        <f>+CONCATENATE(propietarios!D30," ",propietarios!B30)</f>
        <v>VALENTINO ROSSI</v>
      </c>
      <c r="K30" t="s">
        <v>132</v>
      </c>
      <c r="L30">
        <v>3400908222</v>
      </c>
      <c r="M30" t="s">
        <v>106</v>
      </c>
      <c r="N30" s="4">
        <v>45210</v>
      </c>
      <c r="O30" t="s">
        <v>106</v>
      </c>
      <c r="P30" s="4">
        <v>45946</v>
      </c>
      <c r="Q30" t="s">
        <v>106</v>
      </c>
      <c r="R30">
        <v>1</v>
      </c>
      <c r="S30" t="s">
        <v>106</v>
      </c>
      <c r="T30">
        <f t="shared" ca="1" si="1"/>
        <v>122266</v>
      </c>
      <c r="U30" t="s">
        <v>105</v>
      </c>
      <c r="W30" t="str">
        <f t="shared" ca="1" si="2"/>
        <v>INSERT INTO alquiler(idInquilino, idInmueble, cuitInquilino, lugarTrabajo, nombreGarante, dniGarante, fechaInicio, fechaFin, estado, montoAlquiler) VALUES (72,89,21768714816,"MORO HIDRULICA","VALENTINO ROSSI",3400908222,45210,45946,1,122266);</v>
      </c>
    </row>
    <row r="31" spans="1:23" x14ac:dyDescent="0.3">
      <c r="A31" t="s">
        <v>173</v>
      </c>
      <c r="B31">
        <v>73</v>
      </c>
      <c r="C31" t="s">
        <v>106</v>
      </c>
      <c r="D31">
        <v>90</v>
      </c>
      <c r="E31" t="s">
        <v>106</v>
      </c>
      <c r="F31">
        <f t="shared" ca="1" si="0"/>
        <v>25900095020</v>
      </c>
      <c r="G31" t="s">
        <v>135</v>
      </c>
      <c r="H31" t="s">
        <v>171</v>
      </c>
      <c r="I31" t="s">
        <v>131</v>
      </c>
      <c r="J31" t="str">
        <f>+CONCATENATE(propietarios!D31," ",propietarios!B31)</f>
        <v>SEBASTIAN DANIEL RUELLI</v>
      </c>
      <c r="K31" t="s">
        <v>132</v>
      </c>
      <c r="L31">
        <v>3400858705</v>
      </c>
      <c r="M31" t="s">
        <v>106</v>
      </c>
      <c r="N31" s="5">
        <v>45203</v>
      </c>
      <c r="O31" t="s">
        <v>106</v>
      </c>
      <c r="P31" s="4">
        <v>45498</v>
      </c>
      <c r="Q31" t="s">
        <v>106</v>
      </c>
      <c r="R31">
        <v>1</v>
      </c>
      <c r="S31" t="s">
        <v>106</v>
      </c>
      <c r="T31">
        <f t="shared" ca="1" si="1"/>
        <v>66737</v>
      </c>
      <c r="U31" t="s">
        <v>105</v>
      </c>
      <c r="W31" t="str">
        <f t="shared" ca="1" si="2"/>
        <v>INSERT INTO alquiler(idInquilino, idInmueble, cuitInquilino, lugarTrabajo, nombreGarante, dniGarante, fechaInicio, fechaFin, estado, montoAlquiler) VALUES (73,90,25900095020,"VAMO","SEBASTIAN DANIEL RUELLI",3400858705,45203,45498,1,66737);</v>
      </c>
    </row>
    <row r="32" spans="1:23" x14ac:dyDescent="0.3">
      <c r="A32" t="s">
        <v>173</v>
      </c>
      <c r="B32">
        <v>74</v>
      </c>
      <c r="C32" t="s">
        <v>106</v>
      </c>
      <c r="D32">
        <v>91</v>
      </c>
      <c r="E32" t="s">
        <v>106</v>
      </c>
      <c r="F32">
        <f t="shared" ca="1" si="0"/>
        <v>29898642209</v>
      </c>
      <c r="G32" t="s">
        <v>135</v>
      </c>
      <c r="H32" t="s">
        <v>172</v>
      </c>
      <c r="I32" t="s">
        <v>131</v>
      </c>
      <c r="J32" t="str">
        <f>+CONCATENATE(propietarios!D32," ",propietarios!B32)</f>
        <v xml:space="preserve"> </v>
      </c>
      <c r="K32" t="s">
        <v>132</v>
      </c>
      <c r="L32">
        <v>3400534649</v>
      </c>
      <c r="M32" t="s">
        <v>106</v>
      </c>
      <c r="N32" s="4">
        <v>45201</v>
      </c>
      <c r="O32" t="s">
        <v>106</v>
      </c>
      <c r="P32" s="5">
        <v>45498</v>
      </c>
      <c r="Q32" t="s">
        <v>106</v>
      </c>
      <c r="R32">
        <v>1</v>
      </c>
      <c r="S32" t="s">
        <v>106</v>
      </c>
      <c r="T32">
        <f t="shared" ca="1" si="1"/>
        <v>61688</v>
      </c>
      <c r="U32" t="s">
        <v>105</v>
      </c>
      <c r="W32" t="str">
        <f t="shared" ca="1" si="2"/>
        <v>INSERT INTO alquiler(idInquilino, idInmueble, cuitInquilino, lugarTrabajo, nombreGarante, dniGarante, fechaInicio, fechaFin, estado, montoAlquiler) VALUES (74,91,29898642209,"CEPLAST"," ",3400534649,45201,45498,1,61688);</v>
      </c>
    </row>
    <row r="33" spans="1:23" x14ac:dyDescent="0.3">
      <c r="A33" t="s">
        <v>173</v>
      </c>
      <c r="B33">
        <v>75</v>
      </c>
      <c r="C33" t="s">
        <v>106</v>
      </c>
      <c r="E33" t="s">
        <v>106</v>
      </c>
      <c r="F33">
        <f t="shared" ca="1" si="0"/>
        <v>20728117039</v>
      </c>
      <c r="G33" t="s">
        <v>135</v>
      </c>
      <c r="H33" t="s">
        <v>163</v>
      </c>
      <c r="I33" t="s">
        <v>131</v>
      </c>
      <c r="J33" t="str">
        <f>+CONCATENATE(propietarios!D33," ",propietarios!B33)</f>
        <v xml:space="preserve"> </v>
      </c>
      <c r="K33" t="s">
        <v>132</v>
      </c>
      <c r="L33">
        <v>3400625323</v>
      </c>
      <c r="M33" t="s">
        <v>106</v>
      </c>
      <c r="N33" s="5">
        <v>44717</v>
      </c>
      <c r="O33" t="s">
        <v>106</v>
      </c>
      <c r="P33" s="4">
        <v>45220</v>
      </c>
      <c r="Q33" t="s">
        <v>106</v>
      </c>
      <c r="R33">
        <v>1</v>
      </c>
      <c r="S33" t="s">
        <v>106</v>
      </c>
      <c r="T33">
        <f t="shared" ca="1" si="1"/>
        <v>83485</v>
      </c>
      <c r="U33" t="s">
        <v>105</v>
      </c>
      <c r="W33" t="str">
        <f t="shared" ca="1" si="2"/>
        <v>INSERT INTO alquiler(idInquilino, idInmueble, cuitInquilino, lugarTrabajo, nombreGarante, dniGarante, fechaInicio, fechaFin, estado, montoAlquiler) VALUES (75,,20728117039,"MUNICIPIO VC"," ",3400625323,44717,45220,1,83485);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inquilinos</vt:lpstr>
      <vt:lpstr>inmuebles</vt:lpstr>
      <vt:lpstr>propietarios</vt:lpstr>
      <vt:lpstr>Alquileres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Nazareno Cejas</dc:creator>
  <cp:lastModifiedBy>Nazareno Cejas</cp:lastModifiedBy>
  <cp:lastPrinted>2023-08-03T16:49:57Z</cp:lastPrinted>
  <dcterms:created xsi:type="dcterms:W3CDTF">2023-03-07T19:31:37Z</dcterms:created>
  <dcterms:modified xsi:type="dcterms:W3CDTF">2023-10-27T15:24:27Z</dcterms:modified>
</cp:coreProperties>
</file>