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48" documentId="13_ncr:1_{2F400004-E652-4E60-AF98-6B4D8D866B29}" xr6:coauthVersionLast="47" xr6:coauthVersionMax="47" xr10:uidLastSave="{159B66B9-496B-42CB-921A-F412F1D86A10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G27" i="3" s="1"/>
  <c r="H27" i="3" s="1"/>
  <c r="F25" i="3"/>
  <c r="G25" i="3" s="1"/>
  <c r="H25" i="3" s="1"/>
  <c r="G98" i="3"/>
  <c r="G99" i="3"/>
  <c r="H99" i="3" s="1"/>
  <c r="G42" i="3"/>
  <c r="H42" i="3" s="1"/>
  <c r="G41" i="3"/>
  <c r="H41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84" i="3"/>
  <c r="H84" i="3" s="1"/>
  <c r="G29" i="3"/>
  <c r="H29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5" i="3"/>
  <c r="H65" i="3" s="1"/>
  <c r="G64" i="3"/>
  <c r="H64" i="3" s="1"/>
  <c r="G63" i="3"/>
  <c r="H63" i="3" s="1"/>
  <c r="G62" i="3"/>
  <c r="H62" i="3" s="1"/>
  <c r="G61" i="3"/>
  <c r="H61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8" i="3"/>
  <c r="H38" i="3" s="1"/>
  <c r="G14" i="3"/>
  <c r="H14" i="3" s="1"/>
  <c r="G49" i="3"/>
  <c r="H49" i="3" s="1"/>
  <c r="G60" i="3"/>
  <c r="H60" i="3" s="1"/>
  <c r="G59" i="3"/>
  <c r="H59" i="3" s="1"/>
  <c r="H7" i="3" l="1"/>
  <c r="H9" i="3"/>
  <c r="G43" i="3"/>
  <c r="H43" i="3" s="1"/>
  <c r="H5" i="3" l="1"/>
  <c r="G44" i="3"/>
  <c r="H44" i="3" s="1"/>
  <c r="G45" i="3" l="1"/>
  <c r="H45" i="3" s="1"/>
  <c r="G48" i="3"/>
  <c r="H48" i="3" s="1"/>
  <c r="G50" i="3"/>
  <c r="H50" i="3" s="1"/>
  <c r="G51" i="3"/>
  <c r="H51" i="3" s="1"/>
  <c r="G52" i="3"/>
  <c r="H52" i="3" s="1"/>
  <c r="G53" i="3"/>
  <c r="H53" i="3" s="1"/>
  <c r="G54" i="3" l="1"/>
  <c r="H54" i="3" s="1"/>
  <c r="G55" i="3"/>
  <c r="H55" i="3" s="1"/>
  <c r="G56" i="3"/>
  <c r="H56" i="3" s="1"/>
  <c r="G57" i="3"/>
  <c r="H57" i="3" s="1"/>
  <c r="G58" i="3"/>
  <c r="H58" i="3" s="1"/>
  <c r="G47" i="3"/>
  <c r="H47" i="3" s="1"/>
  <c r="G46" i="3"/>
  <c r="H46" i="3" s="1"/>
</calcChain>
</file>

<file path=xl/sharedStrings.xml><?xml version="1.0" encoding="utf-8"?>
<sst xmlns="http://schemas.openxmlformats.org/spreadsheetml/2006/main" count="190" uniqueCount="145">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</sst>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om/6204-Bearing-20x47x14-Open-Bearings/dp/B00IK4MCC2/" TargetMode="External"/><Relationship Id="rId18" Type="http://schemas.openxmlformats.org/officeDocument/2006/relationships/hyperlink" Target="https://www.crystalfontz.com/product/cfah2004dtmiet-character-display-20x4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opentip.com/Parts-Express-Mabuchi-Type-Motor-RS-555SH-12V-DC-Motor-9-15V-57mm-x-36mm-p-11128796.html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sparkfun.com/products/8643" TargetMode="External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a/dp/B0BZ9YWN35/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003-Bearing-Deep-Groove-Bearings/dp/B00FNU80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7"/>
  <sheetViews>
    <sheetView showGridLines="0" tabSelected="1" zoomScaleNormal="100" workbookViewId="0">
      <pane xSplit="1" ySplit="4" topLeftCell="B25" activePane="bottomRight" state="frozen"/>
      <selection pane="topRight" activeCell="C1" sqref="C1"/>
      <selection pane="bottomLeft" activeCell="A2" sqref="A2"/>
      <selection pane="bottomRight" activeCell="E32" sqref="E32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30" t="s">
        <v>112</v>
      </c>
      <c r="C1" s="130"/>
      <c r="D1" s="130"/>
      <c r="E1" s="130"/>
      <c r="F1" s="130"/>
      <c r="G1" s="130"/>
      <c r="H1" s="130"/>
      <c r="I1" s="130"/>
    </row>
    <row r="2" spans="1:10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0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0" s="31" customFormat="1" ht="26.25" customHeight="1" thickBot="1" x14ac:dyDescent="0.25">
      <c r="A4" s="10" t="s">
        <v>0</v>
      </c>
      <c r="B4" s="15" t="s">
        <v>7</v>
      </c>
      <c r="C4" s="108"/>
      <c r="G4" s="108" t="s">
        <v>110</v>
      </c>
      <c r="H4" s="111" t="s">
        <v>5</v>
      </c>
      <c r="I4" s="110"/>
    </row>
    <row r="5" spans="1:10" ht="15.75" customHeight="1" x14ac:dyDescent="0.2">
      <c r="A5" s="141" t="s">
        <v>4</v>
      </c>
      <c r="B5" s="3">
        <v>1</v>
      </c>
      <c r="C5" s="11" t="s">
        <v>109</v>
      </c>
      <c r="D5" s="28"/>
      <c r="E5" s="3"/>
      <c r="F5" s="3"/>
      <c r="G5" s="128">
        <v>250</v>
      </c>
      <c r="H5" s="128">
        <f xml:space="preserve"> H7+H9</f>
        <v>357.40693333333337</v>
      </c>
      <c r="I5" s="109"/>
      <c r="J5" s="89" t="s">
        <v>8</v>
      </c>
    </row>
    <row r="6" spans="1:10" ht="15.75" customHeight="1" thickBot="1" x14ac:dyDescent="0.25">
      <c r="A6" s="142"/>
      <c r="C6" s="11" t="s">
        <v>107</v>
      </c>
      <c r="D6" s="28"/>
      <c r="E6" s="3"/>
      <c r="F6" s="3"/>
      <c r="G6" s="129"/>
      <c r="H6" s="129"/>
      <c r="I6" s="106"/>
    </row>
    <row r="7" spans="1:10" ht="15.75" customHeight="1" x14ac:dyDescent="0.2">
      <c r="A7" s="142"/>
      <c r="B7" s="1">
        <v>1</v>
      </c>
      <c r="C7" s="11" t="s">
        <v>13</v>
      </c>
      <c r="D7" s="13"/>
      <c r="E7" s="34"/>
      <c r="F7" s="34"/>
      <c r="G7" s="103">
        <v>0</v>
      </c>
      <c r="H7" s="107">
        <f>SUM(H14:H29)</f>
        <v>257.58133333333336</v>
      </c>
      <c r="I7" s="105"/>
    </row>
    <row r="8" spans="1:10" ht="15.75" customHeight="1" x14ac:dyDescent="0.2">
      <c r="A8" s="142"/>
      <c r="B8" s="1"/>
      <c r="C8" s="11" t="s">
        <v>108</v>
      </c>
      <c r="D8" s="13"/>
      <c r="E8" s="34"/>
      <c r="F8" s="34"/>
      <c r="G8" s="103">
        <v>160</v>
      </c>
      <c r="H8" s="103">
        <v>0</v>
      </c>
      <c r="I8" s="105"/>
    </row>
    <row r="9" spans="1:10" ht="15.75" customHeight="1" x14ac:dyDescent="0.2">
      <c r="A9" s="142"/>
      <c r="B9" s="1">
        <v>1</v>
      </c>
      <c r="C9" s="11" t="s">
        <v>12</v>
      </c>
      <c r="D9" s="13"/>
      <c r="E9" s="34"/>
      <c r="F9" s="34"/>
      <c r="G9" s="103">
        <v>0</v>
      </c>
      <c r="H9" s="104">
        <f>SUM(H32:H38)</f>
        <v>99.825600000000023</v>
      </c>
      <c r="I9" s="105"/>
    </row>
    <row r="10" spans="1:10" ht="15.75" customHeight="1" x14ac:dyDescent="0.2">
      <c r="A10" s="142"/>
      <c r="B10" s="1"/>
      <c r="C10" s="11" t="s">
        <v>106</v>
      </c>
      <c r="D10" s="13"/>
      <c r="E10" s="34"/>
      <c r="F10" s="34"/>
      <c r="G10" s="103">
        <v>100</v>
      </c>
      <c r="H10" s="103">
        <v>0</v>
      </c>
      <c r="I10" s="105"/>
    </row>
    <row r="11" spans="1:10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0" s="86" customFormat="1" ht="26.25" thickBot="1" x14ac:dyDescent="0.25">
      <c r="A12" s="132" t="s">
        <v>83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10</v>
      </c>
    </row>
    <row r="13" spans="1:10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0" s="86" customFormat="1" ht="15.75" customHeight="1" x14ac:dyDescent="0.2">
      <c r="A14" s="133"/>
      <c r="B14" s="83">
        <v>1</v>
      </c>
      <c r="C14" s="84" t="s">
        <v>50</v>
      </c>
      <c r="D14" s="88" t="s">
        <v>51</v>
      </c>
      <c r="E14" s="88" t="s">
        <v>53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52</v>
      </c>
      <c r="J14" s="89" t="s">
        <v>8</v>
      </c>
    </row>
    <row r="15" spans="1:10" s="86" customFormat="1" ht="15.75" customHeight="1" x14ac:dyDescent="0.2">
      <c r="A15" s="133"/>
      <c r="B15" s="83">
        <v>1</v>
      </c>
      <c r="C15" s="84" t="s">
        <v>58</v>
      </c>
      <c r="D15" s="88" t="s">
        <v>51</v>
      </c>
      <c r="E15" s="88" t="s">
        <v>59</v>
      </c>
      <c r="F15" s="18">
        <v>10.75</v>
      </c>
      <c r="G15" s="4">
        <f t="shared" ref="G15:G38" si="0">F15*1.12</f>
        <v>12.040000000000001</v>
      </c>
      <c r="H15" s="16">
        <f t="shared" ref="H15:H38" si="1">B15*G15</f>
        <v>12.040000000000001</v>
      </c>
      <c r="I15" s="90" t="s">
        <v>57</v>
      </c>
      <c r="J15" s="89" t="s">
        <v>8</v>
      </c>
    </row>
    <row r="16" spans="1:10" s="86" customFormat="1" ht="15.75" customHeight="1" x14ac:dyDescent="0.2">
      <c r="A16" s="133"/>
      <c r="B16" s="83">
        <v>1</v>
      </c>
      <c r="C16" s="84" t="s">
        <v>105</v>
      </c>
      <c r="D16" s="88" t="s">
        <v>51</v>
      </c>
      <c r="E16" s="88" t="s">
        <v>67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66</v>
      </c>
      <c r="J16" s="89" t="s">
        <v>8</v>
      </c>
    </row>
    <row r="17" spans="1:12" s="86" customFormat="1" ht="15.75" customHeight="1" x14ac:dyDescent="0.2">
      <c r="A17" s="133"/>
      <c r="B17" s="83">
        <v>1</v>
      </c>
      <c r="C17" s="84" t="s">
        <v>100</v>
      </c>
      <c r="D17" s="88" t="s">
        <v>51</v>
      </c>
      <c r="E17" s="88" t="s">
        <v>104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111</v>
      </c>
      <c r="J17" s="89" t="s">
        <v>8</v>
      </c>
    </row>
    <row r="18" spans="1:12" s="86" customFormat="1" ht="15.75" customHeight="1" x14ac:dyDescent="0.2">
      <c r="A18" s="133"/>
      <c r="B18" s="83">
        <v>1</v>
      </c>
      <c r="C18" s="84" t="s">
        <v>70</v>
      </c>
      <c r="D18" s="88" t="s">
        <v>51</v>
      </c>
      <c r="E18" s="88" t="s">
        <v>69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68</v>
      </c>
      <c r="J18" s="89" t="s">
        <v>8</v>
      </c>
    </row>
    <row r="19" spans="1:12" s="86" customFormat="1" ht="15.75" customHeight="1" x14ac:dyDescent="0.2">
      <c r="A19" s="133"/>
      <c r="B19" s="83">
        <v>1</v>
      </c>
      <c r="C19" s="84" t="s">
        <v>55</v>
      </c>
      <c r="D19" s="88" t="s">
        <v>51</v>
      </c>
      <c r="E19" s="88" t="s">
        <v>56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54</v>
      </c>
      <c r="J19" s="89" t="s">
        <v>8</v>
      </c>
    </row>
    <row r="20" spans="1:12" s="86" customFormat="1" ht="15.75" customHeight="1" x14ac:dyDescent="0.2">
      <c r="A20" s="133"/>
      <c r="B20" s="83">
        <v>1</v>
      </c>
      <c r="C20" s="84" t="s">
        <v>72</v>
      </c>
      <c r="D20" s="88" t="s">
        <v>51</v>
      </c>
      <c r="E20" s="88" t="s">
        <v>73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71</v>
      </c>
      <c r="J20" s="89" t="s">
        <v>8</v>
      </c>
    </row>
    <row r="21" spans="1:12" s="86" customFormat="1" ht="15.75" customHeight="1" x14ac:dyDescent="0.2">
      <c r="A21" s="133"/>
      <c r="B21" s="83">
        <v>1</v>
      </c>
      <c r="C21" s="84" t="s">
        <v>75</v>
      </c>
      <c r="D21" s="88" t="s">
        <v>51</v>
      </c>
      <c r="E21" s="88" t="s">
        <v>76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74</v>
      </c>
      <c r="J21" s="89" t="s">
        <v>8</v>
      </c>
    </row>
    <row r="22" spans="1:12" s="86" customFormat="1" ht="15.75" customHeight="1" x14ac:dyDescent="0.2">
      <c r="A22" s="133"/>
      <c r="B22" s="83">
        <v>1</v>
      </c>
      <c r="C22" s="84" t="s">
        <v>77</v>
      </c>
      <c r="D22" s="88" t="s">
        <v>51</v>
      </c>
      <c r="E22" s="88" t="s">
        <v>79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78</v>
      </c>
      <c r="J22" s="89" t="s">
        <v>8</v>
      </c>
    </row>
    <row r="23" spans="1:12" s="86" customFormat="1" ht="15.75" customHeight="1" x14ac:dyDescent="0.2">
      <c r="A23" s="133"/>
      <c r="B23" s="83">
        <v>1</v>
      </c>
      <c r="C23" s="84" t="s">
        <v>82</v>
      </c>
      <c r="D23" s="88" t="s">
        <v>51</v>
      </c>
      <c r="E23" s="88" t="s">
        <v>81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80</v>
      </c>
      <c r="J23" s="89" t="s">
        <v>8</v>
      </c>
    </row>
    <row r="24" spans="1:12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2" s="86" customFormat="1" ht="15.75" customHeight="1" x14ac:dyDescent="0.2">
      <c r="A25" s="133"/>
      <c r="B25" s="83">
        <v>1</v>
      </c>
      <c r="C25" s="84" t="s">
        <v>135</v>
      </c>
      <c r="D25" s="88" t="s">
        <v>62</v>
      </c>
      <c r="E25" s="88" t="s">
        <v>61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60</v>
      </c>
      <c r="J25" s="89" t="s">
        <v>8</v>
      </c>
      <c r="K25" s="90" t="s">
        <v>136</v>
      </c>
      <c r="L25" s="89" t="s">
        <v>8</v>
      </c>
    </row>
    <row r="26" spans="1:12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2" s="86" customFormat="1" ht="15.75" customHeight="1" x14ac:dyDescent="0.2">
      <c r="A27" s="133"/>
      <c r="B27" s="83">
        <v>1</v>
      </c>
      <c r="C27" s="84" t="s">
        <v>63</v>
      </c>
      <c r="D27" s="88" t="s">
        <v>64</v>
      </c>
      <c r="E27" s="88" t="s">
        <v>65</v>
      </c>
      <c r="F27" s="18">
        <f>(6.65+8)/0.75</f>
        <v>19.533333333333335</v>
      </c>
      <c r="G27" s="4">
        <f>F27*1.12</f>
        <v>21.877333333333336</v>
      </c>
      <c r="H27" s="16">
        <f>B27*G27</f>
        <v>21.877333333333336</v>
      </c>
      <c r="I27" s="87" t="s">
        <v>141</v>
      </c>
      <c r="J27" s="89" t="s">
        <v>8</v>
      </c>
      <c r="K27" s="90" t="s">
        <v>140</v>
      </c>
      <c r="L27" s="89" t="s">
        <v>8</v>
      </c>
    </row>
    <row r="28" spans="1:12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2" s="98" customFormat="1" ht="15.75" customHeight="1" x14ac:dyDescent="0.2">
      <c r="A29" s="133"/>
      <c r="B29" s="96">
        <v>1</v>
      </c>
      <c r="C29" s="84" t="s">
        <v>103</v>
      </c>
      <c r="D29" s="88" t="s">
        <v>101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102</v>
      </c>
      <c r="J29" s="89"/>
    </row>
    <row r="30" spans="1:12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2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2" s="86" customFormat="1" ht="15.75" customHeight="1" x14ac:dyDescent="0.2">
      <c r="A32" s="136"/>
      <c r="B32" s="83">
        <v>1</v>
      </c>
      <c r="C32" s="84" t="s">
        <v>143</v>
      </c>
      <c r="D32" s="88" t="s">
        <v>51</v>
      </c>
      <c r="E32" s="88" t="s">
        <v>144</v>
      </c>
      <c r="F32" s="18">
        <v>15.99</v>
      </c>
      <c r="G32" s="4">
        <f t="shared" si="0"/>
        <v>17.908800000000003</v>
      </c>
      <c r="H32" s="16">
        <f t="shared" ref="H32" si="2">B32*G32</f>
        <v>17.908800000000003</v>
      </c>
      <c r="I32" s="87" t="s">
        <v>142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85</v>
      </c>
      <c r="D33" s="88" t="s">
        <v>51</v>
      </c>
      <c r="E33" s="88" t="s">
        <v>86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7" t="s">
        <v>84</v>
      </c>
      <c r="J33" s="89" t="s">
        <v>8</v>
      </c>
    </row>
    <row r="34" spans="1:10" s="86" customFormat="1" ht="15.75" customHeight="1" x14ac:dyDescent="0.2">
      <c r="A34" s="136"/>
      <c r="B34" s="83">
        <v>2</v>
      </c>
      <c r="C34" s="84" t="s">
        <v>91</v>
      </c>
      <c r="D34" s="88" t="s">
        <v>51</v>
      </c>
      <c r="E34" s="88" t="s">
        <v>88</v>
      </c>
      <c r="F34" s="18">
        <v>9.9499999999999993</v>
      </c>
      <c r="G34" s="4">
        <f t="shared" si="0"/>
        <v>11.144</v>
      </c>
      <c r="H34" s="16">
        <f t="shared" si="1"/>
        <v>22.288</v>
      </c>
      <c r="I34" s="87" t="s">
        <v>87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90</v>
      </c>
      <c r="D35" s="88" t="s">
        <v>51</v>
      </c>
      <c r="E35" s="88" t="s">
        <v>92</v>
      </c>
      <c r="F35" s="18">
        <v>10.43</v>
      </c>
      <c r="G35" s="4">
        <f t="shared" si="0"/>
        <v>11.681600000000001</v>
      </c>
      <c r="H35" s="16">
        <f t="shared" si="1"/>
        <v>23.363200000000003</v>
      </c>
      <c r="I35" s="87" t="s">
        <v>89</v>
      </c>
      <c r="J35" s="89" t="s">
        <v>8</v>
      </c>
    </row>
    <row r="36" spans="1:10" s="86" customFormat="1" ht="15.75" customHeight="1" x14ac:dyDescent="0.2">
      <c r="A36" s="136"/>
      <c r="B36" s="83">
        <v>1</v>
      </c>
      <c r="C36" s="84" t="s">
        <v>93</v>
      </c>
      <c r="D36" s="88" t="s">
        <v>51</v>
      </c>
      <c r="E36" s="88" t="s">
        <v>95</v>
      </c>
      <c r="F36" s="18">
        <v>9.99</v>
      </c>
      <c r="G36" s="4">
        <f t="shared" si="0"/>
        <v>11.188800000000001</v>
      </c>
      <c r="H36" s="16">
        <f t="shared" si="1"/>
        <v>11.188800000000001</v>
      </c>
      <c r="I36" s="87" t="s">
        <v>94</v>
      </c>
      <c r="J36" s="89" t="s">
        <v>8</v>
      </c>
    </row>
    <row r="37" spans="1:10" s="86" customFormat="1" ht="15.75" customHeight="1" x14ac:dyDescent="0.2">
      <c r="A37" s="136"/>
      <c r="B37" s="83"/>
      <c r="C37" s="84"/>
      <c r="D37" s="83"/>
      <c r="E37" s="83"/>
      <c r="F37" s="18"/>
      <c r="G37" s="4"/>
      <c r="H37" s="16"/>
      <c r="I37" s="85"/>
      <c r="J37" s="89" t="s">
        <v>8</v>
      </c>
    </row>
    <row r="38" spans="1:10" s="86" customFormat="1" ht="15.75" customHeight="1" x14ac:dyDescent="0.2">
      <c r="A38" s="136"/>
      <c r="B38" s="83">
        <v>4</v>
      </c>
      <c r="C38" s="84" t="s">
        <v>99</v>
      </c>
      <c r="D38" s="88" t="s">
        <v>97</v>
      </c>
      <c r="E38" s="88" t="s">
        <v>98</v>
      </c>
      <c r="F38" s="18">
        <v>1.6</v>
      </c>
      <c r="G38" s="4">
        <f t="shared" si="0"/>
        <v>1.7920000000000003</v>
      </c>
      <c r="H38" s="16">
        <f t="shared" si="1"/>
        <v>7.168000000000001</v>
      </c>
      <c r="I38" s="87" t="s">
        <v>96</v>
      </c>
      <c r="J38" s="89" t="s">
        <v>8</v>
      </c>
    </row>
    <row r="39" spans="1:10" s="82" customFormat="1" ht="15.75" customHeight="1" thickBot="1" x14ac:dyDescent="0.25">
      <c r="A39" s="137"/>
      <c r="B39" s="77"/>
      <c r="C39" s="78"/>
      <c r="D39" s="77"/>
      <c r="E39" s="77"/>
      <c r="F39" s="79"/>
      <c r="G39" s="80"/>
      <c r="H39" s="79"/>
      <c r="I39" s="81"/>
      <c r="J39" s="89" t="s">
        <v>8</v>
      </c>
    </row>
    <row r="40" spans="1:10" ht="15.75" customHeight="1" x14ac:dyDescent="0.2">
      <c r="A40" s="138" t="s">
        <v>11</v>
      </c>
      <c r="B40" s="3"/>
      <c r="C40" s="119" t="s">
        <v>132</v>
      </c>
      <c r="D40" s="70"/>
      <c r="E40" s="70"/>
      <c r="F40" s="16"/>
      <c r="G40" s="4"/>
      <c r="H40" s="16"/>
      <c r="I40" s="23"/>
      <c r="J40" s="89" t="s">
        <v>8</v>
      </c>
    </row>
    <row r="41" spans="1:10" ht="15.75" customHeight="1" x14ac:dyDescent="0.2">
      <c r="A41" s="139"/>
      <c r="B41" s="3">
        <v>1</v>
      </c>
      <c r="C41" s="69" t="s">
        <v>14</v>
      </c>
      <c r="D41" s="70"/>
      <c r="E41" s="70"/>
      <c r="F41" s="18">
        <v>0</v>
      </c>
      <c r="G41" s="4">
        <f t="shared" ref="G41:G42" si="3">1.12 * F41</f>
        <v>0</v>
      </c>
      <c r="H41" s="16">
        <f t="shared" ref="H41:H42" si="4">B41*G41</f>
        <v>0</v>
      </c>
      <c r="I41" s="23"/>
      <c r="J41" s="89" t="s">
        <v>8</v>
      </c>
    </row>
    <row r="42" spans="1:10" ht="15.75" customHeight="1" x14ac:dyDescent="0.2">
      <c r="A42" s="139"/>
      <c r="B42" s="3">
        <v>1</v>
      </c>
      <c r="C42" s="119" t="s">
        <v>126</v>
      </c>
      <c r="D42" s="70"/>
      <c r="E42" s="70"/>
      <c r="F42" s="18">
        <v>0</v>
      </c>
      <c r="G42" s="4">
        <f t="shared" si="3"/>
        <v>0</v>
      </c>
      <c r="H42" s="16">
        <f t="shared" si="4"/>
        <v>0</v>
      </c>
      <c r="I42" s="23"/>
      <c r="J42" s="89" t="s">
        <v>8</v>
      </c>
    </row>
    <row r="43" spans="1:10" ht="15.75" customHeight="1" x14ac:dyDescent="0.2">
      <c r="A43" s="139"/>
      <c r="B43" s="1">
        <v>1</v>
      </c>
      <c r="C43" s="11" t="s">
        <v>15</v>
      </c>
      <c r="D43" s="70"/>
      <c r="E43" s="70"/>
      <c r="F43" s="18">
        <v>0</v>
      </c>
      <c r="G43" s="4">
        <f t="shared" ref="G43" si="5">1.12 * F43</f>
        <v>0</v>
      </c>
      <c r="H43" s="16">
        <f t="shared" ref="H43:H82" si="6">B43*G43</f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13"/>
      <c r="E44" s="34"/>
      <c r="F44" s="18">
        <v>0</v>
      </c>
      <c r="G44" s="4">
        <f t="shared" ref="G44" si="7">1.12 * F44</f>
        <v>0</v>
      </c>
      <c r="H44" s="16">
        <f t="shared" si="6"/>
        <v>0</v>
      </c>
      <c r="I44" s="23"/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8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9">1.12 * F46</f>
        <v>0</v>
      </c>
      <c r="H46" s="16">
        <f t="shared" si="6"/>
        <v>0</v>
      </c>
      <c r="I46" s="24"/>
    </row>
    <row r="47" spans="1:10" s="52" customFormat="1" ht="15.75" customHeight="1" x14ac:dyDescent="0.2">
      <c r="A47" s="139"/>
      <c r="B47" s="46">
        <v>1</v>
      </c>
      <c r="C47" s="47" t="s">
        <v>19</v>
      </c>
      <c r="D47" s="46"/>
      <c r="E47" s="48"/>
      <c r="F47" s="49">
        <v>0</v>
      </c>
      <c r="G47" s="50">
        <f t="shared" ref="G47" si="10">1.12 * F47</f>
        <v>0</v>
      </c>
      <c r="H47" s="16">
        <f t="shared" si="6"/>
        <v>0</v>
      </c>
      <c r="I47" s="51"/>
    </row>
    <row r="48" spans="1:10" ht="15.75" customHeight="1" x14ac:dyDescent="0.2">
      <c r="A48" s="139"/>
      <c r="B48" s="1">
        <v>1</v>
      </c>
      <c r="C48" s="11" t="s">
        <v>20</v>
      </c>
      <c r="D48" s="13"/>
      <c r="E48" s="34"/>
      <c r="F48" s="18">
        <v>0</v>
      </c>
      <c r="G48" s="4">
        <f t="shared" ref="G48:G53" si="11">1.12 * F48</f>
        <v>0</v>
      </c>
      <c r="H48" s="16">
        <f t="shared" si="6"/>
        <v>0</v>
      </c>
      <c r="I48" s="24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si="11"/>
        <v>0</v>
      </c>
      <c r="H49" s="16">
        <f t="shared" si="6"/>
        <v>0</v>
      </c>
      <c r="I49" s="21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4"/>
    </row>
    <row r="51" spans="1:9" ht="15.75" customHeight="1" x14ac:dyDescent="0.2">
      <c r="A51" s="139"/>
      <c r="B51" s="22">
        <v>1</v>
      </c>
      <c r="C51" s="32" t="s">
        <v>23</v>
      </c>
      <c r="D51" s="13"/>
      <c r="E51" s="35"/>
      <c r="F51" s="18">
        <v>0</v>
      </c>
      <c r="G51" s="4">
        <f t="shared" si="11"/>
        <v>0</v>
      </c>
      <c r="H51" s="16">
        <f t="shared" si="6"/>
        <v>0</v>
      </c>
      <c r="I51" s="36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ref="G54:G58" si="12">1.12 * F54</f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27"/>
      <c r="E55" s="35"/>
      <c r="F55" s="18">
        <v>0</v>
      </c>
      <c r="G55" s="4">
        <f t="shared" si="12"/>
        <v>0</v>
      </c>
      <c r="H55" s="16">
        <f t="shared" si="6"/>
        <v>0</v>
      </c>
      <c r="I55" s="33"/>
    </row>
    <row r="56" spans="1:9" ht="15.75" customHeight="1" x14ac:dyDescent="0.2">
      <c r="A56" s="139"/>
      <c r="B56" s="22">
        <v>1</v>
      </c>
      <c r="C56" s="32" t="s">
        <v>28</v>
      </c>
      <c r="D56" s="3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13"/>
      <c r="E57" s="34"/>
      <c r="F57" s="18">
        <v>0</v>
      </c>
      <c r="G57" s="4">
        <f t="shared" si="12"/>
        <v>0</v>
      </c>
      <c r="H57" s="16">
        <f t="shared" si="6"/>
        <v>0</v>
      </c>
      <c r="I57" s="24"/>
    </row>
    <row r="58" spans="1:9" ht="15.75" customHeight="1" x14ac:dyDescent="0.2">
      <c r="A58" s="139"/>
      <c r="B58" s="22">
        <v>1</v>
      </c>
      <c r="C58" s="32" t="s">
        <v>30</v>
      </c>
      <c r="D58" s="27"/>
      <c r="E58" s="35"/>
      <c r="F58" s="18">
        <v>0</v>
      </c>
      <c r="G58" s="4">
        <f t="shared" si="12"/>
        <v>0</v>
      </c>
      <c r="H58" s="16">
        <f t="shared" si="6"/>
        <v>0</v>
      </c>
      <c r="I58" s="42"/>
    </row>
    <row r="59" spans="1:9" ht="15.75" customHeight="1" x14ac:dyDescent="0.2">
      <c r="A59" s="139"/>
      <c r="B59" s="22">
        <v>1</v>
      </c>
      <c r="C59" s="32" t="s">
        <v>31</v>
      </c>
      <c r="D59" s="37"/>
      <c r="E59" s="35"/>
      <c r="F59" s="18">
        <v>0</v>
      </c>
      <c r="G59" s="4">
        <f t="shared" ref="G59:G60" si="13">1.12 * F59</f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si="13"/>
        <v>0</v>
      </c>
      <c r="H60" s="16">
        <f t="shared" si="6"/>
        <v>0</v>
      </c>
      <c r="I60" s="33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ref="G61:G74" si="14">1.12 * F61</f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si="14"/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117" t="s">
        <v>37</v>
      </c>
      <c r="D65" s="37"/>
      <c r="E65" s="35"/>
      <c r="F65" s="147">
        <v>0</v>
      </c>
      <c r="G65" s="150">
        <f t="shared" si="14"/>
        <v>0</v>
      </c>
      <c r="H65" s="147">
        <f t="shared" si="6"/>
        <v>0</v>
      </c>
      <c r="I65" s="33"/>
    </row>
    <row r="66" spans="1:9" ht="15.75" customHeight="1" x14ac:dyDescent="0.2">
      <c r="A66" s="139"/>
      <c r="B66" s="22" t="s">
        <v>137</v>
      </c>
      <c r="C66" s="117" t="s">
        <v>138</v>
      </c>
      <c r="D66" s="37"/>
      <c r="E66" s="35"/>
      <c r="F66" s="148"/>
      <c r="G66" s="151"/>
      <c r="H66" s="148"/>
      <c r="I66" s="33"/>
    </row>
    <row r="67" spans="1:9" ht="15.75" customHeight="1" x14ac:dyDescent="0.2">
      <c r="A67" s="139"/>
      <c r="B67" s="22" t="s">
        <v>137</v>
      </c>
      <c r="C67" s="117" t="s">
        <v>139</v>
      </c>
      <c r="D67" s="37"/>
      <c r="E67" s="35"/>
      <c r="F67" s="149"/>
      <c r="G67" s="152"/>
      <c r="H67" s="149"/>
      <c r="I67" s="33"/>
    </row>
    <row r="68" spans="1:9" ht="15.75" customHeight="1" x14ac:dyDescent="0.2">
      <c r="A68" s="139"/>
      <c r="B68" s="22">
        <v>1</v>
      </c>
      <c r="C68" s="32" t="s">
        <v>38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9"/>
      <c r="B69" s="22">
        <v>1</v>
      </c>
      <c r="C69" s="117" t="s">
        <v>127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117" t="s">
        <v>134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32" t="s">
        <v>133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39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40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41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42</v>
      </c>
      <c r="D75" s="37"/>
      <c r="E75" s="35"/>
      <c r="F75" s="18">
        <v>0</v>
      </c>
      <c r="G75" s="4">
        <f t="shared" ref="G75:G82" si="15">1.12 * F75</f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43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44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32" t="s">
        <v>45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117" t="s">
        <v>128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32" t="s">
        <v>46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117" t="s">
        <v>47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117" t="s">
        <v>125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9"/>
      <c r="B83" s="22">
        <v>1</v>
      </c>
      <c r="C83" s="32" t="s">
        <v>48</v>
      </c>
      <c r="D83" s="37"/>
      <c r="E83" s="35"/>
      <c r="F83" s="18">
        <v>0</v>
      </c>
      <c r="G83" s="4">
        <f t="shared" ref="G83:G97" si="16">1.12 * F83</f>
        <v>0</v>
      </c>
      <c r="H83" s="16">
        <f>B83*G83</f>
        <v>0</v>
      </c>
      <c r="I83" s="33"/>
    </row>
    <row r="84" spans="1:9" ht="15.75" customHeight="1" x14ac:dyDescent="0.2">
      <c r="A84" s="139"/>
      <c r="B84" s="22">
        <v>1</v>
      </c>
      <c r="C84" s="32" t="s">
        <v>49</v>
      </c>
      <c r="D84" s="37"/>
      <c r="E84" s="35"/>
      <c r="F84" s="18">
        <v>0</v>
      </c>
      <c r="G84" s="4">
        <f t="shared" si="16"/>
        <v>0</v>
      </c>
      <c r="H84" s="16">
        <f>B84*G84</f>
        <v>0</v>
      </c>
      <c r="I84" s="33"/>
    </row>
    <row r="85" spans="1:9" ht="15.75" customHeight="1" x14ac:dyDescent="0.2">
      <c r="A85" s="139"/>
      <c r="B85" s="120"/>
      <c r="C85" s="54"/>
      <c r="D85" s="121"/>
      <c r="E85" s="56"/>
      <c r="F85" s="122"/>
      <c r="G85" s="123"/>
      <c r="H85" s="124"/>
      <c r="I85" s="125"/>
    </row>
    <row r="86" spans="1:9" ht="15.75" customHeight="1" x14ac:dyDescent="0.2">
      <c r="A86" s="139"/>
      <c r="B86" s="144" t="s">
        <v>122</v>
      </c>
      <c r="C86" s="145"/>
      <c r="D86" s="145"/>
      <c r="E86" s="145"/>
      <c r="F86" s="145"/>
      <c r="G86" s="145"/>
      <c r="H86" s="145"/>
      <c r="I86" s="146"/>
    </row>
    <row r="87" spans="1:9" ht="15.75" customHeight="1" x14ac:dyDescent="0.2">
      <c r="A87" s="139"/>
      <c r="B87" s="22">
        <v>1</v>
      </c>
      <c r="C87" s="118" t="s">
        <v>121</v>
      </c>
      <c r="D87" s="54"/>
      <c r="E87" s="54"/>
      <c r="F87" s="114"/>
      <c r="G87" s="115"/>
      <c r="H87" s="115"/>
      <c r="I87" s="116"/>
    </row>
    <row r="88" spans="1:9" ht="15.75" customHeight="1" x14ac:dyDescent="0.2">
      <c r="A88" s="139"/>
      <c r="B88" s="22">
        <v>1</v>
      </c>
      <c r="C88" s="118" t="s">
        <v>123</v>
      </c>
      <c r="D88" s="54"/>
      <c r="E88" s="54"/>
      <c r="F88" s="114"/>
      <c r="G88" s="115"/>
      <c r="H88" s="115"/>
      <c r="I88" s="116"/>
    </row>
    <row r="89" spans="1:9" ht="15.75" customHeight="1" x14ac:dyDescent="0.2">
      <c r="A89" s="139"/>
      <c r="B89" s="22">
        <v>1</v>
      </c>
      <c r="C89" s="117" t="s">
        <v>124</v>
      </c>
      <c r="D89" s="37"/>
      <c r="E89" s="35"/>
      <c r="F89" s="18"/>
      <c r="G89" s="4"/>
      <c r="H89" s="16"/>
      <c r="I89" s="33"/>
    </row>
    <row r="90" spans="1:9" ht="15.75" customHeight="1" x14ac:dyDescent="0.2">
      <c r="A90" s="139"/>
      <c r="B90" s="22">
        <v>1</v>
      </c>
      <c r="C90" s="117" t="s">
        <v>113</v>
      </c>
      <c r="D90" s="37"/>
      <c r="E90" s="35"/>
      <c r="F90" s="18">
        <v>0</v>
      </c>
      <c r="G90" s="4">
        <f t="shared" si="16"/>
        <v>0</v>
      </c>
      <c r="H90" s="16">
        <f t="shared" ref="H90:H97" si="17">B90*G90</f>
        <v>0</v>
      </c>
      <c r="I90" s="33"/>
    </row>
    <row r="91" spans="1:9" ht="15.75" customHeight="1" x14ac:dyDescent="0.2">
      <c r="A91" s="139"/>
      <c r="B91" s="22">
        <v>1</v>
      </c>
      <c r="C91" s="117" t="s">
        <v>114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9"/>
      <c r="B92" s="22">
        <v>1</v>
      </c>
      <c r="C92" s="117" t="s">
        <v>115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116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117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118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120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9"/>
      <c r="B97" s="22">
        <v>1</v>
      </c>
      <c r="C97" s="117" t="s">
        <v>119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9"/>
      <c r="B98" s="22" t="s">
        <v>131</v>
      </c>
      <c r="C98" s="117" t="s">
        <v>130</v>
      </c>
      <c r="D98" s="37"/>
      <c r="E98" s="35"/>
      <c r="F98" s="18">
        <v>0</v>
      </c>
      <c r="G98" s="4">
        <f t="shared" ref="G98" si="18">1.12 * F98</f>
        <v>0</v>
      </c>
      <c r="H98" s="16">
        <v>0</v>
      </c>
      <c r="I98" s="33"/>
    </row>
    <row r="99" spans="1:9" ht="15.75" customHeight="1" x14ac:dyDescent="0.2">
      <c r="A99" s="139"/>
      <c r="B99" s="22">
        <v>1</v>
      </c>
      <c r="C99" s="117" t="s">
        <v>129</v>
      </c>
      <c r="D99" s="37"/>
      <c r="E99" s="35"/>
      <c r="F99" s="18">
        <v>0</v>
      </c>
      <c r="G99" s="4">
        <f t="shared" ref="G99" si="19">1.12 * F99</f>
        <v>0</v>
      </c>
      <c r="H99" s="16">
        <f t="shared" ref="H99" si="20">B99*G99</f>
        <v>0</v>
      </c>
      <c r="I99" s="33"/>
    </row>
    <row r="100" spans="1:9" ht="15.75" customHeight="1" thickBot="1" x14ac:dyDescent="0.25">
      <c r="A100" s="140"/>
      <c r="B100" s="8"/>
      <c r="C100" s="12"/>
      <c r="D100" s="29"/>
      <c r="E100" s="14"/>
      <c r="F100" s="17"/>
      <c r="G100" s="9"/>
      <c r="H100" s="17"/>
      <c r="I100" s="25"/>
    </row>
    <row r="101" spans="1:9" ht="15.75" customHeight="1" x14ac:dyDescent="0.2">
      <c r="A101" s="60"/>
      <c r="B101" s="20"/>
      <c r="C101" s="32"/>
      <c r="D101" s="27"/>
      <c r="E101" s="35"/>
      <c r="F101" s="18"/>
      <c r="G101" s="4"/>
      <c r="H101" s="16"/>
      <c r="I101" s="33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4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13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32"/>
      <c r="D117" s="13"/>
      <c r="E117" s="35"/>
      <c r="F117" s="18"/>
      <c r="G117" s="4"/>
      <c r="H117" s="16"/>
      <c r="I117" s="3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33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11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5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4"/>
      <c r="D140" s="37"/>
      <c r="E140" s="35"/>
      <c r="F140" s="38"/>
      <c r="G140" s="43"/>
      <c r="H140" s="43"/>
      <c r="I140" s="33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53"/>
      <c r="C149" s="54"/>
      <c r="D149" s="55"/>
      <c r="E149" s="56"/>
      <c r="F149" s="57"/>
      <c r="G149" s="58"/>
      <c r="H149" s="59"/>
      <c r="I149" s="40"/>
    </row>
    <row r="150" spans="1:9" ht="15.75" customHeight="1" x14ac:dyDescent="0.2">
      <c r="A150" s="61"/>
      <c r="B150" s="126"/>
      <c r="C150" s="126"/>
      <c r="D150" s="126"/>
      <c r="E150" s="126"/>
      <c r="F150" s="126"/>
      <c r="G150" s="126"/>
      <c r="H150" s="127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s="66" customFormat="1" ht="15.75" customHeight="1" x14ac:dyDescent="0.2">
      <c r="A159" s="62"/>
      <c r="C159" s="67"/>
      <c r="E159" s="68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2:9" ht="15.75" customHeight="1" x14ac:dyDescent="0.2">
      <c r="B1077" s="2"/>
      <c r="C1077" s="6"/>
      <c r="D1077" s="1"/>
      <c r="E1077" s="1"/>
      <c r="F1077" s="2"/>
      <c r="G1077" s="2"/>
      <c r="H1077" s="19"/>
    </row>
  </sheetData>
  <mergeCells count="12">
    <mergeCell ref="B150:H150"/>
    <mergeCell ref="H5:H6"/>
    <mergeCell ref="G5:G6"/>
    <mergeCell ref="B1:I3"/>
    <mergeCell ref="A12:A30"/>
    <mergeCell ref="A31:A39"/>
    <mergeCell ref="A40:A100"/>
    <mergeCell ref="A5:A11"/>
    <mergeCell ref="B86:I86"/>
    <mergeCell ref="F65:F67"/>
    <mergeCell ref="G65:G67"/>
    <mergeCell ref="H65:H67"/>
  </mergeCells>
  <phoneticPr fontId="11" type="noConversion"/>
  <conditionalFormatting sqref="F132:F133">
    <cfRule type="containsText" dxfId="0" priority="7" operator="containsText" text="Approved">
      <formula>NOT(ISERROR(SEARCH(("Approved"),(F132))))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7FC2CA57-66AA-443A-94C2-1F7E1E00ADB2}"/>
    <hyperlink ref="I35" r:id="rId14" xr:uid="{A4957271-8C33-48E8-A6A4-18B6B9F48E67}"/>
    <hyperlink ref="I36" r:id="rId15" xr:uid="{B760F12C-A43B-457F-A1FC-943FD6EC5069}"/>
    <hyperlink ref="I38" r:id="rId16" xr:uid="{AD7CD1B5-E64B-46BD-9C45-7AFE1BA2261E}"/>
    <hyperlink ref="K25" r:id="rId17" xr:uid="{4896C6AA-E74F-4FD2-94AF-03164218594A}"/>
    <hyperlink ref="K27" r:id="rId18" xr:uid="{5304B522-7BFB-4401-9BB1-C7AF779A47B6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2024-09-04T00:13:18Z</dcterms:modified>
</cp:coreProperties>
</file>