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Stuff\company stuff\Clients\Ellit Groups\1. FINANCIAL\financials\"/>
    </mc:Choice>
  </mc:AlternateContent>
  <xr:revisionPtr revIDLastSave="0" documentId="13_ncr:1_{6E969ABE-C403-4E96-B0B8-5F429E6FA8E1}" xr6:coauthVersionLast="47" xr6:coauthVersionMax="47" xr10:uidLastSave="{00000000-0000-0000-0000-000000000000}"/>
  <bookViews>
    <workbookView xWindow="-108" yWindow="-108" windowWidth="23256" windowHeight="13176" tabRatio="914" xr2:uid="{FD60B609-8175-4268-9DF1-0C02DCFFED41}"/>
  </bookViews>
  <sheets>
    <sheet name="headcount" sheetId="2" r:id="rId1"/>
    <sheet name="financials by year" sheetId="11" r:id="rId2"/>
    <sheet name="avg head by year" sheetId="5" r:id="rId3"/>
    <sheet name="staff aug trend" sheetId="4" r:id="rId4"/>
    <sheet name="rev by year" sheetId="7" r:id="rId5"/>
    <sheet name="cust by yea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1" l="1"/>
  <c r="D5" i="11"/>
  <c r="B5" i="4"/>
  <c r="B4" i="4"/>
  <c r="B3" i="4"/>
  <c r="B2" i="4"/>
  <c r="C2" i="11"/>
  <c r="C4" i="11"/>
  <c r="C3" i="11"/>
  <c r="D3" i="11" s="1"/>
  <c r="D2" i="11"/>
  <c r="D4" i="11"/>
  <c r="B14" i="2"/>
  <c r="D14" i="2"/>
  <c r="E14" i="2"/>
  <c r="F14" i="2"/>
  <c r="C14" i="2"/>
</calcChain>
</file>

<file path=xl/sharedStrings.xml><?xml version="1.0" encoding="utf-8"?>
<sst xmlns="http://schemas.openxmlformats.org/spreadsheetml/2006/main" count="41" uniqueCount="30">
  <si>
    <t>Revenue</t>
  </si>
  <si>
    <t>Jan</t>
  </si>
  <si>
    <t>Feb</t>
  </si>
  <si>
    <t>Mar</t>
  </si>
  <si>
    <t>Apr</t>
  </si>
  <si>
    <t>May</t>
  </si>
  <si>
    <t>June</t>
  </si>
  <si>
    <t>July</t>
  </si>
  <si>
    <t>August</t>
  </si>
  <si>
    <t>Month</t>
  </si>
  <si>
    <t>Sept</t>
  </si>
  <si>
    <t>Total billed</t>
  </si>
  <si>
    <t># of Clients</t>
  </si>
  <si>
    <t>January</t>
  </si>
  <si>
    <t>February</t>
  </si>
  <si>
    <t>March</t>
  </si>
  <si>
    <t>April</t>
  </si>
  <si>
    <t>September</t>
  </si>
  <si>
    <t>Oct</t>
  </si>
  <si>
    <t>Nov</t>
  </si>
  <si>
    <t>October</t>
  </si>
  <si>
    <t>Dec</t>
  </si>
  <si>
    <t>Average</t>
  </si>
  <si>
    <t>Year</t>
  </si>
  <si>
    <t>Headcount Average</t>
  </si>
  <si>
    <t>November</t>
  </si>
  <si>
    <t>December</t>
  </si>
  <si>
    <t>Activations</t>
  </si>
  <si>
    <t>Staff Aug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</si>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</sst>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/>
    <xf numFmtId="165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ACEED"/>
      <color rgb="FFDDDDFF"/>
      <color rgb="FFCCFFFF"/>
      <color rgb="FFFD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A442-DBAE-4266-B300-1ACE102B6642}">
  <dimension ref="A1:F22"/>
  <sheetViews>
    <sheetView tabSelected="1" topLeftCell="A4" workbookViewId="0">
      <selection activeCell="H25" sqref="H25"/>
    </sheetView>
  </sheetViews>
  <sheetFormatPr defaultRowHeight="14.4" x14ac:dyDescent="0.3"/>
  <sheetData>
    <row r="1" spans="1:6" x14ac:dyDescent="0.3">
      <c r="A1" t="s">
        <v>9</v>
      </c>
      <c r="B1">
        <v>2023</v>
      </c>
      <c r="C1">
        <v>2022</v>
      </c>
      <c r="D1">
        <v>2021</v>
      </c>
      <c r="E1">
        <v>2020</v>
      </c>
      <c r="F1">
        <v>2019</v>
      </c>
    </row>
    <row r="2" spans="1:6" x14ac:dyDescent="0.3">
      <c r="A2" t="s">
        <v>1</v>
      </c>
      <c r="B2">
        <v>80</v>
      </c>
      <c r="C2" s="2">
        <v>55</v>
      </c>
      <c r="D2" s="2">
        <v>43</v>
      </c>
      <c r="E2" s="2">
        <v>17</v>
      </c>
      <c r="F2" s="2">
        <v>0</v>
      </c>
    </row>
    <row r="3" spans="1:6" x14ac:dyDescent="0.3">
      <c r="A3" t="s">
        <v>2</v>
      </c>
      <c r="B3">
        <v>80</v>
      </c>
      <c r="C3" s="2">
        <v>53</v>
      </c>
      <c r="D3" s="2">
        <v>48</v>
      </c>
      <c r="E3" s="2">
        <v>15</v>
      </c>
      <c r="F3" s="2">
        <v>0</v>
      </c>
    </row>
    <row r="4" spans="1:6" x14ac:dyDescent="0.3">
      <c r="A4" t="s">
        <v>3</v>
      </c>
      <c r="B4">
        <v>84</v>
      </c>
      <c r="C4" s="2">
        <v>52</v>
      </c>
      <c r="D4" s="2">
        <v>52</v>
      </c>
      <c r="E4" s="2">
        <v>12</v>
      </c>
      <c r="F4" s="2">
        <v>0</v>
      </c>
    </row>
    <row r="5" spans="1:6" x14ac:dyDescent="0.3">
      <c r="A5" t="s">
        <v>4</v>
      </c>
      <c r="B5">
        <v>86</v>
      </c>
      <c r="C5" s="2">
        <v>81</v>
      </c>
      <c r="D5" s="2">
        <v>57</v>
      </c>
      <c r="E5" s="2">
        <v>13</v>
      </c>
      <c r="F5" s="2">
        <v>0</v>
      </c>
    </row>
    <row r="6" spans="1:6" x14ac:dyDescent="0.3">
      <c r="A6" t="s">
        <v>5</v>
      </c>
      <c r="B6">
        <v>94</v>
      </c>
      <c r="C6" s="2">
        <v>82</v>
      </c>
      <c r="D6" s="2">
        <v>67</v>
      </c>
      <c r="E6" s="2">
        <v>15</v>
      </c>
      <c r="F6" s="2">
        <v>4</v>
      </c>
    </row>
    <row r="7" spans="1:6" x14ac:dyDescent="0.3">
      <c r="A7" t="s">
        <v>6</v>
      </c>
      <c r="B7">
        <v>102</v>
      </c>
      <c r="C7" s="2">
        <v>73</v>
      </c>
      <c r="D7" s="2">
        <v>49</v>
      </c>
      <c r="E7" s="2">
        <v>15</v>
      </c>
      <c r="F7" s="2">
        <v>4</v>
      </c>
    </row>
    <row r="8" spans="1:6" x14ac:dyDescent="0.3">
      <c r="A8" t="s">
        <v>7</v>
      </c>
      <c r="B8">
        <v>123</v>
      </c>
      <c r="C8" s="2">
        <v>72</v>
      </c>
      <c r="D8" s="2">
        <v>65</v>
      </c>
      <c r="E8" s="2">
        <v>12</v>
      </c>
      <c r="F8" s="2">
        <v>19</v>
      </c>
    </row>
    <row r="9" spans="1:6" x14ac:dyDescent="0.3">
      <c r="A9" t="s">
        <v>8</v>
      </c>
      <c r="B9">
        <v>133</v>
      </c>
      <c r="C9" s="2">
        <v>69</v>
      </c>
      <c r="D9" s="2">
        <v>57</v>
      </c>
      <c r="E9" s="2">
        <v>11</v>
      </c>
      <c r="F9" s="2">
        <v>26</v>
      </c>
    </row>
    <row r="10" spans="1:6" x14ac:dyDescent="0.3">
      <c r="A10" t="s">
        <v>10</v>
      </c>
      <c r="B10">
        <v>145</v>
      </c>
      <c r="C10" s="2">
        <v>100</v>
      </c>
      <c r="D10" s="2">
        <v>60</v>
      </c>
      <c r="E10" s="2">
        <v>41</v>
      </c>
      <c r="F10" s="2">
        <v>27</v>
      </c>
    </row>
    <row r="11" spans="1:6" x14ac:dyDescent="0.3">
      <c r="A11" t="s">
        <v>18</v>
      </c>
      <c r="B11">
        <v>139</v>
      </c>
      <c r="C11" s="2">
        <v>84</v>
      </c>
      <c r="D11" s="2">
        <v>65</v>
      </c>
      <c r="E11" s="2">
        <v>43</v>
      </c>
      <c r="F11" s="2">
        <v>27</v>
      </c>
    </row>
    <row r="12" spans="1:6" x14ac:dyDescent="0.3">
      <c r="A12" t="s">
        <v>19</v>
      </c>
      <c r="C12" s="2">
        <v>81</v>
      </c>
      <c r="D12" s="2">
        <v>66</v>
      </c>
      <c r="E12" s="2">
        <v>44</v>
      </c>
      <c r="F12" s="2">
        <v>28</v>
      </c>
    </row>
    <row r="13" spans="1:6" x14ac:dyDescent="0.3">
      <c r="A13" t="s">
        <v>21</v>
      </c>
      <c r="C13" s="2">
        <v>76</v>
      </c>
      <c r="D13" s="2">
        <v>57</v>
      </c>
      <c r="E13" s="2">
        <v>48</v>
      </c>
      <c r="F13" s="2">
        <v>26</v>
      </c>
    </row>
    <row r="14" spans="1:6" x14ac:dyDescent="0.3">
      <c r="A14" t="s">
        <v>22</v>
      </c>
      <c r="B14" s="3">
        <f>AVERAGE(B2:B13)</f>
        <v>106.6</v>
      </c>
      <c r="C14" s="3">
        <f>AVERAGE(C2:C13)</f>
        <v>73.166666666666671</v>
      </c>
      <c r="D14" s="3">
        <f t="shared" ref="D14:F14" si="0">AVERAGE(D2:D13)</f>
        <v>57.166666666666664</v>
      </c>
      <c r="E14" s="3">
        <f t="shared" si="0"/>
        <v>23.833333333333332</v>
      </c>
      <c r="F14" s="3">
        <f t="shared" si="0"/>
        <v>13.416666666666666</v>
      </c>
    </row>
    <row r="15" spans="1:6" x14ac:dyDescent="0.3">
      <c r="D15" s="2"/>
    </row>
    <row r="16" spans="1:6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CA84-7BA6-4EA3-933F-9C090AAF2B82}">
  <dimension ref="A1:D32"/>
  <sheetViews>
    <sheetView workbookViewId="0">
      <selection activeCell="G7" sqref="G7"/>
    </sheetView>
  </sheetViews>
  <sheetFormatPr defaultRowHeight="14.4" x14ac:dyDescent="0.3"/>
  <cols>
    <col min="2" max="2" width="14.77734375" style="1" customWidth="1"/>
    <col min="3" max="4" width="14.6640625" style="1" bestFit="1" customWidth="1"/>
    <col min="5" max="5" width="16.88671875" bestFit="1" customWidth="1"/>
    <col min="6" max="6" width="15.33203125" bestFit="1" customWidth="1"/>
  </cols>
  <sheetData>
    <row r="1" spans="1:4" x14ac:dyDescent="0.3">
      <c r="A1" t="s">
        <v>23</v>
      </c>
      <c r="B1" s="1" t="s">
        <v>27</v>
      </c>
      <c r="C1" s="1" t="s">
        <v>28</v>
      </c>
      <c r="D1" s="1" t="s">
        <v>29</v>
      </c>
    </row>
    <row r="2" spans="1:4" x14ac:dyDescent="0.3">
      <c r="A2">
        <v>2019</v>
      </c>
      <c r="B2" s="1">
        <v>6848417.3200000003</v>
      </c>
      <c r="C2" s="1">
        <f>10214773.4-B2</f>
        <v>3366356.08</v>
      </c>
      <c r="D2" s="1">
        <f>SUM(B2:C2)</f>
        <v>10214773.4</v>
      </c>
    </row>
    <row r="3" spans="1:4" x14ac:dyDescent="0.3">
      <c r="A3">
        <v>2020</v>
      </c>
      <c r="B3" s="1">
        <v>580916.85</v>
      </c>
      <c r="C3" s="1">
        <f>7047292.7-B3</f>
        <v>6466375.8500000006</v>
      </c>
      <c r="D3" s="1">
        <f t="shared" ref="D3:D6" si="0">SUM(B3:C3)</f>
        <v>7047292.7000000002</v>
      </c>
    </row>
    <row r="4" spans="1:4" x14ac:dyDescent="0.3">
      <c r="A4">
        <v>2021</v>
      </c>
      <c r="B4" s="1">
        <v>14896359.119999999</v>
      </c>
      <c r="C4" s="1">
        <f>27331431.66-B4</f>
        <v>12435072.540000001</v>
      </c>
      <c r="D4" s="1">
        <f t="shared" si="0"/>
        <v>27331431.66</v>
      </c>
    </row>
    <row r="5" spans="1:4" x14ac:dyDescent="0.3">
      <c r="A5">
        <v>2022</v>
      </c>
      <c r="B5" s="1">
        <v>10119565.810000001</v>
      </c>
      <c r="C5" s="1">
        <v>9700434.1399999987</v>
      </c>
      <c r="D5" s="1">
        <f t="shared" si="0"/>
        <v>19819999.949999999</v>
      </c>
    </row>
    <row r="6" spans="1:4" x14ac:dyDescent="0.3">
      <c r="A6">
        <v>2023</v>
      </c>
      <c r="B6" s="1">
        <v>9500000</v>
      </c>
      <c r="C6" s="1">
        <v>17005000</v>
      </c>
      <c r="D6" s="1">
        <f t="shared" si="0"/>
        <v>26505000</v>
      </c>
    </row>
    <row r="15" spans="1:4" x14ac:dyDescent="0.3">
      <c r="D15"/>
    </row>
    <row r="16" spans="1:4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ED21-043D-4C66-B343-F82CF55EDF95}">
  <dimension ref="A1:F9"/>
  <sheetViews>
    <sheetView topLeftCell="A4" workbookViewId="0">
      <selection activeCell="B10" sqref="B10"/>
    </sheetView>
  </sheetViews>
  <sheetFormatPr defaultRowHeight="14.4" x14ac:dyDescent="0.3"/>
  <cols>
    <col min="2" max="2" width="12" customWidth="1"/>
    <col min="7" max="7" width="12.5546875" bestFit="1" customWidth="1"/>
    <col min="8" max="8" width="24.33203125" bestFit="1" customWidth="1"/>
  </cols>
  <sheetData>
    <row r="1" spans="1:6" x14ac:dyDescent="0.3">
      <c r="A1" t="s">
        <v>23</v>
      </c>
      <c r="B1">
        <v>2023</v>
      </c>
      <c r="C1">
        <v>2022</v>
      </c>
      <c r="D1">
        <v>2021</v>
      </c>
      <c r="E1">
        <v>2020</v>
      </c>
      <c r="F1">
        <v>2019</v>
      </c>
    </row>
    <row r="2" spans="1:6" x14ac:dyDescent="0.3">
      <c r="A2" t="s">
        <v>22</v>
      </c>
      <c r="B2" s="3">
        <v>80</v>
      </c>
      <c r="C2" s="3">
        <v>73.166666666666671</v>
      </c>
      <c r="D2" s="3">
        <v>57.166666666666664</v>
      </c>
      <c r="E2" s="3">
        <v>23.833333333333332</v>
      </c>
      <c r="F2" s="3">
        <v>13.416666666666666</v>
      </c>
    </row>
    <row r="4" spans="1:6" ht="25.8" customHeight="1" x14ac:dyDescent="0.3">
      <c r="A4" t="s">
        <v>23</v>
      </c>
      <c r="B4" s="4" t="s">
        <v>24</v>
      </c>
    </row>
    <row r="5" spans="1:6" x14ac:dyDescent="0.3">
      <c r="A5">
        <v>2019</v>
      </c>
      <c r="B5">
        <v>13</v>
      </c>
    </row>
    <row r="6" spans="1:6" x14ac:dyDescent="0.3">
      <c r="A6">
        <v>2020</v>
      </c>
      <c r="B6">
        <v>24</v>
      </c>
    </row>
    <row r="7" spans="1:6" x14ac:dyDescent="0.3">
      <c r="A7">
        <v>2021</v>
      </c>
      <c r="B7">
        <v>57</v>
      </c>
    </row>
    <row r="8" spans="1:6" x14ac:dyDescent="0.3">
      <c r="A8">
        <v>2022</v>
      </c>
      <c r="B8">
        <v>73</v>
      </c>
    </row>
    <row r="9" spans="1:6" x14ac:dyDescent="0.3">
      <c r="A9">
        <v>2023</v>
      </c>
      <c r="B9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169E-B633-4146-9453-665CE0C0C37A}">
  <dimension ref="A1:C13"/>
  <sheetViews>
    <sheetView zoomScale="115" zoomScaleNormal="115" workbookViewId="0">
      <selection activeCell="C11" sqref="C11"/>
    </sheetView>
  </sheetViews>
  <sheetFormatPr defaultRowHeight="14.4" x14ac:dyDescent="0.3"/>
  <cols>
    <col min="1" max="1" width="13.109375" customWidth="1"/>
    <col min="2" max="2" width="15.33203125" style="1" bestFit="1" customWidth="1"/>
    <col min="3" max="3" width="10.109375" style="2" bestFit="1" customWidth="1"/>
  </cols>
  <sheetData>
    <row r="1" spans="1:3" x14ac:dyDescent="0.3">
      <c r="A1" t="s">
        <v>9</v>
      </c>
      <c r="B1" s="1" t="s">
        <v>11</v>
      </c>
      <c r="C1" s="2" t="s">
        <v>12</v>
      </c>
    </row>
    <row r="2" spans="1:3" x14ac:dyDescent="0.3">
      <c r="A2" t="s">
        <v>13</v>
      </c>
      <c r="B2" s="5">
        <f>1308750.44-19701-274.15-10325</f>
        <v>1278450.29</v>
      </c>
      <c r="C2" s="6">
        <v>21</v>
      </c>
    </row>
    <row r="3" spans="1:3" x14ac:dyDescent="0.3">
      <c r="A3" t="s">
        <v>14</v>
      </c>
      <c r="B3" s="5">
        <f>2176734.21-22291-566.92-816116.83</f>
        <v>1337759.46</v>
      </c>
      <c r="C3" s="6">
        <v>24</v>
      </c>
    </row>
    <row r="4" spans="1:3" x14ac:dyDescent="0.3">
      <c r="A4" t="s">
        <v>15</v>
      </c>
      <c r="B4" s="5">
        <f>1756196.65-41191.66-2153.33-69713.5</f>
        <v>1643138.16</v>
      </c>
      <c r="C4" s="6">
        <v>22</v>
      </c>
    </row>
    <row r="5" spans="1:3" x14ac:dyDescent="0.3">
      <c r="A5" t="s">
        <v>16</v>
      </c>
      <c r="B5" s="5">
        <f>-60222.38+1581334.67-28066.67-2699.31</f>
        <v>1490346.31</v>
      </c>
      <c r="C5" s="6">
        <v>22</v>
      </c>
    </row>
    <row r="6" spans="1:3" x14ac:dyDescent="0.3">
      <c r="A6" t="s">
        <v>5</v>
      </c>
      <c r="B6" s="5">
        <v>1670949</v>
      </c>
      <c r="C6" s="6">
        <v>19</v>
      </c>
    </row>
    <row r="7" spans="1:3" x14ac:dyDescent="0.3">
      <c r="A7" t="s">
        <v>6</v>
      </c>
      <c r="B7" s="5">
        <v>1569412</v>
      </c>
      <c r="C7" s="6">
        <v>18</v>
      </c>
    </row>
    <row r="8" spans="1:3" x14ac:dyDescent="0.3">
      <c r="A8" t="s">
        <v>7</v>
      </c>
      <c r="B8" s="5">
        <v>1791744</v>
      </c>
      <c r="C8" s="6">
        <v>19</v>
      </c>
    </row>
    <row r="9" spans="1:3" x14ac:dyDescent="0.3">
      <c r="A9" t="s">
        <v>8</v>
      </c>
      <c r="B9" s="5">
        <v>1991047</v>
      </c>
      <c r="C9" s="6">
        <v>19</v>
      </c>
    </row>
    <row r="10" spans="1:3" x14ac:dyDescent="0.3">
      <c r="A10" t="s">
        <v>17</v>
      </c>
      <c r="B10" s="5">
        <v>1765312</v>
      </c>
      <c r="C10" s="6">
        <v>20</v>
      </c>
    </row>
    <row r="11" spans="1:3" x14ac:dyDescent="0.3">
      <c r="A11" t="s">
        <v>20</v>
      </c>
      <c r="B11" s="5">
        <v>1435785</v>
      </c>
      <c r="C11" s="6">
        <v>19</v>
      </c>
    </row>
    <row r="12" spans="1:3" x14ac:dyDescent="0.3">
      <c r="A12" t="s">
        <v>25</v>
      </c>
      <c r="B12" s="5"/>
      <c r="C12" s="6"/>
    </row>
    <row r="13" spans="1:3" x14ac:dyDescent="0.3">
      <c r="A13" t="s">
        <v>26</v>
      </c>
      <c r="B13" s="5"/>
      <c r="C13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0175-5935-4641-9BF8-03DA10C53855}">
  <dimension ref="A1:B6"/>
  <sheetViews>
    <sheetView workbookViewId="0">
      <selection activeCell="B7" sqref="B7"/>
    </sheetView>
  </sheetViews>
  <sheetFormatPr defaultRowHeight="14.4" x14ac:dyDescent="0.3"/>
  <cols>
    <col min="2" max="2" width="15.44140625" style="1" customWidth="1"/>
  </cols>
  <sheetData>
    <row r="1" spans="1:2" x14ac:dyDescent="0.3">
      <c r="A1" t="s">
        <v>23</v>
      </c>
      <c r="B1" s="1" t="s">
        <v>0</v>
      </c>
    </row>
    <row r="2" spans="1:2" x14ac:dyDescent="0.3">
      <c r="A2">
        <v>2019</v>
      </c>
      <c r="B2" s="1">
        <v>10214773.4</v>
      </c>
    </row>
    <row r="3" spans="1:2" x14ac:dyDescent="0.3">
      <c r="A3">
        <v>2020</v>
      </c>
      <c r="B3" s="1">
        <v>7047292.7000000002</v>
      </c>
    </row>
    <row r="4" spans="1:2" x14ac:dyDescent="0.3">
      <c r="A4">
        <v>2021</v>
      </c>
      <c r="B4" s="1">
        <v>27331431.66</v>
      </c>
    </row>
    <row r="5" spans="1:2" x14ac:dyDescent="0.3">
      <c r="A5">
        <v>2022</v>
      </c>
      <c r="B5" s="1">
        <v>24899090.030000001</v>
      </c>
    </row>
    <row r="6" spans="1:2" x14ac:dyDescent="0.3">
      <c r="A6">
        <v>2023</v>
      </c>
      <c r="B6" s="1">
        <v>26500000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E8BE-F543-4698-BFA3-7E120941A2DE}">
  <dimension ref="A1:B6"/>
  <sheetViews>
    <sheetView workbookViewId="0">
      <selection activeCell="C6" sqref="C6"/>
    </sheetView>
  </sheetViews>
  <sheetFormatPr defaultRowHeight="14.4" x14ac:dyDescent="0.3"/>
  <cols>
    <col min="2" max="2" width="11.33203125" customWidth="1"/>
    <col min="3" max="3" width="12.5546875" bestFit="1" customWidth="1"/>
    <col min="4" max="4" width="16.77734375" bestFit="1" customWidth="1"/>
  </cols>
  <sheetData>
    <row r="1" spans="1:2" x14ac:dyDescent="0.3">
      <c r="A1" t="s">
        <v>23</v>
      </c>
      <c r="B1" t="s">
        <v>12</v>
      </c>
    </row>
    <row r="2" spans="1:2" x14ac:dyDescent="0.3">
      <c r="A2">
        <v>2019</v>
      </c>
      <c r="B2">
        <v>3</v>
      </c>
    </row>
    <row r="3" spans="1:2" x14ac:dyDescent="0.3">
      <c r="A3">
        <v>2020</v>
      </c>
      <c r="B3">
        <v>9</v>
      </c>
    </row>
    <row r="4" spans="1:2" x14ac:dyDescent="0.3">
      <c r="A4">
        <v>2021</v>
      </c>
      <c r="B4">
        <v>25</v>
      </c>
    </row>
    <row r="5" spans="1:2" x14ac:dyDescent="0.3">
      <c r="A5">
        <v>2022</v>
      </c>
      <c r="B5">
        <v>43</v>
      </c>
    </row>
    <row r="6" spans="1:2" x14ac:dyDescent="0.3">
      <c r="A6">
        <v>2023</v>
      </c>
      <c r="B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headcount</vt:lpstr>
      <vt:lpstr>financials by year</vt:lpstr>
      <vt:lpstr>avg head by year</vt:lpstr>
      <vt:lpstr>staff aug trend</vt:lpstr>
      <vt:lpstr>rev by year</vt:lpstr>
      <vt:lpstr>cust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heath</dc:creator>
  <cp:lastModifiedBy>Sharon Heath</cp:lastModifiedBy>
  <dcterms:created xsi:type="dcterms:W3CDTF">2022-09-15T14:09:47Z</dcterms:created>
  <dcterms:modified xsi:type="dcterms:W3CDTF">2023-10-27T14:52:20Z</dcterms:modified>
</cp:coreProperties>
</file>