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5E48BCBE-65A6-4E8C-A023-7F21DE5D2CC8}" xr6:coauthVersionLast="46" xr6:coauthVersionMax="46" xr10:uidLastSave="{00000000-0000-0000-0000-000000000000}"/>
  <bookViews>
    <workbookView xWindow="-93" yWindow="-93" windowWidth="25786" windowHeight="13986" tabRatio="904" activeTab="15" xr2:uid="{B2A19E3B-6786-4ED5-96A6-D1A6BAD18668}"/>
  </bookViews>
  <sheets>
    <sheet name="BOFC" sheetId="4" r:id="rId1"/>
    <sheet name="Sis" sheetId="28" r:id="rId2"/>
    <sheet name="Najeeb New" sheetId="27" r:id="rId3"/>
    <sheet name="KhanJee" sheetId="15" r:id="rId4"/>
    <sheet name="Sunny Babar" sheetId="13" r:id="rId5"/>
    <sheet name="Jhangir" sheetId="22" r:id="rId6"/>
    <sheet name="Kamil" sheetId="21" r:id="rId7"/>
    <sheet name="Shehzad" sheetId="12" r:id="rId8"/>
    <sheet name="Farooq" sheetId="14" r:id="rId9"/>
    <sheet name="Old Record" sheetId="2" r:id="rId10"/>
    <sheet name="MDiary" sheetId="19" r:id="rId11"/>
    <sheet name="Diary Najeeb" sheetId="17" r:id="rId12"/>
    <sheet name="Mehboob Boobi" sheetId="18" r:id="rId13"/>
    <sheet name="Mazhar" sheetId="11" r:id="rId14"/>
    <sheet name="BWC" sheetId="26" r:id="rId15"/>
    <sheet name="GT Calc" sheetId="24" r:id="rId16"/>
    <sheet name="Sheet1" sheetId="29" r:id="rId17"/>
  </sheets>
  <definedNames>
    <definedName name="_xlnm.Print_Area" localSheetId="9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9" l="1"/>
  <c r="H5" i="29"/>
  <c r="H4" i="29"/>
  <c r="F19" i="24"/>
  <c r="C15" i="24"/>
  <c r="C16" i="24"/>
  <c r="C11" i="24"/>
  <c r="C10" i="24"/>
  <c r="C9" i="24"/>
  <c r="C8" i="24"/>
  <c r="C7" i="24"/>
  <c r="C5" i="24"/>
  <c r="C4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J18" i="27"/>
  <c r="D49" i="27" s="1"/>
  <c r="I163" i="4"/>
  <c r="D166" i="4" s="1"/>
  <c r="D18" i="28"/>
  <c r="E18" i="28"/>
  <c r="C3" i="24"/>
  <c r="G14" i="26"/>
  <c r="H14" i="26"/>
  <c r="H10" i="26"/>
  <c r="H11" i="26"/>
  <c r="H12" i="26"/>
  <c r="H13" i="26"/>
  <c r="G13" i="26"/>
  <c r="I13" i="26" s="1"/>
  <c r="I91" i="15"/>
  <c r="D94" i="15" s="1"/>
  <c r="I133" i="4"/>
  <c r="D136" i="4" s="1"/>
  <c r="G12" i="26"/>
  <c r="G11" i="26"/>
  <c r="G10" i="26"/>
  <c r="H9" i="26"/>
  <c r="G9" i="26"/>
  <c r="I9" i="26" s="1"/>
  <c r="H8" i="26"/>
  <c r="G8" i="26"/>
  <c r="G7" i="26"/>
  <c r="H7" i="26"/>
  <c r="H6" i="26"/>
  <c r="G6" i="26"/>
  <c r="H4" i="26"/>
  <c r="H5" i="26"/>
  <c r="G4" i="26"/>
  <c r="G5" i="26"/>
  <c r="G3" i="26"/>
  <c r="H3" i="26"/>
  <c r="I3" i="26" s="1"/>
  <c r="I91" i="21"/>
  <c r="D94" i="21" s="1"/>
  <c r="D91" i="21"/>
  <c r="D93" i="21" s="1"/>
  <c r="E45" i="27" l="1"/>
  <c r="D48" i="27" s="1"/>
  <c r="D52" i="27" s="1"/>
  <c r="C17" i="24" s="1"/>
  <c r="D20" i="28"/>
  <c r="I14" i="26"/>
  <c r="G17" i="26"/>
  <c r="H17" i="26"/>
  <c r="I8" i="26"/>
  <c r="I7" i="26"/>
  <c r="I6" i="26"/>
  <c r="I5" i="26"/>
  <c r="I4" i="26"/>
  <c r="D96" i="21"/>
  <c r="C12" i="24" s="1"/>
  <c r="I17" i="26" l="1"/>
  <c r="I73" i="21"/>
  <c r="D76" i="21" s="1"/>
  <c r="D73" i="21"/>
  <c r="D75" i="21" s="1"/>
  <c r="D78" i="21" l="1"/>
  <c r="I71" i="15" l="1"/>
  <c r="D74" i="15" s="1"/>
  <c r="I105" i="4" l="1"/>
  <c r="D108" i="4" s="1"/>
  <c r="I55" i="21" l="1"/>
  <c r="D58" i="21" s="1"/>
  <c r="D55" i="21"/>
  <c r="D57" i="21" s="1"/>
  <c r="D60" i="21" l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19" i="13"/>
  <c r="D22" i="13" s="1"/>
  <c r="D19" i="13"/>
  <c r="D21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4" i="13"/>
  <c r="C6" i="24" s="1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3" i="4" s="1"/>
  <c r="D165" i="4" s="1"/>
  <c r="D168" i="4" s="1"/>
  <c r="C2" i="24" s="1"/>
  <c r="F114" i="2"/>
  <c r="E114" i="2"/>
  <c r="C19" i="24" l="1"/>
  <c r="I14" i="24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<sst xmlns="http://schemas.openxmlformats.org/spreadsheetml/2006/main" count="936" uniqueCount="447">
  <si>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</si>
  <si>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</si>
  <si>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</si>
  <si>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</si>
  <si>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</si>
  <si>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</si>
  <si>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</si>
  <si>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</si>
  <si>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</si>
  <si>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</si>
  <si>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</si>
  <si>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</si>
  <si>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</si>
  <si>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</si>
  <si>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</si>
  <si>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</si>
  <si>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</si>
  <si>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</si>
  <si>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</si>
  <si>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</si>
  <si>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</si>
  <si>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</si>
  <si>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</si>
  <si>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</si>
  <si>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</si>
  <si>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</si>
  <si>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</si>
  <si>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</si>
  <si>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</si>
  <si>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</si>
  <si>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</si>
  <si>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</si>
  <si>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</si>
  <si>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</si>
  <si>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</si>
  <si>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</si>
  <si>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</si>
  <si>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</si>
  <si>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</si>
  <si>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</si>
  <si>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</si>
  <si>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</si>
  <si>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</si>
  <si>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</si>
  <si>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</si>
  <si>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</si>
  <si>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</si>
  <si>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</si>
  <si>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</si>
  <si>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</si>
  <si>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</si>
  <si>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</si>
  <si>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</si>
  <si>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</si>
  <si>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</si>
  <si>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</si>
  <si>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</si>
  <si>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</si>
  <si>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</si>
  <si>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</si>
  <si>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</si>
  <si>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</si>
  <si>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</si>
  <si>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</si>
  <si>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</si>
  <si>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</si>
  <si>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</si>
  <si>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</si>
  <si>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</si>
  <si>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</si>
  <si>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</si>
  <si>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</si>
  <si>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</si>
  <si>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</si>
  <si>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</si>
  <si>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</si>
  <si>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</si>
  <si>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</si>
  <si>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</si>
  <si>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</si>
  <si>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</si>
  <si>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</si>
  <si>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</si>
  <si>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</si>
  <si>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</si>
  <si>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</si>
  <si>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</si>
  <si>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</si>
  <si>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</si>
  <si>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</si>
  <si>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</si>
  <si>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</si>
  <si>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</si>
  <si>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</si>
  <si>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</si>
  <si>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</si>
  <si>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</si>
  <si>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</si>
  <si>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</si>
  <si>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</si>
  <si>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</si>
  <si>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</si>
  <si>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</si>
  <si>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</si>
  <si>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</si>
  <si>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</si>
  <si>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</si>
  <si>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</si>
  <si>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</si>
  <si>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</si>
  <si>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</si>
  <si>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</si>
  <si>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</si>
  <si>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</si>
  <si>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</si>
  <si>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</si>
  <si>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</si>
  <si>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</si>
  <si>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</si>
  <si>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</si>
  <si>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</si>
  <si>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</si>
  <si>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</si>
  <si>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</si>
  <si>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</si>
  <si>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</si>
  <si>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</si>
  <si>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</si>
  <si>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</si>
  <si>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</si>
  <si>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</si>
  <si>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</si>
  <si>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</si>
  <si>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</si>
  <si>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</si>
  <si>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</si>
  <si>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</si>
  <si>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</si>
  <si>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</si>
  <si>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</si>
  <si>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</si>
  <si>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</si>
  <si>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</si>
  <si>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</si>
  <si>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</si>
  <si>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</si>
  <si>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</si>
  <si>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</si>
  <si>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</si>
  <si>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</si>
  <si>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</si>
  <si>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</si>
  <si>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</si>
  <si>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</si>
  <si>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</si>
  <si>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</si>
  <si>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</si>
  <si>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LOAN STATEMENT - MAZHAR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</si>
  <si>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</si>
  <si>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</si>
  <si>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</si>
  <si>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</si>
  <si>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</si>
  <si>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</si>
  <si>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</si>
  <si>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</si>
  <si>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</si>
  <si>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</si>
  <si>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</si>
  <si>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</si>
  <si>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</si>
  <si>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</si>
  <si>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</si>
  <si>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</si>
  <si>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</si>
  <si>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</si>
  <si>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</si>
  <si>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</si>
  <si>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</si>
  <si>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</si>
  <si>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</si>
  <si>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</si>
  <si>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</si>
  <si>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</si>
  <si>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</si>
  <si>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</si>
  <si>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</si>
  <si>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</si>
  <si>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</si>
  <si>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</si>
  <si>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</si>
  <si>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</si>
  <si>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</si>
  <si>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</si>
  <si>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</si>
  <si>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</si>
  <si>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</si>
  <si>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</si>
  <si>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</si>
  <si>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</si>
  <si>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</si>
  <si>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</si>
  <si>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</si>
  <si>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</si>
  <si>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</si>
  <si>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</si>
  <si>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</si>
  <si>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</si>
  <si>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</si>
  <si>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</si>
  <si>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</si>
  <si>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</si>
  <si>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</si>
  <si>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</si>
  <si>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</si>
  <si>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</si>
  <si>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</si>
  <si>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</si>
  <si>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</si>
  <si>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</si>
  <si>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</si>
  <si>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</si>
  <si>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</si>
  <si>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</si>
  <si>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</si>
  <si>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</si>
  <si>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</si>
  <si>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</si>
  <si>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</si>
  <si>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</si>
  <si>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</si>
  <si>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</si>
  <si>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</si>
  <si>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</si>
  <si>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</si>
  <si>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</si>
  <si>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</si>
  <si>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</si>
  <si>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</si>
  <si>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</si>
  <si>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</si>
  <si>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</si>
  <si>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</si>
  <si>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</si>
  <si>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</si>
  <si>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</si>
  <si>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</si>
  <si>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</si>
  <si>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</si>
  <si>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</si>
  <si>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</si>
  <si>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File</t>
  </si>
  <si>
    <t>Qty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</si>
  <si>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</si>
  <si>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</si>
  <si>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</si>
  <si>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</si>
  <si>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</si>
  <si>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</si>
  <si>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</si>
  <si>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</si>
  <si>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</si>
  <si>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</si>
  <si>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</si>
  <si>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</si>
  <si>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</si>
  <si>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</si>
  <si>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</si>
  <si>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</si>
  <si>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</si>
  <si>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</si>
  <si>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</si>
  <si>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</si>
  <si>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</si>
  <si>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</si>
  <si>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</si>
  <si>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</si>
  <si>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</si>
  <si>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</si>
  <si>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</si>
  <si>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</si>
  <si>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</si>
  <si>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</si>
  <si>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</si>
  <si>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</si>
  <si>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</si>
  <si>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</si>
  <si>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</si>
  <si>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</si>
  <si>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</si>
  <si>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</si>
  <si>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</si>
  <si>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</si>
  <si>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</si>
  <si>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</si>
  <si>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</si>
  <si>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</si>
  <si>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</si>
  <si>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</si>
  <si>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</si>
  <si>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</si>
  <si>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</si>
  <si>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</si>
  <si>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</si>
  <si>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</si>
  <si>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</si>
  <si>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</si>
  <si>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</si>
  <si>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Jhangir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</si>
  <si>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</si>
  <si>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</si>
  <si>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</si>
  <si>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</si>
  <si>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</si>
  <si>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</si>
  <si>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</si>
  <si>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</si>
  <si>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</si>
  <si>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</si>
  <si>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</si>
  <si>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</si>
  <si>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</si>
  <si>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</si>
  <si>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</si>
  <si>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</si>
  <si>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</si>
  <si>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</si>
  <si>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</si>
  <si>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Total Sale</t>
  </si>
  <si>
    <t>Profit</t>
  </si>
  <si>
    <t>Total Cost</t>
  </si>
  <si>
    <t>Sale Rate</t>
  </si>
  <si>
    <t>Buy Rate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</si>
  <si>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</si>
  <si>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</si>
  <si>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</si>
  <si>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</si>
  <si>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</si>
  <si>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</si>
  <si>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</si>
  <si>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</si>
  <si>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</si>
  <si>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</si>
  <si>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</si>
  <si>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7 marla os</t>
  </si>
  <si>
    <t>5 marla 990</t>
  </si>
  <si>
    <t>5.5 Mivida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</si>
  <si>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</si>
  <si>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</si>
  <si>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</si>
  <si>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</si>
  <si>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</si>
  <si>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</si>
  <si>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</si>
  <si>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</si>
  <si>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</si>
  <si>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</si>
  <si>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</si>
  <si>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</si>
  <si>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</si>
  <si>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</si>
  <si>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</si>
  <si>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</si>
  <si>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</si>
  <si>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</si>
  <si>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</si>
  <si>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</si>
  <si>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</si>
  <si>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</si>
  <si>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</si>
  <si>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</si>
  <si>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</si>
  <si>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</si>
  <si>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</si>
  <si>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</si>
  <si>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</si>
  <si>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</si>
  <si>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</si>
  <si>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</si>
  <si>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</si>
  <si>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</si>
  <si>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</si>
  <si>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</si>
  <si>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</si>
  <si>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</si>
  <si>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21/2/2021</t>
  </si>
  <si>
    <t>Received Cash from BOFC of Sister - by hand Waheed</t>
  </si>
  <si>
    <t>20 Afghani Nan + Dahi</t>
  </si>
  <si>
    <t>24/2/2021</t>
  </si>
  <si>
    <t>KhanJee Post Paid Balance Jazz Sim + 3800 Cash</t>
  </si>
  <si>
    <t>Received</t>
  </si>
  <si>
    <t>Trade</t>
  </si>
  <si>
    <t>G.Total</t>
  </si>
  <si>
    <t>Tea for guests - Anwar G16 Required</t>
  </si>
  <si>
    <t xml:space="preserve"> 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</si>
  <si>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</si>
  <si>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</si>
  <si>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</si>
  <si>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</si>
  <si>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>27/2/2021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</si>
  <si>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</si>
  <si>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</si>
  <si>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</si>
  <si>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</si>
  <si>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</si>
  <si>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</si>
  <si>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</si>
  <si>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</si>
  <si>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</si>
  <si>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</si>
  <si>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</si>
  <si>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</si>
  <si>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</si>
  <si>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</si>
  <si>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</si>
  <si>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</si>
  <si>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</si>
  <si>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</si>
  <si>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</si>
  <si>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</si>
  <si>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</si>
  <si>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</si>
  <si>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</si>
  <si>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</si>
  <si>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</si>
  <si>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</si>
  <si>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 xml:space="preserve">7 Marla Old </t>
  </si>
  <si>
    <t>3 Marla Awami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</si>
  <si>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</si>
  <si>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</si>
  <si>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</si>
  <si>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</si>
  <si>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</si>
  <si>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</si>
  <si>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</si>
  <si>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</si>
  <si>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</si>
  <si>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Aqua</t>
  </si>
  <si>
    <t>Vitz</t>
  </si>
  <si>
    <t>Cash Amount</t>
  </si>
  <si>
    <t>Abeer H</t>
  </si>
  <si>
    <t>Qari</t>
  </si>
  <si>
    <t>Amir Bhai</t>
  </si>
  <si>
    <t>Returned Back at 6:15pm</t>
  </si>
  <si>
    <t>Poor</t>
  </si>
  <si>
    <t>Drinking Water Office 2x Canes</t>
  </si>
  <si>
    <t>Sunny Goind Home - Gave me 209k + 3x 7 marla files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</si>
</sst>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15" fontId="14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3" fontId="0" fillId="12" borderId="1" xfId="0" applyNumberForma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1" xfId="0" applyFill="1" applyBorder="1"/>
    <xf numFmtId="3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3" borderId="4" xfId="0" applyFont="1" applyFill="1" applyBorder="1" applyAlignment="1">
      <alignment horizontal="center" vertical="center"/>
    </xf>
    <xf numFmtId="167" fontId="10" fillId="13" borderId="4" xfId="0" applyNumberFormat="1" applyFont="1" applyFill="1" applyBorder="1" applyAlignment="1">
      <alignment horizontal="center" vertical="center"/>
    </xf>
    <xf numFmtId="3" fontId="1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4" borderId="27" xfId="0" applyFont="1" applyFill="1" applyBorder="1" applyAlignment="1">
      <alignment horizontal="center"/>
    </xf>
    <xf numFmtId="3" fontId="1" fillId="14" borderId="28" xfId="0" applyNumberFormat="1" applyFont="1" applyFill="1" applyBorder="1" applyAlignment="1">
      <alignment horizontal="center"/>
    </xf>
    <xf numFmtId="0" fontId="10" fillId="14" borderId="29" xfId="0" applyFont="1" applyFill="1" applyBorder="1"/>
    <xf numFmtId="3" fontId="10" fillId="14" borderId="30" xfId="0" applyNumberFormat="1" applyFont="1" applyFill="1" applyBorder="1" applyAlignment="1">
      <alignment horizontal="center"/>
    </xf>
    <xf numFmtId="0" fontId="10" fillId="14" borderId="31" xfId="0" applyFont="1" applyFill="1" applyBorder="1"/>
    <xf numFmtId="3" fontId="10" fillId="14" borderId="32" xfId="0" applyNumberFormat="1" applyFont="1" applyFill="1" applyBorder="1" applyAlignment="1">
      <alignment horizontal="center"/>
    </xf>
    <xf numFmtId="0" fontId="10" fillId="14" borderId="33" xfId="0" applyFont="1" applyFill="1" applyBorder="1"/>
    <xf numFmtId="3" fontId="10" fillId="14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3" fontId="15" fillId="7" borderId="1" xfId="0" applyNumberFormat="1" applyFont="1" applyFill="1" applyBorder="1" applyAlignment="1">
      <alignment horizontal="left"/>
    </xf>
    <xf numFmtId="3" fontId="2" fillId="1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1" fillId="13" borderId="2" xfId="0" applyNumberFormat="1" applyFont="1" applyFill="1" applyBorder="1" applyAlignment="1">
      <alignment horizontal="center" vertical="center"/>
    </xf>
    <xf numFmtId="3" fontId="1" fillId="13" borderId="5" xfId="0" applyNumberFormat="1" applyFont="1" applyFill="1" applyBorder="1" applyAlignment="1">
      <alignment horizontal="center" vertical="center"/>
    </xf>
    <xf numFmtId="3" fontId="1" fillId="13" borderId="3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5"/>
  <sheetViews>
    <sheetView topLeftCell="A146" zoomScale="120" zoomScaleNormal="120" workbookViewId="0">
      <selection activeCell="D160" sqref="D160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3" customWidth="1"/>
    <col min="9" max="9" width="9.17578125" customWidth="1"/>
  </cols>
  <sheetData>
    <row r="1" spans="1:14" ht="37.6" customHeight="1" x14ac:dyDescent="0.5">
      <c r="A1" s="262" t="s">
        <v>101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  <c r="N1" s="8"/>
    </row>
    <row r="2" spans="1:14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187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68" t="s">
        <v>106</v>
      </c>
      <c r="B34" s="269"/>
      <c r="C34" s="269"/>
      <c r="D34" s="44">
        <f>SUM(D4:D33)</f>
        <v>457640</v>
      </c>
      <c r="E34" s="50"/>
      <c r="F34" s="268" t="s">
        <v>105</v>
      </c>
      <c r="G34" s="269"/>
      <c r="H34" s="270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188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190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62" t="s">
        <v>149</v>
      </c>
      <c r="B41" s="263"/>
      <c r="C41" s="263"/>
      <c r="D41" s="263"/>
      <c r="E41" s="263"/>
      <c r="F41" s="263"/>
      <c r="G41" s="263"/>
      <c r="H41" s="263"/>
      <c r="I41" s="264"/>
      <c r="J41" s="8"/>
      <c r="K41" s="8"/>
      <c r="L41" s="8"/>
      <c r="M41" s="8"/>
      <c r="N41" s="8"/>
    </row>
    <row r="42" spans="1:14" x14ac:dyDescent="0.5">
      <c r="A42" s="265" t="s">
        <v>81</v>
      </c>
      <c r="B42" s="266"/>
      <c r="C42" s="266"/>
      <c r="D42" s="267"/>
      <c r="E42" s="43"/>
      <c r="F42" s="265" t="s">
        <v>82</v>
      </c>
      <c r="G42" s="266"/>
      <c r="H42" s="266"/>
      <c r="I42" s="267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159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187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167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170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171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174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176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180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68" t="s">
        <v>106</v>
      </c>
      <c r="B56" s="269"/>
      <c r="C56" s="269"/>
      <c r="D56" s="44">
        <f>SUM(D44:D55)</f>
        <v>302105</v>
      </c>
      <c r="E56" s="50"/>
      <c r="F56" s="268" t="s">
        <v>105</v>
      </c>
      <c r="G56" s="269"/>
      <c r="H56" s="270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188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189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71"/>
      <c r="B62" s="271"/>
      <c r="C62" s="271"/>
      <c r="D62" s="271"/>
      <c r="E62" s="271"/>
      <c r="F62" s="271"/>
      <c r="G62" s="271"/>
      <c r="H62" s="271"/>
      <c r="I62" s="271"/>
      <c r="J62" s="8"/>
      <c r="K62" s="8"/>
      <c r="L62" s="8"/>
      <c r="M62" s="8"/>
      <c r="N62" s="8"/>
    </row>
    <row r="63" spans="1:14" ht="34.75" customHeight="1" x14ac:dyDescent="0.5">
      <c r="A63" s="262" t="s">
        <v>185</v>
      </c>
      <c r="B63" s="263"/>
      <c r="C63" s="263"/>
      <c r="D63" s="263"/>
      <c r="E63" s="263"/>
      <c r="F63" s="263"/>
      <c r="G63" s="263"/>
      <c r="H63" s="263"/>
      <c r="I63" s="264"/>
      <c r="J63" s="8"/>
      <c r="K63" s="8"/>
      <c r="L63" s="8"/>
      <c r="M63" s="8"/>
      <c r="N63" s="8"/>
    </row>
    <row r="64" spans="1:14" x14ac:dyDescent="0.5">
      <c r="A64" s="265" t="s">
        <v>81</v>
      </c>
      <c r="B64" s="266"/>
      <c r="C64" s="266"/>
      <c r="D64" s="267"/>
      <c r="E64" s="43"/>
      <c r="F64" s="265" t="s">
        <v>82</v>
      </c>
      <c r="G64" s="266"/>
      <c r="H64" s="266"/>
      <c r="I64" s="267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159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187</v>
      </c>
      <c r="D66" s="136">
        <f>D61</f>
        <v>293405</v>
      </c>
      <c r="E66" s="38"/>
      <c r="F66" s="86">
        <v>1</v>
      </c>
      <c r="G66" s="39">
        <v>44166</v>
      </c>
      <c r="H66" s="1" t="s">
        <v>167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191</v>
      </c>
      <c r="D67" s="40">
        <v>15000</v>
      </c>
      <c r="E67" s="38"/>
      <c r="F67" s="142">
        <v>2</v>
      </c>
      <c r="G67" s="39">
        <v>44170</v>
      </c>
      <c r="H67" s="1" t="s">
        <v>195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191</v>
      </c>
      <c r="D68" s="40">
        <v>15000</v>
      </c>
      <c r="E68" s="38"/>
      <c r="F68" s="142">
        <v>3</v>
      </c>
      <c r="G68" s="39">
        <v>44173</v>
      </c>
      <c r="H68" s="1" t="s">
        <v>239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255</v>
      </c>
      <c r="D69" s="40">
        <v>335000</v>
      </c>
      <c r="E69" s="38"/>
      <c r="F69" s="142">
        <v>4</v>
      </c>
      <c r="G69" s="39">
        <v>44174</v>
      </c>
      <c r="H69" s="1" t="s">
        <v>241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244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256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257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259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260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27"/>
      <c r="B76" s="39"/>
      <c r="C76" s="1"/>
      <c r="D76" s="40"/>
      <c r="E76" s="38"/>
      <c r="F76" s="227"/>
      <c r="G76" s="39"/>
      <c r="H76" s="70" t="s">
        <v>298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361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68" t="s">
        <v>106</v>
      </c>
      <c r="B79" s="269"/>
      <c r="C79" s="269"/>
      <c r="D79" s="44">
        <f>SUM(D66:D78)</f>
        <v>658405</v>
      </c>
      <c r="E79" s="50"/>
      <c r="F79" s="268" t="s">
        <v>105</v>
      </c>
      <c r="G79" s="269"/>
      <c r="H79" s="270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188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62" t="s">
        <v>282</v>
      </c>
      <c r="B86" s="263"/>
      <c r="C86" s="263"/>
      <c r="D86" s="263"/>
      <c r="E86" s="263"/>
      <c r="F86" s="263"/>
      <c r="G86" s="263"/>
      <c r="H86" s="263"/>
      <c r="I86" s="264"/>
      <c r="J86" s="8"/>
      <c r="K86" s="8"/>
      <c r="L86" s="8"/>
      <c r="M86" s="8"/>
      <c r="N86" s="8"/>
    </row>
    <row r="87" spans="1:14" ht="18" customHeight="1" x14ac:dyDescent="0.5">
      <c r="A87" s="265" t="s">
        <v>81</v>
      </c>
      <c r="B87" s="266"/>
      <c r="C87" s="266"/>
      <c r="D87" s="267"/>
      <c r="E87" s="43"/>
      <c r="F87" s="265" t="s">
        <v>82</v>
      </c>
      <c r="G87" s="266"/>
      <c r="H87" s="266"/>
      <c r="I87" s="267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159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187</v>
      </c>
      <c r="D89" s="136">
        <f>D84</f>
        <v>584845</v>
      </c>
      <c r="E89" s="38"/>
      <c r="F89" s="164">
        <v>1</v>
      </c>
      <c r="G89" s="39">
        <v>44205</v>
      </c>
      <c r="H89" s="1" t="s">
        <v>296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248</v>
      </c>
      <c r="D90" s="40">
        <v>200000</v>
      </c>
      <c r="E90" s="38"/>
      <c r="F90" s="172">
        <v>2</v>
      </c>
      <c r="G90" s="39">
        <v>44206</v>
      </c>
      <c r="H90" s="1" t="s">
        <v>297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336</v>
      </c>
      <c r="D91" s="81">
        <v>21500</v>
      </c>
      <c r="E91" s="38"/>
      <c r="F91" s="185">
        <v>3</v>
      </c>
      <c r="G91" s="39">
        <v>44212</v>
      </c>
      <c r="H91" s="1" t="s">
        <v>296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341</v>
      </c>
      <c r="D92" s="81">
        <v>110000</v>
      </c>
      <c r="E92" s="38"/>
      <c r="F92" s="186">
        <v>4</v>
      </c>
      <c r="G92" s="39">
        <v>44213</v>
      </c>
      <c r="H92" s="1" t="s">
        <v>324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356</v>
      </c>
      <c r="D93" s="81">
        <v>5000</v>
      </c>
      <c r="E93" s="38"/>
      <c r="F93" s="186">
        <v>5</v>
      </c>
      <c r="G93" s="39">
        <v>44214</v>
      </c>
      <c r="H93" s="1" t="s">
        <v>325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356</v>
      </c>
      <c r="D94" s="81">
        <v>6000</v>
      </c>
      <c r="E94" s="38"/>
      <c r="F94" s="186"/>
      <c r="G94" s="39"/>
      <c r="H94" s="1" t="s">
        <v>362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356</v>
      </c>
      <c r="D95" s="40">
        <v>8000</v>
      </c>
      <c r="E95" s="38"/>
      <c r="F95" s="187">
        <v>5</v>
      </c>
      <c r="G95" s="39">
        <v>44214</v>
      </c>
      <c r="H95" s="1" t="s">
        <v>327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326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334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335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337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296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296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368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68" t="s">
        <v>106</v>
      </c>
      <c r="B105" s="269"/>
      <c r="C105" s="269"/>
      <c r="D105" s="44">
        <f>SUM(D89:D104)</f>
        <v>935345</v>
      </c>
      <c r="E105" s="50"/>
      <c r="F105" s="268" t="s">
        <v>105</v>
      </c>
      <c r="G105" s="269"/>
      <c r="H105" s="270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188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62" t="s">
        <v>347</v>
      </c>
      <c r="B112" s="263"/>
      <c r="C112" s="263"/>
      <c r="D112" s="263"/>
      <c r="E112" s="263"/>
      <c r="F112" s="263"/>
      <c r="G112" s="263"/>
      <c r="H112" s="263"/>
      <c r="I112" s="264"/>
      <c r="J112" s="8"/>
      <c r="K112" s="8"/>
      <c r="L112" s="8"/>
      <c r="M112" s="8"/>
      <c r="N112" s="8"/>
    </row>
    <row r="113" spans="1:14" ht="19.7" customHeight="1" x14ac:dyDescent="0.5">
      <c r="A113" s="265" t="s">
        <v>81</v>
      </c>
      <c r="B113" s="266"/>
      <c r="C113" s="266"/>
      <c r="D113" s="267"/>
      <c r="E113" s="43"/>
      <c r="F113" s="265" t="s">
        <v>82</v>
      </c>
      <c r="G113" s="266"/>
      <c r="H113" s="266"/>
      <c r="I113" s="267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159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187</v>
      </c>
      <c r="D115" s="136">
        <f>D110</f>
        <v>920698</v>
      </c>
      <c r="E115" s="38"/>
      <c r="F115" s="201">
        <v>1</v>
      </c>
      <c r="G115" s="39">
        <v>44236</v>
      </c>
      <c r="H115" s="1" t="s">
        <v>296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201">
        <v>1</v>
      </c>
      <c r="B116" s="39">
        <v>44228</v>
      </c>
      <c r="C116" s="1" t="s">
        <v>348</v>
      </c>
      <c r="D116" s="40">
        <v>1800</v>
      </c>
      <c r="E116" s="38"/>
      <c r="F116" s="201"/>
      <c r="G116" s="39"/>
      <c r="H116" s="1" t="s">
        <v>357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201">
        <v>2</v>
      </c>
      <c r="B117" s="39">
        <v>44236</v>
      </c>
      <c r="C117" s="1" t="s">
        <v>348</v>
      </c>
      <c r="D117" s="40">
        <v>900</v>
      </c>
      <c r="E117" s="38"/>
      <c r="F117" s="201">
        <v>2</v>
      </c>
      <c r="G117" s="39">
        <v>44238</v>
      </c>
      <c r="H117" s="1" t="s">
        <v>363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201">
        <v>3</v>
      </c>
      <c r="B118" s="39">
        <v>44238</v>
      </c>
      <c r="C118" s="1" t="s">
        <v>348</v>
      </c>
      <c r="D118" s="40">
        <v>6300</v>
      </c>
      <c r="E118" s="38"/>
      <c r="F118" s="218">
        <v>3</v>
      </c>
      <c r="G118" s="39">
        <v>44239</v>
      </c>
      <c r="H118" s="1" t="s">
        <v>367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201">
        <v>4</v>
      </c>
      <c r="B119" s="39">
        <v>44241</v>
      </c>
      <c r="C119" s="1" t="s">
        <v>434</v>
      </c>
      <c r="D119" s="40">
        <v>500000</v>
      </c>
      <c r="E119" s="38"/>
      <c r="F119" s="201">
        <v>4</v>
      </c>
      <c r="G119" s="39">
        <v>44242</v>
      </c>
      <c r="H119" s="1" t="s">
        <v>374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201">
        <v>5</v>
      </c>
      <c r="B120" s="39">
        <v>44243</v>
      </c>
      <c r="C120" s="1" t="s">
        <v>348</v>
      </c>
      <c r="D120" s="40">
        <v>2500</v>
      </c>
      <c r="E120" s="38"/>
      <c r="F120" s="201">
        <v>5</v>
      </c>
      <c r="G120" s="39">
        <v>44243</v>
      </c>
      <c r="H120" s="1" t="s">
        <v>375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201">
        <v>6</v>
      </c>
      <c r="B121" s="39">
        <v>44251</v>
      </c>
      <c r="C121" s="1" t="s">
        <v>348</v>
      </c>
      <c r="D121" s="40">
        <v>1800</v>
      </c>
      <c r="E121" s="38"/>
      <c r="F121" s="201">
        <v>6</v>
      </c>
      <c r="G121" s="39">
        <v>44245</v>
      </c>
      <c r="H121" s="1" t="s">
        <v>377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201"/>
      <c r="B122" s="39"/>
      <c r="C122" s="1"/>
      <c r="D122" s="40"/>
      <c r="E122" s="38"/>
      <c r="F122" s="201">
        <v>7</v>
      </c>
      <c r="G122" s="39">
        <v>44246</v>
      </c>
      <c r="H122" s="1" t="s">
        <v>379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201"/>
      <c r="B123" s="39"/>
      <c r="C123" s="1"/>
      <c r="D123" s="40"/>
      <c r="E123" s="38"/>
      <c r="F123" s="201"/>
      <c r="G123" s="39"/>
      <c r="H123" s="1" t="s">
        <v>382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201"/>
      <c r="B124" s="39"/>
      <c r="C124" s="1"/>
      <c r="D124" s="40"/>
      <c r="E124" s="38"/>
      <c r="F124" s="221">
        <v>8</v>
      </c>
      <c r="G124" s="39">
        <v>44248</v>
      </c>
      <c r="H124" s="1" t="s">
        <v>380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20"/>
      <c r="B125" s="39"/>
      <c r="C125" s="1"/>
      <c r="D125" s="40"/>
      <c r="E125" s="38"/>
      <c r="F125" s="220"/>
      <c r="G125" s="39"/>
      <c r="H125" s="1" t="s">
        <v>296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20"/>
      <c r="B126" s="39"/>
      <c r="C126" s="1"/>
      <c r="D126" s="40"/>
      <c r="E126" s="38"/>
      <c r="F126" s="220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23">
        <v>10</v>
      </c>
      <c r="G127" s="39">
        <v>44249</v>
      </c>
      <c r="H127" s="1" t="s">
        <v>296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23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23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201">
        <v>13</v>
      </c>
      <c r="G130" s="39">
        <v>44254</v>
      </c>
      <c r="H130" s="1" t="s">
        <v>393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395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68" t="s">
        <v>106</v>
      </c>
      <c r="B133" s="269"/>
      <c r="C133" s="269"/>
      <c r="D133" s="44">
        <f>SUM(D115:D132)</f>
        <v>1433998</v>
      </c>
      <c r="E133" s="50"/>
      <c r="F133" s="268" t="s">
        <v>105</v>
      </c>
      <c r="G133" s="269"/>
      <c r="H133" s="270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188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31.7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62" t="s">
        <v>396</v>
      </c>
      <c r="B140" s="263"/>
      <c r="C140" s="263"/>
      <c r="D140" s="263"/>
      <c r="E140" s="263"/>
      <c r="F140" s="263"/>
      <c r="G140" s="263"/>
      <c r="H140" s="263"/>
      <c r="I140" s="264"/>
      <c r="J140" s="8"/>
      <c r="K140" s="8"/>
      <c r="L140" s="8"/>
      <c r="M140" s="8"/>
      <c r="N140" s="8"/>
    </row>
    <row r="141" spans="1:14" ht="19.7" customHeight="1" x14ac:dyDescent="0.5">
      <c r="A141" s="265" t="s">
        <v>81</v>
      </c>
      <c r="B141" s="266"/>
      <c r="C141" s="266"/>
      <c r="D141" s="267"/>
      <c r="E141" s="43"/>
      <c r="F141" s="265" t="s">
        <v>82</v>
      </c>
      <c r="G141" s="266"/>
      <c r="H141" s="266"/>
      <c r="I141" s="267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159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187</v>
      </c>
      <c r="D143" s="136">
        <f>D138</f>
        <v>1431898</v>
      </c>
      <c r="E143" s="38"/>
      <c r="F143" s="226">
        <v>1</v>
      </c>
      <c r="G143" s="39">
        <v>44256</v>
      </c>
      <c r="H143" s="1" t="s">
        <v>400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26">
        <v>1</v>
      </c>
      <c r="B144" s="39">
        <v>44256</v>
      </c>
      <c r="C144" s="1" t="s">
        <v>348</v>
      </c>
      <c r="D144" s="260">
        <v>3000</v>
      </c>
      <c r="E144" s="38"/>
      <c r="F144" s="228">
        <v>2</v>
      </c>
      <c r="G144" s="39">
        <v>44258</v>
      </c>
      <c r="H144" s="1" t="s">
        <v>400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26">
        <v>2</v>
      </c>
      <c r="B145" s="39">
        <v>44261</v>
      </c>
      <c r="C145" s="1" t="s">
        <v>348</v>
      </c>
      <c r="D145" s="260">
        <v>1000</v>
      </c>
      <c r="E145" s="38"/>
      <c r="F145" s="228">
        <v>3</v>
      </c>
      <c r="G145" s="39"/>
      <c r="H145" s="1" t="s">
        <v>401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26"/>
      <c r="B146" s="39"/>
      <c r="C146" s="1" t="s">
        <v>348</v>
      </c>
      <c r="D146" s="260">
        <v>4000</v>
      </c>
      <c r="E146" s="38"/>
      <c r="F146" s="226"/>
      <c r="G146" s="39">
        <v>44260</v>
      </c>
      <c r="H146" s="1" t="s">
        <v>405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26">
        <v>3</v>
      </c>
      <c r="B147" s="39">
        <v>44262</v>
      </c>
      <c r="C147" s="1" t="s">
        <v>348</v>
      </c>
      <c r="D147" s="260">
        <v>1200</v>
      </c>
      <c r="E147" s="38"/>
      <c r="F147" s="226">
        <v>4</v>
      </c>
      <c r="G147" s="39"/>
      <c r="H147" s="1" t="s">
        <v>407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26">
        <v>4</v>
      </c>
      <c r="B148" s="39">
        <v>44264</v>
      </c>
      <c r="C148" s="1" t="s">
        <v>348</v>
      </c>
      <c r="D148" s="260">
        <v>4600</v>
      </c>
      <c r="E148" s="38"/>
      <c r="F148" s="226"/>
      <c r="G148" s="39">
        <v>44261</v>
      </c>
      <c r="H148" s="1" t="s">
        <v>408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26">
        <v>5</v>
      </c>
      <c r="B149" s="39">
        <v>44275</v>
      </c>
      <c r="C149" s="1" t="s">
        <v>348</v>
      </c>
      <c r="D149" s="40">
        <v>3600</v>
      </c>
      <c r="E149" s="38"/>
      <c r="F149" s="226">
        <v>5</v>
      </c>
      <c r="G149" s="39">
        <v>44262</v>
      </c>
      <c r="H149" s="1" t="s">
        <v>409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26"/>
      <c r="B150" s="39"/>
      <c r="C150" s="1"/>
      <c r="D150" s="40"/>
      <c r="E150" s="38"/>
      <c r="F150" s="226">
        <v>6</v>
      </c>
      <c r="G150" s="39"/>
      <c r="H150" s="1"/>
      <c r="I150" s="40"/>
      <c r="J150" s="8"/>
      <c r="K150" s="8"/>
      <c r="L150" s="8"/>
      <c r="M150" s="8"/>
      <c r="N150" s="8"/>
    </row>
    <row r="151" spans="1:14" x14ac:dyDescent="0.5">
      <c r="A151" s="226"/>
      <c r="B151" s="39"/>
      <c r="C151" s="1"/>
      <c r="D151" s="40"/>
      <c r="E151" s="38"/>
      <c r="F151" s="226"/>
      <c r="G151" s="39">
        <v>44263</v>
      </c>
      <c r="H151" s="1" t="s">
        <v>410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26"/>
      <c r="B152" s="39"/>
      <c r="C152" s="1"/>
      <c r="D152" s="40"/>
      <c r="E152" s="38"/>
      <c r="F152" s="230">
        <v>7</v>
      </c>
      <c r="G152" s="39">
        <v>44264</v>
      </c>
      <c r="H152" s="1" t="s">
        <v>416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26"/>
      <c r="B153" s="39"/>
      <c r="C153" s="1"/>
      <c r="D153" s="40"/>
      <c r="E153" s="38"/>
      <c r="F153" s="226">
        <v>8</v>
      </c>
      <c r="G153" s="39">
        <v>44265</v>
      </c>
      <c r="H153" s="1" t="s">
        <v>419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26"/>
      <c r="B154" s="39"/>
      <c r="C154" s="1"/>
      <c r="D154" s="40"/>
      <c r="E154" s="38"/>
      <c r="F154" s="226"/>
      <c r="G154" s="39"/>
      <c r="H154" s="1" t="s">
        <v>420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26">
        <v>9</v>
      </c>
      <c r="G155" s="39">
        <v>44274</v>
      </c>
      <c r="H155" s="143" t="s">
        <v>424</v>
      </c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26">
        <v>10</v>
      </c>
      <c r="G156" s="39">
        <v>44275</v>
      </c>
      <c r="H156" s="68" t="s">
        <v>401</v>
      </c>
      <c r="I156" s="40">
        <v>100</v>
      </c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26"/>
      <c r="G157" s="39"/>
      <c r="H157" s="1" t="s">
        <v>425</v>
      </c>
      <c r="I157" s="40">
        <v>30</v>
      </c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26">
        <v>11</v>
      </c>
      <c r="G158" s="39">
        <v>44277</v>
      </c>
      <c r="H158" s="1" t="s">
        <v>142</v>
      </c>
      <c r="I158" s="40">
        <v>60</v>
      </c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>
        <v>12</v>
      </c>
      <c r="G159" s="39">
        <v>44278</v>
      </c>
      <c r="H159" s="1" t="s">
        <v>445</v>
      </c>
      <c r="I159" s="40">
        <v>200</v>
      </c>
      <c r="J159" s="8"/>
      <c r="K159" s="8"/>
      <c r="L159" s="8"/>
      <c r="M159" s="8"/>
      <c r="N159" s="8"/>
    </row>
    <row r="160" spans="1:14" x14ac:dyDescent="0.5">
      <c r="A160" s="70"/>
      <c r="B160" s="70"/>
      <c r="C160" s="70"/>
      <c r="D160" s="71"/>
      <c r="E160" s="38"/>
      <c r="F160" s="174"/>
      <c r="G160" s="175"/>
      <c r="H160" s="70"/>
      <c r="I160" s="71"/>
      <c r="J160" s="8"/>
      <c r="K160" s="8"/>
      <c r="L160" s="8"/>
      <c r="M160" s="8"/>
      <c r="N160" s="8"/>
    </row>
    <row r="161" spans="1:14" x14ac:dyDescent="0.5">
      <c r="A161" s="70"/>
      <c r="B161" s="70"/>
      <c r="C161" s="70"/>
      <c r="D161" s="71"/>
      <c r="E161" s="38"/>
      <c r="F161" s="174"/>
      <c r="G161" s="175"/>
      <c r="H161" s="70"/>
      <c r="I161" s="71"/>
      <c r="J161" s="8"/>
      <c r="K161" s="8"/>
      <c r="L161" s="8"/>
      <c r="M161" s="8"/>
      <c r="N161" s="8"/>
    </row>
    <row r="162" spans="1:14" ht="14.7" thickBot="1" x14ac:dyDescent="0.55000000000000004">
      <c r="A162" s="96"/>
      <c r="B162" s="96"/>
      <c r="C162" s="96"/>
      <c r="D162" s="97"/>
      <c r="E162" s="38"/>
      <c r="F162" s="94"/>
      <c r="G162" s="95"/>
      <c r="H162" s="96"/>
      <c r="I162" s="97"/>
      <c r="J162" s="8"/>
      <c r="K162" s="8"/>
      <c r="L162" s="8"/>
      <c r="M162" s="8"/>
      <c r="N162" s="8"/>
    </row>
    <row r="163" spans="1:14" x14ac:dyDescent="0.5">
      <c r="A163" s="268" t="s">
        <v>106</v>
      </c>
      <c r="B163" s="269"/>
      <c r="C163" s="269"/>
      <c r="D163" s="44">
        <f>SUM(D143:D162)</f>
        <v>1449298</v>
      </c>
      <c r="E163" s="50"/>
      <c r="F163" s="268" t="s">
        <v>105</v>
      </c>
      <c r="G163" s="269"/>
      <c r="H163" s="270"/>
      <c r="I163" s="44">
        <f>SUM(I143:I162)</f>
        <v>1699</v>
      </c>
      <c r="J163" s="8"/>
      <c r="K163" s="8"/>
      <c r="L163" s="8"/>
      <c r="M163" s="8"/>
      <c r="N163" s="8"/>
    </row>
    <row r="164" spans="1:14" x14ac:dyDescent="0.5">
      <c r="A164" s="55"/>
      <c r="B164" s="55"/>
      <c r="C164" s="55"/>
      <c r="D164" s="56"/>
      <c r="E164" s="8"/>
      <c r="F164" s="55"/>
      <c r="G164" s="55"/>
      <c r="H164" s="55"/>
      <c r="I164" s="56"/>
      <c r="J164" s="8"/>
      <c r="K164" s="8"/>
      <c r="L164" s="8"/>
      <c r="M164" s="8"/>
      <c r="N164" s="8"/>
    </row>
    <row r="165" spans="1:14" x14ac:dyDescent="0.5">
      <c r="A165" s="53"/>
      <c r="B165" s="53"/>
      <c r="C165" s="54" t="s">
        <v>103</v>
      </c>
      <c r="D165" s="58">
        <f>D163</f>
        <v>1449298</v>
      </c>
      <c r="E165" s="8"/>
      <c r="F165" s="53"/>
      <c r="G165" s="53"/>
      <c r="H165" s="53"/>
      <c r="I165" s="53"/>
      <c r="J165" s="8"/>
      <c r="K165" s="8"/>
      <c r="L165" s="8"/>
      <c r="M165" s="8"/>
      <c r="N165" s="8"/>
    </row>
    <row r="166" spans="1:14" x14ac:dyDescent="0.5">
      <c r="A166" s="53"/>
      <c r="B166" s="53"/>
      <c r="C166" s="57" t="s">
        <v>188</v>
      </c>
      <c r="D166" s="58">
        <f>I163</f>
        <v>1699</v>
      </c>
      <c r="E166" s="8"/>
      <c r="F166" s="53"/>
      <c r="G166" s="53"/>
      <c r="H166" s="53"/>
      <c r="I166" s="53"/>
      <c r="J166" s="8"/>
      <c r="K166" s="8"/>
      <c r="L166" s="8"/>
      <c r="M166" s="8"/>
      <c r="N166" s="8"/>
    </row>
    <row r="167" spans="1:14" ht="14.7" thickBot="1" x14ac:dyDescent="0.55000000000000004">
      <c r="A167" s="8"/>
      <c r="B167" s="8"/>
      <c r="C167" s="59"/>
      <c r="D167" s="60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5">
      <c r="A168" s="8"/>
      <c r="B168" s="8"/>
      <c r="C168" s="61" t="s">
        <v>4</v>
      </c>
      <c r="D168" s="62">
        <f>D165-D166</f>
        <v>1447599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x14ac:dyDescent="0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x14ac:dyDescent="0.5">
      <c r="A432" s="8"/>
      <c r="J432" s="8"/>
      <c r="K432" s="8"/>
      <c r="L432" s="8"/>
      <c r="M432" s="8"/>
      <c r="N432" s="8"/>
    </row>
    <row r="433" spans="10:14" x14ac:dyDescent="0.5">
      <c r="J433" s="8"/>
      <c r="K433" s="8"/>
      <c r="L433" s="8"/>
      <c r="M433" s="8"/>
      <c r="N433" s="8"/>
    </row>
    <row r="434" spans="10:14" x14ac:dyDescent="0.5">
      <c r="J434" s="8"/>
      <c r="K434" s="8"/>
      <c r="L434" s="8"/>
      <c r="M434" s="8"/>
      <c r="N434" s="8"/>
    </row>
    <row r="435" spans="10:14" x14ac:dyDescent="0.5">
      <c r="J435" s="8"/>
      <c r="K435" s="8"/>
      <c r="L435" s="8"/>
      <c r="M435" s="8"/>
      <c r="N435" s="8"/>
    </row>
    <row r="436" spans="10:14" x14ac:dyDescent="0.5">
      <c r="J436" s="8"/>
      <c r="K436" s="8"/>
      <c r="L436" s="8"/>
      <c r="M436" s="8"/>
      <c r="N436" s="8"/>
    </row>
    <row r="437" spans="10:14" x14ac:dyDescent="0.5">
      <c r="J437" s="8"/>
      <c r="K437" s="8"/>
      <c r="L437" s="8"/>
      <c r="M437" s="8"/>
      <c r="N437" s="8"/>
    </row>
    <row r="438" spans="10:14" x14ac:dyDescent="0.5">
      <c r="J438" s="8"/>
      <c r="K438" s="8"/>
      <c r="L438" s="8"/>
      <c r="M438" s="8"/>
      <c r="N438" s="8"/>
    </row>
    <row r="439" spans="10:14" x14ac:dyDescent="0.5">
      <c r="J439" s="8"/>
      <c r="K439" s="8"/>
      <c r="L439" s="8"/>
      <c r="M439" s="8"/>
      <c r="N439" s="8"/>
    </row>
    <row r="440" spans="10:14" x14ac:dyDescent="0.5">
      <c r="J440" s="8"/>
      <c r="K440" s="8"/>
      <c r="L440" s="8"/>
      <c r="M440" s="8"/>
      <c r="N440" s="8"/>
    </row>
    <row r="441" spans="10:14" x14ac:dyDescent="0.5">
      <c r="J441" s="8"/>
      <c r="K441" s="8"/>
      <c r="L441" s="8"/>
      <c r="M441" s="8"/>
      <c r="N441" s="8"/>
    </row>
    <row r="442" spans="10:14" x14ac:dyDescent="0.5">
      <c r="J442" s="8"/>
      <c r="K442" s="8"/>
      <c r="L442" s="8"/>
      <c r="M442" s="8"/>
      <c r="N442" s="8"/>
    </row>
    <row r="443" spans="10:14" x14ac:dyDescent="0.5">
      <c r="J443" s="8"/>
      <c r="K443" s="8"/>
      <c r="L443" s="8"/>
      <c r="M443" s="8"/>
      <c r="N443" s="8"/>
    </row>
    <row r="444" spans="10:14" x14ac:dyDescent="0.5">
      <c r="J444" s="8"/>
      <c r="K444" s="8"/>
      <c r="L444" s="8"/>
      <c r="M444" s="8"/>
      <c r="N444" s="8"/>
    </row>
    <row r="445" spans="10:14" x14ac:dyDescent="0.5">
      <c r="J445" s="8"/>
      <c r="K445" s="8"/>
      <c r="L445" s="8"/>
      <c r="M445" s="8"/>
      <c r="N445" s="8"/>
    </row>
    <row r="446" spans="10:14" x14ac:dyDescent="0.5">
      <c r="J446" s="8"/>
      <c r="K446" s="8"/>
      <c r="L446" s="8"/>
      <c r="M446" s="8"/>
      <c r="N446" s="8"/>
    </row>
    <row r="447" spans="10:14" x14ac:dyDescent="0.5">
      <c r="J447" s="8"/>
      <c r="K447" s="8"/>
      <c r="L447" s="8"/>
      <c r="M447" s="8"/>
      <c r="N447" s="8"/>
    </row>
    <row r="448" spans="10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  <row r="894" spans="10:14" x14ac:dyDescent="0.5">
      <c r="J894" s="8"/>
      <c r="K894" s="8"/>
      <c r="L894" s="8"/>
      <c r="M894" s="8"/>
      <c r="N894" s="8"/>
    </row>
    <row r="895" spans="10:14" x14ac:dyDescent="0.5">
      <c r="J895" s="8"/>
      <c r="K895" s="8"/>
      <c r="L895" s="8"/>
      <c r="M895" s="8"/>
      <c r="N895" s="8"/>
    </row>
  </sheetData>
  <mergeCells count="31">
    <mergeCell ref="A140:I140"/>
    <mergeCell ref="A141:D141"/>
    <mergeCell ref="F141:I141"/>
    <mergeCell ref="A163:C163"/>
    <mergeCell ref="F163:H163"/>
    <mergeCell ref="A112:I112"/>
    <mergeCell ref="A113:D113"/>
    <mergeCell ref="F113:I113"/>
    <mergeCell ref="A133:C133"/>
    <mergeCell ref="F133:H133"/>
    <mergeCell ref="F2:I2"/>
    <mergeCell ref="A1:I1"/>
    <mergeCell ref="A2:D2"/>
    <mergeCell ref="F34:H34"/>
    <mergeCell ref="A34:C34"/>
    <mergeCell ref="A41:I41"/>
    <mergeCell ref="A42:D42"/>
    <mergeCell ref="F42:I42"/>
    <mergeCell ref="A56:C56"/>
    <mergeCell ref="F56:H56"/>
    <mergeCell ref="A62:I62"/>
    <mergeCell ref="A63:I63"/>
    <mergeCell ref="A64:D64"/>
    <mergeCell ref="F64:I64"/>
    <mergeCell ref="A79:C79"/>
    <mergeCell ref="F79:H79"/>
    <mergeCell ref="A86:I86"/>
    <mergeCell ref="A87:D87"/>
    <mergeCell ref="F87:I87"/>
    <mergeCell ref="A105:C105"/>
    <mergeCell ref="F105:H105"/>
  </mergeCells>
  <pageMargins left="0.7" right="0.7" top="0.75" bottom="0.75" header="0.3" footer="0.3"/>
  <pageSetup paperSize="5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297" t="s">
        <v>5</v>
      </c>
      <c r="B1" s="298"/>
      <c r="C1" s="298"/>
      <c r="D1" s="15" t="s">
        <v>20</v>
      </c>
      <c r="E1" s="290" t="s">
        <v>0</v>
      </c>
      <c r="F1" s="290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03">
        <v>3</v>
      </c>
      <c r="B5" s="304">
        <v>44063</v>
      </c>
      <c r="C5" s="305" t="s">
        <v>9</v>
      </c>
      <c r="D5" s="306"/>
      <c r="E5" s="307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03"/>
      <c r="B6" s="304"/>
      <c r="C6" s="305"/>
      <c r="D6" s="306"/>
      <c r="E6" s="307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03">
        <v>4</v>
      </c>
      <c r="B7" s="304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03"/>
      <c r="B8" s="304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03">
        <v>6</v>
      </c>
      <c r="B10" s="304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03"/>
      <c r="B11" s="304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04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04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299" t="s">
        <v>57</v>
      </c>
      <c r="B16" s="299"/>
      <c r="C16" s="299"/>
      <c r="D16" s="300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301"/>
      <c r="B17" s="301"/>
      <c r="C17" s="301"/>
      <c r="D17" s="302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297" t="s">
        <v>5</v>
      </c>
      <c r="B19" s="298"/>
      <c r="C19" s="298"/>
      <c r="D19" s="13" t="s">
        <v>19</v>
      </c>
      <c r="E19" s="290" t="s">
        <v>0</v>
      </c>
      <c r="F19" s="290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294">
        <v>12</v>
      </c>
      <c r="B22" s="291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295"/>
      <c r="B23" s="292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296"/>
      <c r="B24" s="293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294">
        <v>13</v>
      </c>
      <c r="B25" s="291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296"/>
      <c r="B26" s="293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294">
        <v>14</v>
      </c>
      <c r="B27" s="291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296"/>
      <c r="B28" s="293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294">
        <v>15</v>
      </c>
      <c r="B29" s="291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295"/>
      <c r="B30" s="292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295"/>
      <c r="B31" s="292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296"/>
      <c r="B32" s="293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294">
        <v>16</v>
      </c>
      <c r="B33" s="291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295"/>
      <c r="B34" s="292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295"/>
      <c r="B35" s="292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295"/>
      <c r="B36" s="292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296"/>
      <c r="B37" s="293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294">
        <v>17</v>
      </c>
      <c r="B38" s="291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295"/>
      <c r="B39" s="292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296"/>
      <c r="B40" s="293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294">
        <v>18</v>
      </c>
      <c r="B41" s="291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296"/>
      <c r="B42" s="293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294">
        <v>19</v>
      </c>
      <c r="B43" s="291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296"/>
      <c r="B44" s="293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294">
        <v>20</v>
      </c>
      <c r="B45" s="291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296"/>
      <c r="B46" s="293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294">
        <v>21</v>
      </c>
      <c r="B47" s="291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295"/>
      <c r="B48" s="292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295"/>
      <c r="B49" s="292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295"/>
      <c r="B50" s="292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296"/>
      <c r="B51" s="293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294">
        <v>22</v>
      </c>
      <c r="B52" s="291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296"/>
      <c r="B53" s="293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294">
        <v>23</v>
      </c>
      <c r="B54" s="291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295"/>
      <c r="B55" s="292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295"/>
      <c r="B56" s="292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295"/>
      <c r="B57" s="292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294">
        <v>27</v>
      </c>
      <c r="B61" s="291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296"/>
      <c r="B62" s="293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294">
        <v>29</v>
      </c>
      <c r="B64" s="291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296"/>
      <c r="B65" s="293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08" t="s">
        <v>65</v>
      </c>
      <c r="D71" s="309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294">
        <v>37</v>
      </c>
      <c r="B72" s="291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296"/>
      <c r="B73" s="293"/>
      <c r="C73" s="308" t="s">
        <v>75</v>
      </c>
      <c r="D73" s="309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299" t="s">
        <v>57</v>
      </c>
      <c r="B75" s="299"/>
      <c r="C75" s="299"/>
      <c r="D75" s="300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301"/>
      <c r="B76" s="301"/>
      <c r="C76" s="301"/>
      <c r="D76" s="302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297" t="s">
        <v>5</v>
      </c>
      <c r="B78" s="298"/>
      <c r="C78" s="298"/>
      <c r="D78" s="15" t="s">
        <v>69</v>
      </c>
      <c r="E78" s="290" t="s">
        <v>0</v>
      </c>
      <c r="F78" s="290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294">
        <v>39</v>
      </c>
      <c r="B80" s="291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295"/>
      <c r="B81" s="292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295"/>
      <c r="B82" s="292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295"/>
      <c r="B83" s="292"/>
      <c r="C83" s="310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295"/>
      <c r="B84" s="292"/>
      <c r="C84" s="311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295"/>
      <c r="B85" s="292"/>
      <c r="C85" s="311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296"/>
      <c r="B86" s="293"/>
      <c r="C86" s="312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294">
        <v>41</v>
      </c>
      <c r="B88" s="291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296"/>
      <c r="B89" s="293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294">
        <v>44</v>
      </c>
      <c r="B92" s="291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295"/>
      <c r="B93" s="292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295"/>
      <c r="B94" s="292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296"/>
      <c r="B95" s="293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299" t="s">
        <v>57</v>
      </c>
      <c r="B114" s="299"/>
      <c r="C114" s="299"/>
      <c r="D114" s="300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301"/>
      <c r="B115" s="301"/>
      <c r="C115" s="301"/>
      <c r="D115" s="302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:C1"/>
    <mergeCell ref="E1:F1"/>
    <mergeCell ref="A5:A6"/>
    <mergeCell ref="B5:B6"/>
    <mergeCell ref="C5:C6"/>
    <mergeCell ref="D5:D6"/>
    <mergeCell ref="E5:E6"/>
    <mergeCell ref="A7:A8"/>
    <mergeCell ref="B7:B8"/>
    <mergeCell ref="A10:A11"/>
    <mergeCell ref="B10:B11"/>
    <mergeCell ref="B12:B13"/>
    <mergeCell ref="A16:D17"/>
    <mergeCell ref="B61:B62"/>
    <mergeCell ref="A61:A62"/>
    <mergeCell ref="B64:B65"/>
    <mergeCell ref="A64:A65"/>
    <mergeCell ref="B41:B42"/>
    <mergeCell ref="A41:A42"/>
    <mergeCell ref="B33:B37"/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</mergeCells>
  <pageMargins left="0.25" right="0.25" top="0.75" bottom="0.75" header="0.3" footer="0.3"/>
  <pageSetup scale="7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13" t="s">
        <v>270</v>
      </c>
      <c r="B1" s="313"/>
      <c r="C1" s="313"/>
      <c r="D1" s="313"/>
    </row>
    <row r="2" spans="1:4" ht="19.95" customHeight="1" x14ac:dyDescent="0.5">
      <c r="A2" s="146" t="s">
        <v>1</v>
      </c>
      <c r="B2" s="149" t="s">
        <v>199</v>
      </c>
      <c r="C2" s="151" t="s">
        <v>200</v>
      </c>
      <c r="D2" s="156" t="s">
        <v>249</v>
      </c>
    </row>
    <row r="3" spans="1:4" x14ac:dyDescent="0.5">
      <c r="A3" s="150">
        <v>1</v>
      </c>
      <c r="B3" s="153">
        <v>44167</v>
      </c>
      <c r="C3" s="152" t="s">
        <v>248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248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254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286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355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370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386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403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198</v>
      </c>
    </row>
    <row r="2" spans="1:4" ht="19.95" customHeight="1" thickTop="1" x14ac:dyDescent="0.5">
      <c r="A2" s="104" t="s">
        <v>1</v>
      </c>
      <c r="B2" s="105" t="s">
        <v>199</v>
      </c>
      <c r="C2" s="106"/>
      <c r="D2" s="105" t="s">
        <v>200</v>
      </c>
    </row>
    <row r="3" spans="1:4" ht="17.7" customHeight="1" x14ac:dyDescent="0.5">
      <c r="A3" s="107">
        <v>1</v>
      </c>
      <c r="B3" s="314">
        <v>44123</v>
      </c>
      <c r="C3" s="108"/>
      <c r="D3" s="109" t="s">
        <v>201</v>
      </c>
    </row>
    <row r="4" spans="1:4" x14ac:dyDescent="0.5">
      <c r="A4" s="110"/>
      <c r="B4" s="315"/>
      <c r="C4" s="111"/>
      <c r="D4" s="112" t="s">
        <v>202</v>
      </c>
    </row>
    <row r="5" spans="1:4" x14ac:dyDescent="0.5">
      <c r="A5" s="110"/>
      <c r="B5" s="315"/>
      <c r="C5" s="111"/>
      <c r="D5" s="113" t="s">
        <v>203</v>
      </c>
    </row>
    <row r="6" spans="1:4" x14ac:dyDescent="0.5">
      <c r="A6" s="110"/>
      <c r="B6" s="315"/>
      <c r="C6" s="111"/>
      <c r="D6" s="113" t="s">
        <v>204</v>
      </c>
    </row>
    <row r="7" spans="1:4" x14ac:dyDescent="0.5">
      <c r="A7" s="110"/>
      <c r="B7" s="315"/>
      <c r="C7" s="111"/>
      <c r="D7" s="113" t="s">
        <v>205</v>
      </c>
    </row>
    <row r="8" spans="1:4" x14ac:dyDescent="0.5">
      <c r="A8" s="110"/>
      <c r="B8" s="315"/>
      <c r="C8" s="111"/>
      <c r="D8" s="113" t="s">
        <v>206</v>
      </c>
    </row>
    <row r="9" spans="1:4" x14ac:dyDescent="0.5">
      <c r="A9" s="110"/>
      <c r="B9" s="315"/>
      <c r="C9" s="111"/>
      <c r="D9" s="113" t="s">
        <v>207</v>
      </c>
    </row>
    <row r="10" spans="1:4" x14ac:dyDescent="0.5">
      <c r="A10" s="110"/>
      <c r="B10" s="315"/>
      <c r="C10" s="111"/>
      <c r="D10" s="113" t="s">
        <v>208</v>
      </c>
    </row>
    <row r="11" spans="1:4" x14ac:dyDescent="0.5">
      <c r="A11" s="110"/>
      <c r="B11" s="315"/>
      <c r="C11" s="111"/>
      <c r="D11" s="113" t="s">
        <v>209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210</v>
      </c>
    </row>
    <row r="14" spans="1:4" x14ac:dyDescent="0.5">
      <c r="A14" s="110"/>
      <c r="B14" s="114"/>
      <c r="C14" s="115"/>
      <c r="D14" s="113" t="s">
        <v>211</v>
      </c>
    </row>
    <row r="15" spans="1:4" x14ac:dyDescent="0.5">
      <c r="A15" s="110"/>
      <c r="B15" s="114"/>
      <c r="C15" s="115"/>
      <c r="D15" s="113" t="s">
        <v>212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16">
        <v>44124</v>
      </c>
      <c r="C17" s="108"/>
      <c r="D17" s="122" t="s">
        <v>201</v>
      </c>
    </row>
    <row r="18" spans="1:4" x14ac:dyDescent="0.5">
      <c r="A18" s="123"/>
      <c r="B18" s="316"/>
      <c r="C18" s="124"/>
      <c r="D18" s="125" t="s">
        <v>213</v>
      </c>
    </row>
    <row r="19" spans="1:4" x14ac:dyDescent="0.5">
      <c r="A19" s="123"/>
      <c r="B19" s="316"/>
      <c r="C19" s="124"/>
      <c r="D19" s="125" t="s">
        <v>214</v>
      </c>
    </row>
    <row r="20" spans="1:4" x14ac:dyDescent="0.5">
      <c r="A20" s="123"/>
      <c r="B20" s="316"/>
      <c r="C20" s="124"/>
      <c r="D20" s="125" t="s">
        <v>215</v>
      </c>
    </row>
    <row r="21" spans="1:4" x14ac:dyDescent="0.5">
      <c r="A21" s="123"/>
      <c r="B21" s="316"/>
      <c r="C21" s="124"/>
      <c r="D21" s="125" t="s">
        <v>205</v>
      </c>
    </row>
    <row r="22" spans="1:4" x14ac:dyDescent="0.5">
      <c r="A22" s="123"/>
      <c r="B22" s="316"/>
      <c r="C22" s="124"/>
      <c r="D22" s="125" t="s">
        <v>216</v>
      </c>
    </row>
    <row r="23" spans="1:4" x14ac:dyDescent="0.5">
      <c r="A23" s="123"/>
      <c r="B23" s="316"/>
      <c r="C23" s="124"/>
      <c r="D23" s="125" t="s">
        <v>217</v>
      </c>
    </row>
    <row r="24" spans="1:4" x14ac:dyDescent="0.5">
      <c r="A24" s="123"/>
      <c r="B24" s="316"/>
      <c r="C24" s="124"/>
      <c r="D24" s="125" t="s">
        <v>218</v>
      </c>
    </row>
    <row r="25" spans="1:4" x14ac:dyDescent="0.5">
      <c r="A25" s="123"/>
      <c r="B25" s="124"/>
      <c r="C25" s="124"/>
      <c r="D25" s="126" t="s">
        <v>219</v>
      </c>
    </row>
    <row r="26" spans="1:4" x14ac:dyDescent="0.5">
      <c r="A26" s="123"/>
      <c r="B26" s="114">
        <v>44140</v>
      </c>
      <c r="C26" s="124"/>
      <c r="D26" s="125" t="s">
        <v>220</v>
      </c>
    </row>
    <row r="27" spans="1:4" x14ac:dyDescent="0.5">
      <c r="A27" s="123"/>
      <c r="B27" s="124"/>
      <c r="C27" s="124"/>
      <c r="D27" s="125" t="s">
        <v>221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17">
        <v>44126</v>
      </c>
      <c r="C29" s="108"/>
      <c r="D29" s="122" t="s">
        <v>222</v>
      </c>
    </row>
    <row r="30" spans="1:4" x14ac:dyDescent="0.5">
      <c r="A30" s="123"/>
      <c r="B30" s="316"/>
      <c r="C30" s="124"/>
      <c r="D30" s="125" t="s">
        <v>223</v>
      </c>
    </row>
    <row r="31" spans="1:4" x14ac:dyDescent="0.5">
      <c r="A31" s="123"/>
      <c r="B31" s="316"/>
      <c r="C31" s="124"/>
      <c r="D31" s="125" t="s">
        <v>224</v>
      </c>
    </row>
    <row r="32" spans="1:4" x14ac:dyDescent="0.5">
      <c r="A32" s="123"/>
      <c r="B32" s="316"/>
      <c r="C32" s="124"/>
      <c r="D32" s="125" t="s">
        <v>225</v>
      </c>
    </row>
    <row r="33" spans="1:4" x14ac:dyDescent="0.5">
      <c r="A33" s="123"/>
      <c r="B33" s="316"/>
      <c r="C33" s="124"/>
      <c r="D33" s="125" t="s">
        <v>226</v>
      </c>
    </row>
    <row r="34" spans="1:4" x14ac:dyDescent="0.5">
      <c r="A34" s="123"/>
      <c r="B34" s="316"/>
      <c r="C34" s="124"/>
      <c r="D34" s="125" t="s">
        <v>227</v>
      </c>
    </row>
    <row r="35" spans="1:4" x14ac:dyDescent="0.5">
      <c r="A35" s="123"/>
      <c r="B35" s="316"/>
      <c r="C35" s="124"/>
      <c r="D35" s="125" t="s">
        <v>228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17"/>
      <c r="C37" s="108"/>
      <c r="D37" s="122"/>
    </row>
    <row r="38" spans="1:4" x14ac:dyDescent="0.5">
      <c r="A38" s="123"/>
      <c r="B38" s="316"/>
      <c r="C38" s="124"/>
      <c r="D38" s="125"/>
    </row>
    <row r="39" spans="1:4" x14ac:dyDescent="0.5">
      <c r="A39" s="123"/>
      <c r="B39" s="316"/>
      <c r="C39" s="124"/>
      <c r="D39" s="125"/>
    </row>
    <row r="40" spans="1:4" x14ac:dyDescent="0.5">
      <c r="A40" s="123"/>
      <c r="B40" s="316"/>
      <c r="C40" s="124"/>
      <c r="D40" s="125"/>
    </row>
    <row r="41" spans="1:4" x14ac:dyDescent="0.5">
      <c r="A41" s="123"/>
      <c r="B41" s="316"/>
      <c r="C41" s="124"/>
      <c r="D41" s="125"/>
    </row>
    <row r="42" spans="1:4" x14ac:dyDescent="0.5">
      <c r="A42" s="123"/>
      <c r="B42" s="316"/>
      <c r="C42" s="124"/>
      <c r="D42" s="125"/>
    </row>
    <row r="43" spans="1:4" x14ac:dyDescent="0.5">
      <c r="A43" s="123"/>
      <c r="B43" s="316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229</v>
      </c>
    </row>
    <row r="46" spans="1:4" x14ac:dyDescent="0.5">
      <c r="A46" s="123"/>
      <c r="B46" s="132">
        <v>44162</v>
      </c>
      <c r="C46" s="124"/>
      <c r="D46" s="125" t="s">
        <v>230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161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243</v>
      </c>
      <c r="D4" s="40">
        <v>30000</v>
      </c>
      <c r="E4" s="38"/>
      <c r="F4" s="141">
        <v>1</v>
      </c>
      <c r="G4" s="39">
        <v>44177</v>
      </c>
      <c r="H4" s="1" t="s">
        <v>242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253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7" t="s">
        <v>106</v>
      </c>
      <c r="B7" s="288"/>
      <c r="C7" s="288"/>
      <c r="D7" s="44">
        <f>SUM(D4:D6)</f>
        <v>50000</v>
      </c>
      <c r="E7" s="50"/>
      <c r="F7" s="287" t="s">
        <v>105</v>
      </c>
      <c r="G7" s="288"/>
      <c r="H7" s="289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3" zoomScale="145" zoomScaleNormal="145" workbookViewId="0">
      <selection activeCell="C10" sqref="C10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157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168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169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245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321</v>
      </c>
      <c r="D9" s="40">
        <v>40000</v>
      </c>
      <c r="E9" s="38"/>
      <c r="F9" s="144">
        <v>6</v>
      </c>
      <c r="G9" s="69">
        <v>44182</v>
      </c>
      <c r="H9" s="1" t="s">
        <v>246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421</v>
      </c>
      <c r="D10" s="40">
        <v>2000</v>
      </c>
      <c r="E10" s="38"/>
      <c r="F10" s="147">
        <v>7</v>
      </c>
      <c r="G10" s="69">
        <v>44183</v>
      </c>
      <c r="H10" s="1" t="s">
        <v>247</v>
      </c>
      <c r="I10" s="40">
        <v>37000</v>
      </c>
      <c r="J10" s="8"/>
      <c r="K10" s="8"/>
      <c r="L10" s="8"/>
      <c r="M10" s="8"/>
    </row>
    <row r="11" spans="1:13" x14ac:dyDescent="0.5">
      <c r="A11" s="74"/>
      <c r="B11" s="39"/>
      <c r="C11" s="1"/>
      <c r="D11" s="40"/>
      <c r="E11" s="38"/>
      <c r="F11" s="188">
        <v>8</v>
      </c>
      <c r="G11" s="39">
        <v>44217</v>
      </c>
      <c r="H11" s="1" t="s">
        <v>333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>
        <v>9</v>
      </c>
      <c r="G12" s="39">
        <v>44258</v>
      </c>
      <c r="H12" s="1" t="s">
        <v>404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/>
      <c r="I13" s="40"/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29"/>
      <c r="G14" s="39"/>
      <c r="H14" s="1"/>
      <c r="I14" s="40"/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29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87" t="s">
        <v>106</v>
      </c>
      <c r="B17" s="288"/>
      <c r="C17" s="288"/>
      <c r="D17" s="44">
        <f>SUM(D4:D16)</f>
        <v>283000</v>
      </c>
      <c r="E17" s="50"/>
      <c r="F17" s="287" t="s">
        <v>105</v>
      </c>
      <c r="G17" s="288"/>
      <c r="H17" s="289"/>
      <c r="I17" s="44">
        <f>SUM(I4:I16)</f>
        <v>283215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283000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188</v>
      </c>
      <c r="D20" s="58">
        <f>I17</f>
        <v>283215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-215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32D-02B0-42D6-AC3D-B4A705A8336E}">
  <dimension ref="B1:L21"/>
  <sheetViews>
    <sheetView zoomScale="151" zoomScaleNormal="130" workbookViewId="0">
      <selection activeCell="L12" sqref="L12"/>
    </sheetView>
  </sheetViews>
  <sheetFormatPr defaultRowHeight="14.35" x14ac:dyDescent="0.5"/>
  <cols>
    <col min="1" max="1" width="5.87890625" customWidth="1"/>
    <col min="2" max="2" width="12.234375" customWidth="1"/>
    <col min="3" max="3" width="12.5859375" customWidth="1"/>
    <col min="4" max="4" width="13.17578125" style="72" customWidth="1"/>
    <col min="5" max="5" width="12.41015625" style="72" customWidth="1"/>
    <col min="7" max="7" width="14.52734375" style="72" customWidth="1"/>
    <col min="8" max="8" width="12.76171875" style="72" customWidth="1"/>
    <col min="9" max="9" width="11.87890625" style="72" customWidth="1"/>
  </cols>
  <sheetData>
    <row r="1" spans="2:12" ht="36.450000000000003" customHeight="1" x14ac:dyDescent="0.5"/>
    <row r="2" spans="2:12" ht="19.2" customHeight="1" x14ac:dyDescent="0.5">
      <c r="B2" s="203" t="s">
        <v>6</v>
      </c>
      <c r="C2" s="203" t="s">
        <v>251</v>
      </c>
      <c r="D2" s="204" t="s">
        <v>332</v>
      </c>
      <c r="E2" s="204" t="s">
        <v>331</v>
      </c>
      <c r="F2" s="203" t="s">
        <v>252</v>
      </c>
      <c r="G2" s="204" t="s">
        <v>330</v>
      </c>
      <c r="H2" s="204" t="s">
        <v>328</v>
      </c>
      <c r="I2" s="204" t="s">
        <v>329</v>
      </c>
    </row>
    <row r="3" spans="2:12" x14ac:dyDescent="0.5">
      <c r="B3" s="194">
        <v>44216</v>
      </c>
      <c r="C3" s="195" t="s">
        <v>344</v>
      </c>
      <c r="D3" s="196">
        <v>63500</v>
      </c>
      <c r="E3" s="196">
        <v>72500</v>
      </c>
      <c r="F3" s="195">
        <v>2</v>
      </c>
      <c r="G3" s="196">
        <f t="shared" ref="G3:G14" si="0">D3*F3</f>
        <v>127000</v>
      </c>
      <c r="H3" s="196">
        <f>E3*F3</f>
        <v>145000</v>
      </c>
      <c r="I3" s="196">
        <f>H3-G3</f>
        <v>18000</v>
      </c>
    </row>
    <row r="4" spans="2:12" x14ac:dyDescent="0.5">
      <c r="B4" s="197"/>
      <c r="C4" s="195" t="s">
        <v>344</v>
      </c>
      <c r="D4" s="196">
        <v>63200</v>
      </c>
      <c r="E4" s="196">
        <v>63500</v>
      </c>
      <c r="F4" s="195">
        <v>5</v>
      </c>
      <c r="G4" s="196">
        <f t="shared" si="0"/>
        <v>316000</v>
      </c>
      <c r="H4" s="196">
        <f t="shared" ref="H4:H7" si="1">E4*F4</f>
        <v>317500</v>
      </c>
      <c r="I4" s="196">
        <f t="shared" ref="I4:I7" si="2">H4-G4</f>
        <v>1500</v>
      </c>
    </row>
    <row r="5" spans="2:12" x14ac:dyDescent="0.5">
      <c r="B5" s="198"/>
      <c r="C5" s="195" t="s">
        <v>344</v>
      </c>
      <c r="D5" s="196">
        <v>63000</v>
      </c>
      <c r="E5" s="196">
        <v>63500</v>
      </c>
      <c r="F5" s="195">
        <v>4</v>
      </c>
      <c r="G5" s="196">
        <f t="shared" si="0"/>
        <v>252000</v>
      </c>
      <c r="H5" s="196">
        <f t="shared" si="1"/>
        <v>254000</v>
      </c>
      <c r="I5" s="196">
        <f t="shared" si="2"/>
        <v>2000</v>
      </c>
    </row>
    <row r="6" spans="2:12" x14ac:dyDescent="0.5">
      <c r="B6" s="194">
        <v>44220</v>
      </c>
      <c r="C6" s="195" t="s">
        <v>346</v>
      </c>
      <c r="D6" s="196">
        <v>49000</v>
      </c>
      <c r="E6" s="196">
        <v>71000</v>
      </c>
      <c r="F6" s="195">
        <v>5</v>
      </c>
      <c r="G6" s="196">
        <f t="shared" si="0"/>
        <v>245000</v>
      </c>
      <c r="H6" s="196">
        <f t="shared" si="1"/>
        <v>355000</v>
      </c>
      <c r="I6" s="196">
        <f t="shared" si="2"/>
        <v>110000</v>
      </c>
    </row>
    <row r="7" spans="2:12" x14ac:dyDescent="0.5">
      <c r="B7" s="194">
        <v>44224</v>
      </c>
      <c r="C7" s="195" t="s">
        <v>344</v>
      </c>
      <c r="D7" s="196">
        <v>62600</v>
      </c>
      <c r="E7" s="196">
        <v>63100</v>
      </c>
      <c r="F7" s="195">
        <v>10</v>
      </c>
      <c r="G7" s="196">
        <f t="shared" si="0"/>
        <v>626000</v>
      </c>
      <c r="H7" s="196">
        <f t="shared" si="1"/>
        <v>631000</v>
      </c>
      <c r="I7" s="196">
        <f t="shared" si="2"/>
        <v>5000</v>
      </c>
    </row>
    <row r="8" spans="2:12" x14ac:dyDescent="0.5">
      <c r="B8" s="194"/>
      <c r="C8" s="195" t="s">
        <v>344</v>
      </c>
      <c r="D8" s="196">
        <v>62500</v>
      </c>
      <c r="E8" s="196">
        <v>63500</v>
      </c>
      <c r="F8" s="195">
        <v>6</v>
      </c>
      <c r="G8" s="196">
        <f t="shared" si="0"/>
        <v>375000</v>
      </c>
      <c r="H8" s="196">
        <f t="shared" ref="H8" si="3">E8*F8</f>
        <v>381000</v>
      </c>
      <c r="I8" s="196">
        <f t="shared" ref="I8" si="4">H8-G8</f>
        <v>6000</v>
      </c>
    </row>
    <row r="9" spans="2:12" x14ac:dyDescent="0.5">
      <c r="B9" s="194">
        <v>44225</v>
      </c>
      <c r="C9" s="195" t="s">
        <v>345</v>
      </c>
      <c r="D9" s="196">
        <v>30000</v>
      </c>
      <c r="E9" s="196">
        <v>30500</v>
      </c>
      <c r="F9" s="195">
        <v>16</v>
      </c>
      <c r="G9" s="196">
        <f t="shared" si="0"/>
        <v>480000</v>
      </c>
      <c r="H9" s="196">
        <f t="shared" ref="H9" si="5">E9*F9</f>
        <v>488000</v>
      </c>
      <c r="I9" s="196">
        <f t="shared" ref="I9" si="6">H9-G9</f>
        <v>8000</v>
      </c>
    </row>
    <row r="10" spans="2:12" x14ac:dyDescent="0.5">
      <c r="B10" s="194">
        <v>44226</v>
      </c>
      <c r="C10" s="195" t="s">
        <v>344</v>
      </c>
      <c r="D10" s="196">
        <v>64000</v>
      </c>
      <c r="E10" s="196"/>
      <c r="F10" s="195">
        <v>2</v>
      </c>
      <c r="G10" s="196">
        <f t="shared" si="0"/>
        <v>128000</v>
      </c>
      <c r="H10" s="196">
        <f t="shared" ref="H10:H14" si="7">E10*F10</f>
        <v>0</v>
      </c>
      <c r="I10" s="196"/>
    </row>
    <row r="11" spans="2:12" x14ac:dyDescent="0.5">
      <c r="B11" s="194">
        <v>44227</v>
      </c>
      <c r="C11" s="195" t="s">
        <v>344</v>
      </c>
      <c r="D11" s="196">
        <v>63700</v>
      </c>
      <c r="E11" s="196"/>
      <c r="F11" s="195">
        <v>7</v>
      </c>
      <c r="G11" s="196">
        <f t="shared" si="0"/>
        <v>445900</v>
      </c>
      <c r="H11" s="196">
        <f t="shared" si="7"/>
        <v>0</v>
      </c>
      <c r="I11" s="196"/>
    </row>
    <row r="12" spans="2:12" x14ac:dyDescent="0.5">
      <c r="B12" s="195"/>
      <c r="C12" s="195" t="s">
        <v>345</v>
      </c>
      <c r="D12" s="196">
        <v>30500</v>
      </c>
      <c r="E12" s="196"/>
      <c r="F12" s="195">
        <v>9</v>
      </c>
      <c r="G12" s="196">
        <f t="shared" si="0"/>
        <v>274500</v>
      </c>
      <c r="H12" s="196">
        <f t="shared" si="7"/>
        <v>0</v>
      </c>
      <c r="I12" s="196"/>
      <c r="J12" s="80"/>
      <c r="K12" s="80"/>
      <c r="L12" t="s">
        <v>394</v>
      </c>
    </row>
    <row r="13" spans="2:12" x14ac:dyDescent="0.5">
      <c r="B13" s="194">
        <v>44228</v>
      </c>
      <c r="C13" s="195" t="s">
        <v>345</v>
      </c>
      <c r="D13" s="196">
        <v>30500</v>
      </c>
      <c r="E13" s="196">
        <v>31000</v>
      </c>
      <c r="F13" s="195">
        <v>3</v>
      </c>
      <c r="G13" s="196">
        <f t="shared" si="0"/>
        <v>91500</v>
      </c>
      <c r="H13" s="196">
        <f t="shared" si="7"/>
        <v>93000</v>
      </c>
      <c r="I13" s="196">
        <f t="shared" ref="I13:I14" si="8">H13-G13</f>
        <v>1500</v>
      </c>
      <c r="J13" s="80"/>
      <c r="K13" s="80"/>
    </row>
    <row r="14" spans="2:12" x14ac:dyDescent="0.5">
      <c r="B14" s="195"/>
      <c r="C14" s="195" t="s">
        <v>344</v>
      </c>
      <c r="D14" s="196">
        <v>63700</v>
      </c>
      <c r="E14" s="196">
        <v>64000</v>
      </c>
      <c r="F14" s="195">
        <v>3</v>
      </c>
      <c r="G14" s="196">
        <f t="shared" si="0"/>
        <v>191100</v>
      </c>
      <c r="H14" s="196">
        <f t="shared" si="7"/>
        <v>192000</v>
      </c>
      <c r="I14" s="196">
        <f t="shared" si="8"/>
        <v>900</v>
      </c>
      <c r="J14" s="80"/>
      <c r="K14" s="80"/>
    </row>
    <row r="15" spans="2:12" x14ac:dyDescent="0.5">
      <c r="B15" s="195"/>
      <c r="C15" s="195"/>
      <c r="D15" s="196"/>
      <c r="E15" s="196"/>
      <c r="F15" s="195"/>
      <c r="G15" s="196"/>
      <c r="H15" s="196"/>
      <c r="I15" s="196"/>
      <c r="J15" s="80"/>
      <c r="K15" s="80"/>
    </row>
    <row r="16" spans="2:12" x14ac:dyDescent="0.5">
      <c r="B16" s="195"/>
      <c r="C16" s="195"/>
      <c r="D16" s="196"/>
      <c r="E16" s="196"/>
      <c r="F16" s="195"/>
      <c r="G16" s="196"/>
      <c r="H16" s="196"/>
      <c r="I16" s="196"/>
      <c r="J16" s="80"/>
      <c r="K16" s="80"/>
    </row>
    <row r="17" spans="2:11" ht="16.5" customHeight="1" x14ac:dyDescent="0.5">
      <c r="B17" s="200"/>
      <c r="C17" s="200"/>
      <c r="D17" s="199"/>
      <c r="E17" s="199"/>
      <c r="F17" s="200"/>
      <c r="G17" s="199">
        <f>SUM(G3:G16)</f>
        <v>3552000</v>
      </c>
      <c r="H17" s="199">
        <f>SUM(H3:H16)</f>
        <v>2856500</v>
      </c>
      <c r="I17" s="193">
        <f>SUM(I3:I16)</f>
        <v>152900</v>
      </c>
      <c r="J17" s="80"/>
      <c r="K17" s="80"/>
    </row>
    <row r="18" spans="2:11" x14ac:dyDescent="0.5">
      <c r="D18" s="189"/>
      <c r="E18" s="189"/>
      <c r="F18" s="80"/>
      <c r="G18" s="189"/>
      <c r="H18" s="189"/>
      <c r="I18" s="189"/>
    </row>
    <row r="19" spans="2:11" x14ac:dyDescent="0.5">
      <c r="D19" s="189"/>
      <c r="E19" s="189"/>
      <c r="F19" s="80"/>
      <c r="G19" s="202"/>
      <c r="H19" s="202"/>
      <c r="I19" s="189"/>
    </row>
    <row r="20" spans="2:11" x14ac:dyDescent="0.5">
      <c r="D20" s="189"/>
      <c r="E20" s="189"/>
      <c r="F20" s="80"/>
      <c r="G20" s="189"/>
      <c r="H20" s="189"/>
      <c r="I20" s="189"/>
    </row>
    <row r="21" spans="2:11" x14ac:dyDescent="0.5">
      <c r="D21" s="189"/>
      <c r="E21" s="189"/>
      <c r="F21" s="80"/>
      <c r="G21" s="189"/>
      <c r="H21" s="189"/>
      <c r="I21" s="189"/>
    </row>
  </sheetData>
  <phoneticPr fontId="1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O21"/>
  <sheetViews>
    <sheetView tabSelected="1" zoomScale="145" zoomScaleNormal="145" workbookViewId="0">
      <selection activeCell="I8" sqref="I8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0.703125" customWidth="1"/>
    <col min="6" max="6" width="11.52734375" style="72" customWidth="1"/>
    <col min="7" max="7" width="4.46875" customWidth="1"/>
    <col min="8" max="8" width="9" customWidth="1"/>
    <col min="9" max="9" width="9.17578125" customWidth="1"/>
    <col min="10" max="10" width="1.76171875" customWidth="1"/>
    <col min="12" max="13" width="8.87890625" style="72"/>
    <col min="14" max="14" width="11.8203125" customWidth="1"/>
    <col min="15" max="15" width="8.9375" style="72"/>
  </cols>
  <sheetData>
    <row r="2" spans="2:15" x14ac:dyDescent="0.5">
      <c r="B2" s="84" t="s">
        <v>31</v>
      </c>
      <c r="C2" s="179">
        <f>BOFC!D168</f>
        <v>1447599</v>
      </c>
      <c r="E2" t="s">
        <v>311</v>
      </c>
      <c r="F2" s="72">
        <v>745000</v>
      </c>
      <c r="H2" s="72"/>
    </row>
    <row r="3" spans="2:15" x14ac:dyDescent="0.5">
      <c r="B3" s="84" t="s">
        <v>307</v>
      </c>
      <c r="C3" s="179">
        <f>KhanJee!D96</f>
        <v>456</v>
      </c>
      <c r="E3" t="s">
        <v>179</v>
      </c>
      <c r="F3" s="72">
        <v>5000</v>
      </c>
    </row>
    <row r="4" spans="2:15" x14ac:dyDescent="0.5">
      <c r="B4" s="84" t="s">
        <v>442</v>
      </c>
      <c r="C4" s="179">
        <f>Sis!D20</f>
        <v>196000</v>
      </c>
      <c r="E4" t="s">
        <v>261</v>
      </c>
      <c r="F4" s="72">
        <v>1800</v>
      </c>
    </row>
    <row r="5" spans="2:15" x14ac:dyDescent="0.5">
      <c r="B5" t="s">
        <v>308</v>
      </c>
      <c r="C5" s="72">
        <f>Jhangir!D19</f>
        <v>0</v>
      </c>
    </row>
    <row r="6" spans="2:15" x14ac:dyDescent="0.5">
      <c r="B6" t="s">
        <v>278</v>
      </c>
      <c r="C6" s="72">
        <f>'Sunny Babar'!D24</f>
        <v>209000</v>
      </c>
      <c r="E6" t="s">
        <v>444</v>
      </c>
      <c r="F6" s="72">
        <v>112000</v>
      </c>
    </row>
    <row r="7" spans="2:15" x14ac:dyDescent="0.5">
      <c r="B7" t="s">
        <v>305</v>
      </c>
      <c r="C7" s="72">
        <f>Kamil!D36</f>
        <v>0</v>
      </c>
    </row>
    <row r="8" spans="2:15" x14ac:dyDescent="0.5">
      <c r="B8" t="s">
        <v>306</v>
      </c>
      <c r="C8" s="72">
        <f>Kamil!D18</f>
        <v>0</v>
      </c>
    </row>
    <row r="9" spans="2:15" ht="15.7" x14ac:dyDescent="0.55000000000000004">
      <c r="B9" t="s">
        <v>274</v>
      </c>
      <c r="C9" s="72">
        <f>Kamil!D60</f>
        <v>0</v>
      </c>
      <c r="H9" s="180"/>
      <c r="I9" s="181"/>
    </row>
    <row r="10" spans="2:15" x14ac:dyDescent="0.5">
      <c r="B10" t="s">
        <v>309</v>
      </c>
      <c r="C10" s="72">
        <f>Kamil!D78</f>
        <v>0</v>
      </c>
      <c r="K10" s="72"/>
    </row>
    <row r="11" spans="2:15" x14ac:dyDescent="0.5">
      <c r="B11" t="s">
        <v>112</v>
      </c>
      <c r="C11" s="72">
        <f>Shehzad!D23</f>
        <v>0</v>
      </c>
      <c r="L11" s="72">
        <v>507</v>
      </c>
      <c r="O11" s="179"/>
    </row>
    <row r="12" spans="2:15" x14ac:dyDescent="0.5">
      <c r="B12" t="s">
        <v>320</v>
      </c>
      <c r="C12" s="72">
        <f>Kamil!D96</f>
        <v>0</v>
      </c>
      <c r="K12" s="80" t="s">
        <v>369</v>
      </c>
      <c r="L12" s="72">
        <v>493</v>
      </c>
    </row>
    <row r="13" spans="2:15" x14ac:dyDescent="0.5">
      <c r="E13" s="72"/>
      <c r="K13" s="80" t="s">
        <v>369</v>
      </c>
      <c r="L13" s="72">
        <v>720</v>
      </c>
    </row>
    <row r="14" spans="2:15" ht="15.7" x14ac:dyDescent="0.55000000000000004">
      <c r="B14" t="s">
        <v>175</v>
      </c>
      <c r="C14" s="72">
        <f>Mazhar!D22</f>
        <v>-215</v>
      </c>
      <c r="H14" s="180" t="s">
        <v>4</v>
      </c>
      <c r="I14" s="181">
        <f>C19-F19</f>
        <v>52370</v>
      </c>
    </row>
    <row r="15" spans="2:15" x14ac:dyDescent="0.5">
      <c r="B15" t="s">
        <v>121</v>
      </c>
      <c r="C15" s="72">
        <f>Farooq!D12</f>
        <v>-3000</v>
      </c>
      <c r="L15" s="72">
        <v>572</v>
      </c>
    </row>
    <row r="16" spans="2:15" x14ac:dyDescent="0.5">
      <c r="B16" t="s">
        <v>310</v>
      </c>
      <c r="C16" s="72">
        <f>'Mehboob Boobi'!D12</f>
        <v>0</v>
      </c>
    </row>
    <row r="17" spans="2:13" x14ac:dyDescent="0.5">
      <c r="B17" s="84" t="s">
        <v>307</v>
      </c>
      <c r="C17" s="179">
        <f>'Najeeb New'!D52</f>
        <v>-68670</v>
      </c>
      <c r="E17" s="84" t="s">
        <v>373</v>
      </c>
      <c r="F17" s="179">
        <v>865000</v>
      </c>
    </row>
    <row r="18" spans="2:13" x14ac:dyDescent="0.5">
      <c r="C18" s="243"/>
    </row>
    <row r="19" spans="2:13" x14ac:dyDescent="0.5">
      <c r="B19" s="252" t="s">
        <v>144</v>
      </c>
      <c r="C19" s="253">
        <f>SUM(C2:C18)</f>
        <v>1781170</v>
      </c>
      <c r="D19" s="252"/>
      <c r="E19" s="252" t="s">
        <v>144</v>
      </c>
      <c r="F19" s="253">
        <f>SUM(F2:F18)</f>
        <v>1728800</v>
      </c>
      <c r="L19" s="72">
        <v>956</v>
      </c>
      <c r="M19" s="72" t="s">
        <v>423</v>
      </c>
    </row>
    <row r="21" spans="2:13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E4:O19"/>
  <sheetViews>
    <sheetView topLeftCell="D2" zoomScale="122" workbookViewId="0">
      <selection activeCell="J20" sqref="J20"/>
    </sheetView>
  </sheetViews>
  <sheetFormatPr defaultRowHeight="14.35" x14ac:dyDescent="0.5"/>
  <cols>
    <col min="5" max="5" width="34.9375" customWidth="1"/>
    <col min="7" max="7" width="7.3515625" customWidth="1"/>
    <col min="8" max="8" width="29" customWidth="1"/>
    <col min="11" max="11" width="11.17578125" customWidth="1"/>
    <col min="12" max="12" width="10.5859375" customWidth="1"/>
  </cols>
  <sheetData>
    <row r="4" spans="5:15" x14ac:dyDescent="0.5">
      <c r="E4" t="s">
        <v>426</v>
      </c>
      <c r="F4">
        <v>60000</v>
      </c>
      <c r="G4">
        <v>8</v>
      </c>
      <c r="H4">
        <f>F4*G4</f>
        <v>480000</v>
      </c>
      <c r="K4" s="84" t="s">
        <v>437</v>
      </c>
      <c r="L4" s="179">
        <v>950000</v>
      </c>
      <c r="M4" s="84"/>
      <c r="N4" s="84" t="s">
        <v>438</v>
      </c>
      <c r="O4" s="84">
        <v>750000</v>
      </c>
    </row>
    <row r="5" spans="5:15" x14ac:dyDescent="0.5">
      <c r="E5" t="s">
        <v>427</v>
      </c>
      <c r="F5">
        <v>28000</v>
      </c>
      <c r="G5">
        <v>4</v>
      </c>
      <c r="H5">
        <f>F5*G5</f>
        <v>112000</v>
      </c>
      <c r="L5" s="72"/>
    </row>
    <row r="6" spans="5:15" x14ac:dyDescent="0.5">
      <c r="K6" t="s">
        <v>439</v>
      </c>
      <c r="L6" s="72">
        <v>450000</v>
      </c>
    </row>
    <row r="7" spans="5:15" x14ac:dyDescent="0.5">
      <c r="H7">
        <v>-280000</v>
      </c>
      <c r="K7" t="s">
        <v>436</v>
      </c>
      <c r="L7" s="72">
        <v>162000</v>
      </c>
    </row>
    <row r="8" spans="5:15" x14ac:dyDescent="0.5">
      <c r="H8">
        <v>-30000</v>
      </c>
      <c r="K8" t="s">
        <v>440</v>
      </c>
      <c r="L8" s="72">
        <v>150000</v>
      </c>
    </row>
    <row r="9" spans="5:15" x14ac:dyDescent="0.5">
      <c r="H9">
        <v>-49000</v>
      </c>
      <c r="K9" t="s">
        <v>441</v>
      </c>
      <c r="L9" s="72">
        <v>15000</v>
      </c>
    </row>
    <row r="10" spans="5:15" x14ac:dyDescent="0.5">
      <c r="K10" t="s">
        <v>433</v>
      </c>
      <c r="L10" s="72">
        <v>10000</v>
      </c>
    </row>
    <row r="11" spans="5:15" x14ac:dyDescent="0.5">
      <c r="K11" t="s">
        <v>432</v>
      </c>
      <c r="L11" s="72">
        <v>10000</v>
      </c>
    </row>
    <row r="12" spans="5:15" x14ac:dyDescent="0.5">
      <c r="K12" t="s">
        <v>431</v>
      </c>
      <c r="L12" s="72">
        <v>33000</v>
      </c>
    </row>
    <row r="13" spans="5:15" x14ac:dyDescent="0.5">
      <c r="L13" s="72"/>
    </row>
    <row r="14" spans="5:15" x14ac:dyDescent="0.5">
      <c r="L14" s="72"/>
    </row>
    <row r="15" spans="5:15" x14ac:dyDescent="0.5">
      <c r="L15" s="179"/>
    </row>
    <row r="16" spans="5:15" x14ac:dyDescent="0.5">
      <c r="L16" s="72"/>
    </row>
    <row r="17" spans="12:12" x14ac:dyDescent="0.5">
      <c r="L17" s="72"/>
    </row>
    <row r="18" spans="12:12" x14ac:dyDescent="0.5">
      <c r="L18" s="72"/>
    </row>
    <row r="19" spans="12:12" x14ac:dyDescent="0.5">
      <c r="L19" s="72">
        <f>SUM(L6:L18)</f>
        <v>830000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24" zoomScaleNormal="160" workbookViewId="0">
      <selection activeCell="C21" sqref="C21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5" width="9.64453125" customWidth="1"/>
  </cols>
  <sheetData>
    <row r="1" spans="1:10" ht="37.6" customHeight="1" x14ac:dyDescent="0.5">
      <c r="A1" s="262" t="s">
        <v>383</v>
      </c>
      <c r="B1" s="263"/>
      <c r="C1" s="263"/>
      <c r="D1" s="263"/>
      <c r="E1" s="263"/>
      <c r="F1" s="8"/>
      <c r="G1" s="8"/>
      <c r="H1" s="8"/>
      <c r="I1" s="8"/>
      <c r="J1" s="8"/>
    </row>
    <row r="2" spans="1:10" ht="19.600000000000001" customHeight="1" x14ac:dyDescent="0.5">
      <c r="A2" s="265" t="s">
        <v>81</v>
      </c>
      <c r="B2" s="266"/>
      <c r="C2" s="266"/>
      <c r="D2" s="266"/>
      <c r="E2" s="267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47" t="s">
        <v>6</v>
      </c>
      <c r="C3" s="47" t="s">
        <v>83</v>
      </c>
      <c r="D3" s="47" t="s">
        <v>390</v>
      </c>
      <c r="E3" s="47" t="s">
        <v>391</v>
      </c>
      <c r="F3" s="8"/>
      <c r="G3" s="8"/>
      <c r="H3" s="8"/>
      <c r="I3" s="8"/>
      <c r="J3" s="8"/>
    </row>
    <row r="4" spans="1:10" x14ac:dyDescent="0.5">
      <c r="A4" s="222">
        <v>0</v>
      </c>
      <c r="B4" s="39" t="s">
        <v>385</v>
      </c>
      <c r="C4" s="1" t="s">
        <v>384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22">
        <v>1</v>
      </c>
      <c r="B5" s="39" t="s">
        <v>388</v>
      </c>
      <c r="C5" s="1" t="s">
        <v>348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22">
        <v>2</v>
      </c>
      <c r="B6" s="39" t="s">
        <v>399</v>
      </c>
      <c r="C6" s="1" t="s">
        <v>348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22"/>
      <c r="B7" s="1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22"/>
      <c r="B8" s="1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22"/>
      <c r="B9" s="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22"/>
      <c r="B10" s="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22"/>
      <c r="B11" s="3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22"/>
      <c r="B12" s="3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3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3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96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68" t="s">
        <v>144</v>
      </c>
      <c r="B18" s="269"/>
      <c r="C18" s="269"/>
      <c r="D18" s="44">
        <f>SUM(D4:D17)</f>
        <v>182000</v>
      </c>
      <c r="E18" s="44">
        <f>SUM(E4:E17)</f>
        <v>14000</v>
      </c>
      <c r="F18" s="8"/>
      <c r="G18" s="8"/>
      <c r="H18" s="8"/>
      <c r="I18" s="8"/>
      <c r="J18" s="8"/>
    </row>
    <row r="19" spans="1:10" ht="17.25" customHeight="1" x14ac:dyDescent="0.5">
      <c r="A19" s="55"/>
      <c r="B19" s="55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53"/>
      <c r="C20" s="224" t="s">
        <v>392</v>
      </c>
      <c r="D20" s="273">
        <f>D18+E18</f>
        <v>196000</v>
      </c>
      <c r="E20" s="273"/>
      <c r="F20" s="8"/>
      <c r="G20" s="8"/>
      <c r="H20" s="8"/>
      <c r="I20" s="8"/>
      <c r="J20" s="8"/>
    </row>
    <row r="21" spans="1:10" x14ac:dyDescent="0.5">
      <c r="A21" s="8"/>
      <c r="B21" s="8"/>
      <c r="C21" s="8"/>
      <c r="D21" s="272"/>
      <c r="E21" s="272"/>
      <c r="F21" s="8"/>
      <c r="G21" s="8"/>
      <c r="H21" s="8"/>
      <c r="I21" s="8"/>
      <c r="J21" s="8"/>
    </row>
    <row r="22" spans="1:10" x14ac:dyDescent="0.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zoomScale="130" zoomScaleNormal="130" workbookViewId="0">
      <selection activeCell="J18" sqref="J18"/>
    </sheetView>
  </sheetViews>
  <sheetFormatPr defaultRowHeight="14.35" x14ac:dyDescent="0.5"/>
  <cols>
    <col min="1" max="1" width="5.703125" style="80" customWidth="1"/>
    <col min="2" max="2" width="15.234375" style="207" customWidth="1"/>
    <col min="3" max="3" width="49.76171875" customWidth="1"/>
    <col min="4" max="4" width="10.9375" style="189" customWidth="1"/>
    <col min="5" max="5" width="11.1171875" style="72" customWidth="1"/>
    <col min="6" max="6" width="4.87890625" style="8" customWidth="1"/>
    <col min="7" max="7" width="3.87890625" customWidth="1"/>
    <col min="8" max="8" width="10.17578125" style="237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84" t="s">
        <v>307</v>
      </c>
      <c r="B1" s="285"/>
      <c r="C1" s="285"/>
      <c r="D1" s="285"/>
      <c r="E1" s="286"/>
      <c r="G1" s="282" t="s">
        <v>429</v>
      </c>
      <c r="H1" s="282"/>
      <c r="I1" s="282"/>
      <c r="J1" s="282"/>
      <c r="K1" s="8"/>
      <c r="L1" s="8"/>
      <c r="M1" s="8"/>
    </row>
    <row r="2" spans="1:13" s="208" customFormat="1" ht="26.7" customHeight="1" x14ac:dyDescent="0.5">
      <c r="A2" s="215" t="s">
        <v>1</v>
      </c>
      <c r="B2" s="216" t="s">
        <v>359</v>
      </c>
      <c r="C2" s="215" t="s">
        <v>2</v>
      </c>
      <c r="D2" s="217" t="s">
        <v>84</v>
      </c>
      <c r="E2" s="217" t="s">
        <v>4</v>
      </c>
      <c r="F2" s="238"/>
      <c r="G2" s="283" t="s">
        <v>81</v>
      </c>
      <c r="H2" s="283"/>
      <c r="I2" s="283"/>
      <c r="J2" s="283"/>
      <c r="K2" s="238"/>
      <c r="L2" s="238"/>
      <c r="M2" s="238"/>
    </row>
    <row r="3" spans="1:13" x14ac:dyDescent="0.5">
      <c r="A3" s="277">
        <v>1</v>
      </c>
      <c r="B3" s="211">
        <v>44237</v>
      </c>
      <c r="C3" s="212" t="s">
        <v>360</v>
      </c>
      <c r="D3" s="209">
        <v>30000</v>
      </c>
      <c r="E3" s="275">
        <f>D4-D3</f>
        <v>-30000</v>
      </c>
      <c r="G3" s="47" t="s">
        <v>1</v>
      </c>
      <c r="H3" s="232" t="s">
        <v>6</v>
      </c>
      <c r="I3" s="47" t="s">
        <v>80</v>
      </c>
      <c r="J3" s="47" t="s">
        <v>329</v>
      </c>
      <c r="K3" s="8"/>
      <c r="L3" s="8"/>
      <c r="M3" s="8"/>
    </row>
    <row r="4" spans="1:13" x14ac:dyDescent="0.5">
      <c r="A4" s="278"/>
      <c r="B4" s="213"/>
      <c r="C4" s="214"/>
      <c r="D4" s="210"/>
      <c r="E4" s="276"/>
      <c r="G4" s="230">
        <v>1</v>
      </c>
      <c r="H4" s="233">
        <v>44262</v>
      </c>
      <c r="I4" s="1" t="s">
        <v>418</v>
      </c>
      <c r="J4" s="40">
        <v>2500</v>
      </c>
      <c r="K4" s="8"/>
      <c r="L4" s="8"/>
      <c r="M4" s="8"/>
    </row>
    <row r="5" spans="1:13" x14ac:dyDescent="0.5">
      <c r="A5" s="79"/>
      <c r="B5" s="239"/>
      <c r="C5" s="8"/>
      <c r="D5" s="240"/>
      <c r="E5" s="242"/>
      <c r="G5" s="230"/>
      <c r="H5" s="233"/>
      <c r="I5" s="1" t="s">
        <v>417</v>
      </c>
      <c r="J5" s="40">
        <v>300</v>
      </c>
      <c r="K5" s="8"/>
      <c r="L5" s="8"/>
      <c r="M5" s="8"/>
    </row>
    <row r="6" spans="1:13" x14ac:dyDescent="0.5">
      <c r="A6" s="277">
        <v>2</v>
      </c>
      <c r="B6" s="211">
        <v>44238</v>
      </c>
      <c r="C6" s="212" t="s">
        <v>364</v>
      </c>
      <c r="D6" s="209">
        <v>5000</v>
      </c>
      <c r="E6" s="275">
        <f>D7-D6</f>
        <v>-5000</v>
      </c>
      <c r="G6" s="230">
        <v>2</v>
      </c>
      <c r="H6" s="233">
        <v>44264</v>
      </c>
      <c r="I6" s="1" t="s">
        <v>417</v>
      </c>
      <c r="J6" s="40">
        <v>600</v>
      </c>
      <c r="K6" s="8"/>
      <c r="L6" s="8"/>
      <c r="M6" s="8"/>
    </row>
    <row r="7" spans="1:13" x14ac:dyDescent="0.5">
      <c r="A7" s="278"/>
      <c r="B7" s="213"/>
      <c r="C7" s="214"/>
      <c r="D7" s="210"/>
      <c r="E7" s="276"/>
      <c r="G7" s="230">
        <v>3</v>
      </c>
      <c r="H7" s="233">
        <v>44265</v>
      </c>
      <c r="I7" s="1" t="s">
        <v>418</v>
      </c>
      <c r="J7" s="40">
        <v>760</v>
      </c>
      <c r="K7" s="8"/>
      <c r="L7" s="8"/>
      <c r="M7" s="8"/>
    </row>
    <row r="8" spans="1:13" x14ac:dyDescent="0.5">
      <c r="A8" s="79"/>
      <c r="B8" s="239"/>
      <c r="C8" s="8"/>
      <c r="D8" s="240"/>
      <c r="E8" s="242"/>
      <c r="G8" s="230"/>
      <c r="H8" s="234"/>
      <c r="I8" s="1" t="s">
        <v>417</v>
      </c>
      <c r="J8" s="40">
        <v>200</v>
      </c>
      <c r="K8" s="8"/>
      <c r="L8" s="8"/>
      <c r="M8" s="8"/>
    </row>
    <row r="9" spans="1:13" x14ac:dyDescent="0.5">
      <c r="A9" s="277">
        <v>4</v>
      </c>
      <c r="B9" s="211">
        <v>44240</v>
      </c>
      <c r="C9" s="212" t="s">
        <v>366</v>
      </c>
      <c r="D9" s="209">
        <v>3070</v>
      </c>
      <c r="E9" s="275">
        <f>D10-D9</f>
        <v>-3070</v>
      </c>
      <c r="G9" s="230">
        <v>4</v>
      </c>
      <c r="H9" s="39">
        <v>44273</v>
      </c>
      <c r="I9" s="1" t="s">
        <v>348</v>
      </c>
      <c r="J9" s="40">
        <v>1000</v>
      </c>
      <c r="K9" s="8"/>
      <c r="L9" s="8"/>
      <c r="M9" s="8"/>
    </row>
    <row r="10" spans="1:13" x14ac:dyDescent="0.5">
      <c r="A10" s="278"/>
      <c r="B10" s="213"/>
      <c r="C10" s="214"/>
      <c r="D10" s="210"/>
      <c r="E10" s="276"/>
      <c r="G10" s="230">
        <v>5</v>
      </c>
      <c r="H10" s="39">
        <v>44274</v>
      </c>
      <c r="I10" s="1" t="s">
        <v>348</v>
      </c>
      <c r="J10" s="40">
        <v>3600</v>
      </c>
      <c r="K10" s="8"/>
      <c r="L10" s="8"/>
      <c r="M10" s="8"/>
    </row>
    <row r="11" spans="1:13" x14ac:dyDescent="0.5">
      <c r="A11" s="79"/>
      <c r="B11" s="239"/>
      <c r="C11" s="8"/>
      <c r="D11" s="240"/>
      <c r="E11" s="242"/>
      <c r="G11" s="230">
        <v>6</v>
      </c>
      <c r="H11" s="39">
        <v>44275</v>
      </c>
      <c r="I11" s="1" t="s">
        <v>430</v>
      </c>
      <c r="J11" s="40">
        <v>500</v>
      </c>
      <c r="K11" s="8"/>
      <c r="L11" s="8"/>
      <c r="M11" s="8"/>
    </row>
    <row r="12" spans="1:13" x14ac:dyDescent="0.5">
      <c r="A12" s="277">
        <v>5</v>
      </c>
      <c r="B12" s="211">
        <v>44241</v>
      </c>
      <c r="C12" s="212" t="s">
        <v>371</v>
      </c>
      <c r="D12" s="209">
        <v>5000</v>
      </c>
      <c r="E12" s="275">
        <f>D13-D12</f>
        <v>-5000</v>
      </c>
      <c r="G12" s="256">
        <v>7</v>
      </c>
      <c r="H12" s="257">
        <v>44275</v>
      </c>
      <c r="I12" s="258" t="s">
        <v>428</v>
      </c>
      <c r="J12" s="259">
        <v>-9460</v>
      </c>
      <c r="K12" s="8"/>
      <c r="L12" s="8"/>
      <c r="M12" s="8"/>
    </row>
    <row r="13" spans="1:13" x14ac:dyDescent="0.5">
      <c r="A13" s="278"/>
      <c r="B13" s="213"/>
      <c r="C13" s="214"/>
      <c r="D13" s="210"/>
      <c r="E13" s="276"/>
      <c r="G13" s="1"/>
      <c r="H13" s="233"/>
      <c r="I13" s="1"/>
      <c r="J13" s="40"/>
      <c r="K13" s="8"/>
      <c r="L13" s="8"/>
      <c r="M13" s="8"/>
    </row>
    <row r="14" spans="1:13" x14ac:dyDescent="0.5">
      <c r="A14" s="79"/>
      <c r="B14" s="239"/>
      <c r="C14" s="8"/>
      <c r="D14" s="240"/>
      <c r="E14" s="242"/>
      <c r="G14" s="1"/>
      <c r="H14" s="233"/>
      <c r="I14" s="1"/>
      <c r="J14" s="40"/>
      <c r="K14" s="8"/>
      <c r="L14" s="8"/>
      <c r="M14" s="8"/>
    </row>
    <row r="15" spans="1:13" x14ac:dyDescent="0.5">
      <c r="A15" s="277">
        <v>6</v>
      </c>
      <c r="B15" s="211">
        <v>44246</v>
      </c>
      <c r="C15" s="212" t="s">
        <v>378</v>
      </c>
      <c r="D15" s="209">
        <v>5000</v>
      </c>
      <c r="E15" s="275">
        <f>D16-D15</f>
        <v>-5000</v>
      </c>
      <c r="G15" s="1"/>
      <c r="H15" s="234"/>
      <c r="I15" s="1"/>
      <c r="J15" s="40"/>
      <c r="K15" s="8"/>
      <c r="L15" s="8"/>
      <c r="M15" s="8"/>
    </row>
    <row r="16" spans="1:13" x14ac:dyDescent="0.5">
      <c r="A16" s="278"/>
      <c r="B16" s="213"/>
      <c r="C16" s="214"/>
      <c r="D16" s="210"/>
      <c r="E16" s="276"/>
      <c r="G16" s="1"/>
      <c r="H16" s="234"/>
      <c r="I16" s="1"/>
      <c r="J16" s="40"/>
      <c r="K16" s="8"/>
      <c r="L16" s="8"/>
      <c r="M16" s="8"/>
    </row>
    <row r="17" spans="1:13" ht="14.7" thickBot="1" x14ac:dyDescent="0.55000000000000004">
      <c r="A17" s="79"/>
      <c r="B17" s="239"/>
      <c r="C17" s="8"/>
      <c r="D17" s="240"/>
      <c r="E17" s="242"/>
      <c r="G17" s="96"/>
      <c r="H17" s="235"/>
      <c r="I17" s="96"/>
      <c r="J17" s="97"/>
      <c r="K17" s="8"/>
      <c r="L17" s="8"/>
      <c r="M17" s="8"/>
    </row>
    <row r="18" spans="1:13" x14ac:dyDescent="0.5">
      <c r="A18" s="277">
        <v>7</v>
      </c>
      <c r="B18" s="211">
        <v>44247</v>
      </c>
      <c r="C18" s="212" t="s">
        <v>381</v>
      </c>
      <c r="D18" s="209">
        <v>5000</v>
      </c>
      <c r="E18" s="275">
        <f>D19-D18</f>
        <v>-5000</v>
      </c>
      <c r="G18" s="268" t="s">
        <v>144</v>
      </c>
      <c r="H18" s="269"/>
      <c r="I18" s="269"/>
      <c r="J18" s="44">
        <f>SUM(J4:J17)</f>
        <v>0</v>
      </c>
      <c r="K18" s="8"/>
      <c r="L18" s="8"/>
      <c r="M18" s="8"/>
    </row>
    <row r="19" spans="1:13" x14ac:dyDescent="0.5">
      <c r="A19" s="278"/>
      <c r="B19" s="213"/>
      <c r="C19" s="214"/>
      <c r="D19" s="210"/>
      <c r="E19" s="276"/>
      <c r="G19" s="55"/>
      <c r="H19" s="236"/>
      <c r="I19" s="55"/>
      <c r="J19" s="56"/>
      <c r="K19" s="8"/>
      <c r="L19" s="8"/>
      <c r="M19" s="8"/>
    </row>
    <row r="20" spans="1:13" x14ac:dyDescent="0.5">
      <c r="A20" s="79"/>
      <c r="B20" s="239"/>
      <c r="C20" s="8"/>
      <c r="D20" s="240"/>
      <c r="E20" s="242"/>
      <c r="G20" s="283" t="s">
        <v>411</v>
      </c>
      <c r="H20" s="283"/>
      <c r="I20" s="283"/>
      <c r="J20" s="283"/>
      <c r="K20" s="8"/>
      <c r="L20" s="8"/>
      <c r="M20" s="8"/>
    </row>
    <row r="21" spans="1:13" x14ac:dyDescent="0.5">
      <c r="A21" s="277">
        <v>8</v>
      </c>
      <c r="B21" s="211">
        <v>44250</v>
      </c>
      <c r="C21" s="212" t="s">
        <v>387</v>
      </c>
      <c r="D21" s="209">
        <v>600</v>
      </c>
      <c r="E21" s="275">
        <f>D22-D21</f>
        <v>-600</v>
      </c>
      <c r="G21" s="47" t="s">
        <v>1</v>
      </c>
      <c r="H21" s="232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78"/>
      <c r="B22" s="213"/>
      <c r="C22" s="214"/>
      <c r="D22" s="210"/>
      <c r="E22" s="276"/>
      <c r="G22" s="231">
        <v>1</v>
      </c>
      <c r="H22" s="233">
        <v>44257</v>
      </c>
      <c r="I22" s="1" t="s">
        <v>402</v>
      </c>
      <c r="J22" s="40">
        <v>300000</v>
      </c>
      <c r="K22" s="8"/>
      <c r="L22" s="8"/>
      <c r="M22" s="8"/>
    </row>
    <row r="23" spans="1:13" x14ac:dyDescent="0.5">
      <c r="A23" s="79"/>
      <c r="B23" s="239"/>
      <c r="C23" s="8"/>
      <c r="D23" s="240"/>
      <c r="E23" s="242"/>
      <c r="G23" s="231">
        <v>2</v>
      </c>
      <c r="H23" s="233">
        <v>44273</v>
      </c>
      <c r="I23" s="254" t="s">
        <v>422</v>
      </c>
      <c r="J23" s="255">
        <v>-300000</v>
      </c>
      <c r="K23" s="8"/>
      <c r="L23" s="8"/>
      <c r="M23" s="8"/>
    </row>
    <row r="24" spans="1:13" x14ac:dyDescent="0.5">
      <c r="A24" s="277">
        <v>9</v>
      </c>
      <c r="B24" s="211">
        <v>44251</v>
      </c>
      <c r="C24" s="212" t="s">
        <v>389</v>
      </c>
      <c r="D24" s="209">
        <v>5000</v>
      </c>
      <c r="E24" s="275">
        <f>D25-D24</f>
        <v>-5000</v>
      </c>
      <c r="G24" s="231"/>
      <c r="H24" s="233"/>
      <c r="I24" s="1"/>
      <c r="J24" s="40"/>
      <c r="K24" s="8"/>
      <c r="L24" s="8"/>
      <c r="M24" s="8"/>
    </row>
    <row r="25" spans="1:13" x14ac:dyDescent="0.5">
      <c r="A25" s="278"/>
      <c r="B25" s="213"/>
      <c r="C25" s="214"/>
      <c r="D25" s="210"/>
      <c r="E25" s="276"/>
      <c r="G25" s="231"/>
      <c r="H25" s="234"/>
      <c r="I25" s="1"/>
      <c r="J25" s="40"/>
      <c r="K25" s="8"/>
      <c r="L25" s="8"/>
      <c r="M25" s="8"/>
    </row>
    <row r="26" spans="1:13" x14ac:dyDescent="0.5">
      <c r="A26" s="79"/>
      <c r="B26" s="239"/>
      <c r="C26" s="8"/>
      <c r="D26" s="240"/>
      <c r="E26" s="242"/>
      <c r="G26" s="231"/>
      <c r="H26" s="234"/>
      <c r="I26" s="1"/>
      <c r="J26" s="40"/>
      <c r="K26" s="8"/>
      <c r="L26" s="8"/>
      <c r="M26" s="8"/>
    </row>
    <row r="27" spans="1:13" x14ac:dyDescent="0.5">
      <c r="A27" s="277">
        <v>10</v>
      </c>
      <c r="B27" s="211">
        <v>44254</v>
      </c>
      <c r="C27" s="212" t="s">
        <v>398</v>
      </c>
      <c r="D27" s="209">
        <v>5000</v>
      </c>
      <c r="E27" s="275">
        <f>D28-D27</f>
        <v>-5000</v>
      </c>
      <c r="G27" s="231"/>
      <c r="H27" s="234"/>
      <c r="I27" s="1"/>
      <c r="J27" s="40"/>
      <c r="K27" s="8"/>
      <c r="L27" s="8"/>
      <c r="M27" s="8"/>
    </row>
    <row r="28" spans="1:13" x14ac:dyDescent="0.5">
      <c r="A28" s="278"/>
      <c r="B28" s="213"/>
      <c r="C28" s="214"/>
      <c r="D28" s="210"/>
      <c r="E28" s="276"/>
      <c r="G28" s="231"/>
      <c r="H28" s="234"/>
      <c r="I28" s="1"/>
      <c r="J28" s="40"/>
      <c r="K28" s="8"/>
      <c r="L28" s="8"/>
      <c r="M28" s="8"/>
    </row>
    <row r="29" spans="1:13" x14ac:dyDescent="0.5">
      <c r="A29" s="79"/>
      <c r="B29" s="239"/>
      <c r="C29" s="8"/>
      <c r="D29" s="240"/>
      <c r="E29" s="242"/>
      <c r="G29" s="231"/>
      <c r="H29" s="233"/>
      <c r="I29" s="1"/>
      <c r="J29" s="40"/>
      <c r="K29" s="8"/>
      <c r="L29" s="8"/>
      <c r="M29" s="8"/>
    </row>
    <row r="30" spans="1:13" x14ac:dyDescent="0.5">
      <c r="A30" s="277">
        <v>11</v>
      </c>
      <c r="B30" s="211">
        <v>44259</v>
      </c>
      <c r="C30" s="212" t="s">
        <v>406</v>
      </c>
      <c r="D30" s="209">
        <v>5000</v>
      </c>
      <c r="E30" s="275">
        <f>D31-D30</f>
        <v>-5000</v>
      </c>
      <c r="G30" s="231"/>
      <c r="H30" s="233"/>
      <c r="I30" s="75"/>
      <c r="J30" s="76"/>
      <c r="K30" s="8"/>
      <c r="L30" s="8"/>
      <c r="M30" s="8"/>
    </row>
    <row r="31" spans="1:13" x14ac:dyDescent="0.5">
      <c r="A31" s="278"/>
      <c r="B31" s="213"/>
      <c r="C31" s="214"/>
      <c r="D31" s="210"/>
      <c r="E31" s="276"/>
      <c r="G31" s="1"/>
      <c r="H31" s="233"/>
      <c r="I31" s="1"/>
      <c r="J31" s="40"/>
      <c r="K31" s="8"/>
      <c r="L31" s="8"/>
      <c r="M31" s="8"/>
    </row>
    <row r="32" spans="1:13" x14ac:dyDescent="0.5">
      <c r="A32" s="79"/>
      <c r="B32" s="239"/>
      <c r="C32" s="8"/>
      <c r="D32" s="240"/>
      <c r="E32" s="242"/>
      <c r="G32" s="1"/>
      <c r="H32" s="233"/>
      <c r="I32" s="1"/>
      <c r="J32" s="40"/>
      <c r="K32" s="8"/>
      <c r="L32" s="8"/>
      <c r="M32" s="8"/>
    </row>
    <row r="33" spans="1:13" x14ac:dyDescent="0.5">
      <c r="A33" s="277">
        <v>12</v>
      </c>
      <c r="B33" s="211"/>
      <c r="C33" s="212"/>
      <c r="D33" s="209"/>
      <c r="E33" s="275">
        <f>D34-D33</f>
        <v>0</v>
      </c>
      <c r="G33" s="1"/>
      <c r="H33" s="234"/>
      <c r="I33" s="1"/>
      <c r="J33" s="40"/>
      <c r="K33" s="8"/>
      <c r="L33" s="8"/>
      <c r="M33" s="8"/>
    </row>
    <row r="34" spans="1:13" x14ac:dyDescent="0.5">
      <c r="A34" s="278"/>
      <c r="B34" s="213"/>
      <c r="C34" s="214"/>
      <c r="D34" s="210"/>
      <c r="E34" s="276"/>
      <c r="G34" s="1"/>
      <c r="H34" s="234"/>
      <c r="I34" s="1"/>
      <c r="J34" s="40"/>
      <c r="K34" s="8"/>
      <c r="L34" s="8"/>
      <c r="M34" s="8"/>
    </row>
    <row r="35" spans="1:13" ht="14.7" thickBot="1" x14ac:dyDescent="0.55000000000000004">
      <c r="A35" s="79"/>
      <c r="B35" s="239"/>
      <c r="C35" s="8"/>
      <c r="D35" s="240"/>
      <c r="E35" s="242"/>
      <c r="G35" s="96"/>
      <c r="H35" s="235"/>
      <c r="I35" s="96"/>
      <c r="J35" s="97"/>
      <c r="K35" s="8"/>
      <c r="L35" s="8"/>
      <c r="M35" s="8"/>
    </row>
    <row r="36" spans="1:13" x14ac:dyDescent="0.5">
      <c r="A36" s="277">
        <v>13</v>
      </c>
      <c r="B36" s="211"/>
      <c r="C36" s="212"/>
      <c r="D36" s="209"/>
      <c r="E36" s="275">
        <f>D37-D36</f>
        <v>0</v>
      </c>
      <c r="G36" s="268" t="s">
        <v>144</v>
      </c>
      <c r="H36" s="269"/>
      <c r="I36" s="269"/>
      <c r="J36" s="44">
        <f>SUM(J22:J35)</f>
        <v>0</v>
      </c>
      <c r="K36" s="8"/>
      <c r="L36" s="8"/>
      <c r="M36" s="8"/>
    </row>
    <row r="37" spans="1:13" x14ac:dyDescent="0.5">
      <c r="A37" s="278"/>
      <c r="B37" s="213"/>
      <c r="C37" s="214"/>
      <c r="D37" s="210"/>
      <c r="E37" s="276"/>
      <c r="G37" s="8"/>
      <c r="H37" s="241"/>
      <c r="I37" s="8"/>
      <c r="J37" s="8"/>
      <c r="K37" s="8"/>
      <c r="L37" s="8"/>
      <c r="M37" s="8"/>
    </row>
    <row r="38" spans="1:13" x14ac:dyDescent="0.5">
      <c r="A38" s="79"/>
      <c r="B38" s="239"/>
      <c r="C38" s="8"/>
      <c r="D38" s="240"/>
      <c r="E38" s="242"/>
      <c r="G38" s="8"/>
      <c r="H38" s="241"/>
      <c r="I38" s="242"/>
      <c r="J38" s="8"/>
      <c r="K38" s="8"/>
      <c r="L38" s="8"/>
      <c r="M38" s="8"/>
    </row>
    <row r="39" spans="1:13" x14ac:dyDescent="0.5">
      <c r="A39" s="277">
        <v>14</v>
      </c>
      <c r="B39" s="211"/>
      <c r="C39" s="212"/>
      <c r="D39" s="209"/>
      <c r="E39" s="275">
        <f>D40-D39</f>
        <v>0</v>
      </c>
      <c r="G39" s="8"/>
      <c r="H39" s="241"/>
      <c r="I39" s="242"/>
      <c r="J39" s="8"/>
      <c r="K39" s="8"/>
      <c r="L39" s="8"/>
      <c r="M39" s="8"/>
    </row>
    <row r="40" spans="1:13" x14ac:dyDescent="0.5">
      <c r="A40" s="278"/>
      <c r="B40" s="213"/>
      <c r="C40" s="214"/>
      <c r="D40" s="210"/>
      <c r="E40" s="276"/>
      <c r="G40" s="8"/>
      <c r="H40" s="241"/>
      <c r="I40" s="8"/>
      <c r="J40" s="8"/>
      <c r="K40" s="8"/>
      <c r="L40" s="8"/>
      <c r="M40" s="8"/>
    </row>
    <row r="41" spans="1:13" x14ac:dyDescent="0.5">
      <c r="A41" s="79"/>
      <c r="B41" s="239"/>
      <c r="C41" s="8"/>
      <c r="D41" s="240"/>
      <c r="E41" s="242"/>
      <c r="G41" s="8"/>
      <c r="H41" s="241"/>
      <c r="I41" s="8"/>
      <c r="J41" s="8"/>
      <c r="K41" s="8"/>
      <c r="L41" s="8"/>
      <c r="M41" s="8"/>
    </row>
    <row r="42" spans="1:13" x14ac:dyDescent="0.5">
      <c r="A42" s="277">
        <v>15</v>
      </c>
      <c r="B42" s="211"/>
      <c r="C42" s="212"/>
      <c r="D42" s="209"/>
      <c r="E42" s="275">
        <f>D43-D42</f>
        <v>0</v>
      </c>
      <c r="G42" s="8"/>
      <c r="H42" s="241"/>
      <c r="I42" s="8"/>
      <c r="J42" s="8"/>
      <c r="K42" s="8"/>
      <c r="L42" s="8"/>
      <c r="M42" s="8"/>
    </row>
    <row r="43" spans="1:13" x14ac:dyDescent="0.5">
      <c r="A43" s="278"/>
      <c r="B43" s="213"/>
      <c r="C43" s="214"/>
      <c r="D43" s="210"/>
      <c r="E43" s="276"/>
      <c r="G43" s="8"/>
      <c r="H43" s="241"/>
      <c r="I43" s="8"/>
      <c r="J43" s="8"/>
      <c r="K43" s="8"/>
      <c r="L43" s="8"/>
      <c r="M43" s="8"/>
    </row>
    <row r="44" spans="1:13" x14ac:dyDescent="0.5">
      <c r="A44" s="79"/>
      <c r="B44" s="239"/>
      <c r="C44" s="8"/>
      <c r="D44" s="240"/>
      <c r="E44" s="242"/>
      <c r="G44" s="8"/>
      <c r="H44" s="241"/>
      <c r="I44" s="8"/>
      <c r="J44" s="8"/>
      <c r="K44" s="8"/>
      <c r="L44" s="8"/>
      <c r="M44" s="8"/>
    </row>
    <row r="45" spans="1:13" ht="29.35" customHeight="1" x14ac:dyDescent="0.5">
      <c r="A45" s="279" t="s">
        <v>412</v>
      </c>
      <c r="B45" s="280"/>
      <c r="C45" s="280"/>
      <c r="D45" s="281"/>
      <c r="E45" s="219">
        <f>SUM(E3:E44)</f>
        <v>-68670</v>
      </c>
      <c r="G45" s="8"/>
      <c r="H45" s="241"/>
      <c r="I45" s="8"/>
      <c r="J45" s="8"/>
      <c r="K45" s="8"/>
      <c r="L45" s="8"/>
      <c r="M45" s="8"/>
    </row>
    <row r="46" spans="1:13" ht="14.7" thickBot="1" x14ac:dyDescent="0.55000000000000004">
      <c r="A46" s="79"/>
      <c r="B46" s="239"/>
      <c r="C46" s="8"/>
      <c r="D46" s="274"/>
      <c r="E46" s="274"/>
      <c r="G46" s="8"/>
      <c r="H46" s="241"/>
      <c r="I46" s="8"/>
      <c r="J46" s="8"/>
      <c r="K46" s="8"/>
      <c r="L46" s="8"/>
      <c r="M46" s="8"/>
    </row>
    <row r="47" spans="1:13" x14ac:dyDescent="0.5">
      <c r="A47" s="79"/>
      <c r="B47" s="239"/>
      <c r="C47" s="246" t="s">
        <v>413</v>
      </c>
      <c r="D47" s="247">
        <f>J36</f>
        <v>0</v>
      </c>
      <c r="E47" s="242"/>
      <c r="G47" s="8"/>
      <c r="H47" s="241"/>
      <c r="I47" s="8"/>
      <c r="J47" s="8"/>
      <c r="K47" s="8"/>
      <c r="L47" s="8"/>
      <c r="M47" s="8"/>
    </row>
    <row r="48" spans="1:13" x14ac:dyDescent="0.5">
      <c r="A48" s="79"/>
      <c r="B48" s="239"/>
      <c r="C48" s="248" t="s">
        <v>415</v>
      </c>
      <c r="D48" s="249">
        <f>E45</f>
        <v>-68670</v>
      </c>
      <c r="E48" s="242"/>
      <c r="G48" s="8"/>
      <c r="H48" s="241"/>
      <c r="I48" s="8"/>
      <c r="J48" s="8"/>
      <c r="K48" s="8"/>
      <c r="L48" s="8"/>
      <c r="M48" s="8"/>
    </row>
    <row r="49" spans="1:13" x14ac:dyDescent="0.5">
      <c r="A49" s="79"/>
      <c r="B49" s="239"/>
      <c r="C49" s="248" t="s">
        <v>414</v>
      </c>
      <c r="D49" s="249">
        <f>J18</f>
        <v>0</v>
      </c>
      <c r="E49" s="242"/>
      <c r="G49" s="8"/>
      <c r="H49" s="241"/>
      <c r="I49" s="8"/>
      <c r="J49" s="8"/>
      <c r="K49" s="8"/>
      <c r="L49" s="8"/>
      <c r="M49" s="8"/>
    </row>
    <row r="50" spans="1:13" x14ac:dyDescent="0.5">
      <c r="A50" s="79"/>
      <c r="B50" s="239"/>
      <c r="C50" s="248"/>
      <c r="D50" s="249"/>
      <c r="E50" s="242"/>
      <c r="G50" s="8"/>
      <c r="H50" s="241"/>
      <c r="I50" s="8"/>
      <c r="J50" s="8"/>
      <c r="K50" s="8"/>
      <c r="L50" s="8"/>
      <c r="M50" s="8"/>
    </row>
    <row r="51" spans="1:13" ht="14.7" thickBot="1" x14ac:dyDescent="0.55000000000000004">
      <c r="A51" s="79"/>
      <c r="B51" s="239"/>
      <c r="C51" s="250"/>
      <c r="D51" s="251"/>
      <c r="E51" s="242"/>
      <c r="G51" s="8"/>
      <c r="H51" s="241"/>
      <c r="I51" s="8"/>
      <c r="J51" s="8"/>
      <c r="K51" s="8"/>
      <c r="L51" s="8"/>
      <c r="M51" s="8"/>
    </row>
    <row r="52" spans="1:13" ht="16" thickBot="1" x14ac:dyDescent="0.6">
      <c r="A52" s="79"/>
      <c r="B52" s="239"/>
      <c r="C52" s="244" t="s">
        <v>4</v>
      </c>
      <c r="D52" s="245">
        <f>SUM(D47:D51)</f>
        <v>-68670</v>
      </c>
      <c r="E52" s="242"/>
      <c r="G52" s="8"/>
      <c r="H52" s="241"/>
      <c r="I52" s="8"/>
      <c r="J52" s="8"/>
      <c r="K52" s="8"/>
      <c r="L52" s="8"/>
      <c r="M52" s="8"/>
    </row>
    <row r="53" spans="1:13" x14ac:dyDescent="0.5">
      <c r="A53" s="79"/>
      <c r="B53" s="239"/>
      <c r="C53" s="8"/>
      <c r="D53" s="240"/>
      <c r="E53" s="242"/>
      <c r="G53" s="8"/>
      <c r="H53" s="241"/>
      <c r="I53" s="8"/>
      <c r="J53" s="8"/>
      <c r="K53" s="8"/>
      <c r="L53" s="8"/>
      <c r="M53" s="8"/>
    </row>
    <row r="54" spans="1:13" x14ac:dyDescent="0.5">
      <c r="A54" s="79"/>
      <c r="B54" s="239"/>
      <c r="C54" s="8"/>
      <c r="D54" s="240"/>
      <c r="E54" s="242"/>
      <c r="G54" s="8"/>
      <c r="H54" s="241"/>
      <c r="I54" s="8"/>
      <c r="J54" s="8"/>
      <c r="K54" s="8"/>
      <c r="L54" s="8"/>
      <c r="M54" s="8"/>
    </row>
    <row r="55" spans="1:13" x14ac:dyDescent="0.5">
      <c r="A55" s="79"/>
      <c r="B55" s="239"/>
      <c r="C55" s="8"/>
      <c r="D55" s="240"/>
      <c r="E55" s="242"/>
      <c r="G55" s="8"/>
      <c r="H55" s="241"/>
      <c r="I55" s="8"/>
      <c r="J55" s="8"/>
      <c r="K55" s="8"/>
      <c r="L55" s="8"/>
      <c r="M55" s="8"/>
    </row>
    <row r="56" spans="1:13" x14ac:dyDescent="0.5">
      <c r="A56" s="79"/>
      <c r="B56" s="239"/>
      <c r="C56" s="8"/>
      <c r="D56" s="240"/>
      <c r="E56" s="242"/>
      <c r="G56" s="8"/>
      <c r="H56" s="241"/>
      <c r="I56" s="8"/>
      <c r="J56" s="8"/>
      <c r="K56" s="8"/>
      <c r="L56" s="8"/>
      <c r="M56" s="8"/>
    </row>
    <row r="57" spans="1:13" x14ac:dyDescent="0.5">
      <c r="A57" s="79"/>
      <c r="B57" s="239"/>
      <c r="C57" s="8"/>
      <c r="D57" s="240"/>
      <c r="E57" s="242"/>
      <c r="G57" s="8"/>
      <c r="H57" s="241"/>
      <c r="I57" s="8"/>
      <c r="J57" s="8"/>
      <c r="K57" s="8"/>
      <c r="L57" s="8"/>
      <c r="M57" s="8"/>
    </row>
  </sheetData>
  <mergeCells count="36"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78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62" t="s">
        <v>101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166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353</v>
      </c>
      <c r="K5" s="8">
        <v>255000</v>
      </c>
      <c r="L5" s="206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68" t="s">
        <v>106</v>
      </c>
      <c r="B11" s="269"/>
      <c r="C11" s="269"/>
      <c r="D11" s="44">
        <f>SUM(D4:D10)</f>
        <v>371000</v>
      </c>
      <c r="E11" s="50"/>
      <c r="F11" s="268" t="s">
        <v>105</v>
      </c>
      <c r="G11" s="269"/>
      <c r="H11" s="270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190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62" t="s">
        <v>149</v>
      </c>
      <c r="B18" s="263"/>
      <c r="C18" s="263"/>
      <c r="D18" s="263"/>
      <c r="E18" s="263"/>
      <c r="F18" s="263"/>
      <c r="G18" s="263"/>
      <c r="H18" s="263"/>
      <c r="I18" s="264"/>
      <c r="J18" s="8"/>
      <c r="K18" s="8"/>
      <c r="L18" s="8"/>
      <c r="M18" s="8"/>
    </row>
    <row r="19" spans="1:13" x14ac:dyDescent="0.5">
      <c r="A19" s="265" t="s">
        <v>81</v>
      </c>
      <c r="B19" s="266"/>
      <c r="C19" s="266"/>
      <c r="D19" s="267"/>
      <c r="E19" s="43"/>
      <c r="F19" s="265" t="s">
        <v>82</v>
      </c>
      <c r="G19" s="266"/>
      <c r="H19" s="266"/>
      <c r="I19" s="267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159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187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173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234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235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165</v>
      </c>
      <c r="D26" s="81"/>
      <c r="E26" s="38"/>
      <c r="F26" s="101">
        <v>5</v>
      </c>
      <c r="G26" s="39">
        <v>44160</v>
      </c>
      <c r="H26" s="1" t="s">
        <v>233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164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183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232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68" t="s">
        <v>106</v>
      </c>
      <c r="B31" s="269"/>
      <c r="C31" s="269"/>
      <c r="D31" s="44">
        <f>SUM(D21:D30)</f>
        <v>163560</v>
      </c>
      <c r="E31" s="50"/>
      <c r="F31" s="268" t="s">
        <v>105</v>
      </c>
      <c r="G31" s="269"/>
      <c r="H31" s="270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188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192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62" t="s">
        <v>185</v>
      </c>
      <c r="B38" s="263"/>
      <c r="C38" s="263"/>
      <c r="D38" s="263"/>
      <c r="E38" s="263"/>
      <c r="F38" s="263"/>
      <c r="G38" s="263"/>
      <c r="H38" s="263"/>
      <c r="I38" s="264"/>
      <c r="J38" s="8"/>
      <c r="K38" s="8"/>
      <c r="L38" s="8"/>
      <c r="M38" s="8"/>
    </row>
    <row r="39" spans="1:13" x14ac:dyDescent="0.5">
      <c r="A39" s="265" t="s">
        <v>81</v>
      </c>
      <c r="B39" s="266"/>
      <c r="C39" s="266"/>
      <c r="D39" s="267"/>
      <c r="E39" s="43"/>
      <c r="F39" s="265" t="s">
        <v>82</v>
      </c>
      <c r="G39" s="266"/>
      <c r="H39" s="266"/>
      <c r="I39" s="267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159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187</v>
      </c>
      <c r="D41" s="136">
        <f>D36</f>
        <v>-61500</v>
      </c>
      <c r="E41" s="38"/>
      <c r="F41" s="93">
        <v>1</v>
      </c>
      <c r="G41" s="39">
        <v>44166</v>
      </c>
      <c r="H41" s="1" t="s">
        <v>186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193</v>
      </c>
      <c r="D42" s="40">
        <v>53500</v>
      </c>
      <c r="E42" s="38"/>
      <c r="F42" s="101">
        <v>2</v>
      </c>
      <c r="G42" s="39">
        <v>44172</v>
      </c>
      <c r="H42" s="143" t="s">
        <v>231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194</v>
      </c>
      <c r="D43" s="40">
        <v>65000</v>
      </c>
      <c r="E43" s="38"/>
      <c r="F43" s="139">
        <v>3</v>
      </c>
      <c r="G43" s="39">
        <v>44173</v>
      </c>
      <c r="H43" s="1" t="s">
        <v>237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236</v>
      </c>
      <c r="D44" s="81">
        <v>6000</v>
      </c>
      <c r="E44" s="38"/>
      <c r="F44" s="93"/>
      <c r="G44" s="39"/>
      <c r="H44" s="1" t="s">
        <v>238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236</v>
      </c>
      <c r="D45" s="81">
        <v>1650</v>
      </c>
      <c r="E45" s="38"/>
      <c r="F45" s="93"/>
      <c r="G45" s="39"/>
      <c r="H45" s="1" t="s">
        <v>240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271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276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285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68" t="s">
        <v>106</v>
      </c>
      <c r="B51" s="269"/>
      <c r="C51" s="269"/>
      <c r="D51" s="44">
        <f>SUM(D41:D50)</f>
        <v>266150</v>
      </c>
      <c r="E51" s="50"/>
      <c r="F51" s="268" t="s">
        <v>105</v>
      </c>
      <c r="G51" s="269"/>
      <c r="H51" s="270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188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62" t="s">
        <v>282</v>
      </c>
      <c r="B58" s="263"/>
      <c r="C58" s="263"/>
      <c r="D58" s="263"/>
      <c r="E58" s="263"/>
      <c r="F58" s="263"/>
      <c r="G58" s="263"/>
      <c r="H58" s="263"/>
      <c r="I58" s="264"/>
      <c r="J58" s="8"/>
      <c r="K58" s="8"/>
      <c r="L58" s="8"/>
      <c r="M58" s="8"/>
    </row>
    <row r="59" spans="1:13" x14ac:dyDescent="0.5">
      <c r="A59" s="265" t="s">
        <v>81</v>
      </c>
      <c r="B59" s="266"/>
      <c r="C59" s="266"/>
      <c r="D59" s="267"/>
      <c r="E59" s="43"/>
      <c r="F59" s="265" t="s">
        <v>82</v>
      </c>
      <c r="G59" s="266"/>
      <c r="H59" s="266"/>
      <c r="I59" s="267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159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187</v>
      </c>
      <c r="D61" s="136">
        <f>D56</f>
        <v>258300</v>
      </c>
      <c r="E61" s="38"/>
      <c r="F61" s="165">
        <v>1</v>
      </c>
      <c r="G61" s="39">
        <v>44207</v>
      </c>
      <c r="H61" s="1" t="s">
        <v>300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283</v>
      </c>
      <c r="D62" s="40">
        <v>5000</v>
      </c>
      <c r="E62" s="38"/>
      <c r="F62" s="165"/>
      <c r="G62" s="39"/>
      <c r="H62" s="1" t="s">
        <v>301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314</v>
      </c>
      <c r="D63" s="81">
        <v>20000</v>
      </c>
      <c r="E63" s="38"/>
      <c r="F63" s="165"/>
      <c r="G63" s="39"/>
      <c r="H63" s="1" t="s">
        <v>302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340</v>
      </c>
      <c r="D64" s="40">
        <v>5000</v>
      </c>
      <c r="E64" s="38"/>
      <c r="F64" s="177"/>
      <c r="G64" s="39"/>
      <c r="H64" s="1" t="s">
        <v>303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316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317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323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68" t="s">
        <v>106</v>
      </c>
      <c r="B71" s="269"/>
      <c r="C71" s="269"/>
      <c r="D71" s="44">
        <f>SUM(D61:D70)</f>
        <v>288300</v>
      </c>
      <c r="E71" s="50"/>
      <c r="F71" s="268" t="s">
        <v>105</v>
      </c>
      <c r="G71" s="269"/>
      <c r="H71" s="270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188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62" t="s">
        <v>347</v>
      </c>
      <c r="B78" s="263"/>
      <c r="C78" s="263"/>
      <c r="D78" s="263"/>
      <c r="E78" s="263"/>
      <c r="F78" s="263"/>
      <c r="G78" s="263"/>
      <c r="H78" s="263"/>
      <c r="I78" s="264"/>
      <c r="J78" s="8"/>
      <c r="K78" s="8"/>
      <c r="L78" s="8"/>
      <c r="M78" s="8"/>
    </row>
    <row r="79" spans="1:13" ht="17.100000000000001" customHeight="1" x14ac:dyDescent="0.5">
      <c r="A79" s="265" t="s">
        <v>81</v>
      </c>
      <c r="B79" s="266"/>
      <c r="C79" s="266"/>
      <c r="D79" s="267"/>
      <c r="E79" s="43"/>
      <c r="F79" s="265" t="s">
        <v>82</v>
      </c>
      <c r="G79" s="266"/>
      <c r="H79" s="266"/>
      <c r="I79" s="267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159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187</v>
      </c>
      <c r="D81" s="136">
        <f>D76</f>
        <v>239956</v>
      </c>
      <c r="E81" s="38"/>
      <c r="F81" s="201">
        <v>1</v>
      </c>
      <c r="G81" s="39">
        <v>44228</v>
      </c>
      <c r="H81" s="1" t="s">
        <v>354</v>
      </c>
      <c r="I81" s="40">
        <v>239500</v>
      </c>
      <c r="J81" s="8"/>
      <c r="K81" s="8"/>
      <c r="L81" s="8"/>
      <c r="M81" s="8"/>
    </row>
    <row r="82" spans="1:13" x14ac:dyDescent="0.5">
      <c r="A82" s="201">
        <v>1</v>
      </c>
      <c r="B82" s="39"/>
      <c r="C82" s="1"/>
      <c r="D82" s="40"/>
      <c r="E82" s="38"/>
      <c r="F82" s="201"/>
      <c r="G82" s="39"/>
      <c r="H82" s="1"/>
      <c r="I82" s="40"/>
      <c r="J82" s="8"/>
      <c r="K82" s="8"/>
      <c r="L82" s="8"/>
      <c r="M82" s="8"/>
    </row>
    <row r="83" spans="1:13" x14ac:dyDescent="0.5">
      <c r="A83" s="201"/>
      <c r="B83" s="39"/>
      <c r="C83" s="1"/>
      <c r="D83" s="81"/>
      <c r="E83" s="38"/>
      <c r="F83" s="201"/>
      <c r="G83" s="39"/>
      <c r="H83" s="1"/>
      <c r="I83" s="40"/>
      <c r="J83" s="8"/>
      <c r="K83" s="8"/>
      <c r="L83" s="8"/>
      <c r="M83" s="8"/>
    </row>
    <row r="84" spans="1:13" x14ac:dyDescent="0.5">
      <c r="A84" s="201"/>
      <c r="B84" s="39"/>
      <c r="C84" s="1"/>
      <c r="D84" s="81"/>
      <c r="E84" s="38"/>
      <c r="F84" s="201"/>
      <c r="G84" s="39"/>
      <c r="H84" s="1"/>
      <c r="I84" s="40"/>
      <c r="J84" s="8"/>
      <c r="K84" s="8"/>
      <c r="L84" s="8"/>
      <c r="M84" s="8"/>
    </row>
    <row r="85" spans="1:13" x14ac:dyDescent="0.5">
      <c r="A85" s="201"/>
      <c r="B85" s="69"/>
      <c r="C85" s="1"/>
      <c r="D85" s="40"/>
      <c r="E85" s="38"/>
      <c r="F85" s="201"/>
      <c r="G85" s="39"/>
      <c r="H85" s="1"/>
      <c r="I85" s="40"/>
      <c r="J85" s="8"/>
      <c r="K85" s="8"/>
      <c r="L85" s="8"/>
      <c r="M85" s="8"/>
    </row>
    <row r="86" spans="1:13" x14ac:dyDescent="0.5">
      <c r="A86" s="201"/>
      <c r="B86" s="69"/>
      <c r="C86" s="1"/>
      <c r="D86" s="81"/>
      <c r="E86" s="38"/>
      <c r="F86" s="201"/>
      <c r="G86" s="39"/>
      <c r="H86" s="1"/>
      <c r="I86" s="40"/>
      <c r="J86" s="8"/>
      <c r="K86" s="8"/>
      <c r="L86" s="8"/>
      <c r="M86" s="8"/>
    </row>
    <row r="87" spans="1:13" x14ac:dyDescent="0.5">
      <c r="A87" s="201"/>
      <c r="B87" s="69"/>
      <c r="C87" s="1"/>
      <c r="D87" s="81"/>
      <c r="E87" s="38"/>
      <c r="F87" s="201"/>
      <c r="G87" s="39"/>
      <c r="H87" s="1"/>
      <c r="I87" s="40"/>
      <c r="J87" s="8"/>
      <c r="K87" s="8"/>
      <c r="L87" s="8"/>
      <c r="M87" s="8"/>
    </row>
    <row r="88" spans="1:13" x14ac:dyDescent="0.5">
      <c r="A88" s="201"/>
      <c r="B88" s="69"/>
      <c r="C88" s="1"/>
      <c r="D88" s="81"/>
      <c r="E88" s="38"/>
      <c r="F88" s="201"/>
      <c r="G88" s="39"/>
      <c r="H88" s="1"/>
      <c r="I88" s="40"/>
      <c r="J88" s="8"/>
      <c r="K88" s="8"/>
      <c r="L88" s="8"/>
      <c r="M88" s="8"/>
    </row>
    <row r="89" spans="1:13" x14ac:dyDescent="0.5">
      <c r="A89" s="201"/>
      <c r="B89" s="69"/>
      <c r="C89" s="1"/>
      <c r="D89" s="40"/>
      <c r="E89" s="38"/>
      <c r="F89" s="201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68" t="s">
        <v>106</v>
      </c>
      <c r="B91" s="269"/>
      <c r="C91" s="269"/>
      <c r="D91" s="44">
        <f>SUM(D81:D90)</f>
        <v>239956</v>
      </c>
      <c r="E91" s="50"/>
      <c r="F91" s="268" t="s">
        <v>105</v>
      </c>
      <c r="G91" s="269"/>
      <c r="H91" s="270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188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78:I78"/>
    <mergeCell ref="A79:D79"/>
    <mergeCell ref="F79:I79"/>
    <mergeCell ref="A91:C91"/>
    <mergeCell ref="F91:H9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58:I58"/>
    <mergeCell ref="A59:D59"/>
    <mergeCell ref="F59:I59"/>
    <mergeCell ref="A71:C71"/>
    <mergeCell ref="F71:H71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58"/>
  <sheetViews>
    <sheetView zoomScale="105" zoomScaleNormal="145" workbookViewId="0">
      <selection activeCell="C15" sqref="C15"/>
    </sheetView>
  </sheetViews>
  <sheetFormatPr defaultRowHeight="14.35" x14ac:dyDescent="0.5"/>
  <cols>
    <col min="1" max="1" width="4.52734375" style="80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162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261">
        <v>1</v>
      </c>
      <c r="B4" s="39">
        <v>44131</v>
      </c>
      <c r="C4" s="1" t="s">
        <v>158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261">
        <v>2</v>
      </c>
      <c r="B5" s="39">
        <v>44201</v>
      </c>
      <c r="C5" s="1" t="s">
        <v>284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261">
        <v>3</v>
      </c>
      <c r="B6" s="39">
        <v>44207</v>
      </c>
      <c r="C6" s="1" t="s">
        <v>312</v>
      </c>
      <c r="D6" s="40">
        <v>14000</v>
      </c>
      <c r="E6" s="38"/>
      <c r="F6" s="74">
        <v>3</v>
      </c>
      <c r="G6" s="69">
        <v>44137</v>
      </c>
      <c r="H6" s="70" t="s">
        <v>280</v>
      </c>
      <c r="I6" s="71"/>
      <c r="J6" s="8"/>
      <c r="K6" s="8"/>
      <c r="L6" s="8"/>
      <c r="M6" s="8"/>
    </row>
    <row r="7" spans="1:13" x14ac:dyDescent="0.5">
      <c r="A7" s="261">
        <v>4</v>
      </c>
      <c r="B7" s="39">
        <v>44228</v>
      </c>
      <c r="C7" s="1" t="s">
        <v>350</v>
      </c>
      <c r="D7" s="40">
        <v>171500</v>
      </c>
      <c r="E7" s="38"/>
      <c r="F7" s="74"/>
      <c r="G7" s="69"/>
      <c r="H7" s="75" t="s">
        <v>160</v>
      </c>
      <c r="I7" s="40"/>
      <c r="J7" s="8"/>
      <c r="K7" s="8"/>
      <c r="L7" s="8"/>
      <c r="M7" s="8"/>
    </row>
    <row r="8" spans="1:13" x14ac:dyDescent="0.5">
      <c r="A8" s="261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182</v>
      </c>
      <c r="I8" s="40"/>
      <c r="J8" s="8"/>
      <c r="K8" s="8"/>
      <c r="L8" s="8"/>
      <c r="M8" s="8"/>
    </row>
    <row r="9" spans="1:13" x14ac:dyDescent="0.5">
      <c r="A9" s="261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351</v>
      </c>
      <c r="I9" s="40">
        <v>24500</v>
      </c>
      <c r="J9" s="8"/>
      <c r="K9" s="8"/>
      <c r="L9" s="8"/>
      <c r="M9" s="8"/>
    </row>
    <row r="10" spans="1:13" x14ac:dyDescent="0.5">
      <c r="A10" s="261">
        <v>5</v>
      </c>
      <c r="B10" s="39">
        <v>44236</v>
      </c>
      <c r="C10" s="1" t="s">
        <v>358</v>
      </c>
      <c r="D10" s="40"/>
      <c r="E10" s="38"/>
      <c r="F10" s="74">
        <v>6</v>
      </c>
      <c r="G10" s="69">
        <v>44196</v>
      </c>
      <c r="H10" s="1" t="s">
        <v>279</v>
      </c>
      <c r="I10" s="40">
        <v>300000</v>
      </c>
      <c r="J10" s="8"/>
      <c r="K10" s="8"/>
      <c r="L10" s="8"/>
      <c r="M10" s="8"/>
    </row>
    <row r="11" spans="1:13" x14ac:dyDescent="0.5">
      <c r="A11" s="261">
        <v>6</v>
      </c>
      <c r="B11" s="39">
        <v>44245</v>
      </c>
      <c r="C11" s="1" t="s">
        <v>376</v>
      </c>
      <c r="D11" s="40">
        <v>64500</v>
      </c>
      <c r="E11" s="38"/>
      <c r="F11" s="74"/>
      <c r="G11" s="69">
        <v>44224</v>
      </c>
      <c r="H11" s="1" t="s">
        <v>343</v>
      </c>
      <c r="I11" s="40">
        <v>56000</v>
      </c>
      <c r="J11" s="8"/>
      <c r="K11" s="8"/>
      <c r="L11" s="8"/>
      <c r="M11" s="8"/>
    </row>
    <row r="12" spans="1:13" x14ac:dyDescent="0.5">
      <c r="A12" s="261">
        <v>7</v>
      </c>
      <c r="B12" s="39">
        <v>44278</v>
      </c>
      <c r="C12" s="1" t="s">
        <v>446</v>
      </c>
      <c r="D12" s="40">
        <v>209000</v>
      </c>
      <c r="E12" s="38"/>
      <c r="F12" s="74"/>
      <c r="G12" s="39"/>
      <c r="H12" s="1" t="s">
        <v>342</v>
      </c>
      <c r="I12" s="40">
        <v>63000</v>
      </c>
      <c r="J12" s="8"/>
      <c r="K12" s="8"/>
      <c r="L12" s="8"/>
      <c r="M12" s="8"/>
    </row>
    <row r="13" spans="1:13" x14ac:dyDescent="0.5">
      <c r="A13" s="261"/>
      <c r="B13" s="1"/>
      <c r="C13" s="1"/>
      <c r="D13" s="40"/>
      <c r="E13" s="38"/>
      <c r="F13" s="205">
        <v>7</v>
      </c>
      <c r="G13" s="39">
        <v>44228</v>
      </c>
      <c r="H13" s="1" t="s">
        <v>352</v>
      </c>
      <c r="I13" s="40"/>
      <c r="J13" s="8"/>
      <c r="K13" s="8"/>
      <c r="L13" s="8"/>
      <c r="M13" s="8"/>
    </row>
    <row r="14" spans="1:13" x14ac:dyDescent="0.5">
      <c r="A14" s="261"/>
      <c r="B14" s="1"/>
      <c r="C14" s="1"/>
      <c r="D14" s="40"/>
      <c r="E14" s="38"/>
      <c r="F14" s="74">
        <v>8</v>
      </c>
      <c r="G14" s="39">
        <v>44256</v>
      </c>
      <c r="H14" s="1" t="s">
        <v>397</v>
      </c>
      <c r="I14" s="40">
        <v>64500</v>
      </c>
      <c r="J14" s="8"/>
      <c r="K14" s="8"/>
      <c r="L14" s="8"/>
      <c r="M14" s="8"/>
    </row>
    <row r="15" spans="1:13" x14ac:dyDescent="0.5">
      <c r="A15" s="261"/>
      <c r="B15" s="1"/>
      <c r="C15" s="1"/>
      <c r="D15" s="40"/>
      <c r="E15" s="38"/>
      <c r="F15" s="231"/>
      <c r="G15" s="39"/>
      <c r="H15" s="1"/>
      <c r="I15" s="40"/>
      <c r="J15" s="8"/>
      <c r="K15" s="8"/>
      <c r="L15" s="8"/>
      <c r="M15" s="8"/>
    </row>
    <row r="16" spans="1:13" x14ac:dyDescent="0.5">
      <c r="A16" s="261"/>
      <c r="B16" s="1"/>
      <c r="C16" s="1"/>
      <c r="D16" s="40"/>
      <c r="E16" s="38"/>
      <c r="F16" s="231"/>
      <c r="G16" s="39"/>
      <c r="H16" s="1"/>
      <c r="I16" s="40"/>
      <c r="J16" s="8"/>
      <c r="K16" s="8"/>
      <c r="L16" s="8"/>
      <c r="M16" s="8"/>
    </row>
    <row r="17" spans="1:13" x14ac:dyDescent="0.5">
      <c r="A17" s="261"/>
      <c r="B17" s="1"/>
      <c r="C17" s="1"/>
      <c r="D17" s="40"/>
      <c r="E17" s="38"/>
      <c r="F17" s="231"/>
      <c r="G17" s="39"/>
      <c r="H17" s="1"/>
      <c r="I17" s="40"/>
      <c r="J17" s="8"/>
      <c r="K17" s="8"/>
      <c r="L17" s="8"/>
      <c r="M17" s="8"/>
    </row>
    <row r="18" spans="1:13" ht="14.7" thickBot="1" x14ac:dyDescent="0.55000000000000004">
      <c r="A18" s="261"/>
      <c r="B18" s="1"/>
      <c r="C18" s="1"/>
      <c r="D18" s="40"/>
      <c r="E18" s="38"/>
      <c r="F18" s="74"/>
      <c r="G18" s="39"/>
      <c r="H18" s="1"/>
      <c r="I18" s="40"/>
      <c r="J18" s="8"/>
      <c r="K18" s="8"/>
      <c r="L18" s="8"/>
      <c r="M18" s="8"/>
    </row>
    <row r="19" spans="1:13" ht="17.25" customHeight="1" x14ac:dyDescent="0.5">
      <c r="A19" s="287" t="s">
        <v>106</v>
      </c>
      <c r="B19" s="288"/>
      <c r="C19" s="288"/>
      <c r="D19" s="44">
        <f>SUM(D4:D18)</f>
        <v>717500</v>
      </c>
      <c r="E19" s="50"/>
      <c r="F19" s="287" t="s">
        <v>105</v>
      </c>
      <c r="G19" s="288"/>
      <c r="H19" s="289"/>
      <c r="I19" s="44">
        <f>SUM(I4:I18)</f>
        <v>508500</v>
      </c>
      <c r="J19" s="8"/>
      <c r="K19" s="8"/>
      <c r="L19" s="8"/>
      <c r="M19" s="8"/>
    </row>
    <row r="20" spans="1:13" ht="17.25" customHeight="1" x14ac:dyDescent="0.5">
      <c r="A20" s="55"/>
      <c r="B20" s="55"/>
      <c r="C20" s="55"/>
      <c r="D20" s="56"/>
      <c r="E20" s="8"/>
      <c r="F20" s="55"/>
      <c r="G20" s="55"/>
      <c r="H20" s="55"/>
      <c r="I20" s="56"/>
      <c r="J20" s="8"/>
      <c r="K20" s="8"/>
      <c r="L20" s="8"/>
      <c r="M20" s="8"/>
    </row>
    <row r="21" spans="1:13" ht="17.25" customHeight="1" x14ac:dyDescent="0.5">
      <c r="A21" s="78"/>
      <c r="B21" s="53"/>
      <c r="C21" s="54" t="s">
        <v>103</v>
      </c>
      <c r="D21" s="58">
        <f>D19</f>
        <v>717500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17.25" customHeight="1" x14ac:dyDescent="0.5">
      <c r="A22" s="78"/>
      <c r="B22" s="53"/>
      <c r="C22" s="54" t="s">
        <v>188</v>
      </c>
      <c r="D22" s="58">
        <f>I19</f>
        <v>508500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ht="9.6999999999999993" customHeight="1" thickBot="1" x14ac:dyDescent="0.55000000000000004">
      <c r="A23" s="78"/>
      <c r="B23" s="53"/>
      <c r="C23" s="59"/>
      <c r="D23" s="60"/>
      <c r="E23" s="8"/>
      <c r="F23" s="53"/>
      <c r="G23" s="53"/>
      <c r="H23" s="53"/>
      <c r="I23" s="53"/>
      <c r="J23" s="8"/>
      <c r="K23" s="8"/>
      <c r="L23" s="8"/>
      <c r="M23" s="8"/>
    </row>
    <row r="24" spans="1:13" ht="18.850000000000001" customHeight="1" x14ac:dyDescent="0.5">
      <c r="A24" s="78"/>
      <c r="B24" s="53"/>
      <c r="C24" s="61" t="s">
        <v>4</v>
      </c>
      <c r="D24" s="62">
        <f>D21-D22</f>
        <v>209000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x14ac:dyDescent="0.5">
      <c r="A25" s="7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7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7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</sheetData>
  <mergeCells count="5">
    <mergeCell ref="A1:I1"/>
    <mergeCell ref="A2:D2"/>
    <mergeCell ref="F2:I2"/>
    <mergeCell ref="A19:C19"/>
    <mergeCell ref="F19:H19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269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281</v>
      </c>
      <c r="D4" s="40">
        <v>100000</v>
      </c>
      <c r="E4" s="38"/>
      <c r="F4" s="162">
        <v>1</v>
      </c>
      <c r="G4" s="39">
        <v>44191</v>
      </c>
      <c r="H4" s="1" t="s">
        <v>242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289</v>
      </c>
      <c r="D5" s="40">
        <v>20000</v>
      </c>
      <c r="E5" s="38"/>
      <c r="F5" s="168">
        <v>2</v>
      </c>
      <c r="G5" s="39">
        <v>44203</v>
      </c>
      <c r="H5" s="1" t="s">
        <v>288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87" t="s">
        <v>106</v>
      </c>
      <c r="B14" s="288"/>
      <c r="C14" s="288"/>
      <c r="D14" s="44">
        <f>SUM(D4:D13)</f>
        <v>120000</v>
      </c>
      <c r="E14" s="50"/>
      <c r="F14" s="287" t="s">
        <v>105</v>
      </c>
      <c r="G14" s="288"/>
      <c r="H14" s="289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188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79" zoomScale="130" zoomScaleNormal="130" workbookViewId="0">
      <selection activeCell="C88" sqref="C88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266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262</v>
      </c>
      <c r="D4" s="40">
        <v>200000</v>
      </c>
      <c r="E4" s="38"/>
      <c r="F4" s="160">
        <v>1</v>
      </c>
      <c r="G4" s="39">
        <v>44187</v>
      </c>
      <c r="H4" s="1" t="s">
        <v>258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318</v>
      </c>
      <c r="D5" s="40">
        <v>60000</v>
      </c>
      <c r="E5" s="38"/>
      <c r="F5" s="173">
        <v>2</v>
      </c>
      <c r="G5" s="39">
        <v>44207</v>
      </c>
      <c r="H5" s="1" t="s">
        <v>299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25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87" t="s">
        <v>106</v>
      </c>
      <c r="B13" s="288"/>
      <c r="C13" s="288"/>
      <c r="D13" s="44">
        <f>SUM(D4:D12)</f>
        <v>260000</v>
      </c>
      <c r="E13" s="50"/>
      <c r="F13" s="287" t="s">
        <v>105</v>
      </c>
      <c r="G13" s="288"/>
      <c r="H13" s="289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188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62" t="s">
        <v>265</v>
      </c>
      <c r="B20" s="263"/>
      <c r="C20" s="263"/>
      <c r="D20" s="263"/>
      <c r="E20" s="263"/>
      <c r="F20" s="263"/>
      <c r="G20" s="263"/>
      <c r="H20" s="263"/>
      <c r="I20" s="264"/>
      <c r="J20" s="8"/>
      <c r="K20" s="8"/>
      <c r="L20" s="8"/>
      <c r="M20" s="8"/>
    </row>
    <row r="21" spans="1:13" x14ac:dyDescent="0.5">
      <c r="A21" s="265" t="s">
        <v>81</v>
      </c>
      <c r="B21" s="266"/>
      <c r="C21" s="266"/>
      <c r="D21" s="267"/>
      <c r="E21" s="43"/>
      <c r="F21" s="265" t="s">
        <v>82</v>
      </c>
      <c r="G21" s="266"/>
      <c r="H21" s="266"/>
      <c r="I21" s="267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159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267</v>
      </c>
      <c r="D23" s="40">
        <v>45000</v>
      </c>
      <c r="E23" s="38"/>
      <c r="F23" s="161">
        <v>1</v>
      </c>
      <c r="G23" s="39">
        <v>44190</v>
      </c>
      <c r="H23" s="1" t="s">
        <v>264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268</v>
      </c>
      <c r="D24" s="40">
        <v>360000</v>
      </c>
      <c r="E24" s="38"/>
      <c r="F24" s="169">
        <v>2</v>
      </c>
      <c r="G24" s="39">
        <v>44194</v>
      </c>
      <c r="H24" s="1" t="s">
        <v>277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315</v>
      </c>
      <c r="D25" s="40">
        <v>5000</v>
      </c>
      <c r="E25" s="38"/>
      <c r="F25" s="176">
        <v>3</v>
      </c>
      <c r="G25" s="39">
        <v>44207</v>
      </c>
      <c r="H25" s="1" t="s">
        <v>304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372</v>
      </c>
      <c r="D26" s="40">
        <v>3000</v>
      </c>
      <c r="E26" s="38"/>
      <c r="F26" s="173"/>
      <c r="G26" s="39">
        <v>44228</v>
      </c>
      <c r="H26" s="1" t="s">
        <v>349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/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87" t="s">
        <v>106</v>
      </c>
      <c r="B31" s="288"/>
      <c r="C31" s="288"/>
      <c r="D31" s="44">
        <f>SUM(D23:D30)</f>
        <v>413000</v>
      </c>
      <c r="E31" s="50"/>
      <c r="F31" s="287" t="s">
        <v>105</v>
      </c>
      <c r="G31" s="288"/>
      <c r="H31" s="289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188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62" t="s">
        <v>272</v>
      </c>
      <c r="B40" s="263"/>
      <c r="C40" s="263"/>
      <c r="D40" s="263"/>
      <c r="E40" s="263"/>
      <c r="F40" s="263"/>
      <c r="G40" s="263"/>
      <c r="H40" s="263"/>
      <c r="I40" s="264"/>
      <c r="J40" s="8"/>
      <c r="K40" s="8"/>
      <c r="L40" s="8"/>
      <c r="M40" s="8"/>
    </row>
    <row r="41" spans="1:13" x14ac:dyDescent="0.5">
      <c r="A41" s="265" t="s">
        <v>81</v>
      </c>
      <c r="B41" s="266"/>
      <c r="C41" s="266"/>
      <c r="D41" s="267"/>
      <c r="E41" s="43"/>
      <c r="F41" s="265" t="s">
        <v>82</v>
      </c>
      <c r="G41" s="266"/>
      <c r="H41" s="266"/>
      <c r="I41" s="267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159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287</v>
      </c>
      <c r="D43" s="40">
        <v>1200000</v>
      </c>
      <c r="E43" s="38"/>
      <c r="F43" s="163">
        <v>1</v>
      </c>
      <c r="G43" s="39">
        <v>44192</v>
      </c>
      <c r="H43" s="40" t="s">
        <v>273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313</v>
      </c>
      <c r="D44" s="40">
        <v>3500</v>
      </c>
      <c r="E44" s="38"/>
      <c r="F44" s="167">
        <v>2</v>
      </c>
      <c r="G44" s="39">
        <v>44194</v>
      </c>
      <c r="H44" s="1" t="s">
        <v>273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291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290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/>
      <c r="G47" s="39"/>
      <c r="H47" s="1"/>
      <c r="I47" s="40"/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87" t="s">
        <v>106</v>
      </c>
      <c r="B55" s="288"/>
      <c r="C55" s="288"/>
      <c r="D55" s="44">
        <f>SUM(D43:D54)</f>
        <v>1203500</v>
      </c>
      <c r="E55" s="50"/>
      <c r="F55" s="287" t="s">
        <v>105</v>
      </c>
      <c r="G55" s="288"/>
      <c r="H55" s="289"/>
      <c r="I55" s="44">
        <f>SUM(I43:I54)</f>
        <v>1203500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188</v>
      </c>
      <c r="D58" s="58">
        <f>I55</f>
        <v>1203500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62" t="s">
        <v>292</v>
      </c>
      <c r="B62" s="263"/>
      <c r="C62" s="263"/>
      <c r="D62" s="263"/>
      <c r="E62" s="263"/>
      <c r="F62" s="263"/>
      <c r="G62" s="263"/>
      <c r="H62" s="263"/>
      <c r="I62" s="264"/>
      <c r="J62" s="8"/>
      <c r="K62" s="8"/>
      <c r="L62" s="8"/>
      <c r="M62" s="8"/>
    </row>
    <row r="63" spans="1:13" x14ac:dyDescent="0.5">
      <c r="A63" s="265" t="s">
        <v>81</v>
      </c>
      <c r="B63" s="266"/>
      <c r="C63" s="266"/>
      <c r="D63" s="267"/>
      <c r="E63" s="43"/>
      <c r="F63" s="265" t="s">
        <v>82</v>
      </c>
      <c r="G63" s="266"/>
      <c r="H63" s="266"/>
      <c r="I63" s="267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159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295</v>
      </c>
      <c r="D65" s="40">
        <v>100000</v>
      </c>
      <c r="E65" s="38"/>
      <c r="F65" s="170">
        <v>1</v>
      </c>
      <c r="G65" s="39">
        <v>44205</v>
      </c>
      <c r="H65" s="40" t="s">
        <v>293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319</v>
      </c>
      <c r="D66" s="40">
        <v>3500</v>
      </c>
      <c r="E66" s="38"/>
      <c r="F66" s="171">
        <v>2</v>
      </c>
      <c r="G66" s="39">
        <v>44206</v>
      </c>
      <c r="H66" s="1" t="s">
        <v>294</v>
      </c>
      <c r="I66" s="40">
        <v>3500</v>
      </c>
      <c r="J66" s="8"/>
      <c r="K66" s="8"/>
      <c r="L66" s="8"/>
      <c r="M66" s="8"/>
    </row>
    <row r="67" spans="1:13" x14ac:dyDescent="0.5">
      <c r="A67" s="170"/>
      <c r="B67" s="39"/>
      <c r="C67" s="1"/>
      <c r="D67" s="40"/>
      <c r="E67" s="38"/>
      <c r="F67" s="170"/>
      <c r="G67" s="39"/>
      <c r="H67" s="1"/>
      <c r="I67" s="40"/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87" t="s">
        <v>106</v>
      </c>
      <c r="B73" s="288"/>
      <c r="C73" s="288"/>
      <c r="D73" s="44">
        <f>SUM(D65:D72)</f>
        <v>103500</v>
      </c>
      <c r="E73" s="50"/>
      <c r="F73" s="287" t="s">
        <v>105</v>
      </c>
      <c r="G73" s="288"/>
      <c r="H73" s="289"/>
      <c r="I73" s="44">
        <f>SUM(I65:I72)</f>
        <v>103500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103500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188</v>
      </c>
      <c r="D76" s="58">
        <f>I73</f>
        <v>103500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62" t="s">
        <v>365</v>
      </c>
      <c r="B80" s="263"/>
      <c r="C80" s="263"/>
      <c r="D80" s="263"/>
      <c r="E80" s="263"/>
      <c r="F80" s="263"/>
      <c r="G80" s="263"/>
      <c r="H80" s="263"/>
      <c r="I80" s="264"/>
      <c r="J80" s="8"/>
      <c r="K80" s="8"/>
      <c r="L80" s="8"/>
      <c r="M80" s="8"/>
    </row>
    <row r="81" spans="1:13" x14ac:dyDescent="0.5">
      <c r="A81" s="265" t="s">
        <v>81</v>
      </c>
      <c r="B81" s="266"/>
      <c r="C81" s="266"/>
      <c r="D81" s="267"/>
      <c r="E81" s="43"/>
      <c r="F81" s="265" t="s">
        <v>82</v>
      </c>
      <c r="G81" s="266"/>
      <c r="H81" s="266"/>
      <c r="I81" s="267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159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322</v>
      </c>
      <c r="D83" s="40">
        <v>20000</v>
      </c>
      <c r="E83" s="38"/>
      <c r="F83" s="183">
        <v>1</v>
      </c>
      <c r="G83" s="39">
        <v>44209</v>
      </c>
      <c r="H83" s="40" t="s">
        <v>293</v>
      </c>
      <c r="I83" s="40">
        <v>20000</v>
      </c>
      <c r="J83" s="8"/>
      <c r="K83" s="8"/>
      <c r="L83" s="8"/>
      <c r="M83" s="8"/>
    </row>
    <row r="84" spans="1:13" x14ac:dyDescent="0.5">
      <c r="A84" s="261">
        <v>2</v>
      </c>
      <c r="B84" s="39">
        <v>44277</v>
      </c>
      <c r="C84" s="1" t="s">
        <v>443</v>
      </c>
      <c r="D84" s="40">
        <v>100000</v>
      </c>
      <c r="E84" s="38"/>
      <c r="F84" s="183">
        <v>2</v>
      </c>
      <c r="G84" s="39">
        <v>44277</v>
      </c>
      <c r="H84" s="1" t="s">
        <v>435</v>
      </c>
      <c r="I84" s="40">
        <v>100000</v>
      </c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87" t="s">
        <v>106</v>
      </c>
      <c r="B91" s="288"/>
      <c r="C91" s="288"/>
      <c r="D91" s="44">
        <f>SUM(D83:D90)</f>
        <v>120000</v>
      </c>
      <c r="E91" s="50"/>
      <c r="F91" s="287" t="s">
        <v>105</v>
      </c>
      <c r="G91" s="288"/>
      <c r="H91" s="289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188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40:I40"/>
    <mergeCell ref="A41:D41"/>
    <mergeCell ref="F41:I41"/>
    <mergeCell ref="A55:C55"/>
    <mergeCell ref="F55:H55"/>
    <mergeCell ref="A20:I20"/>
    <mergeCell ref="A21:D21"/>
    <mergeCell ref="F21:I21"/>
    <mergeCell ref="A31:C31"/>
    <mergeCell ref="F31:H31"/>
    <mergeCell ref="A1:I1"/>
    <mergeCell ref="A2:D2"/>
    <mergeCell ref="F2:I2"/>
    <mergeCell ref="A13:C13"/>
    <mergeCell ref="F13:H13"/>
    <mergeCell ref="A62:I62"/>
    <mergeCell ref="A63:D63"/>
    <mergeCell ref="F63:I63"/>
    <mergeCell ref="A73:C73"/>
    <mergeCell ref="F73:H73"/>
    <mergeCell ref="A80:I80"/>
    <mergeCell ref="A81:D81"/>
    <mergeCell ref="F81:I81"/>
    <mergeCell ref="A91:C91"/>
    <mergeCell ref="F91:H9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156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196</v>
      </c>
      <c r="D7" s="40">
        <v>2000</v>
      </c>
      <c r="E7" s="38"/>
      <c r="F7" s="166">
        <v>4</v>
      </c>
      <c r="G7" s="69">
        <v>44148</v>
      </c>
      <c r="H7" s="1" t="s">
        <v>172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197</v>
      </c>
      <c r="D8" s="40">
        <v>1000</v>
      </c>
      <c r="E8" s="38"/>
      <c r="F8" s="166">
        <v>5</v>
      </c>
      <c r="G8" s="69">
        <v>44149</v>
      </c>
      <c r="H8" s="1" t="s">
        <v>177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275</v>
      </c>
      <c r="D9" s="40">
        <v>5000</v>
      </c>
      <c r="E9" s="38"/>
      <c r="F9" s="166">
        <v>6</v>
      </c>
      <c r="G9" s="69">
        <v>44160</v>
      </c>
      <c r="H9" s="1" t="s">
        <v>178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338</v>
      </c>
      <c r="D10" s="40">
        <v>400</v>
      </c>
      <c r="E10" s="38"/>
      <c r="F10" s="166">
        <v>7</v>
      </c>
      <c r="G10" s="69">
        <v>44161</v>
      </c>
      <c r="H10" s="1" t="s">
        <v>181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338</v>
      </c>
      <c r="D11" s="40">
        <v>360</v>
      </c>
      <c r="E11" s="38"/>
      <c r="F11" s="166">
        <v>8</v>
      </c>
      <c r="G11" s="69">
        <v>44164</v>
      </c>
      <c r="H11" s="1" t="s">
        <v>184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250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263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339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87" t="s">
        <v>106</v>
      </c>
      <c r="B18" s="288"/>
      <c r="C18" s="288"/>
      <c r="D18" s="44">
        <f>SUM(D4:D17)</f>
        <v>15210</v>
      </c>
      <c r="E18" s="50"/>
      <c r="F18" s="287" t="s">
        <v>105</v>
      </c>
      <c r="G18" s="288"/>
      <c r="H18" s="289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188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161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163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7" t="s">
        <v>106</v>
      </c>
      <c r="B7" s="288"/>
      <c r="C7" s="288"/>
      <c r="D7" s="44">
        <f>SUM(D4:D6)</f>
        <v>0</v>
      </c>
      <c r="E7" s="50"/>
      <c r="F7" s="287" t="s">
        <v>105</v>
      </c>
      <c r="G7" s="288"/>
      <c r="H7" s="289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BOFC</vt:lpstr>
      <vt:lpstr>Sis</vt:lpstr>
      <vt:lpstr>Najeeb New</vt:lpstr>
      <vt:lpstr>KhanJee</vt:lpstr>
      <vt:lpstr>Sunny Babar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Mazhar</vt:lpstr>
      <vt:lpstr>BWC</vt:lpstr>
      <vt:lpstr>GT Calc</vt:lpstr>
      <vt:lpstr>Sheet1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2021-03-23T07:55:56Z</dcterms:modified>
</cp:coreProperties>
</file>