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720C3FF1-C181-45F7-BEEA-DA8B508498F5}" xr6:coauthVersionLast="46" xr6:coauthVersionMax="46" xr10:uidLastSave="{00000000-0000-0000-0000-000000000000}"/>
  <bookViews>
    <workbookView xWindow="-93" yWindow="-93" windowWidth="25786" windowHeight="13986" tabRatio="820" activeTab="16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BWC" sheetId="26" r:id="rId16"/>
    <sheet name="GT Calc" sheetId="24" r:id="rId17"/>
    <sheet name="Sheet1" sheetId="29" r:id="rId18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4" l="1"/>
  <c r="C10" i="24"/>
  <c r="J18" i="27"/>
  <c r="P30" i="29"/>
  <c r="E18" i="30"/>
  <c r="D18" i="30"/>
  <c r="I197" i="4"/>
  <c r="D200" i="4" s="1"/>
  <c r="D175" i="4"/>
  <c r="D197" i="4" s="1"/>
  <c r="D199" i="4" s="1"/>
  <c r="H11" i="29"/>
  <c r="L19" i="29"/>
  <c r="H5" i="29"/>
  <c r="H4" i="29"/>
  <c r="F19" i="24"/>
  <c r="C15" i="24"/>
  <c r="C16" i="24"/>
  <c r="C11" i="24"/>
  <c r="C9" i="24"/>
  <c r="C8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5" i="4"/>
  <c r="D168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D20" i="30" l="1"/>
  <c r="C5" i="24" s="1"/>
  <c r="D202" i="4"/>
  <c r="E45" i="27"/>
  <c r="D48" i="27" s="1"/>
  <c r="D52" i="27" s="1"/>
  <c r="C17" i="24" s="1"/>
  <c r="D20" i="28"/>
  <c r="C4" i="24" s="1"/>
  <c r="I14" i="26"/>
  <c r="G17" i="26"/>
  <c r="H17" i="26"/>
  <c r="I8" i="26"/>
  <c r="I7" i="26"/>
  <c r="I6" i="26"/>
  <c r="I5" i="26"/>
  <c r="I4" i="26"/>
  <c r="D96" i="21"/>
  <c r="C12" i="24" s="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C7" i="24" s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6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5" i="4" s="1"/>
  <c r="D167" i="4" s="1"/>
  <c r="D170" i="4" s="1"/>
  <c r="F114" i="2"/>
  <c r="E114" i="2"/>
  <c r="C19" i="24" l="1"/>
  <c r="I14" i="24" s="1"/>
  <c r="L4" i="29" s="1"/>
  <c r="L20" i="29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H184" authorId="0" shapeId="0" xr:uid="{C8619189-472A-4C64-90E9-FF84EEF8303D}">
      <text>
        <r>
          <rPr>
            <b/>
            <sz val="9"/>
            <color indexed="81"/>
            <rFont val="Tahoma"/>
            <charset val="1"/>
          </rPr>
          <t>Waheed
Mazdoor ko dena hai 1200 
mere pas srf 400 the
mai ne kaha or office mai hai dedon
us ne kaha nahe
400 dediye phir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<sst xmlns="http://schemas.openxmlformats.org/spreadsheetml/2006/main" count="995" uniqueCount="476">
  <si>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</si>
  <si>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</si>
  <si>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</si>
  <si>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</si>
  <si>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</si>
  <si>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</si>
  <si>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</si>
  <si>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</si>
  <si>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</si>
  <si>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</si>
  <si>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</si>
  <si>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</si>
  <si>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</si>
  <si>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</si>
  <si>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</si>
  <si>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</si>
  <si>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</si>
  <si>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</si>
  <si>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</si>
  <si>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</si>
  <si>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</si>
  <si>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</si>
  <si>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</si>
  <si>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</si>
  <si>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</si>
  <si>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</si>
  <si>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</si>
  <si>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</si>
  <si>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</si>
  <si>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</si>
  <si>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</si>
  <si>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</si>
  <si>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</si>
  <si>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</si>
  <si>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</si>
  <si>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</si>
  <si>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</si>
  <si>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</si>
  <si>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</si>
  <si>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</si>
  <si>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</si>
  <si>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</si>
  <si>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</si>
  <si>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</si>
  <si>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</si>
  <si>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</si>
  <si>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</si>
  <si>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</si>
  <si>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</si>
  <si>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</si>
  <si>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</si>
  <si>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</si>
  <si>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</si>
  <si>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</si>
  <si>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</si>
  <si>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</si>
  <si>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</si>
  <si>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</si>
  <si>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</si>
  <si>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</si>
  <si>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</si>
  <si>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</si>
  <si>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</si>
  <si>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</si>
  <si>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</si>
  <si>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</si>
  <si>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</si>
  <si>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</si>
  <si>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</si>
  <si>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</si>
  <si>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</si>
  <si>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</si>
  <si>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</si>
  <si>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</si>
  <si>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</si>
  <si>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</si>
  <si>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</si>
  <si>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</si>
  <si>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</si>
  <si>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</si>
  <si>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</si>
  <si>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</si>
  <si>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</si>
  <si>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</si>
  <si>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</si>
  <si>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</si>
  <si>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</si>
  <si>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</si>
  <si>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</si>
  <si>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</si>
  <si>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</si>
  <si>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</si>
  <si>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</si>
  <si>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</si>
  <si>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</si>
  <si>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</si>
  <si>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</si>
  <si>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</si>
  <si>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</si>
  <si>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</si>
  <si>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</si>
  <si>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</si>
  <si>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</si>
  <si>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</si>
  <si>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</si>
  <si>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</si>
  <si>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</si>
  <si>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</si>
  <si>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</si>
  <si>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</si>
  <si>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</si>
  <si>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</si>
  <si>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</si>
  <si>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</si>
  <si>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</si>
  <si>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</si>
  <si>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</si>
  <si>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</si>
  <si>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</si>
  <si>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</si>
  <si>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</si>
  <si>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</si>
  <si>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</si>
  <si>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</si>
  <si>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</si>
  <si>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</si>
  <si>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</si>
  <si>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</si>
  <si>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</si>
  <si>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</si>
  <si>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</si>
  <si>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</si>
  <si>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</si>
  <si>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</si>
  <si>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</si>
  <si>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</si>
  <si>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</si>
  <si>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</si>
  <si>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</si>
  <si>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</si>
  <si>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</si>
  <si>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</si>
  <si>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</si>
  <si>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</si>
  <si>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</si>
  <si>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</si>
  <si>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</si>
  <si>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</si>
  <si>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</si>
  <si>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</si>
  <si>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</si>
  <si>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</si>
  <si>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</si>
  <si>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</si>
  <si>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</si>
  <si>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</si>
  <si>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</si>
  <si>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</si>
  <si>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</si>
  <si>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</si>
  <si>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</si>
  <si>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</si>
  <si>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</si>
  <si>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</si>
  <si>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</si>
  <si>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</si>
  <si>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</si>
  <si>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</si>
  <si>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</si>
  <si>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</si>
  <si>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</si>
  <si>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</si>
  <si>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</si>
  <si>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</si>
  <si>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</si>
  <si>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</si>
  <si>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</si>
  <si>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</si>
  <si>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</si>
  <si>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</si>
  <si>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</si>
  <si>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</si>
  <si>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</si>
  <si>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</si>
  <si>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</si>
  <si>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</si>
  <si>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</si>
  <si>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</si>
  <si>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</si>
  <si>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</si>
  <si>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</si>
  <si>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</si>
  <si>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</si>
  <si>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</si>
  <si>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</si>
  <si>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</si>
  <si>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</si>
  <si>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</si>
  <si>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</si>
  <si>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</si>
  <si>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</si>
  <si>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</si>
  <si>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</si>
  <si>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</si>
  <si>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</si>
  <si>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</si>
  <si>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</si>
  <si>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</si>
  <si>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</si>
  <si>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</si>
  <si>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</si>
  <si>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</si>
  <si>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</si>
  <si>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</si>
  <si>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</si>
  <si>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</si>
  <si>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</si>
  <si>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</si>
  <si>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</si>
  <si>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</si>
  <si>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</si>
  <si>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</si>
  <si>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</si>
  <si>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</si>
  <si>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</si>
  <si>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</si>
  <si>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</si>
  <si>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</si>
  <si>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</si>
  <si>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</si>
  <si>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</si>
  <si>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</si>
  <si>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</si>
  <si>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</si>
  <si>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</si>
  <si>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</si>
  <si>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</si>
  <si>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</si>
  <si>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</si>
  <si>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</si>
  <si>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</si>
  <si>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</si>
  <si>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</si>
  <si>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</si>
  <si>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</si>
  <si>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</si>
  <si>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</si>
  <si>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</si>
  <si>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</si>
  <si>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</si>
  <si>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</si>
  <si>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</si>
  <si>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</si>
  <si>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</si>
  <si>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</si>
  <si>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</si>
  <si>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</si>
  <si>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</si>
  <si>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</si>
  <si>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</si>
  <si>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</si>
  <si>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</si>
  <si>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</si>
  <si>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</si>
  <si>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</si>
  <si>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</si>
  <si>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</si>
  <si>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</si>
  <si>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</si>
  <si>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</si>
  <si>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</si>
  <si>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</si>
  <si>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</si>
  <si>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</si>
  <si>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</si>
  <si>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</si>
  <si>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</si>
  <si>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</si>
  <si>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</si>
  <si>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</si>
  <si>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</si>
  <si>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</si>
  <si>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</si>
  <si>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</si>
  <si>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</si>
  <si>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</si>
  <si>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</si>
  <si>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</si>
  <si>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</si>
  <si>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</si>
  <si>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</si>
  <si>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</si>
  <si>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</si>
  <si>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</si>
  <si>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</si>
  <si>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</si>
  <si>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</si>
  <si>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</si>
  <si>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</si>
  <si>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</si>
  <si>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</si>
  <si>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</si>
  <si>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</si>
  <si>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</si>
  <si>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</si>
  <si>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</si>
  <si>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</si>
  <si>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</si>
  <si>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</si>
  <si>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</si>
  <si>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</si>
  <si>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</si>
  <si>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</si>
  <si>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</si>
  <si>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</si>
  <si>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</si>
  <si>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</si>
  <si>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</si>
  <si>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</si>
  <si>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</si>
  <si>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</si>
  <si>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</si>
  <si>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</si>
  <si>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</si>
  <si>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</si>
  <si>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</si>
  <si>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</si>
  <si>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</si>
  <si>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</si>
  <si>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</si>
  <si>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</si>
  <si>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</si>
  <si>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</si>
  <si>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</si>
  <si>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</si>
  <si>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</si>
  <si>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</si>
  <si>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</si>
  <si>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</si>
  <si>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</si>
  <si>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</si>
  <si>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</si>
  <si>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</si>
  <si>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</si>
  <si>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</si>
  <si>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</si>
  <si>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</si>
  <si>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</si>
  <si>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</si>
  <si>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</si>
  <si>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</si>
  <si>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</si>
  <si>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</si>
  <si>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</si>
  <si>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</si>
  <si>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</si>
  <si>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</si>
  <si>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</si>
  <si>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</si>
  <si>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</si>
  <si>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</si>
  <si>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</si>
  <si>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</si>
  <si>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</si>
  <si>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</si>
  <si>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</si>
  <si>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</si>
  <si>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</si>
  <si>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</si>
  <si>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</si>
  <si>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</si>
  <si>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</si>
  <si>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</si>
  <si>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</si>
  <si>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</si>
  <si>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</si>
  <si>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</si>
  <si>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</si>
  <si>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</si>
  <si>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</si>
  <si>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</si>
  <si>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</si>
  <si>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</si>
  <si>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</si>
  <si>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</si>
  <si>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</si>
  <si>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</si>
  <si>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</si>
  <si>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</si>
  <si>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</si>
  <si>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</si>
  <si>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</si>
  <si>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</si>
  <si>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</si>
  <si>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</si>
  <si>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</si>
  <si>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</si>
  <si>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</si>
  <si>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</si>
  <si>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</si>
  <si>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</si>
  <si>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</si>
  <si>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</si>
  <si>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</si>
  <si>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</si>
  <si>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</si>
  <si>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</si>
  <si>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</si>
  <si>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</si>
  <si>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</si>
  <si>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</si>
  <si>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</si>
  <si>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</si>
  <si>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</si>
  <si>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</si>
  <si>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</si>
  <si>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</si>
  <si>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</si>
  <si>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</si>
  <si>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</si>
  <si>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</si>
  <si>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</si>
  <si>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</si>
  <si>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</si>
  <si>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</si>
  <si>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</si>
  <si>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</si>
  <si>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</si>
  <si>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</si>
  <si>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</si>
  <si>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</si>
  <si>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</si>
  <si>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</si>
  <si>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</si>
  <si>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</si>
  <si>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</si>
  <si>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</si>
  <si>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</si>
  <si>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</si>
  <si>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</si>
  <si>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18x 7marla old files</t>
  </si>
  <si>
    <t>Waqas Taken - by hand of Najeeb 151k</t>
  </si>
  <si>
    <t>2x BWC 7marla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</si>
  <si>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</si>
  <si>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</si>
  <si>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</si>
  <si>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</si>
  <si>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</si>
  <si>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</si>
  <si>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</si>
  <si>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</si>
  <si>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</si>
  <si>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</si>
  <si>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</si>
  <si>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</si>
  <si>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</si>
  <si>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Handovered 58k Remaining from 209k of sunny - cleared</t>
  </si>
  <si>
    <t>New Project</t>
  </si>
  <si>
    <t>Drinking water Office - 2 Canes</t>
  </si>
  <si>
    <t>Guests - waqas relatives</t>
  </si>
  <si>
    <t>PTCL Call center Calls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</si>
  <si>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</si>
  <si>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</si>
  <si>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</si>
  <si>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</si>
  <si>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</si>
  <si>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</si>
  <si>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</si>
  <si>
    <t>Guests Anwar Lala</t>
  </si>
  <si>
    <t>Remain</t>
  </si>
  <si>
    <t>Recovery</t>
  </si>
  <si>
    <t xml:space="preserve">Waheed - for Mazdoor </t>
  </si>
  <si>
    <t>Waheed Told - Nimo and Roti for aftari</t>
  </si>
  <si>
    <t>Taken 17k</t>
  </si>
  <si>
    <t>Purchased Greenachre Forms - to close</t>
  </si>
  <si>
    <t>Nestle Water for 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</si>
</sst>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left"/>
    </xf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7"/>
  <sheetViews>
    <sheetView topLeftCell="A179" zoomScale="133" zoomScaleNormal="120" workbookViewId="0">
      <selection activeCell="D202" sqref="D20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76" t="s">
        <v>101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  <c r="N1" s="8"/>
    </row>
    <row r="2" spans="1:14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186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82" t="s">
        <v>106</v>
      </c>
      <c r="B34" s="283"/>
      <c r="C34" s="283"/>
      <c r="D34" s="44">
        <f>SUM(D4:D33)</f>
        <v>457640</v>
      </c>
      <c r="E34" s="50"/>
      <c r="F34" s="282" t="s">
        <v>105</v>
      </c>
      <c r="G34" s="283"/>
      <c r="H34" s="284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187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189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76" t="s">
        <v>149</v>
      </c>
      <c r="B41" s="277"/>
      <c r="C41" s="277"/>
      <c r="D41" s="277"/>
      <c r="E41" s="277"/>
      <c r="F41" s="277"/>
      <c r="G41" s="277"/>
      <c r="H41" s="277"/>
      <c r="I41" s="278"/>
      <c r="J41" s="8"/>
      <c r="K41" s="8"/>
      <c r="L41" s="8"/>
      <c r="M41" s="8"/>
      <c r="N41" s="8"/>
    </row>
    <row r="42" spans="1:14" x14ac:dyDescent="0.5">
      <c r="A42" s="279" t="s">
        <v>81</v>
      </c>
      <c r="B42" s="280"/>
      <c r="C42" s="280"/>
      <c r="D42" s="281"/>
      <c r="E42" s="43"/>
      <c r="F42" s="279" t="s">
        <v>82</v>
      </c>
      <c r="G42" s="280"/>
      <c r="H42" s="280"/>
      <c r="I42" s="281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158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186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166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169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170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173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175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179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82" t="s">
        <v>106</v>
      </c>
      <c r="B56" s="283"/>
      <c r="C56" s="283"/>
      <c r="D56" s="44">
        <f>SUM(D44:D55)</f>
        <v>302105</v>
      </c>
      <c r="E56" s="50"/>
      <c r="F56" s="282" t="s">
        <v>105</v>
      </c>
      <c r="G56" s="283"/>
      <c r="H56" s="284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187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188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85"/>
      <c r="B62" s="285"/>
      <c r="C62" s="285"/>
      <c r="D62" s="285"/>
      <c r="E62" s="285"/>
      <c r="F62" s="285"/>
      <c r="G62" s="285"/>
      <c r="H62" s="285"/>
      <c r="I62" s="285"/>
      <c r="J62" s="8"/>
      <c r="K62" s="8"/>
      <c r="L62" s="8"/>
      <c r="M62" s="8"/>
      <c r="N62" s="8"/>
    </row>
    <row r="63" spans="1:14" ht="34.75" customHeight="1" x14ac:dyDescent="0.5">
      <c r="A63" s="276" t="s">
        <v>184</v>
      </c>
      <c r="B63" s="277"/>
      <c r="C63" s="277"/>
      <c r="D63" s="277"/>
      <c r="E63" s="277"/>
      <c r="F63" s="277"/>
      <c r="G63" s="277"/>
      <c r="H63" s="277"/>
      <c r="I63" s="278"/>
      <c r="J63" s="8"/>
      <c r="K63" s="8"/>
      <c r="L63" s="8"/>
      <c r="M63" s="8"/>
      <c r="N63" s="8"/>
    </row>
    <row r="64" spans="1:14" x14ac:dyDescent="0.5">
      <c r="A64" s="279" t="s">
        <v>81</v>
      </c>
      <c r="B64" s="280"/>
      <c r="C64" s="280"/>
      <c r="D64" s="281"/>
      <c r="E64" s="43"/>
      <c r="F64" s="279" t="s">
        <v>82</v>
      </c>
      <c r="G64" s="280"/>
      <c r="H64" s="280"/>
      <c r="I64" s="281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158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186</v>
      </c>
      <c r="D66" s="136">
        <f>D61</f>
        <v>293405</v>
      </c>
      <c r="E66" s="38"/>
      <c r="F66" s="86">
        <v>1</v>
      </c>
      <c r="G66" s="39">
        <v>44166</v>
      </c>
      <c r="H66" s="1" t="s">
        <v>166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190</v>
      </c>
      <c r="D67" s="40">
        <v>15000</v>
      </c>
      <c r="E67" s="38"/>
      <c r="F67" s="142">
        <v>2</v>
      </c>
      <c r="G67" s="39">
        <v>44170</v>
      </c>
      <c r="H67" s="1" t="s">
        <v>194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190</v>
      </c>
      <c r="D68" s="40">
        <v>15000</v>
      </c>
      <c r="E68" s="38"/>
      <c r="F68" s="142">
        <v>3</v>
      </c>
      <c r="G68" s="39">
        <v>44173</v>
      </c>
      <c r="H68" s="1" t="s">
        <v>238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254</v>
      </c>
      <c r="D69" s="40">
        <v>335000</v>
      </c>
      <c r="E69" s="38"/>
      <c r="F69" s="142">
        <v>4</v>
      </c>
      <c r="G69" s="39">
        <v>44174</v>
      </c>
      <c r="H69" s="1" t="s">
        <v>240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243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255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256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258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259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297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359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82" t="s">
        <v>106</v>
      </c>
      <c r="B79" s="283"/>
      <c r="C79" s="283"/>
      <c r="D79" s="44">
        <f>SUM(D66:D78)</f>
        <v>658405</v>
      </c>
      <c r="E79" s="50"/>
      <c r="F79" s="282" t="s">
        <v>105</v>
      </c>
      <c r="G79" s="283"/>
      <c r="H79" s="284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187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76" t="s">
        <v>281</v>
      </c>
      <c r="B86" s="277"/>
      <c r="C86" s="277"/>
      <c r="D86" s="277"/>
      <c r="E86" s="277"/>
      <c r="F86" s="277"/>
      <c r="G86" s="277"/>
      <c r="H86" s="277"/>
      <c r="I86" s="278"/>
      <c r="J86" s="8"/>
      <c r="K86" s="8"/>
      <c r="L86" s="8"/>
      <c r="M86" s="8"/>
      <c r="N86" s="8"/>
    </row>
    <row r="87" spans="1:14" ht="18" customHeight="1" x14ac:dyDescent="0.5">
      <c r="A87" s="279" t="s">
        <v>81</v>
      </c>
      <c r="B87" s="280"/>
      <c r="C87" s="280"/>
      <c r="D87" s="281"/>
      <c r="E87" s="43"/>
      <c r="F87" s="279" t="s">
        <v>82</v>
      </c>
      <c r="G87" s="280"/>
      <c r="H87" s="280"/>
      <c r="I87" s="281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158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186</v>
      </c>
      <c r="D89" s="136">
        <f>D84</f>
        <v>584845</v>
      </c>
      <c r="E89" s="38"/>
      <c r="F89" s="164">
        <v>1</v>
      </c>
      <c r="G89" s="39">
        <v>44205</v>
      </c>
      <c r="H89" s="1" t="s">
        <v>295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247</v>
      </c>
      <c r="D90" s="40">
        <v>200000</v>
      </c>
      <c r="E90" s="38"/>
      <c r="F90" s="172">
        <v>2</v>
      </c>
      <c r="G90" s="39">
        <v>44206</v>
      </c>
      <c r="H90" s="1" t="s">
        <v>296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334</v>
      </c>
      <c r="D91" s="81">
        <v>21500</v>
      </c>
      <c r="E91" s="38"/>
      <c r="F91" s="185">
        <v>3</v>
      </c>
      <c r="G91" s="39">
        <v>44212</v>
      </c>
      <c r="H91" s="1" t="s">
        <v>295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339</v>
      </c>
      <c r="D92" s="81">
        <v>110000</v>
      </c>
      <c r="E92" s="38"/>
      <c r="F92" s="186">
        <v>4</v>
      </c>
      <c r="G92" s="39">
        <v>44213</v>
      </c>
      <c r="H92" s="1" t="s">
        <v>322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354</v>
      </c>
      <c r="D93" s="81">
        <v>5000</v>
      </c>
      <c r="E93" s="38"/>
      <c r="F93" s="186">
        <v>5</v>
      </c>
      <c r="G93" s="39">
        <v>44214</v>
      </c>
      <c r="H93" s="1" t="s">
        <v>323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354</v>
      </c>
      <c r="D94" s="81">
        <v>6000</v>
      </c>
      <c r="E94" s="38"/>
      <c r="F94" s="186"/>
      <c r="G94" s="39"/>
      <c r="H94" s="1" t="s">
        <v>360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354</v>
      </c>
      <c r="D95" s="40">
        <v>8000</v>
      </c>
      <c r="E95" s="38"/>
      <c r="F95" s="187">
        <v>5</v>
      </c>
      <c r="G95" s="39">
        <v>44214</v>
      </c>
      <c r="H95" s="1" t="s">
        <v>325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324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332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333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335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295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295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366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82" t="s">
        <v>106</v>
      </c>
      <c r="B105" s="283"/>
      <c r="C105" s="283"/>
      <c r="D105" s="44">
        <f>SUM(D89:D104)</f>
        <v>935345</v>
      </c>
      <c r="E105" s="50"/>
      <c r="F105" s="282" t="s">
        <v>105</v>
      </c>
      <c r="G105" s="283"/>
      <c r="H105" s="284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187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76" t="s">
        <v>345</v>
      </c>
      <c r="B112" s="277"/>
      <c r="C112" s="277"/>
      <c r="D112" s="277"/>
      <c r="E112" s="277"/>
      <c r="F112" s="277"/>
      <c r="G112" s="277"/>
      <c r="H112" s="277"/>
      <c r="I112" s="278"/>
      <c r="J112" s="8"/>
      <c r="K112" s="8"/>
      <c r="L112" s="8"/>
      <c r="M112" s="8"/>
      <c r="N112" s="8"/>
    </row>
    <row r="113" spans="1:14" ht="19.7" customHeight="1" x14ac:dyDescent="0.5">
      <c r="A113" s="279" t="s">
        <v>81</v>
      </c>
      <c r="B113" s="280"/>
      <c r="C113" s="280"/>
      <c r="D113" s="281"/>
      <c r="E113" s="43"/>
      <c r="F113" s="279" t="s">
        <v>82</v>
      </c>
      <c r="G113" s="280"/>
      <c r="H113" s="280"/>
      <c r="I113" s="281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158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186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295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346</v>
      </c>
      <c r="D116" s="40">
        <v>1800</v>
      </c>
      <c r="E116" s="38"/>
      <c r="F116" s="201"/>
      <c r="G116" s="39"/>
      <c r="H116" s="1" t="s">
        <v>355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346</v>
      </c>
      <c r="D117" s="40">
        <v>900</v>
      </c>
      <c r="E117" s="38"/>
      <c r="F117" s="201">
        <v>2</v>
      </c>
      <c r="G117" s="39">
        <v>44238</v>
      </c>
      <c r="H117" s="1" t="s">
        <v>361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346</v>
      </c>
      <c r="D118" s="40">
        <v>6300</v>
      </c>
      <c r="E118" s="38"/>
      <c r="F118" s="218">
        <v>3</v>
      </c>
      <c r="G118" s="39">
        <v>44239</v>
      </c>
      <c r="H118" s="1" t="s">
        <v>365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428</v>
      </c>
      <c r="D119" s="40">
        <v>500000</v>
      </c>
      <c r="E119" s="38"/>
      <c r="F119" s="201">
        <v>4</v>
      </c>
      <c r="G119" s="39">
        <v>44242</v>
      </c>
      <c r="H119" s="1" t="s">
        <v>372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346</v>
      </c>
      <c r="D120" s="40">
        <v>2500</v>
      </c>
      <c r="E120" s="38"/>
      <c r="F120" s="201">
        <v>5</v>
      </c>
      <c r="G120" s="39">
        <v>44243</v>
      </c>
      <c r="H120" s="1" t="s">
        <v>373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346</v>
      </c>
      <c r="D121" s="40">
        <v>1800</v>
      </c>
      <c r="E121" s="38"/>
      <c r="F121" s="201">
        <v>6</v>
      </c>
      <c r="G121" s="39">
        <v>44245</v>
      </c>
      <c r="H121" s="1" t="s">
        <v>375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377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380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378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295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295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388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390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82" t="s">
        <v>106</v>
      </c>
      <c r="B133" s="283"/>
      <c r="C133" s="283"/>
      <c r="D133" s="44">
        <f>SUM(D115:D132)</f>
        <v>1433998</v>
      </c>
      <c r="E133" s="50"/>
      <c r="F133" s="282" t="s">
        <v>105</v>
      </c>
      <c r="G133" s="283"/>
      <c r="H133" s="284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187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44.35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76" t="s">
        <v>391</v>
      </c>
      <c r="B140" s="277"/>
      <c r="C140" s="277"/>
      <c r="D140" s="277"/>
      <c r="E140" s="277"/>
      <c r="F140" s="277"/>
      <c r="G140" s="277"/>
      <c r="H140" s="277"/>
      <c r="I140" s="278"/>
      <c r="J140" s="8"/>
      <c r="K140" s="8"/>
      <c r="L140" s="8"/>
      <c r="M140" s="8"/>
      <c r="N140" s="8"/>
    </row>
    <row r="141" spans="1:14" ht="19.7" customHeight="1" x14ac:dyDescent="0.5">
      <c r="A141" s="279" t="s">
        <v>81</v>
      </c>
      <c r="B141" s="280"/>
      <c r="C141" s="280"/>
      <c r="D141" s="281"/>
      <c r="E141" s="43"/>
      <c r="F141" s="279" t="s">
        <v>82</v>
      </c>
      <c r="G141" s="280"/>
      <c r="H141" s="280"/>
      <c r="I141" s="281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158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186</v>
      </c>
      <c r="D143" s="136">
        <f>D138</f>
        <v>1431898</v>
      </c>
      <c r="E143" s="38"/>
      <c r="F143" s="226">
        <v>1</v>
      </c>
      <c r="G143" s="39">
        <v>44256</v>
      </c>
      <c r="H143" s="1" t="s">
        <v>394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346</v>
      </c>
      <c r="D144" s="263">
        <v>3000</v>
      </c>
      <c r="E144" s="38"/>
      <c r="F144" s="228">
        <v>2</v>
      </c>
      <c r="G144" s="39">
        <v>44258</v>
      </c>
      <c r="H144" s="1" t="s">
        <v>394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346</v>
      </c>
      <c r="D145" s="263">
        <v>1000</v>
      </c>
      <c r="E145" s="38"/>
      <c r="F145" s="228">
        <v>3</v>
      </c>
      <c r="G145" s="39"/>
      <c r="H145" s="1" t="s">
        <v>395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346</v>
      </c>
      <c r="D146" s="263">
        <v>3300</v>
      </c>
      <c r="E146" s="38"/>
      <c r="F146" s="226"/>
      <c r="G146" s="39">
        <v>44260</v>
      </c>
      <c r="H146" s="1" t="s">
        <v>399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346</v>
      </c>
      <c r="D147" s="263">
        <v>1200</v>
      </c>
      <c r="E147" s="38"/>
      <c r="F147" s="226">
        <v>4</v>
      </c>
      <c r="G147" s="39"/>
      <c r="H147" s="1" t="s">
        <v>401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346</v>
      </c>
      <c r="D148" s="263">
        <v>4600</v>
      </c>
      <c r="E148" s="38"/>
      <c r="F148" s="226"/>
      <c r="G148" s="39">
        <v>44261</v>
      </c>
      <c r="H148" s="1" t="s">
        <v>402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>
        <v>44275</v>
      </c>
      <c r="C149" s="1" t="s">
        <v>346</v>
      </c>
      <c r="D149" s="40">
        <v>2900</v>
      </c>
      <c r="E149" s="38"/>
      <c r="F149" s="226">
        <v>5</v>
      </c>
      <c r="G149" s="39">
        <v>44262</v>
      </c>
      <c r="H149" s="1" t="s">
        <v>403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>
        <v>6</v>
      </c>
      <c r="B150" s="39">
        <v>44284</v>
      </c>
      <c r="C150" s="1" t="s">
        <v>346</v>
      </c>
      <c r="D150" s="40">
        <v>700</v>
      </c>
      <c r="E150" s="38"/>
      <c r="F150" s="226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26">
        <v>7</v>
      </c>
      <c r="B151" s="39">
        <v>44286</v>
      </c>
      <c r="C151" s="1" t="s">
        <v>346</v>
      </c>
      <c r="D151" s="40">
        <v>300</v>
      </c>
      <c r="E151" s="38"/>
      <c r="F151" s="226"/>
      <c r="G151" s="39">
        <v>44263</v>
      </c>
      <c r="H151" s="1" t="s">
        <v>404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410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413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414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43" t="s">
        <v>418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44275</v>
      </c>
      <c r="H156" s="68" t="s">
        <v>395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419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436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>
        <v>13</v>
      </c>
      <c r="G160" s="39">
        <v>44279</v>
      </c>
      <c r="H160" s="70" t="s">
        <v>438</v>
      </c>
      <c r="I160" s="71">
        <v>120</v>
      </c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>
        <v>14</v>
      </c>
      <c r="G161" s="39">
        <v>44278</v>
      </c>
      <c r="H161" s="70" t="s">
        <v>444</v>
      </c>
      <c r="I161" s="71">
        <v>180</v>
      </c>
      <c r="J161" s="8"/>
      <c r="K161" s="8"/>
      <c r="L161" s="8"/>
      <c r="M161" s="8"/>
      <c r="N161" s="8"/>
    </row>
    <row r="162" spans="1:14" x14ac:dyDescent="0.5">
      <c r="A162" s="70"/>
      <c r="B162" s="70"/>
      <c r="C162" s="70"/>
      <c r="D162" s="71"/>
      <c r="E162" s="38"/>
      <c r="F162" s="174">
        <v>15</v>
      </c>
      <c r="G162" s="39">
        <v>44285</v>
      </c>
      <c r="H162" s="70" t="s">
        <v>445</v>
      </c>
      <c r="I162" s="71">
        <v>360</v>
      </c>
      <c r="J162" s="8"/>
      <c r="K162" s="8"/>
      <c r="L162" s="8"/>
      <c r="M162" s="8"/>
      <c r="N162" s="8"/>
    </row>
    <row r="163" spans="1:14" x14ac:dyDescent="0.5">
      <c r="A163" s="70"/>
      <c r="B163" s="70"/>
      <c r="C163" s="70"/>
      <c r="D163" s="71"/>
      <c r="E163" s="38"/>
      <c r="F163" s="174">
        <v>16</v>
      </c>
      <c r="G163" s="39">
        <v>44286</v>
      </c>
      <c r="H163" s="70" t="s">
        <v>447</v>
      </c>
      <c r="I163" s="71">
        <v>120</v>
      </c>
      <c r="J163" s="8"/>
      <c r="K163" s="8"/>
      <c r="L163" s="8"/>
      <c r="M163" s="8"/>
      <c r="N163" s="8"/>
    </row>
    <row r="164" spans="1:14" ht="14.7" thickBot="1" x14ac:dyDescent="0.55000000000000004">
      <c r="A164" s="96"/>
      <c r="B164" s="96"/>
      <c r="C164" s="96"/>
      <c r="D164" s="97"/>
      <c r="E164" s="38"/>
      <c r="F164" s="94"/>
      <c r="G164" s="95"/>
      <c r="H164" s="96"/>
      <c r="I164" s="97"/>
      <c r="J164" s="8"/>
      <c r="K164" s="8"/>
      <c r="L164" s="8"/>
      <c r="M164" s="8"/>
      <c r="N164" s="8"/>
    </row>
    <row r="165" spans="1:14" x14ac:dyDescent="0.5">
      <c r="A165" s="282" t="s">
        <v>106</v>
      </c>
      <c r="B165" s="283"/>
      <c r="C165" s="283"/>
      <c r="D165" s="44">
        <f>SUM(D143:D164)</f>
        <v>1448898</v>
      </c>
      <c r="E165" s="50"/>
      <c r="F165" s="282" t="s">
        <v>105</v>
      </c>
      <c r="G165" s="283"/>
      <c r="H165" s="284"/>
      <c r="I165" s="44">
        <f>SUM(I143:I164)</f>
        <v>2479</v>
      </c>
      <c r="J165" s="8"/>
      <c r="K165" s="8"/>
      <c r="L165" s="8"/>
      <c r="M165" s="8"/>
      <c r="N165" s="8"/>
    </row>
    <row r="166" spans="1:14" x14ac:dyDescent="0.5">
      <c r="A166" s="55"/>
      <c r="B166" s="55"/>
      <c r="C166" s="55"/>
      <c r="D166" s="56"/>
      <c r="E166" s="8"/>
      <c r="F166" s="55"/>
      <c r="G166" s="55"/>
      <c r="H166" s="55"/>
      <c r="I166" s="56"/>
      <c r="J166" s="8"/>
      <c r="K166" s="8"/>
      <c r="L166" s="8"/>
      <c r="M166" s="8"/>
      <c r="N166" s="8"/>
    </row>
    <row r="167" spans="1:14" x14ac:dyDescent="0.5">
      <c r="A167" s="53"/>
      <c r="B167" s="53"/>
      <c r="C167" s="54" t="s">
        <v>103</v>
      </c>
      <c r="D167" s="58">
        <f>D165</f>
        <v>1448898</v>
      </c>
      <c r="E167" s="8"/>
      <c r="F167" s="53"/>
      <c r="G167" s="53"/>
      <c r="H167" s="53"/>
      <c r="I167" s="53"/>
      <c r="J167" s="8"/>
      <c r="K167" s="8"/>
      <c r="L167" s="8"/>
      <c r="M167" s="8"/>
      <c r="N167" s="8"/>
    </row>
    <row r="168" spans="1:14" x14ac:dyDescent="0.5">
      <c r="A168" s="53"/>
      <c r="B168" s="53"/>
      <c r="C168" s="57" t="s">
        <v>187</v>
      </c>
      <c r="D168" s="58">
        <f>I165</f>
        <v>2479</v>
      </c>
      <c r="E168" s="8"/>
      <c r="F168" s="53"/>
      <c r="G168" s="53"/>
      <c r="H168" s="53"/>
      <c r="I168" s="53"/>
      <c r="J168" s="8"/>
      <c r="K168" s="8"/>
      <c r="L168" s="8"/>
      <c r="M168" s="8"/>
      <c r="N168" s="8"/>
    </row>
    <row r="169" spans="1:14" ht="14.7" thickBot="1" x14ac:dyDescent="0.55000000000000004">
      <c r="A169" s="8"/>
      <c r="B169" s="8"/>
      <c r="C169" s="59"/>
      <c r="D169" s="60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61" t="s">
        <v>4</v>
      </c>
      <c r="D170" s="62">
        <f>D167-D168</f>
        <v>1446419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42.7" customHeight="1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32.700000000000003" customHeight="1" x14ac:dyDescent="0.5">
      <c r="A172" s="276" t="s">
        <v>448</v>
      </c>
      <c r="B172" s="277"/>
      <c r="C172" s="277"/>
      <c r="D172" s="277"/>
      <c r="E172" s="277"/>
      <c r="F172" s="277"/>
      <c r="G172" s="277"/>
      <c r="H172" s="277"/>
      <c r="I172" s="278"/>
      <c r="J172" s="8"/>
      <c r="K172" s="8"/>
      <c r="L172" s="8"/>
      <c r="M172" s="8"/>
      <c r="N172" s="8"/>
    </row>
    <row r="173" spans="1:14" x14ac:dyDescent="0.5">
      <c r="A173" s="279" t="s">
        <v>81</v>
      </c>
      <c r="B173" s="280"/>
      <c r="C173" s="280"/>
      <c r="D173" s="281"/>
      <c r="E173" s="43"/>
      <c r="F173" s="279" t="s">
        <v>82</v>
      </c>
      <c r="G173" s="280"/>
      <c r="H173" s="280"/>
      <c r="I173" s="281"/>
      <c r="J173" s="8"/>
      <c r="K173" s="8"/>
      <c r="L173" s="8"/>
      <c r="M173" s="8"/>
      <c r="N173" s="8"/>
    </row>
    <row r="174" spans="1:14" x14ac:dyDescent="0.5">
      <c r="A174" s="47" t="s">
        <v>1</v>
      </c>
      <c r="B174" s="47" t="s">
        <v>6</v>
      </c>
      <c r="C174" s="47" t="s">
        <v>83</v>
      </c>
      <c r="D174" s="47" t="s">
        <v>84</v>
      </c>
      <c r="E174" s="48"/>
      <c r="F174" s="47" t="s">
        <v>1</v>
      </c>
      <c r="G174" s="47" t="s">
        <v>6</v>
      </c>
      <c r="H174" s="47" t="s">
        <v>158</v>
      </c>
      <c r="I174" s="47" t="s">
        <v>84</v>
      </c>
      <c r="J174" s="8"/>
      <c r="K174" s="8"/>
      <c r="L174" s="8"/>
      <c r="M174" s="8"/>
      <c r="N174" s="8"/>
    </row>
    <row r="175" spans="1:14" x14ac:dyDescent="0.5">
      <c r="A175" s="133">
        <v>0</v>
      </c>
      <c r="B175" s="134">
        <v>44287</v>
      </c>
      <c r="C175" s="135" t="s">
        <v>186</v>
      </c>
      <c r="D175" s="136">
        <f>D170</f>
        <v>1446419</v>
      </c>
      <c r="E175" s="38"/>
      <c r="F175" s="261">
        <v>1</v>
      </c>
      <c r="G175" s="39">
        <v>44291</v>
      </c>
      <c r="H175" s="1" t="s">
        <v>237</v>
      </c>
      <c r="I175" s="40">
        <v>6100</v>
      </c>
      <c r="J175" s="8"/>
      <c r="K175" s="8"/>
      <c r="L175" s="8"/>
      <c r="M175" s="8"/>
      <c r="N175" s="8"/>
    </row>
    <row r="176" spans="1:14" x14ac:dyDescent="0.5">
      <c r="A176" s="261">
        <v>1</v>
      </c>
      <c r="B176" s="39">
        <v>44297</v>
      </c>
      <c r="C176" s="1" t="s">
        <v>346</v>
      </c>
      <c r="D176" s="263">
        <v>600</v>
      </c>
      <c r="E176" s="38"/>
      <c r="F176" s="273"/>
      <c r="G176" s="39"/>
      <c r="H176" s="1" t="s">
        <v>464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61"/>
      <c r="B177" s="39"/>
      <c r="C177" s="1"/>
      <c r="D177" s="263"/>
      <c r="E177" s="38"/>
      <c r="F177" s="275">
        <v>2</v>
      </c>
      <c r="G177" s="39">
        <v>44292</v>
      </c>
      <c r="H177" s="1" t="s">
        <v>458</v>
      </c>
      <c r="I177" s="40">
        <v>200</v>
      </c>
      <c r="J177" s="8"/>
      <c r="K177" s="8"/>
      <c r="L177" s="8"/>
      <c r="M177" s="8"/>
      <c r="N177" s="8"/>
    </row>
    <row r="178" spans="1:14" x14ac:dyDescent="0.5">
      <c r="A178" s="261"/>
      <c r="B178" s="39"/>
      <c r="C178" s="1"/>
      <c r="D178" s="263"/>
      <c r="E178" s="38"/>
      <c r="F178" s="275"/>
      <c r="G178" s="39"/>
      <c r="H178" s="1" t="s">
        <v>465</v>
      </c>
      <c r="I178" s="40">
        <v>90</v>
      </c>
      <c r="J178" s="8"/>
      <c r="K178" s="8"/>
      <c r="L178" s="8"/>
      <c r="M178" s="8"/>
      <c r="N178" s="8"/>
    </row>
    <row r="179" spans="1:14" x14ac:dyDescent="0.5">
      <c r="A179" s="261"/>
      <c r="B179" s="39"/>
      <c r="C179" s="1"/>
      <c r="D179" s="263"/>
      <c r="E179" s="38"/>
      <c r="F179" s="275">
        <v>3</v>
      </c>
      <c r="G179" s="39">
        <v>44293</v>
      </c>
      <c r="H179" s="1" t="s">
        <v>142</v>
      </c>
      <c r="I179" s="40">
        <v>120</v>
      </c>
      <c r="J179" s="8"/>
      <c r="K179" s="8"/>
      <c r="L179" s="8"/>
      <c r="M179" s="8"/>
      <c r="N179" s="8"/>
    </row>
    <row r="180" spans="1:14" x14ac:dyDescent="0.5">
      <c r="A180" s="261"/>
      <c r="B180" s="39"/>
      <c r="C180" s="1"/>
      <c r="D180" s="263"/>
      <c r="E180" s="38"/>
      <c r="F180" s="275">
        <v>4</v>
      </c>
      <c r="G180" s="39">
        <v>44297</v>
      </c>
      <c r="H180" s="1" t="s">
        <v>466</v>
      </c>
      <c r="I180" s="40">
        <v>60</v>
      </c>
      <c r="J180" s="8"/>
      <c r="K180" s="8"/>
      <c r="L180" s="8"/>
      <c r="M180" s="8"/>
      <c r="N180" s="8"/>
    </row>
    <row r="181" spans="1:14" x14ac:dyDescent="0.5">
      <c r="A181" s="261"/>
      <c r="B181" s="39"/>
      <c r="C181" s="1"/>
      <c r="D181" s="40"/>
      <c r="E181" s="38"/>
      <c r="F181" s="261"/>
      <c r="G181" s="39"/>
      <c r="H181" s="1" t="s">
        <v>467</v>
      </c>
      <c r="I181" s="40">
        <v>150</v>
      </c>
      <c r="J181" s="8"/>
      <c r="K181" s="8"/>
      <c r="L181" s="8"/>
      <c r="M181" s="8"/>
      <c r="N181" s="8"/>
    </row>
    <row r="182" spans="1:14" x14ac:dyDescent="0.5">
      <c r="A182" s="261"/>
      <c r="B182" s="39"/>
      <c r="C182" s="1"/>
      <c r="D182" s="40"/>
      <c r="E182" s="38"/>
      <c r="F182" s="261">
        <v>5</v>
      </c>
      <c r="G182" s="39">
        <v>44298</v>
      </c>
      <c r="H182" s="1" t="s">
        <v>12</v>
      </c>
      <c r="I182" s="40">
        <v>90</v>
      </c>
      <c r="J182" s="8"/>
      <c r="K182" s="8"/>
      <c r="L182" s="8"/>
      <c r="M182" s="8"/>
      <c r="N182" s="8"/>
    </row>
    <row r="183" spans="1:14" x14ac:dyDescent="0.5">
      <c r="A183" s="261"/>
      <c r="B183" s="39"/>
      <c r="C183" s="1"/>
      <c r="D183" s="40"/>
      <c r="E183" s="38"/>
      <c r="F183" s="261">
        <v>6</v>
      </c>
      <c r="G183" s="39">
        <v>44299</v>
      </c>
      <c r="H183" s="1" t="s">
        <v>468</v>
      </c>
      <c r="I183" s="40">
        <v>120</v>
      </c>
      <c r="J183" s="8"/>
      <c r="K183" s="8"/>
      <c r="L183" s="8"/>
      <c r="M183" s="8"/>
      <c r="N183" s="8"/>
    </row>
    <row r="184" spans="1:14" x14ac:dyDescent="0.5">
      <c r="A184" s="261"/>
      <c r="B184" s="39"/>
      <c r="C184" s="1"/>
      <c r="D184" s="40"/>
      <c r="E184" s="38"/>
      <c r="F184" s="261">
        <v>7</v>
      </c>
      <c r="G184" s="39">
        <v>44308</v>
      </c>
      <c r="H184" s="1" t="s">
        <v>471</v>
      </c>
      <c r="I184" s="40">
        <v>400</v>
      </c>
      <c r="J184" s="8"/>
      <c r="K184" s="8"/>
      <c r="L184" s="8"/>
      <c r="M184" s="8"/>
      <c r="N184" s="8"/>
    </row>
    <row r="185" spans="1:14" x14ac:dyDescent="0.5">
      <c r="A185" s="261"/>
      <c r="B185" s="39"/>
      <c r="C185" s="1"/>
      <c r="D185" s="40"/>
      <c r="E185" s="38"/>
      <c r="F185" s="261">
        <v>8</v>
      </c>
      <c r="G185" s="39">
        <v>44309</v>
      </c>
      <c r="H185" s="1" t="s">
        <v>472</v>
      </c>
      <c r="I185" s="40">
        <v>220</v>
      </c>
      <c r="J185" s="8"/>
      <c r="K185" s="8"/>
      <c r="L185" s="8"/>
      <c r="M185" s="8"/>
      <c r="N185" s="8"/>
    </row>
    <row r="186" spans="1:14" x14ac:dyDescent="0.5">
      <c r="A186" s="261"/>
      <c r="B186" s="39"/>
      <c r="C186" s="1"/>
      <c r="D186" s="40"/>
      <c r="E186" s="38"/>
      <c r="F186" s="332">
        <v>9</v>
      </c>
      <c r="G186" s="333">
        <v>44309</v>
      </c>
      <c r="H186" s="334" t="s">
        <v>474</v>
      </c>
      <c r="I186" s="136">
        <v>36000</v>
      </c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261"/>
      <c r="G187" s="39"/>
      <c r="H187" s="68" t="s">
        <v>475</v>
      </c>
      <c r="I187" s="40">
        <v>60</v>
      </c>
      <c r="J187" s="8"/>
      <c r="K187" s="8"/>
      <c r="L187" s="8"/>
      <c r="M187" s="8"/>
      <c r="N187" s="8"/>
    </row>
    <row r="188" spans="1:14" x14ac:dyDescent="0.5">
      <c r="A188" s="1"/>
      <c r="B188" s="1"/>
      <c r="C188" s="1"/>
      <c r="D188" s="40"/>
      <c r="E188" s="38"/>
      <c r="F188" s="261"/>
      <c r="G188" s="39"/>
      <c r="H188" s="68"/>
      <c r="I188" s="40"/>
      <c r="J188" s="8"/>
      <c r="K188" s="8"/>
      <c r="L188" s="8"/>
      <c r="M188" s="8"/>
      <c r="N188" s="8"/>
    </row>
    <row r="189" spans="1:14" x14ac:dyDescent="0.5">
      <c r="A189" s="1"/>
      <c r="B189" s="1"/>
      <c r="C189" s="1"/>
      <c r="D189" s="40"/>
      <c r="E189" s="38"/>
      <c r="F189" s="261"/>
      <c r="G189" s="39"/>
      <c r="H189" s="1"/>
      <c r="I189" s="40"/>
      <c r="J189" s="8"/>
      <c r="K189" s="8"/>
      <c r="L189" s="8"/>
      <c r="M189" s="8"/>
      <c r="N189" s="8"/>
    </row>
    <row r="190" spans="1:14" x14ac:dyDescent="0.5">
      <c r="A190" s="1"/>
      <c r="B190" s="1"/>
      <c r="C190" s="1"/>
      <c r="D190" s="40"/>
      <c r="E190" s="38"/>
      <c r="F190" s="261"/>
      <c r="G190" s="39"/>
      <c r="H190" s="1"/>
      <c r="I190" s="40"/>
      <c r="J190" s="8"/>
      <c r="K190" s="8"/>
      <c r="L190" s="8"/>
      <c r="M190" s="8"/>
      <c r="N190" s="8"/>
    </row>
    <row r="191" spans="1:14" x14ac:dyDescent="0.5">
      <c r="A191" s="70"/>
      <c r="B191" s="70"/>
      <c r="C191" s="70"/>
      <c r="D191" s="71"/>
      <c r="E191" s="38"/>
      <c r="F191" s="174"/>
      <c r="G191" s="39"/>
      <c r="H191" s="1"/>
      <c r="I191" s="40"/>
      <c r="J191" s="8"/>
      <c r="K191" s="8"/>
      <c r="L191" s="8"/>
      <c r="M191" s="8"/>
      <c r="N191" s="8"/>
    </row>
    <row r="192" spans="1:14" x14ac:dyDescent="0.5">
      <c r="A192" s="70"/>
      <c r="B192" s="70"/>
      <c r="C192" s="70"/>
      <c r="D192" s="71"/>
      <c r="E192" s="38"/>
      <c r="F192" s="174"/>
      <c r="G192" s="39"/>
      <c r="H192" s="70"/>
      <c r="I192" s="71"/>
      <c r="J192" s="8"/>
      <c r="K192" s="8"/>
      <c r="L192" s="8"/>
      <c r="M192" s="8"/>
      <c r="N192" s="8"/>
    </row>
    <row r="193" spans="1:14" x14ac:dyDescent="0.5">
      <c r="A193" s="70"/>
      <c r="B193" s="70"/>
      <c r="C193" s="70"/>
      <c r="D193" s="71"/>
      <c r="E193" s="38"/>
      <c r="F193" s="174"/>
      <c r="G193" s="39"/>
      <c r="H193" s="70"/>
      <c r="I193" s="71"/>
      <c r="J193" s="8"/>
      <c r="K193" s="8"/>
      <c r="L193" s="8"/>
      <c r="M193" s="8"/>
      <c r="N193" s="8"/>
    </row>
    <row r="194" spans="1:14" x14ac:dyDescent="0.5">
      <c r="A194" s="70"/>
      <c r="B194" s="70"/>
      <c r="C194" s="70"/>
      <c r="D194" s="71"/>
      <c r="E194" s="38"/>
      <c r="F194" s="174"/>
      <c r="G194" s="39"/>
      <c r="H194" s="70"/>
      <c r="I194" s="71"/>
      <c r="J194" s="8"/>
      <c r="K194" s="8"/>
      <c r="L194" s="8"/>
      <c r="M194" s="8"/>
      <c r="N194" s="8"/>
    </row>
    <row r="195" spans="1:14" x14ac:dyDescent="0.5">
      <c r="A195" s="70"/>
      <c r="B195" s="70"/>
      <c r="C195" s="70"/>
      <c r="D195" s="71"/>
      <c r="E195" s="38"/>
      <c r="F195" s="174"/>
      <c r="G195" s="39"/>
      <c r="H195" s="70"/>
      <c r="I195" s="71"/>
      <c r="J195" s="8"/>
      <c r="K195" s="8"/>
      <c r="L195" s="8"/>
      <c r="M195" s="8"/>
      <c r="N195" s="8"/>
    </row>
    <row r="196" spans="1:14" ht="14.7" thickBot="1" x14ac:dyDescent="0.55000000000000004">
      <c r="A196" s="96"/>
      <c r="B196" s="96"/>
      <c r="C196" s="96"/>
      <c r="D196" s="97"/>
      <c r="E196" s="38"/>
      <c r="F196" s="94"/>
      <c r="G196" s="95"/>
      <c r="H196" s="96"/>
      <c r="I196" s="97"/>
      <c r="J196" s="8"/>
      <c r="K196" s="8"/>
      <c r="L196" s="8"/>
      <c r="M196" s="8"/>
      <c r="N196" s="8"/>
    </row>
    <row r="197" spans="1:14" x14ac:dyDescent="0.5">
      <c r="A197" s="282" t="s">
        <v>106</v>
      </c>
      <c r="B197" s="283"/>
      <c r="C197" s="283"/>
      <c r="D197" s="44">
        <f>SUM(D175:D196)</f>
        <v>1447019</v>
      </c>
      <c r="E197" s="50"/>
      <c r="F197" s="282" t="s">
        <v>105</v>
      </c>
      <c r="G197" s="283"/>
      <c r="H197" s="284"/>
      <c r="I197" s="44">
        <f>SUM(I175:I196)</f>
        <v>43730</v>
      </c>
      <c r="J197" s="8"/>
      <c r="K197" s="8"/>
      <c r="L197" s="8"/>
      <c r="M197" s="8"/>
      <c r="N197" s="8"/>
    </row>
    <row r="198" spans="1:14" x14ac:dyDescent="0.5">
      <c r="A198" s="55"/>
      <c r="B198" s="55"/>
      <c r="C198" s="55"/>
      <c r="D198" s="56"/>
      <c r="E198" s="8"/>
      <c r="F198" s="55"/>
      <c r="G198" s="55"/>
      <c r="H198" s="55"/>
      <c r="I198" s="56"/>
      <c r="J198" s="8"/>
      <c r="K198" s="8"/>
      <c r="L198" s="8"/>
      <c r="M198" s="8"/>
      <c r="N198" s="8"/>
    </row>
    <row r="199" spans="1:14" x14ac:dyDescent="0.5">
      <c r="A199" s="53"/>
      <c r="B199" s="53"/>
      <c r="C199" s="54" t="s">
        <v>103</v>
      </c>
      <c r="D199" s="58">
        <f>D197</f>
        <v>1447019</v>
      </c>
      <c r="E199" s="8"/>
      <c r="F199" s="53"/>
      <c r="G199" s="53"/>
      <c r="H199" s="53"/>
      <c r="I199" s="53"/>
      <c r="J199" s="8"/>
      <c r="K199" s="8"/>
      <c r="L199" s="8"/>
      <c r="M199" s="8"/>
      <c r="N199" s="8"/>
    </row>
    <row r="200" spans="1:14" x14ac:dyDescent="0.5">
      <c r="A200" s="53"/>
      <c r="B200" s="53"/>
      <c r="C200" s="57" t="s">
        <v>187</v>
      </c>
      <c r="D200" s="58">
        <f>I197</f>
        <v>43730</v>
      </c>
      <c r="E200" s="8"/>
      <c r="F200" s="53"/>
      <c r="G200" s="53"/>
      <c r="H200" s="53"/>
      <c r="I200" s="53"/>
      <c r="J200" s="8"/>
      <c r="K200" s="8"/>
      <c r="L200" s="8"/>
      <c r="M200" s="8"/>
      <c r="N200" s="8"/>
    </row>
    <row r="201" spans="1:14" ht="14.7" thickBot="1" x14ac:dyDescent="0.55000000000000004">
      <c r="A201" s="8"/>
      <c r="B201" s="8"/>
      <c r="C201" s="59"/>
      <c r="D201" s="60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61" t="s">
        <v>4</v>
      </c>
      <c r="D202" s="62">
        <f>D199-D200</f>
        <v>1403289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x14ac:dyDescent="0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x14ac:dyDescent="0.5">
      <c r="A434" s="8"/>
      <c r="J434" s="8"/>
      <c r="K434" s="8"/>
      <c r="L434" s="8"/>
      <c r="M434" s="8"/>
      <c r="N434" s="8"/>
    </row>
    <row r="435" spans="1:14" x14ac:dyDescent="0.5">
      <c r="J435" s="8"/>
      <c r="K435" s="8"/>
      <c r="L435" s="8"/>
      <c r="M435" s="8"/>
      <c r="N435" s="8"/>
    </row>
    <row r="436" spans="1:14" x14ac:dyDescent="0.5">
      <c r="J436" s="8"/>
      <c r="K436" s="8"/>
      <c r="L436" s="8"/>
      <c r="M436" s="8"/>
      <c r="N436" s="8"/>
    </row>
    <row r="437" spans="1:14" x14ac:dyDescent="0.5">
      <c r="J437" s="8"/>
      <c r="K437" s="8"/>
      <c r="L437" s="8"/>
      <c r="M437" s="8"/>
      <c r="N437" s="8"/>
    </row>
    <row r="438" spans="1:14" x14ac:dyDescent="0.5">
      <c r="J438" s="8"/>
      <c r="K438" s="8"/>
      <c r="L438" s="8"/>
      <c r="M438" s="8"/>
      <c r="N438" s="8"/>
    </row>
    <row r="439" spans="1:14" x14ac:dyDescent="0.5">
      <c r="J439" s="8"/>
      <c r="K439" s="8"/>
      <c r="L439" s="8"/>
      <c r="M439" s="8"/>
      <c r="N439" s="8"/>
    </row>
    <row r="440" spans="1:14" x14ac:dyDescent="0.5">
      <c r="J440" s="8"/>
      <c r="K440" s="8"/>
      <c r="L440" s="8"/>
      <c r="M440" s="8"/>
      <c r="N440" s="8"/>
    </row>
    <row r="441" spans="1:14" x14ac:dyDescent="0.5">
      <c r="J441" s="8"/>
      <c r="K441" s="8"/>
      <c r="L441" s="8"/>
      <c r="M441" s="8"/>
      <c r="N441" s="8"/>
    </row>
    <row r="442" spans="1:14" x14ac:dyDescent="0.5">
      <c r="J442" s="8"/>
      <c r="K442" s="8"/>
      <c r="L442" s="8"/>
      <c r="M442" s="8"/>
      <c r="N442" s="8"/>
    </row>
    <row r="443" spans="1:14" x14ac:dyDescent="0.5">
      <c r="J443" s="8"/>
      <c r="K443" s="8"/>
      <c r="L443" s="8"/>
      <c r="M443" s="8"/>
      <c r="N443" s="8"/>
    </row>
    <row r="444" spans="1:14" x14ac:dyDescent="0.5">
      <c r="J444" s="8"/>
      <c r="K444" s="8"/>
      <c r="L444" s="8"/>
      <c r="M444" s="8"/>
      <c r="N444" s="8"/>
    </row>
    <row r="445" spans="1:14" x14ac:dyDescent="0.5">
      <c r="J445" s="8"/>
      <c r="K445" s="8"/>
      <c r="L445" s="8"/>
      <c r="M445" s="8"/>
      <c r="N445" s="8"/>
    </row>
    <row r="446" spans="1:14" x14ac:dyDescent="0.5">
      <c r="J446" s="8"/>
      <c r="K446" s="8"/>
      <c r="L446" s="8"/>
      <c r="M446" s="8"/>
      <c r="N446" s="8"/>
    </row>
    <row r="447" spans="1:14" x14ac:dyDescent="0.5">
      <c r="J447" s="8"/>
      <c r="K447" s="8"/>
      <c r="L447" s="8"/>
      <c r="M447" s="8"/>
      <c r="N447" s="8"/>
    </row>
    <row r="448" spans="1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  <row r="896" spans="10:14" x14ac:dyDescent="0.5">
      <c r="J896" s="8"/>
      <c r="K896" s="8"/>
      <c r="L896" s="8"/>
      <c r="M896" s="8"/>
      <c r="N896" s="8"/>
    </row>
    <row r="897" spans="10:14" x14ac:dyDescent="0.5">
      <c r="J897" s="8"/>
      <c r="K897" s="8"/>
      <c r="L897" s="8"/>
      <c r="M897" s="8"/>
      <c r="N897" s="8"/>
    </row>
  </sheetData>
  <mergeCells count="36">
    <mergeCell ref="A140:I140"/>
    <mergeCell ref="A141:D141"/>
    <mergeCell ref="F141:I141"/>
    <mergeCell ref="A165:C165"/>
    <mergeCell ref="F165:H165"/>
    <mergeCell ref="A112:I112"/>
    <mergeCell ref="A113:D113"/>
    <mergeCell ref="F113:I113"/>
    <mergeCell ref="A133:C133"/>
    <mergeCell ref="F133:H133"/>
    <mergeCell ref="F2:I2"/>
    <mergeCell ref="A1:I1"/>
    <mergeCell ref="A2:D2"/>
    <mergeCell ref="F34:H34"/>
    <mergeCell ref="A34:C34"/>
    <mergeCell ref="A41:I41"/>
    <mergeCell ref="A42:D42"/>
    <mergeCell ref="F42:I42"/>
    <mergeCell ref="A56:C56"/>
    <mergeCell ref="F56:H56"/>
    <mergeCell ref="A62:I62"/>
    <mergeCell ref="A63:I63"/>
    <mergeCell ref="A64:D64"/>
    <mergeCell ref="F64:I64"/>
    <mergeCell ref="A79:C79"/>
    <mergeCell ref="F79:H79"/>
    <mergeCell ref="A86:I86"/>
    <mergeCell ref="A87:D87"/>
    <mergeCell ref="F87:I87"/>
    <mergeCell ref="A105:C105"/>
    <mergeCell ref="F105:H105"/>
    <mergeCell ref="A172:I172"/>
    <mergeCell ref="A173:D173"/>
    <mergeCell ref="F173:I173"/>
    <mergeCell ref="A197:C197"/>
    <mergeCell ref="F197:H197"/>
  </mergeCells>
  <pageMargins left="0.7" right="0.7" top="0.75" bottom="0.75" header="0.3" footer="0.3"/>
  <pageSetup paperSize="5" scale="5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156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195</v>
      </c>
      <c r="D7" s="40">
        <v>2000</v>
      </c>
      <c r="E7" s="38"/>
      <c r="F7" s="166">
        <v>4</v>
      </c>
      <c r="G7" s="69">
        <v>44148</v>
      </c>
      <c r="H7" s="1" t="s">
        <v>171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196</v>
      </c>
      <c r="D8" s="40">
        <v>1000</v>
      </c>
      <c r="E8" s="38"/>
      <c r="F8" s="166">
        <v>5</v>
      </c>
      <c r="G8" s="69">
        <v>44149</v>
      </c>
      <c r="H8" s="1" t="s">
        <v>176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274</v>
      </c>
      <c r="D9" s="40">
        <v>5000</v>
      </c>
      <c r="E9" s="38"/>
      <c r="F9" s="166">
        <v>6</v>
      </c>
      <c r="G9" s="69">
        <v>44160</v>
      </c>
      <c r="H9" s="1" t="s">
        <v>177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336</v>
      </c>
      <c r="D10" s="40">
        <v>400</v>
      </c>
      <c r="E10" s="38"/>
      <c r="F10" s="166">
        <v>7</v>
      </c>
      <c r="G10" s="69">
        <v>44161</v>
      </c>
      <c r="H10" s="1" t="s">
        <v>180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336</v>
      </c>
      <c r="D11" s="40">
        <v>360</v>
      </c>
      <c r="E11" s="38"/>
      <c r="F11" s="166">
        <v>8</v>
      </c>
      <c r="G11" s="69">
        <v>44164</v>
      </c>
      <c r="H11" s="1" t="s">
        <v>183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249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262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337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96" t="s">
        <v>106</v>
      </c>
      <c r="B18" s="297"/>
      <c r="C18" s="297"/>
      <c r="D18" s="44">
        <f>SUM(D4:D17)</f>
        <v>15210</v>
      </c>
      <c r="E18" s="50"/>
      <c r="F18" s="296" t="s">
        <v>105</v>
      </c>
      <c r="G18" s="297"/>
      <c r="H18" s="298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187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160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162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96" t="s">
        <v>106</v>
      </c>
      <c r="B7" s="297"/>
      <c r="C7" s="297"/>
      <c r="D7" s="44">
        <f>SUM(D4:D6)</f>
        <v>0</v>
      </c>
      <c r="E7" s="50"/>
      <c r="F7" s="296" t="s">
        <v>105</v>
      </c>
      <c r="G7" s="297"/>
      <c r="H7" s="298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11" t="s">
        <v>5</v>
      </c>
      <c r="B1" s="312"/>
      <c r="C1" s="312"/>
      <c r="D1" s="15" t="s">
        <v>20</v>
      </c>
      <c r="E1" s="304" t="s">
        <v>0</v>
      </c>
      <c r="F1" s="304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17">
        <v>3</v>
      </c>
      <c r="B5" s="318">
        <v>44063</v>
      </c>
      <c r="C5" s="319" t="s">
        <v>9</v>
      </c>
      <c r="D5" s="320"/>
      <c r="E5" s="321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17"/>
      <c r="B6" s="318"/>
      <c r="C6" s="319"/>
      <c r="D6" s="320"/>
      <c r="E6" s="321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17">
        <v>4</v>
      </c>
      <c r="B7" s="318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17"/>
      <c r="B8" s="318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17">
        <v>6</v>
      </c>
      <c r="B10" s="318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17"/>
      <c r="B11" s="318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18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18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13" t="s">
        <v>57</v>
      </c>
      <c r="B16" s="313"/>
      <c r="C16" s="313"/>
      <c r="D16" s="314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15"/>
      <c r="B17" s="315"/>
      <c r="C17" s="315"/>
      <c r="D17" s="316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11" t="s">
        <v>5</v>
      </c>
      <c r="B19" s="312"/>
      <c r="C19" s="312"/>
      <c r="D19" s="13" t="s">
        <v>19</v>
      </c>
      <c r="E19" s="304" t="s">
        <v>0</v>
      </c>
      <c r="F19" s="304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308">
        <v>12</v>
      </c>
      <c r="B22" s="305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9"/>
      <c r="B23" s="306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10"/>
      <c r="B24" s="307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308">
        <v>13</v>
      </c>
      <c r="B25" s="305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10"/>
      <c r="B26" s="307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308">
        <v>14</v>
      </c>
      <c r="B27" s="305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10"/>
      <c r="B28" s="307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308">
        <v>15</v>
      </c>
      <c r="B29" s="305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9"/>
      <c r="B30" s="306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9"/>
      <c r="B31" s="306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10"/>
      <c r="B32" s="307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308">
        <v>16</v>
      </c>
      <c r="B33" s="305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9"/>
      <c r="B34" s="306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9"/>
      <c r="B35" s="306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9"/>
      <c r="B36" s="306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10"/>
      <c r="B37" s="307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308">
        <v>17</v>
      </c>
      <c r="B38" s="305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9"/>
      <c r="B39" s="306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10"/>
      <c r="B40" s="307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308">
        <v>18</v>
      </c>
      <c r="B41" s="305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10"/>
      <c r="B42" s="307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308">
        <v>19</v>
      </c>
      <c r="B43" s="305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10"/>
      <c r="B44" s="307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308">
        <v>20</v>
      </c>
      <c r="B45" s="305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10"/>
      <c r="B46" s="307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308">
        <v>21</v>
      </c>
      <c r="B47" s="305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9"/>
      <c r="B48" s="306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9"/>
      <c r="B49" s="306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9"/>
      <c r="B50" s="306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10"/>
      <c r="B51" s="307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308">
        <v>22</v>
      </c>
      <c r="B52" s="305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10"/>
      <c r="B53" s="307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308">
        <v>23</v>
      </c>
      <c r="B54" s="305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9"/>
      <c r="B55" s="306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9"/>
      <c r="B56" s="306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9"/>
      <c r="B57" s="306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308">
        <v>27</v>
      </c>
      <c r="B61" s="305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10"/>
      <c r="B62" s="307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308">
        <v>29</v>
      </c>
      <c r="B64" s="305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10"/>
      <c r="B65" s="307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22" t="s">
        <v>65</v>
      </c>
      <c r="D71" s="323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308">
        <v>37</v>
      </c>
      <c r="B72" s="305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10"/>
      <c r="B73" s="307"/>
      <c r="C73" s="322" t="s">
        <v>75</v>
      </c>
      <c r="D73" s="323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13" t="s">
        <v>57</v>
      </c>
      <c r="B75" s="313"/>
      <c r="C75" s="313"/>
      <c r="D75" s="314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15"/>
      <c r="B76" s="315"/>
      <c r="C76" s="315"/>
      <c r="D76" s="316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11" t="s">
        <v>5</v>
      </c>
      <c r="B78" s="312"/>
      <c r="C78" s="312"/>
      <c r="D78" s="15" t="s">
        <v>69</v>
      </c>
      <c r="E78" s="304" t="s">
        <v>0</v>
      </c>
      <c r="F78" s="304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308">
        <v>39</v>
      </c>
      <c r="B80" s="305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9"/>
      <c r="B81" s="306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9"/>
      <c r="B82" s="306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9"/>
      <c r="B83" s="306"/>
      <c r="C83" s="324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9"/>
      <c r="B84" s="306"/>
      <c r="C84" s="325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9"/>
      <c r="B85" s="306"/>
      <c r="C85" s="325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10"/>
      <c r="B86" s="307"/>
      <c r="C86" s="326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308">
        <v>41</v>
      </c>
      <c r="B88" s="305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10"/>
      <c r="B89" s="307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308">
        <v>44</v>
      </c>
      <c r="B92" s="305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9"/>
      <c r="B93" s="306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9"/>
      <c r="B94" s="306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10"/>
      <c r="B95" s="307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13" t="s">
        <v>57</v>
      </c>
      <c r="B114" s="313"/>
      <c r="C114" s="313"/>
      <c r="D114" s="314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15"/>
      <c r="B115" s="315"/>
      <c r="C115" s="315"/>
      <c r="D115" s="316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27" t="s">
        <v>269</v>
      </c>
      <c r="B1" s="327"/>
      <c r="C1" s="327"/>
      <c r="D1" s="327"/>
    </row>
    <row r="2" spans="1:4" ht="19.95" customHeight="1" x14ac:dyDescent="0.5">
      <c r="A2" s="146" t="s">
        <v>1</v>
      </c>
      <c r="B2" s="149" t="s">
        <v>198</v>
      </c>
      <c r="C2" s="151" t="s">
        <v>199</v>
      </c>
      <c r="D2" s="156" t="s">
        <v>248</v>
      </c>
    </row>
    <row r="3" spans="1:4" x14ac:dyDescent="0.5">
      <c r="A3" s="150">
        <v>1</v>
      </c>
      <c r="B3" s="153">
        <v>44167</v>
      </c>
      <c r="C3" s="152" t="s">
        <v>247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247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253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285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353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368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383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397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197</v>
      </c>
    </row>
    <row r="2" spans="1:4" ht="19.95" customHeight="1" thickTop="1" x14ac:dyDescent="0.5">
      <c r="A2" s="104" t="s">
        <v>1</v>
      </c>
      <c r="B2" s="105" t="s">
        <v>198</v>
      </c>
      <c r="C2" s="106"/>
      <c r="D2" s="105" t="s">
        <v>199</v>
      </c>
    </row>
    <row r="3" spans="1:4" ht="17.7" customHeight="1" x14ac:dyDescent="0.5">
      <c r="A3" s="107">
        <v>1</v>
      </c>
      <c r="B3" s="328">
        <v>44123</v>
      </c>
      <c r="C3" s="108"/>
      <c r="D3" s="109" t="s">
        <v>200</v>
      </c>
    </row>
    <row r="4" spans="1:4" x14ac:dyDescent="0.5">
      <c r="A4" s="110"/>
      <c r="B4" s="329"/>
      <c r="C4" s="111"/>
      <c r="D4" s="112" t="s">
        <v>201</v>
      </c>
    </row>
    <row r="5" spans="1:4" x14ac:dyDescent="0.5">
      <c r="A5" s="110"/>
      <c r="B5" s="329"/>
      <c r="C5" s="111"/>
      <c r="D5" s="113" t="s">
        <v>202</v>
      </c>
    </row>
    <row r="6" spans="1:4" x14ac:dyDescent="0.5">
      <c r="A6" s="110"/>
      <c r="B6" s="329"/>
      <c r="C6" s="111"/>
      <c r="D6" s="113" t="s">
        <v>203</v>
      </c>
    </row>
    <row r="7" spans="1:4" x14ac:dyDescent="0.5">
      <c r="A7" s="110"/>
      <c r="B7" s="329"/>
      <c r="C7" s="111"/>
      <c r="D7" s="113" t="s">
        <v>204</v>
      </c>
    </row>
    <row r="8" spans="1:4" x14ac:dyDescent="0.5">
      <c r="A8" s="110"/>
      <c r="B8" s="329"/>
      <c r="C8" s="111"/>
      <c r="D8" s="113" t="s">
        <v>205</v>
      </c>
    </row>
    <row r="9" spans="1:4" x14ac:dyDescent="0.5">
      <c r="A9" s="110"/>
      <c r="B9" s="329"/>
      <c r="C9" s="111"/>
      <c r="D9" s="113" t="s">
        <v>206</v>
      </c>
    </row>
    <row r="10" spans="1:4" x14ac:dyDescent="0.5">
      <c r="A10" s="110"/>
      <c r="B10" s="329"/>
      <c r="C10" s="111"/>
      <c r="D10" s="113" t="s">
        <v>207</v>
      </c>
    </row>
    <row r="11" spans="1:4" x14ac:dyDescent="0.5">
      <c r="A11" s="110"/>
      <c r="B11" s="329"/>
      <c r="C11" s="111"/>
      <c r="D11" s="113" t="s">
        <v>208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209</v>
      </c>
    </row>
    <row r="14" spans="1:4" x14ac:dyDescent="0.5">
      <c r="A14" s="110"/>
      <c r="B14" s="114"/>
      <c r="C14" s="115"/>
      <c r="D14" s="113" t="s">
        <v>210</v>
      </c>
    </row>
    <row r="15" spans="1:4" x14ac:dyDescent="0.5">
      <c r="A15" s="110"/>
      <c r="B15" s="114"/>
      <c r="C15" s="115"/>
      <c r="D15" s="113" t="s">
        <v>211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30">
        <v>44124</v>
      </c>
      <c r="C17" s="108"/>
      <c r="D17" s="122" t="s">
        <v>200</v>
      </c>
    </row>
    <row r="18" spans="1:4" x14ac:dyDescent="0.5">
      <c r="A18" s="123"/>
      <c r="B18" s="330"/>
      <c r="C18" s="124"/>
      <c r="D18" s="125" t="s">
        <v>212</v>
      </c>
    </row>
    <row r="19" spans="1:4" x14ac:dyDescent="0.5">
      <c r="A19" s="123"/>
      <c r="B19" s="330"/>
      <c r="C19" s="124"/>
      <c r="D19" s="125" t="s">
        <v>213</v>
      </c>
    </row>
    <row r="20" spans="1:4" x14ac:dyDescent="0.5">
      <c r="A20" s="123"/>
      <c r="B20" s="330"/>
      <c r="C20" s="124"/>
      <c r="D20" s="125" t="s">
        <v>214</v>
      </c>
    </row>
    <row r="21" spans="1:4" x14ac:dyDescent="0.5">
      <c r="A21" s="123"/>
      <c r="B21" s="330"/>
      <c r="C21" s="124"/>
      <c r="D21" s="125" t="s">
        <v>204</v>
      </c>
    </row>
    <row r="22" spans="1:4" x14ac:dyDescent="0.5">
      <c r="A22" s="123"/>
      <c r="B22" s="330"/>
      <c r="C22" s="124"/>
      <c r="D22" s="125" t="s">
        <v>215</v>
      </c>
    </row>
    <row r="23" spans="1:4" x14ac:dyDescent="0.5">
      <c r="A23" s="123"/>
      <c r="B23" s="330"/>
      <c r="C23" s="124"/>
      <c r="D23" s="125" t="s">
        <v>216</v>
      </c>
    </row>
    <row r="24" spans="1:4" x14ac:dyDescent="0.5">
      <c r="A24" s="123"/>
      <c r="B24" s="330"/>
      <c r="C24" s="124"/>
      <c r="D24" s="125" t="s">
        <v>217</v>
      </c>
    </row>
    <row r="25" spans="1:4" x14ac:dyDescent="0.5">
      <c r="A25" s="123"/>
      <c r="B25" s="124"/>
      <c r="C25" s="124"/>
      <c r="D25" s="126" t="s">
        <v>218</v>
      </c>
    </row>
    <row r="26" spans="1:4" x14ac:dyDescent="0.5">
      <c r="A26" s="123"/>
      <c r="B26" s="114">
        <v>44140</v>
      </c>
      <c r="C26" s="124"/>
      <c r="D26" s="125" t="s">
        <v>219</v>
      </c>
    </row>
    <row r="27" spans="1:4" x14ac:dyDescent="0.5">
      <c r="A27" s="123"/>
      <c r="B27" s="124"/>
      <c r="C27" s="124"/>
      <c r="D27" s="125" t="s">
        <v>220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31">
        <v>44126</v>
      </c>
      <c r="C29" s="108"/>
      <c r="D29" s="122" t="s">
        <v>221</v>
      </c>
    </row>
    <row r="30" spans="1:4" x14ac:dyDescent="0.5">
      <c r="A30" s="123"/>
      <c r="B30" s="330"/>
      <c r="C30" s="124"/>
      <c r="D30" s="125" t="s">
        <v>222</v>
      </c>
    </row>
    <row r="31" spans="1:4" x14ac:dyDescent="0.5">
      <c r="A31" s="123"/>
      <c r="B31" s="330"/>
      <c r="C31" s="124"/>
      <c r="D31" s="125" t="s">
        <v>223</v>
      </c>
    </row>
    <row r="32" spans="1:4" x14ac:dyDescent="0.5">
      <c r="A32" s="123"/>
      <c r="B32" s="330"/>
      <c r="C32" s="124"/>
      <c r="D32" s="125" t="s">
        <v>224</v>
      </c>
    </row>
    <row r="33" spans="1:4" x14ac:dyDescent="0.5">
      <c r="A33" s="123"/>
      <c r="B33" s="330"/>
      <c r="C33" s="124"/>
      <c r="D33" s="125" t="s">
        <v>225</v>
      </c>
    </row>
    <row r="34" spans="1:4" x14ac:dyDescent="0.5">
      <c r="A34" s="123"/>
      <c r="B34" s="330"/>
      <c r="C34" s="124"/>
      <c r="D34" s="125" t="s">
        <v>226</v>
      </c>
    </row>
    <row r="35" spans="1:4" x14ac:dyDescent="0.5">
      <c r="A35" s="123"/>
      <c r="B35" s="330"/>
      <c r="C35" s="124"/>
      <c r="D35" s="125" t="s">
        <v>227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31"/>
      <c r="C37" s="108"/>
      <c r="D37" s="122"/>
    </row>
    <row r="38" spans="1:4" x14ac:dyDescent="0.5">
      <c r="A38" s="123"/>
      <c r="B38" s="330"/>
      <c r="C38" s="124"/>
      <c r="D38" s="125"/>
    </row>
    <row r="39" spans="1:4" x14ac:dyDescent="0.5">
      <c r="A39" s="123"/>
      <c r="B39" s="330"/>
      <c r="C39" s="124"/>
      <c r="D39" s="125"/>
    </row>
    <row r="40" spans="1:4" x14ac:dyDescent="0.5">
      <c r="A40" s="123"/>
      <c r="B40" s="330"/>
      <c r="C40" s="124"/>
      <c r="D40" s="125"/>
    </row>
    <row r="41" spans="1:4" x14ac:dyDescent="0.5">
      <c r="A41" s="123"/>
      <c r="B41" s="330"/>
      <c r="C41" s="124"/>
      <c r="D41" s="125"/>
    </row>
    <row r="42" spans="1:4" x14ac:dyDescent="0.5">
      <c r="A42" s="123"/>
      <c r="B42" s="330"/>
      <c r="C42" s="124"/>
      <c r="D42" s="125"/>
    </row>
    <row r="43" spans="1:4" x14ac:dyDescent="0.5">
      <c r="A43" s="123"/>
      <c r="B43" s="330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228</v>
      </c>
    </row>
    <row r="46" spans="1:4" x14ac:dyDescent="0.5">
      <c r="A46" s="123"/>
      <c r="B46" s="132">
        <v>44162</v>
      </c>
      <c r="C46" s="124"/>
      <c r="D46" s="125" t="s">
        <v>229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160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242</v>
      </c>
      <c r="D4" s="40">
        <v>30000</v>
      </c>
      <c r="E4" s="38"/>
      <c r="F4" s="141">
        <v>1</v>
      </c>
      <c r="G4" s="39">
        <v>44177</v>
      </c>
      <c r="H4" s="1" t="s">
        <v>241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252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96" t="s">
        <v>106</v>
      </c>
      <c r="B7" s="297"/>
      <c r="C7" s="297"/>
      <c r="D7" s="44">
        <f>SUM(D4:D6)</f>
        <v>50000</v>
      </c>
      <c r="E7" s="50"/>
      <c r="F7" s="296" t="s">
        <v>105</v>
      </c>
      <c r="G7" s="297"/>
      <c r="H7" s="298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250</v>
      </c>
      <c r="D2" s="204" t="s">
        <v>330</v>
      </c>
      <c r="E2" s="204" t="s">
        <v>329</v>
      </c>
      <c r="F2" s="203" t="s">
        <v>251</v>
      </c>
      <c r="G2" s="204" t="s">
        <v>328</v>
      </c>
      <c r="H2" s="204" t="s">
        <v>326</v>
      </c>
      <c r="I2" s="204" t="s">
        <v>327</v>
      </c>
    </row>
    <row r="3" spans="2:12" x14ac:dyDescent="0.5">
      <c r="B3" s="194">
        <v>44216</v>
      </c>
      <c r="C3" s="195" t="s">
        <v>342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 t="shared" ref="H3:H14" si="1">E3*F3</f>
        <v>145000</v>
      </c>
      <c r="I3" s="196">
        <f t="shared" ref="I3:I9" si="2">H3-G3</f>
        <v>18000</v>
      </c>
    </row>
    <row r="4" spans="2:12" x14ac:dyDescent="0.5">
      <c r="B4" s="197"/>
      <c r="C4" s="195" t="s">
        <v>342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si="1"/>
        <v>317500</v>
      </c>
      <c r="I4" s="196">
        <f t="shared" si="2"/>
        <v>1500</v>
      </c>
    </row>
    <row r="5" spans="2:12" x14ac:dyDescent="0.5">
      <c r="B5" s="198"/>
      <c r="C5" s="195" t="s">
        <v>342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344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342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342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si="1"/>
        <v>381000</v>
      </c>
      <c r="I8" s="196">
        <f t="shared" si="2"/>
        <v>6000</v>
      </c>
    </row>
    <row r="9" spans="2:12" x14ac:dyDescent="0.5">
      <c r="B9" s="194">
        <v>44225</v>
      </c>
      <c r="C9" s="195" t="s">
        <v>343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si="1"/>
        <v>488000</v>
      </c>
      <c r="I9" s="196">
        <f t="shared" si="2"/>
        <v>8000</v>
      </c>
    </row>
    <row r="10" spans="2:12" x14ac:dyDescent="0.5">
      <c r="B10" s="194">
        <v>44226</v>
      </c>
      <c r="C10" s="195" t="s">
        <v>342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si="1"/>
        <v>0</v>
      </c>
      <c r="I10" s="196"/>
    </row>
    <row r="11" spans="2:12" x14ac:dyDescent="0.5">
      <c r="B11" s="194">
        <v>44227</v>
      </c>
      <c r="C11" s="195" t="s">
        <v>342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1"/>
        <v>0</v>
      </c>
      <c r="I11" s="196"/>
    </row>
    <row r="12" spans="2:12" x14ac:dyDescent="0.5">
      <c r="B12" s="195"/>
      <c r="C12" s="195" t="s">
        <v>343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1"/>
        <v>0</v>
      </c>
      <c r="I12" s="196"/>
      <c r="J12" s="80"/>
      <c r="K12" s="80"/>
      <c r="L12" t="s">
        <v>389</v>
      </c>
    </row>
    <row r="13" spans="2:12" x14ac:dyDescent="0.5">
      <c r="B13" s="194">
        <v>44228</v>
      </c>
      <c r="C13" s="195" t="s">
        <v>343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1"/>
        <v>93000</v>
      </c>
      <c r="I13" s="196">
        <f>H13-G13</f>
        <v>1500</v>
      </c>
      <c r="J13" s="80"/>
      <c r="K13" s="80"/>
    </row>
    <row r="14" spans="2:12" x14ac:dyDescent="0.5">
      <c r="B14" s="195"/>
      <c r="C14" s="195" t="s">
        <v>342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1"/>
        <v>192000</v>
      </c>
      <c r="I14" s="196">
        <f>H14-G14</f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F8" sqref="F8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6.76171875" customWidth="1"/>
    <col min="6" max="6" width="13.703125" style="72" customWidth="1"/>
    <col min="7" max="7" width="2.703125" customWidth="1"/>
    <col min="8" max="8" width="9" customWidth="1"/>
    <col min="9" max="9" width="9.17578125" customWidth="1"/>
    <col min="10" max="10" width="8.9375" style="72"/>
    <col min="11" max="12" width="8.87890625" style="72"/>
    <col min="13" max="13" width="11.8203125" customWidth="1"/>
    <col min="14" max="14" width="8.9375" style="72"/>
  </cols>
  <sheetData>
    <row r="2" spans="2:14" x14ac:dyDescent="0.5">
      <c r="B2" s="84" t="s">
        <v>31</v>
      </c>
      <c r="C2" s="179">
        <f>BOFC!D202</f>
        <v>1403289</v>
      </c>
      <c r="E2" t="s">
        <v>309</v>
      </c>
      <c r="F2" s="72">
        <v>530000</v>
      </c>
      <c r="H2" s="72"/>
    </row>
    <row r="3" spans="2:14" x14ac:dyDescent="0.5">
      <c r="B3" s="84" t="s">
        <v>306</v>
      </c>
      <c r="C3" s="179">
        <f>KhanJee!D96</f>
        <v>456</v>
      </c>
      <c r="E3" t="s">
        <v>178</v>
      </c>
      <c r="F3" s="72">
        <v>30000</v>
      </c>
    </row>
    <row r="4" spans="2:14" x14ac:dyDescent="0.5">
      <c r="B4" s="84" t="s">
        <v>434</v>
      </c>
      <c r="C4" s="179">
        <f>Sister!D20</f>
        <v>696000</v>
      </c>
      <c r="E4" t="s">
        <v>260</v>
      </c>
      <c r="F4" s="72">
        <v>3700</v>
      </c>
    </row>
    <row r="5" spans="2:14" x14ac:dyDescent="0.5">
      <c r="B5" s="84" t="s">
        <v>451</v>
      </c>
      <c r="C5" s="179">
        <f>UlemaAsmat!D20</f>
        <v>1095000</v>
      </c>
    </row>
    <row r="6" spans="2:14" x14ac:dyDescent="0.5">
      <c r="B6" t="s">
        <v>277</v>
      </c>
      <c r="C6" s="72">
        <f>'Sunny Babar'!D26</f>
        <v>0</v>
      </c>
    </row>
    <row r="7" spans="2:14" x14ac:dyDescent="0.5">
      <c r="B7" t="s">
        <v>304</v>
      </c>
      <c r="C7" s="72">
        <f>Kamil!D36</f>
        <v>0</v>
      </c>
    </row>
    <row r="8" spans="2:14" x14ac:dyDescent="0.5">
      <c r="B8" t="s">
        <v>305</v>
      </c>
      <c r="C8" s="72">
        <f>Kamil!D18</f>
        <v>0</v>
      </c>
    </row>
    <row r="9" spans="2:14" ht="15.7" x14ac:dyDescent="0.55000000000000004">
      <c r="B9" t="s">
        <v>273</v>
      </c>
      <c r="C9" s="72">
        <f>Kamil!D60</f>
        <v>0</v>
      </c>
      <c r="E9" t="s">
        <v>442</v>
      </c>
      <c r="F9" s="72">
        <v>117000</v>
      </c>
      <c r="H9" s="180"/>
      <c r="I9" s="181"/>
    </row>
    <row r="10" spans="2:14" x14ac:dyDescent="0.5">
      <c r="B10" t="s">
        <v>307</v>
      </c>
      <c r="C10" s="72">
        <f>Kamil!D78</f>
        <v>-17000</v>
      </c>
      <c r="E10" t="s">
        <v>440</v>
      </c>
      <c r="F10" s="72">
        <v>1053000</v>
      </c>
    </row>
    <row r="11" spans="2:14" x14ac:dyDescent="0.5">
      <c r="B11" t="s">
        <v>112</v>
      </c>
      <c r="C11" s="72">
        <f>Shehzad!D23</f>
        <v>0</v>
      </c>
      <c r="K11" s="72">
        <v>507</v>
      </c>
      <c r="N11" s="179"/>
    </row>
    <row r="12" spans="2:14" x14ac:dyDescent="0.5">
      <c r="B12" t="s">
        <v>318</v>
      </c>
      <c r="C12" s="72">
        <f>Kamil!D96</f>
        <v>0</v>
      </c>
      <c r="J12" s="189" t="s">
        <v>367</v>
      </c>
      <c r="K12" s="72">
        <v>493</v>
      </c>
    </row>
    <row r="13" spans="2:14" x14ac:dyDescent="0.5">
      <c r="E13" s="72"/>
      <c r="J13" s="189" t="s">
        <v>367</v>
      </c>
      <c r="K13" s="72">
        <v>720</v>
      </c>
    </row>
    <row r="14" spans="2:14" ht="15.7" x14ac:dyDescent="0.55000000000000004">
      <c r="B14" t="s">
        <v>174</v>
      </c>
      <c r="C14" s="72">
        <f>Mazhar!D22</f>
        <v>-15</v>
      </c>
      <c r="H14" s="180" t="s">
        <v>4</v>
      </c>
      <c r="I14" s="181">
        <f>C19-F19</f>
        <v>507360</v>
      </c>
    </row>
    <row r="15" spans="2:14" x14ac:dyDescent="0.5">
      <c r="B15" t="s">
        <v>121</v>
      </c>
      <c r="C15" s="72">
        <f>Farooq!D12</f>
        <v>-3000</v>
      </c>
      <c r="K15" s="72">
        <v>572</v>
      </c>
    </row>
    <row r="16" spans="2:14" x14ac:dyDescent="0.5">
      <c r="B16" t="s">
        <v>308</v>
      </c>
      <c r="C16" s="72">
        <f>'Mehboob Boobi'!D12</f>
        <v>0</v>
      </c>
    </row>
    <row r="17" spans="2:12" x14ac:dyDescent="0.5">
      <c r="B17" s="84" t="s">
        <v>306</v>
      </c>
      <c r="C17" s="179">
        <f>'Najeeb New'!D52</f>
        <v>-68670</v>
      </c>
      <c r="E17" s="84" t="s">
        <v>371</v>
      </c>
      <c r="F17" s="179">
        <v>865000</v>
      </c>
    </row>
    <row r="18" spans="2:12" x14ac:dyDescent="0.5">
      <c r="C18" s="243"/>
    </row>
    <row r="19" spans="2:12" x14ac:dyDescent="0.5">
      <c r="B19" s="252" t="s">
        <v>144</v>
      </c>
      <c r="C19" s="253">
        <f>SUM(C2:C18)</f>
        <v>3106060</v>
      </c>
      <c r="D19" s="252"/>
      <c r="E19" s="252" t="s">
        <v>144</v>
      </c>
      <c r="F19" s="253">
        <f>SUM(F2:F18)</f>
        <v>2598700</v>
      </c>
      <c r="K19" s="72">
        <v>956</v>
      </c>
      <c r="L19" s="72" t="s">
        <v>417</v>
      </c>
    </row>
    <row r="21" spans="2:12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P30"/>
  <sheetViews>
    <sheetView topLeftCell="B1" zoomScale="122" workbookViewId="0">
      <selection activeCell="L22" sqref="L22"/>
    </sheetView>
  </sheetViews>
  <sheetFormatPr defaultRowHeight="14.35" x14ac:dyDescent="0.5"/>
  <cols>
    <col min="5" max="5" width="34.9375" customWidth="1"/>
    <col min="7" max="7" width="7.3515625" customWidth="1"/>
    <col min="8" max="8" width="17.52734375" customWidth="1"/>
    <col min="11" max="11" width="14.64453125" customWidth="1"/>
    <col min="12" max="12" width="10.5859375" customWidth="1"/>
    <col min="15" max="15" width="14.1171875" customWidth="1"/>
  </cols>
  <sheetData>
    <row r="4" spans="5:15" x14ac:dyDescent="0.5">
      <c r="E4" t="s">
        <v>420</v>
      </c>
      <c r="F4">
        <v>60000</v>
      </c>
      <c r="G4">
        <v>8</v>
      </c>
      <c r="H4">
        <f>F4*G4</f>
        <v>480000</v>
      </c>
      <c r="K4" s="84"/>
      <c r="L4" s="179">
        <f>'GT Calc'!I14</f>
        <v>507360</v>
      </c>
      <c r="M4" s="84"/>
      <c r="N4" s="84"/>
      <c r="O4" s="179"/>
    </row>
    <row r="5" spans="5:15" x14ac:dyDescent="0.5">
      <c r="E5" t="s">
        <v>421</v>
      </c>
      <c r="F5">
        <v>28000</v>
      </c>
      <c r="G5">
        <v>4</v>
      </c>
      <c r="H5">
        <f>F5*G5</f>
        <v>112000</v>
      </c>
      <c r="L5" s="72"/>
    </row>
    <row r="6" spans="5:15" x14ac:dyDescent="0.5">
      <c r="K6" t="s">
        <v>431</v>
      </c>
      <c r="L6" s="72">
        <v>0</v>
      </c>
      <c r="O6" s="179"/>
    </row>
    <row r="7" spans="5:15" x14ac:dyDescent="0.5">
      <c r="H7">
        <v>-280000</v>
      </c>
      <c r="K7" t="s">
        <v>430</v>
      </c>
      <c r="L7" s="72">
        <v>162000</v>
      </c>
    </row>
    <row r="8" spans="5:15" x14ac:dyDescent="0.5">
      <c r="H8">
        <v>-30000</v>
      </c>
      <c r="K8" t="s">
        <v>432</v>
      </c>
      <c r="L8" s="72">
        <v>150000</v>
      </c>
    </row>
    <row r="9" spans="5:15" x14ac:dyDescent="0.5">
      <c r="H9">
        <v>-50000</v>
      </c>
      <c r="K9" t="s">
        <v>433</v>
      </c>
      <c r="L9" s="72">
        <v>15000</v>
      </c>
    </row>
    <row r="10" spans="5:15" x14ac:dyDescent="0.5">
      <c r="K10" t="s">
        <v>427</v>
      </c>
      <c r="L10" s="72">
        <v>10000</v>
      </c>
    </row>
    <row r="11" spans="5:15" x14ac:dyDescent="0.5">
      <c r="H11">
        <f>SUM(H4:H10)</f>
        <v>232000</v>
      </c>
      <c r="K11" t="s">
        <v>426</v>
      </c>
      <c r="L11" s="72">
        <v>10000</v>
      </c>
    </row>
    <row r="12" spans="5:15" x14ac:dyDescent="0.5">
      <c r="K12" t="s">
        <v>425</v>
      </c>
      <c r="L12" s="72">
        <v>33000</v>
      </c>
    </row>
    <row r="13" spans="5:15" x14ac:dyDescent="0.5">
      <c r="L13" s="72"/>
    </row>
    <row r="14" spans="5:15" x14ac:dyDescent="0.5">
      <c r="K14" t="s">
        <v>443</v>
      </c>
      <c r="L14" s="72">
        <v>20000</v>
      </c>
    </row>
    <row r="15" spans="5:15" x14ac:dyDescent="0.5">
      <c r="L15" s="179"/>
    </row>
    <row r="16" spans="5:15" x14ac:dyDescent="0.5">
      <c r="L16" s="72"/>
    </row>
    <row r="17" spans="11:16" x14ac:dyDescent="0.5">
      <c r="K17" t="s">
        <v>457</v>
      </c>
      <c r="L17" s="72"/>
    </row>
    <row r="18" spans="11:16" x14ac:dyDescent="0.5">
      <c r="L18" s="72"/>
    </row>
    <row r="19" spans="11:16" x14ac:dyDescent="0.5">
      <c r="K19" s="84" t="s">
        <v>470</v>
      </c>
      <c r="L19" s="179">
        <f>SUM(L6:L18)</f>
        <v>400000</v>
      </c>
    </row>
    <row r="20" spans="11:16" x14ac:dyDescent="0.5">
      <c r="K20" s="84" t="s">
        <v>469</v>
      </c>
      <c r="L20" s="179">
        <f>L4-L19</f>
        <v>107360</v>
      </c>
    </row>
    <row r="23" spans="11:16" x14ac:dyDescent="0.5">
      <c r="N23" s="39">
        <v>44291</v>
      </c>
      <c r="O23" t="s">
        <v>459</v>
      </c>
      <c r="P23">
        <v>120</v>
      </c>
    </row>
    <row r="24" spans="11:16" x14ac:dyDescent="0.5">
      <c r="N24" s="39">
        <v>44292</v>
      </c>
      <c r="O24" t="s">
        <v>460</v>
      </c>
      <c r="P24">
        <v>50</v>
      </c>
    </row>
    <row r="30" spans="11:16" x14ac:dyDescent="0.5">
      <c r="P30">
        <f>SUM(P23:P29)</f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33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76" t="s">
        <v>101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165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351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82" t="s">
        <v>106</v>
      </c>
      <c r="B11" s="283"/>
      <c r="C11" s="283"/>
      <c r="D11" s="44">
        <f>SUM(D4:D10)</f>
        <v>371000</v>
      </c>
      <c r="E11" s="50"/>
      <c r="F11" s="282" t="s">
        <v>105</v>
      </c>
      <c r="G11" s="283"/>
      <c r="H11" s="284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189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76" t="s">
        <v>149</v>
      </c>
      <c r="B18" s="277"/>
      <c r="C18" s="277"/>
      <c r="D18" s="277"/>
      <c r="E18" s="277"/>
      <c r="F18" s="277"/>
      <c r="G18" s="277"/>
      <c r="H18" s="277"/>
      <c r="I18" s="278"/>
      <c r="J18" s="8"/>
      <c r="K18" s="8"/>
      <c r="L18" s="8"/>
      <c r="M18" s="8"/>
    </row>
    <row r="19" spans="1:13" x14ac:dyDescent="0.5">
      <c r="A19" s="279" t="s">
        <v>81</v>
      </c>
      <c r="B19" s="280"/>
      <c r="C19" s="280"/>
      <c r="D19" s="281"/>
      <c r="E19" s="43"/>
      <c r="F19" s="279" t="s">
        <v>82</v>
      </c>
      <c r="G19" s="280"/>
      <c r="H19" s="280"/>
      <c r="I19" s="281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158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186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172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233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234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164</v>
      </c>
      <c r="D26" s="81"/>
      <c r="E26" s="38"/>
      <c r="F26" s="101">
        <v>5</v>
      </c>
      <c r="G26" s="39">
        <v>44160</v>
      </c>
      <c r="H26" s="1" t="s">
        <v>232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163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182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231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82" t="s">
        <v>106</v>
      </c>
      <c r="B31" s="283"/>
      <c r="C31" s="283"/>
      <c r="D31" s="44">
        <f>SUM(D21:D30)</f>
        <v>163560</v>
      </c>
      <c r="E31" s="50"/>
      <c r="F31" s="282" t="s">
        <v>105</v>
      </c>
      <c r="G31" s="283"/>
      <c r="H31" s="284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187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191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76" t="s">
        <v>184</v>
      </c>
      <c r="B38" s="277"/>
      <c r="C38" s="277"/>
      <c r="D38" s="277"/>
      <c r="E38" s="277"/>
      <c r="F38" s="277"/>
      <c r="G38" s="277"/>
      <c r="H38" s="277"/>
      <c r="I38" s="278"/>
      <c r="J38" s="8"/>
      <c r="K38" s="8"/>
      <c r="L38" s="8"/>
      <c r="M38" s="8"/>
    </row>
    <row r="39" spans="1:13" x14ac:dyDescent="0.5">
      <c r="A39" s="279" t="s">
        <v>81</v>
      </c>
      <c r="B39" s="280"/>
      <c r="C39" s="280"/>
      <c r="D39" s="281"/>
      <c r="E39" s="43"/>
      <c r="F39" s="279" t="s">
        <v>82</v>
      </c>
      <c r="G39" s="280"/>
      <c r="H39" s="280"/>
      <c r="I39" s="281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158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186</v>
      </c>
      <c r="D41" s="136">
        <f>D36</f>
        <v>-61500</v>
      </c>
      <c r="E41" s="38"/>
      <c r="F41" s="93">
        <v>1</v>
      </c>
      <c r="G41" s="39">
        <v>44166</v>
      </c>
      <c r="H41" s="1" t="s">
        <v>185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192</v>
      </c>
      <c r="D42" s="40">
        <v>53500</v>
      </c>
      <c r="E42" s="38"/>
      <c r="F42" s="101">
        <v>2</v>
      </c>
      <c r="G42" s="39">
        <v>44172</v>
      </c>
      <c r="H42" s="143" t="s">
        <v>230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193</v>
      </c>
      <c r="D43" s="40">
        <v>65000</v>
      </c>
      <c r="E43" s="38"/>
      <c r="F43" s="139">
        <v>3</v>
      </c>
      <c r="G43" s="39">
        <v>44173</v>
      </c>
      <c r="H43" s="1" t="s">
        <v>236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235</v>
      </c>
      <c r="D44" s="81">
        <v>6000</v>
      </c>
      <c r="E44" s="38"/>
      <c r="F44" s="93"/>
      <c r="G44" s="39"/>
      <c r="H44" s="1" t="s">
        <v>237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235</v>
      </c>
      <c r="D45" s="81">
        <v>1650</v>
      </c>
      <c r="E45" s="38"/>
      <c r="F45" s="93"/>
      <c r="G45" s="39"/>
      <c r="H45" s="1" t="s">
        <v>239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270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275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284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82" t="s">
        <v>106</v>
      </c>
      <c r="B51" s="283"/>
      <c r="C51" s="283"/>
      <c r="D51" s="44">
        <f>SUM(D41:D50)</f>
        <v>266150</v>
      </c>
      <c r="E51" s="50"/>
      <c r="F51" s="282" t="s">
        <v>105</v>
      </c>
      <c r="G51" s="283"/>
      <c r="H51" s="284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187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76" t="s">
        <v>281</v>
      </c>
      <c r="B58" s="277"/>
      <c r="C58" s="277"/>
      <c r="D58" s="277"/>
      <c r="E58" s="277"/>
      <c r="F58" s="277"/>
      <c r="G58" s="277"/>
      <c r="H58" s="277"/>
      <c r="I58" s="278"/>
      <c r="J58" s="8"/>
      <c r="K58" s="8"/>
      <c r="L58" s="8"/>
      <c r="M58" s="8"/>
    </row>
    <row r="59" spans="1:13" x14ac:dyDescent="0.5">
      <c r="A59" s="279" t="s">
        <v>81</v>
      </c>
      <c r="B59" s="280"/>
      <c r="C59" s="280"/>
      <c r="D59" s="281"/>
      <c r="E59" s="43"/>
      <c r="F59" s="279" t="s">
        <v>82</v>
      </c>
      <c r="G59" s="280"/>
      <c r="H59" s="280"/>
      <c r="I59" s="281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158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186</v>
      </c>
      <c r="D61" s="136">
        <f>D56</f>
        <v>258300</v>
      </c>
      <c r="E61" s="38"/>
      <c r="F61" s="165">
        <v>1</v>
      </c>
      <c r="G61" s="39">
        <v>44207</v>
      </c>
      <c r="H61" s="1" t="s">
        <v>299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282</v>
      </c>
      <c r="D62" s="40">
        <v>5000</v>
      </c>
      <c r="E62" s="38"/>
      <c r="F62" s="165"/>
      <c r="G62" s="39"/>
      <c r="H62" s="1" t="s">
        <v>300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312</v>
      </c>
      <c r="D63" s="81">
        <v>20000</v>
      </c>
      <c r="E63" s="38"/>
      <c r="F63" s="165"/>
      <c r="G63" s="39"/>
      <c r="H63" s="1" t="s">
        <v>301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338</v>
      </c>
      <c r="D64" s="40">
        <v>5000</v>
      </c>
      <c r="E64" s="38"/>
      <c r="F64" s="177"/>
      <c r="G64" s="39"/>
      <c r="H64" s="1" t="s">
        <v>302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314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315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321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82" t="s">
        <v>106</v>
      </c>
      <c r="B71" s="283"/>
      <c r="C71" s="283"/>
      <c r="D71" s="44">
        <f>SUM(D61:D70)</f>
        <v>288300</v>
      </c>
      <c r="E71" s="50"/>
      <c r="F71" s="282" t="s">
        <v>105</v>
      </c>
      <c r="G71" s="283"/>
      <c r="H71" s="284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187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76" t="s">
        <v>345</v>
      </c>
      <c r="B78" s="277"/>
      <c r="C78" s="277"/>
      <c r="D78" s="277"/>
      <c r="E78" s="277"/>
      <c r="F78" s="277"/>
      <c r="G78" s="277"/>
      <c r="H78" s="277"/>
      <c r="I78" s="278"/>
      <c r="J78" s="8"/>
      <c r="K78" s="8"/>
      <c r="L78" s="8"/>
      <c r="M78" s="8"/>
    </row>
    <row r="79" spans="1:13" ht="17.100000000000001" customHeight="1" x14ac:dyDescent="0.5">
      <c r="A79" s="279" t="s">
        <v>81</v>
      </c>
      <c r="B79" s="280"/>
      <c r="C79" s="280"/>
      <c r="D79" s="281"/>
      <c r="E79" s="43"/>
      <c r="F79" s="279" t="s">
        <v>82</v>
      </c>
      <c r="G79" s="280"/>
      <c r="H79" s="280"/>
      <c r="I79" s="281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158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186</v>
      </c>
      <c r="D81" s="136">
        <f>D76</f>
        <v>239956</v>
      </c>
      <c r="E81" s="38"/>
      <c r="F81" s="201">
        <v>1</v>
      </c>
      <c r="G81" s="39">
        <v>44228</v>
      </c>
      <c r="H81" s="1" t="s">
        <v>352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82" t="s">
        <v>106</v>
      </c>
      <c r="B91" s="283"/>
      <c r="C91" s="283"/>
      <c r="D91" s="44">
        <f>SUM(D81:D90)</f>
        <v>239956</v>
      </c>
      <c r="E91" s="50"/>
      <c r="F91" s="282" t="s">
        <v>105</v>
      </c>
      <c r="G91" s="283"/>
      <c r="H91" s="284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187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19" zoomScale="130" zoomScaleNormal="130" workbookViewId="0">
      <selection activeCell="C38" sqref="C38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99" t="s">
        <v>306</v>
      </c>
      <c r="B1" s="300"/>
      <c r="C1" s="300"/>
      <c r="D1" s="300"/>
      <c r="E1" s="301"/>
      <c r="G1" s="294" t="s">
        <v>423</v>
      </c>
      <c r="H1" s="294"/>
      <c r="I1" s="294"/>
      <c r="J1" s="294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357</v>
      </c>
      <c r="C2" s="215" t="s">
        <v>2</v>
      </c>
      <c r="D2" s="217" t="s">
        <v>84</v>
      </c>
      <c r="E2" s="217" t="s">
        <v>4</v>
      </c>
      <c r="F2" s="238"/>
      <c r="G2" s="295" t="s">
        <v>81</v>
      </c>
      <c r="H2" s="295"/>
      <c r="I2" s="295"/>
      <c r="J2" s="295"/>
      <c r="K2" s="238"/>
      <c r="L2" s="238"/>
      <c r="M2" s="238"/>
    </row>
    <row r="3" spans="1:13" x14ac:dyDescent="0.5">
      <c r="A3" s="289">
        <v>1</v>
      </c>
      <c r="B3" s="211">
        <v>44237</v>
      </c>
      <c r="C3" s="212" t="s">
        <v>358</v>
      </c>
      <c r="D3" s="209">
        <v>30000</v>
      </c>
      <c r="E3" s="287">
        <f>D4-D3</f>
        <v>-30000</v>
      </c>
      <c r="G3" s="47" t="s">
        <v>1</v>
      </c>
      <c r="H3" s="232" t="s">
        <v>6</v>
      </c>
      <c r="I3" s="47" t="s">
        <v>80</v>
      </c>
      <c r="J3" s="47" t="s">
        <v>327</v>
      </c>
      <c r="K3" s="8"/>
      <c r="L3" s="8"/>
      <c r="M3" s="8"/>
    </row>
    <row r="4" spans="1:13" x14ac:dyDescent="0.5">
      <c r="A4" s="290"/>
      <c r="B4" s="213"/>
      <c r="C4" s="214"/>
      <c r="D4" s="210"/>
      <c r="E4" s="288"/>
      <c r="G4" s="230">
        <v>1</v>
      </c>
      <c r="H4" s="233">
        <v>44262</v>
      </c>
      <c r="I4" s="1" t="s">
        <v>412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411</v>
      </c>
      <c r="J5" s="40">
        <v>300</v>
      </c>
      <c r="K5" s="8"/>
      <c r="L5" s="8"/>
      <c r="M5" s="8"/>
    </row>
    <row r="6" spans="1:13" x14ac:dyDescent="0.5">
      <c r="A6" s="289">
        <v>2</v>
      </c>
      <c r="B6" s="211">
        <v>44238</v>
      </c>
      <c r="C6" s="212" t="s">
        <v>362</v>
      </c>
      <c r="D6" s="209">
        <v>5000</v>
      </c>
      <c r="E6" s="287">
        <f>D7-D6</f>
        <v>-5000</v>
      </c>
      <c r="G6" s="230">
        <v>2</v>
      </c>
      <c r="H6" s="233">
        <v>44264</v>
      </c>
      <c r="I6" s="1" t="s">
        <v>411</v>
      </c>
      <c r="J6" s="40">
        <v>600</v>
      </c>
      <c r="K6" s="8"/>
      <c r="L6" s="8"/>
      <c r="M6" s="8"/>
    </row>
    <row r="7" spans="1:13" x14ac:dyDescent="0.5">
      <c r="A7" s="290"/>
      <c r="B7" s="213"/>
      <c r="C7" s="214"/>
      <c r="D7" s="210"/>
      <c r="E7" s="288"/>
      <c r="G7" s="230">
        <v>3</v>
      </c>
      <c r="H7" s="233">
        <v>44265</v>
      </c>
      <c r="I7" s="1" t="s">
        <v>412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411</v>
      </c>
      <c r="J8" s="40">
        <v>200</v>
      </c>
      <c r="K8" s="8"/>
      <c r="L8" s="8"/>
      <c r="M8" s="8"/>
    </row>
    <row r="9" spans="1:13" x14ac:dyDescent="0.5">
      <c r="A9" s="289">
        <v>4</v>
      </c>
      <c r="B9" s="211">
        <v>44240</v>
      </c>
      <c r="C9" s="212" t="s">
        <v>364</v>
      </c>
      <c r="D9" s="209">
        <v>3070</v>
      </c>
      <c r="E9" s="287">
        <f>D10-D9</f>
        <v>-3070</v>
      </c>
      <c r="G9" s="230">
        <v>4</v>
      </c>
      <c r="H9" s="39">
        <v>44273</v>
      </c>
      <c r="I9" s="1" t="s">
        <v>346</v>
      </c>
      <c r="J9" s="40">
        <v>1000</v>
      </c>
      <c r="K9" s="8"/>
      <c r="L9" s="8"/>
      <c r="M9" s="8"/>
    </row>
    <row r="10" spans="1:13" x14ac:dyDescent="0.5">
      <c r="A10" s="290"/>
      <c r="B10" s="213"/>
      <c r="C10" s="214"/>
      <c r="D10" s="210"/>
      <c r="E10" s="288"/>
      <c r="G10" s="230">
        <v>5</v>
      </c>
      <c r="H10" s="39">
        <v>44274</v>
      </c>
      <c r="I10" s="1" t="s">
        <v>346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>
        <v>6</v>
      </c>
      <c r="H11" s="39">
        <v>44275</v>
      </c>
      <c r="I11" s="1" t="s">
        <v>424</v>
      </c>
      <c r="J11" s="40">
        <v>500</v>
      </c>
      <c r="K11" s="8"/>
      <c r="L11" s="8"/>
      <c r="M11" s="8"/>
    </row>
    <row r="12" spans="1:13" x14ac:dyDescent="0.5">
      <c r="A12" s="289">
        <v>5</v>
      </c>
      <c r="B12" s="211">
        <v>44241</v>
      </c>
      <c r="C12" s="212" t="s">
        <v>369</v>
      </c>
      <c r="D12" s="209">
        <v>5000</v>
      </c>
      <c r="E12" s="287">
        <f>D13-D12</f>
        <v>-5000</v>
      </c>
      <c r="G12" s="256">
        <v>7</v>
      </c>
      <c r="H12" s="257">
        <v>44275</v>
      </c>
      <c r="I12" s="258" t="s">
        <v>422</v>
      </c>
      <c r="J12" s="274">
        <v>-9460</v>
      </c>
      <c r="K12" s="8"/>
      <c r="L12" s="8"/>
      <c r="M12" s="8"/>
    </row>
    <row r="13" spans="1:13" x14ac:dyDescent="0.5">
      <c r="A13" s="290"/>
      <c r="B13" s="213"/>
      <c r="C13" s="214"/>
      <c r="D13" s="210"/>
      <c r="E13" s="288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89">
        <v>6</v>
      </c>
      <c r="B15" s="211">
        <v>44246</v>
      </c>
      <c r="C15" s="212" t="s">
        <v>376</v>
      </c>
      <c r="D15" s="209">
        <v>5000</v>
      </c>
      <c r="E15" s="287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90"/>
      <c r="B16" s="213"/>
      <c r="C16" s="214"/>
      <c r="D16" s="210"/>
      <c r="E16" s="288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89">
        <v>7</v>
      </c>
      <c r="B18" s="211">
        <v>44247</v>
      </c>
      <c r="C18" s="212" t="s">
        <v>379</v>
      </c>
      <c r="D18" s="209">
        <v>5000</v>
      </c>
      <c r="E18" s="287">
        <f>D19-D18</f>
        <v>-5000</v>
      </c>
      <c r="G18" s="296" t="s">
        <v>144</v>
      </c>
      <c r="H18" s="297"/>
      <c r="I18" s="298"/>
      <c r="J18" s="44">
        <f>SUM(J4:J17)</f>
        <v>0</v>
      </c>
      <c r="K18" s="8"/>
      <c r="L18" s="8"/>
      <c r="M18" s="8"/>
    </row>
    <row r="19" spans="1:13" x14ac:dyDescent="0.5">
      <c r="A19" s="290"/>
      <c r="B19" s="213"/>
      <c r="C19" s="214"/>
      <c r="D19" s="210"/>
      <c r="E19" s="288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79" t="s">
        <v>405</v>
      </c>
      <c r="H20" s="280"/>
      <c r="I20" s="280"/>
      <c r="J20" s="281"/>
      <c r="K20" s="8"/>
      <c r="L20" s="8"/>
      <c r="M20" s="8"/>
    </row>
    <row r="21" spans="1:13" x14ac:dyDescent="0.5">
      <c r="A21" s="289">
        <v>8</v>
      </c>
      <c r="B21" s="211">
        <v>44250</v>
      </c>
      <c r="C21" s="212" t="s">
        <v>384</v>
      </c>
      <c r="D21" s="209">
        <v>600</v>
      </c>
      <c r="E21" s="287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90"/>
      <c r="B22" s="213"/>
      <c r="C22" s="214"/>
      <c r="D22" s="210"/>
      <c r="E22" s="288"/>
      <c r="G22" s="231">
        <v>1</v>
      </c>
      <c r="H22" s="233">
        <v>44257</v>
      </c>
      <c r="I22" s="1" t="s">
        <v>396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416</v>
      </c>
      <c r="J23" s="255">
        <v>-300000</v>
      </c>
      <c r="K23" s="8"/>
      <c r="L23" s="8"/>
      <c r="M23" s="8"/>
    </row>
    <row r="24" spans="1:13" x14ac:dyDescent="0.5">
      <c r="A24" s="289">
        <v>9</v>
      </c>
      <c r="B24" s="211">
        <v>44251</v>
      </c>
      <c r="C24" s="212" t="s">
        <v>385</v>
      </c>
      <c r="D24" s="209">
        <v>5000</v>
      </c>
      <c r="E24" s="287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90"/>
      <c r="B25" s="213"/>
      <c r="C25" s="214"/>
      <c r="D25" s="210"/>
      <c r="E25" s="288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89">
        <v>10</v>
      </c>
      <c r="B27" s="211">
        <v>44254</v>
      </c>
      <c r="C27" s="212" t="s">
        <v>393</v>
      </c>
      <c r="D27" s="209">
        <v>5000</v>
      </c>
      <c r="E27" s="287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90"/>
      <c r="B28" s="213"/>
      <c r="C28" s="214"/>
      <c r="D28" s="210"/>
      <c r="E28" s="288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89">
        <v>11</v>
      </c>
      <c r="B30" s="211">
        <v>44259</v>
      </c>
      <c r="C30" s="212" t="s">
        <v>400</v>
      </c>
      <c r="D30" s="209">
        <v>5000</v>
      </c>
      <c r="E30" s="287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90"/>
      <c r="B31" s="213"/>
      <c r="C31" s="214"/>
      <c r="D31" s="210"/>
      <c r="E31" s="288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89">
        <v>12</v>
      </c>
      <c r="B33" s="211">
        <v>44293</v>
      </c>
      <c r="C33" s="212" t="s">
        <v>462</v>
      </c>
      <c r="D33" s="209">
        <v>2063</v>
      </c>
      <c r="E33" s="287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90"/>
      <c r="B34" s="213">
        <v>44294</v>
      </c>
      <c r="C34" s="214" t="s">
        <v>463</v>
      </c>
      <c r="D34" s="210">
        <v>2063</v>
      </c>
      <c r="E34" s="288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89">
        <v>13</v>
      </c>
      <c r="B36" s="211"/>
      <c r="C36" s="212"/>
      <c r="D36" s="209"/>
      <c r="E36" s="287">
        <f>D37-D36</f>
        <v>0</v>
      </c>
      <c r="G36" s="282" t="s">
        <v>144</v>
      </c>
      <c r="H36" s="283"/>
      <c r="I36" s="283"/>
      <c r="J36" s="44">
        <f>SUM(J22:J35)</f>
        <v>0</v>
      </c>
      <c r="K36" s="8"/>
      <c r="L36" s="8"/>
      <c r="M36" s="8"/>
    </row>
    <row r="37" spans="1:13" x14ac:dyDescent="0.5">
      <c r="A37" s="290"/>
      <c r="B37" s="213"/>
      <c r="C37" s="214"/>
      <c r="D37" s="210"/>
      <c r="E37" s="288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89">
        <v>14</v>
      </c>
      <c r="B39" s="211"/>
      <c r="C39" s="212"/>
      <c r="D39" s="209"/>
      <c r="E39" s="287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90"/>
      <c r="B40" s="213"/>
      <c r="C40" s="214"/>
      <c r="D40" s="210"/>
      <c r="E40" s="288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89">
        <v>15</v>
      </c>
      <c r="B42" s="211"/>
      <c r="C42" s="212"/>
      <c r="D42" s="209"/>
      <c r="E42" s="287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90"/>
      <c r="B43" s="213"/>
      <c r="C43" s="214"/>
      <c r="D43" s="210"/>
      <c r="E43" s="288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91" t="s">
        <v>406</v>
      </c>
      <c r="B45" s="292"/>
      <c r="C45" s="292"/>
      <c r="D45" s="293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86"/>
      <c r="E46" s="286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407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409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408</v>
      </c>
      <c r="D49" s="249">
        <f>J18</f>
        <v>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-68670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71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76" t="s">
        <v>381</v>
      </c>
      <c r="B1" s="277"/>
      <c r="C1" s="277"/>
      <c r="D1" s="277"/>
      <c r="E1" s="277"/>
      <c r="F1" s="8"/>
      <c r="G1" s="8"/>
      <c r="H1" s="8"/>
      <c r="I1" s="8"/>
      <c r="J1" s="8"/>
    </row>
    <row r="2" spans="1:10" ht="1" customHeight="1" x14ac:dyDescent="0.5">
      <c r="A2" s="279"/>
      <c r="B2" s="280"/>
      <c r="C2" s="280"/>
      <c r="D2" s="280"/>
      <c r="E2" s="28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65" t="s">
        <v>6</v>
      </c>
      <c r="C3" s="47" t="s">
        <v>80</v>
      </c>
      <c r="D3" s="47" t="s">
        <v>386</v>
      </c>
      <c r="E3" s="47" t="s">
        <v>408</v>
      </c>
      <c r="F3" s="8"/>
      <c r="G3" s="8"/>
      <c r="H3" s="8"/>
      <c r="I3" s="8"/>
      <c r="J3" s="8"/>
    </row>
    <row r="4" spans="1:10" x14ac:dyDescent="0.5">
      <c r="A4" s="222">
        <v>0</v>
      </c>
      <c r="B4" s="39">
        <v>44248</v>
      </c>
      <c r="C4" s="135" t="s">
        <v>382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>
        <v>44251</v>
      </c>
      <c r="C5" s="1" t="s">
        <v>346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>
        <v>44254</v>
      </c>
      <c r="C6" s="1" t="s">
        <v>346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>
        <v>3</v>
      </c>
      <c r="B7" s="39">
        <v>44289</v>
      </c>
      <c r="C7" s="135" t="s">
        <v>247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22"/>
      <c r="B8" s="39"/>
      <c r="C8" s="135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266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266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66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66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67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82" t="s">
        <v>144</v>
      </c>
      <c r="B18" s="283"/>
      <c r="C18" s="283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68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69"/>
      <c r="C20" s="224" t="s">
        <v>387</v>
      </c>
      <c r="D20" s="303">
        <f>D18+E18</f>
        <v>696000</v>
      </c>
      <c r="E20" s="303"/>
      <c r="F20" s="8"/>
      <c r="G20" s="8"/>
      <c r="H20" s="8"/>
      <c r="I20" s="8"/>
      <c r="J20" s="8"/>
    </row>
    <row r="21" spans="1:10" x14ac:dyDescent="0.5">
      <c r="A21" s="8"/>
      <c r="B21" s="270"/>
      <c r="C21" s="8"/>
      <c r="D21" s="302"/>
      <c r="E21" s="302"/>
      <c r="F21" s="8"/>
      <c r="G21" s="8"/>
      <c r="H21" s="8"/>
      <c r="I21" s="8"/>
      <c r="J21" s="8"/>
    </row>
    <row r="22" spans="1:10" x14ac:dyDescent="0.5">
      <c r="A22" s="8"/>
      <c r="B22" s="270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70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70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70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70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70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70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70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70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70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70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70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70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70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70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70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70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70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70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70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70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70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70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70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70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70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70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70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70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70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70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70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70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70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70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70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70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70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70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70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70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70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70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70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70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70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70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70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70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70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70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70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70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70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70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70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70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70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70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70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70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70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70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70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70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70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70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70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70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70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70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70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70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70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70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70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70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70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70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70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70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70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70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70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70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70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70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70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70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70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70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70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70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70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70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70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70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70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70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70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70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70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70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70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70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70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70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70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70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70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70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70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70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70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70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70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70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70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70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70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70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70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70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70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70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70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70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70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70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70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70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70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70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70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70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70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70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70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70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70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70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70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70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70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70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70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70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70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70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70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70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70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70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70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70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70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70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70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70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70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70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70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70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70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70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70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70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70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70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70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70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70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70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70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70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70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70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70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70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70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70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70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70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70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70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70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70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70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70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70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70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70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70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70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70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70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70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70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70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70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70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70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70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70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70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70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70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70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70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70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70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70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70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70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70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70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70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70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70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70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70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70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70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70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70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70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70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70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70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70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70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70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70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70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70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70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70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70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70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70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70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70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70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70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70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70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70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70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70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70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70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70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70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70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70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70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70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70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70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70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70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70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70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70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70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70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70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70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70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70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70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70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70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70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70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70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70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70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70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70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70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70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70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70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70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70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13" sqref="D13"/>
    </sheetView>
  </sheetViews>
  <sheetFormatPr defaultRowHeight="14.35" x14ac:dyDescent="0.5"/>
  <cols>
    <col min="1" max="1" width="4.52734375" customWidth="1"/>
    <col min="2" max="2" width="9.1171875" style="271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76" t="s">
        <v>450</v>
      </c>
      <c r="B1" s="277"/>
      <c r="C1" s="277"/>
      <c r="D1" s="277"/>
      <c r="E1" s="277"/>
      <c r="F1" s="8"/>
      <c r="G1" s="8"/>
      <c r="H1" s="8"/>
      <c r="I1" s="8"/>
      <c r="J1" s="8"/>
    </row>
    <row r="2" spans="1:10" ht="1" customHeight="1" x14ac:dyDescent="0.5">
      <c r="A2" s="279"/>
      <c r="B2" s="280"/>
      <c r="C2" s="280"/>
      <c r="D2" s="280"/>
      <c r="E2" s="28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65" t="s">
        <v>6</v>
      </c>
      <c r="C3" s="47" t="s">
        <v>80</v>
      </c>
      <c r="D3" s="47" t="s">
        <v>386</v>
      </c>
      <c r="E3" s="47" t="s">
        <v>408</v>
      </c>
      <c r="F3" s="8"/>
      <c r="G3" s="8"/>
      <c r="H3" s="8"/>
      <c r="I3" s="8"/>
      <c r="J3" s="8"/>
    </row>
    <row r="4" spans="1:10" x14ac:dyDescent="0.5">
      <c r="A4" s="262">
        <v>0</v>
      </c>
      <c r="B4" s="39">
        <v>44282</v>
      </c>
      <c r="C4" s="1" t="s">
        <v>439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62">
        <v>1</v>
      </c>
      <c r="B5" s="39">
        <v>44288</v>
      </c>
      <c r="C5" s="1" t="s">
        <v>449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62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62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62"/>
      <c r="B8" s="266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62"/>
      <c r="B9" s="266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62"/>
      <c r="B10" s="266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62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62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66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66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67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82" t="s">
        <v>144</v>
      </c>
      <c r="B18" s="283"/>
      <c r="C18" s="283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68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69"/>
      <c r="C20" s="224" t="s">
        <v>387</v>
      </c>
      <c r="D20" s="303">
        <f>D18+E18</f>
        <v>1095000</v>
      </c>
      <c r="E20" s="303"/>
      <c r="F20" s="8"/>
      <c r="G20" s="8"/>
      <c r="H20" s="8"/>
      <c r="I20" s="8"/>
      <c r="J20" s="8"/>
    </row>
    <row r="21" spans="1:10" x14ac:dyDescent="0.5">
      <c r="A21" s="8"/>
      <c r="B21" s="270"/>
      <c r="C21" s="8"/>
      <c r="D21" s="302"/>
      <c r="E21" s="302"/>
      <c r="F21" s="8"/>
      <c r="G21" s="8"/>
      <c r="H21" s="8"/>
      <c r="I21" s="8"/>
      <c r="J21" s="8"/>
    </row>
    <row r="22" spans="1:10" x14ac:dyDescent="0.5">
      <c r="A22" s="8"/>
      <c r="B22" s="270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70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70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70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70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70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70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70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70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70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70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70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70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70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70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70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70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70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70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70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70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70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70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70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70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70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70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70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70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70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70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70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70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70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70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70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70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70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70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70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70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70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70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70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70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70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70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70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70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70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70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70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70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70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70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70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70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70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70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70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70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70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70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70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70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70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70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70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70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70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70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70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70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70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70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70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70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70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70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70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70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70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70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70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70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70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70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70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70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70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70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70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70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70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70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70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70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70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70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70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70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70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70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70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70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70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70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70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70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70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70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70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70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70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70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70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70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70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70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70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70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70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70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70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70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70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70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70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70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70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70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70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70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70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70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70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70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70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70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70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70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70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70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70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70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70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70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70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70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70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70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70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70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70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70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70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70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70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70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70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70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70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70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70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70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70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70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70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70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70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70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70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70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70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70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70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70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70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70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70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70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70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70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70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70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70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70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70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70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70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70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70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70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70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70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70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70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70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70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70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70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70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70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70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70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70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70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70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70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70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70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70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70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70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70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70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70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70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70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70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70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70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70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70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70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70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70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70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70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70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70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70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70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70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70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70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70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70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70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70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70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70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70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70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70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70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70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70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70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70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70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70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70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70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70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70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70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70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70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70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70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70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70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70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70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70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70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70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70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70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70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70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70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70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70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70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70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70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70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70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70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70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70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70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70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70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C17" sqref="C17"/>
    </sheetView>
  </sheetViews>
  <sheetFormatPr defaultRowHeight="14.35" x14ac:dyDescent="0.5"/>
  <cols>
    <col min="1" max="1" width="4.52734375" style="80" customWidth="1"/>
    <col min="2" max="2" width="9.1171875" customWidth="1"/>
    <col min="3" max="3" width="46.2343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259">
        <v>1</v>
      </c>
      <c r="B4" s="39">
        <v>44131</v>
      </c>
      <c r="C4" s="1" t="s">
        <v>157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59">
        <v>2</v>
      </c>
      <c r="B5" s="39">
        <v>44201</v>
      </c>
      <c r="C5" s="1" t="s">
        <v>283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59">
        <v>3</v>
      </c>
      <c r="B6" s="39">
        <v>44207</v>
      </c>
      <c r="C6" s="1" t="s">
        <v>310</v>
      </c>
      <c r="D6" s="40">
        <v>14000</v>
      </c>
      <c r="E6" s="38"/>
      <c r="F6" s="74">
        <v>3</v>
      </c>
      <c r="G6" s="69">
        <v>44137</v>
      </c>
      <c r="H6" s="70" t="s">
        <v>279</v>
      </c>
      <c r="I6" s="71"/>
      <c r="J6" s="8"/>
      <c r="K6" s="8"/>
      <c r="L6" s="8"/>
      <c r="M6" s="8"/>
    </row>
    <row r="7" spans="1:13" x14ac:dyDescent="0.5">
      <c r="A7" s="259">
        <v>4</v>
      </c>
      <c r="B7" s="39">
        <v>44228</v>
      </c>
      <c r="C7" s="1" t="s">
        <v>348</v>
      </c>
      <c r="D7" s="40">
        <v>171500</v>
      </c>
      <c r="E7" s="38"/>
      <c r="F7" s="74"/>
      <c r="G7" s="69"/>
      <c r="H7" s="75" t="s">
        <v>159</v>
      </c>
      <c r="I7" s="40"/>
      <c r="J7" s="8"/>
      <c r="K7" s="8"/>
      <c r="L7" s="8"/>
      <c r="M7" s="8"/>
    </row>
    <row r="8" spans="1:13" x14ac:dyDescent="0.5">
      <c r="A8" s="259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181</v>
      </c>
      <c r="I8" s="40"/>
      <c r="J8" s="8"/>
      <c r="K8" s="8"/>
      <c r="L8" s="8"/>
      <c r="M8" s="8"/>
    </row>
    <row r="9" spans="1:13" x14ac:dyDescent="0.5">
      <c r="A9" s="259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349</v>
      </c>
      <c r="I9" s="40">
        <v>24500</v>
      </c>
      <c r="J9" s="8"/>
      <c r="K9" s="8"/>
      <c r="L9" s="8"/>
      <c r="M9" s="8"/>
    </row>
    <row r="10" spans="1:13" x14ac:dyDescent="0.5">
      <c r="A10" s="259">
        <v>5</v>
      </c>
      <c r="B10" s="39">
        <v>44236</v>
      </c>
      <c r="C10" s="1" t="s">
        <v>356</v>
      </c>
      <c r="D10" s="40"/>
      <c r="E10" s="38"/>
      <c r="F10" s="74">
        <v>6</v>
      </c>
      <c r="G10" s="69">
        <v>44196</v>
      </c>
      <c r="H10" s="1" t="s">
        <v>278</v>
      </c>
      <c r="I10" s="40">
        <v>300000</v>
      </c>
      <c r="J10" s="8"/>
      <c r="K10" s="8"/>
      <c r="L10" s="8"/>
      <c r="M10" s="8"/>
    </row>
    <row r="11" spans="1:13" x14ac:dyDescent="0.5">
      <c r="A11" s="259">
        <v>6</v>
      </c>
      <c r="B11" s="39">
        <v>44245</v>
      </c>
      <c r="C11" s="1" t="s">
        <v>374</v>
      </c>
      <c r="D11" s="40">
        <v>64500</v>
      </c>
      <c r="E11" s="38"/>
      <c r="F11" s="74"/>
      <c r="G11" s="69">
        <v>44224</v>
      </c>
      <c r="H11" s="1" t="s">
        <v>341</v>
      </c>
      <c r="I11" s="40">
        <v>56000</v>
      </c>
      <c r="J11" s="8"/>
      <c r="K11" s="8"/>
      <c r="L11" s="8"/>
      <c r="M11" s="8"/>
    </row>
    <row r="12" spans="1:13" x14ac:dyDescent="0.5">
      <c r="A12" s="259">
        <v>7</v>
      </c>
      <c r="B12" s="39">
        <v>44278</v>
      </c>
      <c r="C12" s="1" t="s">
        <v>437</v>
      </c>
      <c r="D12" s="40">
        <v>209000</v>
      </c>
      <c r="E12" s="38"/>
      <c r="F12" s="74"/>
      <c r="G12" s="39"/>
      <c r="H12" s="1" t="s">
        <v>340</v>
      </c>
      <c r="I12" s="40">
        <v>63000</v>
      </c>
      <c r="J12" s="8"/>
      <c r="K12" s="8"/>
      <c r="L12" s="8"/>
      <c r="M12" s="8"/>
    </row>
    <row r="13" spans="1:13" x14ac:dyDescent="0.5">
      <c r="A13" s="264">
        <v>8</v>
      </c>
      <c r="B13" s="39">
        <v>44288</v>
      </c>
      <c r="C13" s="1" t="s">
        <v>454</v>
      </c>
      <c r="D13" s="40">
        <v>20000</v>
      </c>
      <c r="E13" s="38"/>
      <c r="F13" s="205">
        <v>7</v>
      </c>
      <c r="G13" s="39">
        <v>44228</v>
      </c>
      <c r="H13" s="1" t="s">
        <v>350</v>
      </c>
      <c r="I13" s="40"/>
      <c r="J13" s="8"/>
      <c r="K13" s="8"/>
      <c r="L13" s="8"/>
      <c r="M13" s="8"/>
    </row>
    <row r="14" spans="1:13" x14ac:dyDescent="0.5">
      <c r="A14" s="259"/>
      <c r="B14" s="39"/>
      <c r="C14" s="1"/>
      <c r="D14" s="40"/>
      <c r="E14" s="38"/>
      <c r="F14" s="74">
        <v>8</v>
      </c>
      <c r="G14" s="39">
        <v>44256</v>
      </c>
      <c r="H14" s="1" t="s">
        <v>392</v>
      </c>
      <c r="I14" s="40">
        <v>64500</v>
      </c>
      <c r="J14" s="8"/>
      <c r="K14" s="8"/>
      <c r="L14" s="8"/>
      <c r="M14" s="8"/>
    </row>
    <row r="15" spans="1:13" x14ac:dyDescent="0.5">
      <c r="A15" s="259"/>
      <c r="B15" s="1"/>
      <c r="C15" s="1"/>
      <c r="D15" s="40"/>
      <c r="E15" s="38"/>
      <c r="F15" s="231">
        <v>9</v>
      </c>
      <c r="G15" s="39">
        <v>44256</v>
      </c>
      <c r="H15" s="1" t="s">
        <v>441</v>
      </c>
      <c r="I15" s="40">
        <v>151000</v>
      </c>
      <c r="J15" s="8"/>
      <c r="K15" s="8"/>
      <c r="L15" s="8"/>
      <c r="M15" s="8"/>
    </row>
    <row r="16" spans="1:13" x14ac:dyDescent="0.5">
      <c r="A16" s="259"/>
      <c r="B16" s="1"/>
      <c r="C16" s="1"/>
      <c r="D16" s="40"/>
      <c r="E16" s="38"/>
      <c r="F16" s="231">
        <v>10</v>
      </c>
      <c r="G16" s="39">
        <v>44286</v>
      </c>
      <c r="H16" s="1" t="s">
        <v>446</v>
      </c>
      <c r="I16" s="40">
        <v>20000</v>
      </c>
      <c r="J16" s="8"/>
      <c r="K16" s="8"/>
      <c r="L16" s="8"/>
      <c r="M16" s="8"/>
    </row>
    <row r="17" spans="1:13" x14ac:dyDescent="0.5">
      <c r="A17" s="259"/>
      <c r="B17" s="1"/>
      <c r="C17" s="1"/>
      <c r="D17" s="40"/>
      <c r="E17" s="38"/>
      <c r="F17" s="231">
        <v>11</v>
      </c>
      <c r="G17" s="39">
        <v>44289</v>
      </c>
      <c r="H17" s="1" t="s">
        <v>456</v>
      </c>
      <c r="I17" s="40">
        <v>58000</v>
      </c>
      <c r="J17" s="8"/>
      <c r="K17" s="8"/>
      <c r="L17" s="8"/>
      <c r="M17" s="8"/>
    </row>
    <row r="18" spans="1:13" x14ac:dyDescent="0.5">
      <c r="A18" s="272"/>
      <c r="B18" s="1"/>
      <c r="C18" s="1"/>
      <c r="D18" s="40"/>
      <c r="E18" s="38"/>
      <c r="F18" s="272"/>
      <c r="G18" s="39"/>
      <c r="H18" s="1"/>
      <c r="I18" s="40"/>
      <c r="J18" s="8"/>
      <c r="K18" s="8"/>
      <c r="L18" s="8"/>
      <c r="M18" s="8"/>
    </row>
    <row r="19" spans="1:13" x14ac:dyDescent="0.5">
      <c r="A19" s="272"/>
      <c r="B19" s="1"/>
      <c r="C19" s="1"/>
      <c r="D19" s="40"/>
      <c r="E19" s="38"/>
      <c r="F19" s="272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59"/>
      <c r="B20" s="1"/>
      <c r="C20" s="1"/>
      <c r="D20" s="40"/>
      <c r="E20" s="38"/>
      <c r="F20" s="74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96" t="s">
        <v>106</v>
      </c>
      <c r="B21" s="297"/>
      <c r="C21" s="297"/>
      <c r="D21" s="44">
        <f>SUM(D4:D20)</f>
        <v>737500</v>
      </c>
      <c r="E21" s="50"/>
      <c r="F21" s="296" t="s">
        <v>105</v>
      </c>
      <c r="G21" s="297"/>
      <c r="H21" s="298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8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8"/>
      <c r="B24" s="53"/>
      <c r="C24" s="54" t="s">
        <v>187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8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8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453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167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168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244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319</v>
      </c>
      <c r="D9" s="40">
        <v>40000</v>
      </c>
      <c r="E9" s="38"/>
      <c r="F9" s="144">
        <v>6</v>
      </c>
      <c r="G9" s="69">
        <v>44182</v>
      </c>
      <c r="H9" s="1" t="s">
        <v>245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415</v>
      </c>
      <c r="D10" s="40">
        <v>2000</v>
      </c>
      <c r="E10" s="38"/>
      <c r="F10" s="147">
        <v>7</v>
      </c>
      <c r="G10" s="69">
        <v>44183</v>
      </c>
      <c r="H10" s="1" t="s">
        <v>246</v>
      </c>
      <c r="I10" s="40">
        <v>37000</v>
      </c>
      <c r="J10" s="8"/>
      <c r="K10" s="8"/>
      <c r="L10" s="8"/>
      <c r="M10" s="8"/>
    </row>
    <row r="11" spans="1:13" x14ac:dyDescent="0.5">
      <c r="A11" s="260">
        <v>8</v>
      </c>
      <c r="B11" s="39">
        <v>44294</v>
      </c>
      <c r="C11" s="1" t="s">
        <v>461</v>
      </c>
      <c r="D11" s="40">
        <v>1100</v>
      </c>
      <c r="E11" s="38"/>
      <c r="F11" s="188">
        <v>8</v>
      </c>
      <c r="G11" s="39">
        <v>44217</v>
      </c>
      <c r="H11" s="1" t="s">
        <v>331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398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>
        <v>10</v>
      </c>
      <c r="G13" s="39">
        <v>44288</v>
      </c>
      <c r="H13" s="1" t="s">
        <v>452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>
        <v>11</v>
      </c>
      <c r="G14" s="39">
        <v>44289</v>
      </c>
      <c r="H14" s="1" t="s">
        <v>455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96" t="s">
        <v>106</v>
      </c>
      <c r="B17" s="297"/>
      <c r="C17" s="297"/>
      <c r="D17" s="44">
        <f>SUM(D4:D16)</f>
        <v>284100</v>
      </c>
      <c r="E17" s="50"/>
      <c r="F17" s="296" t="s">
        <v>105</v>
      </c>
      <c r="G17" s="297"/>
      <c r="H17" s="298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187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268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280</v>
      </c>
      <c r="D4" s="40">
        <v>100000</v>
      </c>
      <c r="E4" s="38"/>
      <c r="F4" s="162">
        <v>1</v>
      </c>
      <c r="G4" s="39">
        <v>44191</v>
      </c>
      <c r="H4" s="1" t="s">
        <v>241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288</v>
      </c>
      <c r="D5" s="40">
        <v>20000</v>
      </c>
      <c r="E5" s="38"/>
      <c r="F5" s="168">
        <v>2</v>
      </c>
      <c r="G5" s="39">
        <v>44203</v>
      </c>
      <c r="H5" s="1" t="s">
        <v>287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96" t="s">
        <v>106</v>
      </c>
      <c r="B14" s="297"/>
      <c r="C14" s="297"/>
      <c r="D14" s="44">
        <f>SUM(D4:D13)</f>
        <v>120000</v>
      </c>
      <c r="E14" s="50"/>
      <c r="F14" s="296" t="s">
        <v>105</v>
      </c>
      <c r="G14" s="297"/>
      <c r="H14" s="298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187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52" zoomScale="130" zoomScaleNormal="130" workbookViewId="0">
      <selection activeCell="F63" sqref="F63:I6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265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261</v>
      </c>
      <c r="D4" s="40">
        <v>200000</v>
      </c>
      <c r="E4" s="38"/>
      <c r="F4" s="160">
        <v>1</v>
      </c>
      <c r="G4" s="39">
        <v>44187</v>
      </c>
      <c r="H4" s="1" t="s">
        <v>257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316</v>
      </c>
      <c r="D5" s="40">
        <v>60000</v>
      </c>
      <c r="E5" s="38"/>
      <c r="F5" s="173">
        <v>2</v>
      </c>
      <c r="G5" s="39">
        <v>44207</v>
      </c>
      <c r="H5" s="1" t="s">
        <v>298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96" t="s">
        <v>106</v>
      </c>
      <c r="B13" s="297"/>
      <c r="C13" s="297"/>
      <c r="D13" s="44">
        <f>SUM(D4:D12)</f>
        <v>260000</v>
      </c>
      <c r="E13" s="50"/>
      <c r="F13" s="296" t="s">
        <v>105</v>
      </c>
      <c r="G13" s="297"/>
      <c r="H13" s="298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187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76" t="s">
        <v>264</v>
      </c>
      <c r="B20" s="277"/>
      <c r="C20" s="277"/>
      <c r="D20" s="277"/>
      <c r="E20" s="277"/>
      <c r="F20" s="277"/>
      <c r="G20" s="277"/>
      <c r="H20" s="277"/>
      <c r="I20" s="278"/>
      <c r="J20" s="8"/>
      <c r="K20" s="8"/>
      <c r="L20" s="8"/>
      <c r="M20" s="8"/>
    </row>
    <row r="21" spans="1:13" x14ac:dyDescent="0.5">
      <c r="A21" s="279" t="s">
        <v>81</v>
      </c>
      <c r="B21" s="280"/>
      <c r="C21" s="280"/>
      <c r="D21" s="281"/>
      <c r="E21" s="43"/>
      <c r="F21" s="279" t="s">
        <v>82</v>
      </c>
      <c r="G21" s="280"/>
      <c r="H21" s="280"/>
      <c r="I21" s="281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158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266</v>
      </c>
      <c r="D23" s="40">
        <v>45000</v>
      </c>
      <c r="E23" s="38"/>
      <c r="F23" s="161">
        <v>1</v>
      </c>
      <c r="G23" s="39">
        <v>44190</v>
      </c>
      <c r="H23" s="1" t="s">
        <v>263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267</v>
      </c>
      <c r="D24" s="40">
        <v>360000</v>
      </c>
      <c r="E24" s="38"/>
      <c r="F24" s="169">
        <v>2</v>
      </c>
      <c r="G24" s="39">
        <v>44194</v>
      </c>
      <c r="H24" s="1" t="s">
        <v>276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313</v>
      </c>
      <c r="D25" s="40">
        <v>5000</v>
      </c>
      <c r="E25" s="38"/>
      <c r="F25" s="176">
        <v>3</v>
      </c>
      <c r="G25" s="39">
        <v>44207</v>
      </c>
      <c r="H25" s="1" t="s">
        <v>303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370</v>
      </c>
      <c r="D26" s="40">
        <v>3000</v>
      </c>
      <c r="E26" s="38"/>
      <c r="F26" s="173">
        <v>4</v>
      </c>
      <c r="G26" s="39">
        <v>44228</v>
      </c>
      <c r="H26" s="1" t="s">
        <v>347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>
        <v>5</v>
      </c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96" t="s">
        <v>106</v>
      </c>
      <c r="B31" s="297"/>
      <c r="C31" s="297"/>
      <c r="D31" s="44">
        <f>SUM(D23:D30)</f>
        <v>413000</v>
      </c>
      <c r="E31" s="50"/>
      <c r="F31" s="296" t="s">
        <v>105</v>
      </c>
      <c r="G31" s="297"/>
      <c r="H31" s="298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187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76" t="s">
        <v>271</v>
      </c>
      <c r="B40" s="277"/>
      <c r="C40" s="277"/>
      <c r="D40" s="277"/>
      <c r="E40" s="277"/>
      <c r="F40" s="277"/>
      <c r="G40" s="277"/>
      <c r="H40" s="277"/>
      <c r="I40" s="278"/>
      <c r="J40" s="8"/>
      <c r="K40" s="8"/>
      <c r="L40" s="8"/>
      <c r="M40" s="8"/>
    </row>
    <row r="41" spans="1:13" x14ac:dyDescent="0.5">
      <c r="A41" s="279" t="s">
        <v>81</v>
      </c>
      <c r="B41" s="280"/>
      <c r="C41" s="280"/>
      <c r="D41" s="281"/>
      <c r="E41" s="43"/>
      <c r="F41" s="279" t="s">
        <v>82</v>
      </c>
      <c r="G41" s="280"/>
      <c r="H41" s="280"/>
      <c r="I41" s="281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158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286</v>
      </c>
      <c r="D43" s="40">
        <v>1200000</v>
      </c>
      <c r="E43" s="38"/>
      <c r="F43" s="163">
        <v>1</v>
      </c>
      <c r="G43" s="39">
        <v>44192</v>
      </c>
      <c r="H43" s="40" t="s">
        <v>272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311</v>
      </c>
      <c r="D44" s="40">
        <v>3500</v>
      </c>
      <c r="E44" s="38"/>
      <c r="F44" s="167">
        <v>2</v>
      </c>
      <c r="G44" s="39">
        <v>44194</v>
      </c>
      <c r="H44" s="1" t="s">
        <v>272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290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289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96" t="s">
        <v>106</v>
      </c>
      <c r="B55" s="297"/>
      <c r="C55" s="297"/>
      <c r="D55" s="44">
        <f>SUM(D43:D54)</f>
        <v>1203500</v>
      </c>
      <c r="E55" s="50"/>
      <c r="F55" s="296" t="s">
        <v>105</v>
      </c>
      <c r="G55" s="297"/>
      <c r="H55" s="298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187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76" t="s">
        <v>291</v>
      </c>
      <c r="B62" s="277"/>
      <c r="C62" s="277"/>
      <c r="D62" s="277"/>
      <c r="E62" s="277"/>
      <c r="F62" s="277"/>
      <c r="G62" s="277"/>
      <c r="H62" s="277"/>
      <c r="I62" s="278"/>
      <c r="J62" s="8"/>
      <c r="K62" s="8"/>
      <c r="L62" s="8"/>
      <c r="M62" s="8"/>
    </row>
    <row r="63" spans="1:13" x14ac:dyDescent="0.5">
      <c r="A63" s="279" t="s">
        <v>81</v>
      </c>
      <c r="B63" s="280"/>
      <c r="C63" s="280"/>
      <c r="D63" s="281"/>
      <c r="E63" s="43"/>
      <c r="F63" s="279" t="s">
        <v>82</v>
      </c>
      <c r="G63" s="280"/>
      <c r="H63" s="280"/>
      <c r="I63" s="281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158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294</v>
      </c>
      <c r="D65" s="40">
        <v>100000</v>
      </c>
      <c r="E65" s="38"/>
      <c r="F65" s="170">
        <v>1</v>
      </c>
      <c r="G65" s="39">
        <v>44205</v>
      </c>
      <c r="H65" s="40" t="s">
        <v>292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317</v>
      </c>
      <c r="D66" s="40">
        <v>3500</v>
      </c>
      <c r="E66" s="38"/>
      <c r="F66" s="171">
        <v>2</v>
      </c>
      <c r="G66" s="39">
        <v>44206</v>
      </c>
      <c r="H66" s="1" t="s">
        <v>293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>
        <v>3</v>
      </c>
      <c r="G67" s="39">
        <v>44309</v>
      </c>
      <c r="H67" s="1" t="s">
        <v>473</v>
      </c>
      <c r="I67" s="40">
        <v>17000</v>
      </c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96" t="s">
        <v>106</v>
      </c>
      <c r="B73" s="297"/>
      <c r="C73" s="297"/>
      <c r="D73" s="44">
        <f>SUM(D65:D72)</f>
        <v>103500</v>
      </c>
      <c r="E73" s="50"/>
      <c r="F73" s="296" t="s">
        <v>105</v>
      </c>
      <c r="G73" s="297"/>
      <c r="H73" s="298"/>
      <c r="I73" s="44">
        <f>SUM(I65:I72)</f>
        <v>120500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187</v>
      </c>
      <c r="D76" s="58">
        <f>I73</f>
        <v>120500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-17000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76" t="s">
        <v>363</v>
      </c>
      <c r="B80" s="277"/>
      <c r="C80" s="277"/>
      <c r="D80" s="277"/>
      <c r="E80" s="277"/>
      <c r="F80" s="277"/>
      <c r="G80" s="277"/>
      <c r="H80" s="277"/>
      <c r="I80" s="278"/>
      <c r="J80" s="8"/>
      <c r="K80" s="8"/>
      <c r="L80" s="8"/>
      <c r="M80" s="8"/>
    </row>
    <row r="81" spans="1:13" x14ac:dyDescent="0.5">
      <c r="A81" s="279" t="s">
        <v>81</v>
      </c>
      <c r="B81" s="280"/>
      <c r="C81" s="280"/>
      <c r="D81" s="281"/>
      <c r="E81" s="43"/>
      <c r="F81" s="279" t="s">
        <v>82</v>
      </c>
      <c r="G81" s="280"/>
      <c r="H81" s="280"/>
      <c r="I81" s="281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158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320</v>
      </c>
      <c r="D83" s="40">
        <v>20000</v>
      </c>
      <c r="E83" s="38"/>
      <c r="F83" s="183">
        <v>1</v>
      </c>
      <c r="G83" s="39">
        <v>44209</v>
      </c>
      <c r="H83" s="40" t="s">
        <v>292</v>
      </c>
      <c r="I83" s="40">
        <v>20000</v>
      </c>
      <c r="J83" s="8"/>
      <c r="K83" s="8"/>
      <c r="L83" s="8"/>
      <c r="M83" s="8"/>
    </row>
    <row r="84" spans="1:13" x14ac:dyDescent="0.5">
      <c r="A84" s="259">
        <v>2</v>
      </c>
      <c r="B84" s="39">
        <v>44277</v>
      </c>
      <c r="C84" s="1" t="s">
        <v>435</v>
      </c>
      <c r="D84" s="40">
        <v>100000</v>
      </c>
      <c r="E84" s="38"/>
      <c r="F84" s="183">
        <v>2</v>
      </c>
      <c r="G84" s="39">
        <v>44277</v>
      </c>
      <c r="H84" s="1" t="s">
        <v>429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96" t="s">
        <v>106</v>
      </c>
      <c r="B91" s="297"/>
      <c r="C91" s="297"/>
      <c r="D91" s="44">
        <f>SUM(D83:D90)</f>
        <v>120000</v>
      </c>
      <c r="E91" s="50"/>
      <c r="F91" s="296" t="s">
        <v>105</v>
      </c>
      <c r="G91" s="297"/>
      <c r="H91" s="298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187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2021-04-23T18:14:26Z</dcterms:modified>
</cp:coreProperties>
</file>