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F906A30D-FF66-4932-A14B-CF80BB62D47C}" xr6:coauthVersionLast="46" xr6:coauthVersionMax="46" xr10:uidLastSave="{00000000-0000-0000-0000-000000000000}"/>
  <bookViews>
    <workbookView xWindow="-93" yWindow="-93" windowWidth="25786" windowHeight="13986" tabRatio="820" activeTab="15" xr2:uid="{B2A19E3B-6786-4ED5-96A6-D1A6BAD18668}"/>
  </bookViews>
  <sheets>
    <sheet name="BOFC" sheetId="4" r:id="rId1"/>
    <sheet name="KhanJee" sheetId="15" r:id="rId2"/>
    <sheet name="Najeeb New" sheetId="27" r:id="rId3"/>
    <sheet name="Sister" sheetId="28" r:id="rId4"/>
    <sheet name="UlemaAsmat" sheetId="30" r:id="rId5"/>
    <sheet name="Sunny Babar" sheetId="13" r:id="rId6"/>
    <sheet name="Mazhar" sheetId="11" r:id="rId7"/>
    <sheet name="Jhangir" sheetId="22" r:id="rId8"/>
    <sheet name="Kamil" sheetId="21" r:id="rId9"/>
    <sheet name="Shehzad" sheetId="12" r:id="rId10"/>
    <sheet name="Farooq" sheetId="14" r:id="rId11"/>
    <sheet name="Old Record" sheetId="2" r:id="rId12"/>
    <sheet name="MDiary" sheetId="19" r:id="rId13"/>
    <sheet name="Diary Najeeb" sheetId="17" r:id="rId14"/>
    <sheet name="Mehboob Boobi" sheetId="18" r:id="rId15"/>
    <sheet name="GT Calc" sheetId="24" r:id="rId16"/>
    <sheet name="Sheet1" sheetId="29" r:id="rId17"/>
  </sheets>
  <definedNames>
    <definedName name="_xlnm.Print_Area" localSheetId="11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4" l="1"/>
  <c r="J18" i="27"/>
  <c r="I30" i="29"/>
  <c r="E18" i="30"/>
  <c r="D18" i="30"/>
  <c r="I197" i="4"/>
  <c r="D200" i="4" s="1"/>
  <c r="D175" i="4"/>
  <c r="D197" i="4" s="1"/>
  <c r="D199" i="4" s="1"/>
  <c r="E19" i="29"/>
  <c r="F19" i="24"/>
  <c r="C15" i="24"/>
  <c r="C16" i="24"/>
  <c r="C11" i="24"/>
  <c r="C8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D49" i="27"/>
  <c r="I165" i="4"/>
  <c r="D168" i="4" s="1"/>
  <c r="D18" i="28"/>
  <c r="E18" i="28"/>
  <c r="C3" i="24"/>
  <c r="I91" i="15"/>
  <c r="D94" i="15" s="1"/>
  <c r="I133" i="4"/>
  <c r="D136" i="4" s="1"/>
  <c r="I91" i="21"/>
  <c r="D94" i="21" s="1"/>
  <c r="D91" i="21"/>
  <c r="D93" i="21" s="1"/>
  <c r="D20" i="30" l="1"/>
  <c r="C5" i="24" s="1"/>
  <c r="D202" i="4"/>
  <c r="C2" i="24" s="1"/>
  <c r="E45" i="27"/>
  <c r="D48" i="27" s="1"/>
  <c r="D52" i="27" s="1"/>
  <c r="C17" i="24" s="1"/>
  <c r="D20" i="28"/>
  <c r="C4" i="24" s="1"/>
  <c r="D96" i="21"/>
  <c r="C12" i="24" s="1"/>
  <c r="I73" i="21" l="1"/>
  <c r="D76" i="21" s="1"/>
  <c r="D73" i="21"/>
  <c r="D75" i="21" s="1"/>
  <c r="D78" i="21" l="1"/>
  <c r="I71" i="15" l="1"/>
  <c r="D74" i="15" s="1"/>
  <c r="I105" i="4" l="1"/>
  <c r="D108" i="4" s="1"/>
  <c r="I55" i="21" l="1"/>
  <c r="D58" i="21" s="1"/>
  <c r="D55" i="21"/>
  <c r="D57" i="21" s="1"/>
  <c r="D60" i="21" l="1"/>
  <c r="C9" i="24" s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C7" i="24" s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21" i="13"/>
  <c r="D24" i="13" s="1"/>
  <c r="D21" i="13"/>
  <c r="D23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6" i="13"/>
  <c r="C6" i="24" s="1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5" i="4" s="1"/>
  <c r="D167" i="4" s="1"/>
  <c r="D170" i="4" s="1"/>
  <c r="F114" i="2"/>
  <c r="E114" i="2"/>
  <c r="C19" i="24" l="1"/>
  <c r="I14" i="24" s="1"/>
  <c r="E4" i="29" s="1"/>
  <c r="E20" i="29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H184" authorId="0" shapeId="0" xr:uid="{C8619189-472A-4C64-90E9-FF84EEF8303D}">
      <text>
        <r>
          <rPr>
            <b/>
            <sz val="9"/>
            <color indexed="81"/>
            <rFont val="Tahoma"/>
            <charset val="1"/>
          </rPr>
          <t>Waheed
Mazdoor ko dena hai 1200 
mere pas srf 400 the
mai ne kaha or office mai hai dedon
us ne kaha nahe
400 dediye phir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4" authorId="0" shapeId="0" xr:uid="{F7B4E718-883F-4006-8CC3-2BCED5B131C3}">
      <text>
        <r>
          <rPr>
            <b/>
            <sz val="9"/>
            <color indexed="81"/>
            <rFont val="Tahoma"/>
            <charset val="1"/>
          </rPr>
          <t>Mazhar Purchased per file 81k Total: 14,58,000/=
The current market rate is 59k
Total Amount comes to be: 105,3000/=
Rate neche araha hai speed se
23March
Lockdown
Ramadan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<sst xmlns="http://schemas.openxmlformats.org/spreadsheetml/2006/main" count="978" uniqueCount="470">
  <si>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</si>
  <si>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</si>
  <si>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</si>
  <si>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</si>
  <si>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</si>
  <si>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</si>
  <si>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</si>
  <si>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</si>
  <si>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</si>
  <si>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</si>
  <si>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</si>
  <si>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</si>
  <si>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</si>
  <si>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</si>
  <si>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</si>
  <si>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</si>
  <si>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</si>
  <si>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</si>
  <si>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</si>
  <si>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</si>
  <si>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</si>
  <si>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</si>
  <si>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</si>
  <si>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</si>
  <si>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</si>
  <si>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</si>
  <si>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</si>
  <si>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</si>
  <si>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</si>
  <si>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</si>
  <si>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</si>
  <si>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</si>
  <si>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</si>
  <si>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</si>
  <si>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</si>
  <si>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</si>
  <si>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</si>
  <si>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</si>
  <si>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</si>
  <si>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</si>
  <si>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</si>
  <si>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</si>
  <si>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</si>
  <si>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</si>
  <si>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</si>
  <si>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</si>
  <si>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</si>
  <si>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</si>
  <si>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</si>
  <si>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</si>
  <si>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</si>
  <si>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</si>
  <si>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</si>
  <si>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</si>
  <si>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</si>
  <si>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</si>
  <si>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</si>
  <si>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</si>
  <si>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</si>
  <si>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</si>
  <si>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</si>
  <si>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</si>
  <si>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</si>
  <si>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</si>
  <si>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</si>
  <si>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</si>
  <si>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</si>
  <si>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</si>
  <si>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</si>
  <si>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</si>
  <si>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</si>
  <si>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</si>
  <si>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</si>
  <si>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</si>
  <si>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</si>
  <si>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</si>
  <si>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</si>
  <si>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</si>
  <si>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</si>
  <si>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</si>
  <si>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</si>
  <si>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</si>
  <si>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</si>
  <si>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</si>
  <si>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</si>
  <si>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</si>
  <si>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</si>
  <si>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</si>
  <si>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</si>
  <si>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</si>
  <si>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</si>
  <si>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</si>
  <si>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</si>
  <si>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</si>
  <si>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</si>
  <si>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</si>
  <si>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</si>
  <si>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</si>
  <si>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</si>
  <si>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</si>
  <si>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</si>
  <si>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</si>
  <si>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</si>
  <si>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</si>
  <si>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</si>
  <si>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</si>
  <si>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</si>
  <si>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</si>
  <si>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</si>
  <si>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</si>
  <si>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</si>
  <si>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</si>
  <si>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</si>
  <si>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</si>
  <si>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</si>
  <si>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</si>
  <si>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</si>
  <si>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</si>
  <si>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</si>
  <si>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</si>
  <si>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</si>
  <si>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</si>
  <si>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</si>
  <si>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</si>
  <si>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</si>
  <si>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</si>
  <si>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</si>
  <si>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</si>
  <si>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</si>
  <si>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</si>
  <si>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</si>
  <si>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</si>
  <si>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</si>
  <si>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</si>
  <si>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</si>
  <si>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</si>
  <si>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</si>
  <si>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</si>
  <si>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</si>
  <si>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</si>
  <si>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</si>
  <si>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</si>
  <si>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</si>
  <si>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</si>
  <si>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</si>
  <si>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</si>
  <si>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</si>
  <si>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</si>
  <si>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</si>
  <si>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</si>
  <si>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</si>
  <si>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</si>
  <si>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</si>
  <si>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</si>
  <si>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</si>
  <si>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</si>
  <si>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</si>
  <si>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</si>
  <si>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</si>
  <si>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</si>
  <si>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</si>
  <si>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</si>
  <si>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</si>
  <si>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</si>
  <si>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</si>
  <si>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</si>
  <si>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</si>
  <si>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</si>
  <si>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</si>
  <si>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</si>
  <si>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</si>
  <si>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</si>
  <si>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</si>
  <si>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</si>
  <si>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</si>
  <si>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</si>
  <si>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</si>
  <si>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</si>
  <si>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</si>
  <si>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</si>
  <si>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</si>
  <si>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</si>
  <si>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</si>
  <si>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</si>
  <si>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</si>
  <si>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</si>
  <si>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</si>
  <si>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</si>
  <si>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</si>
  <si>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</si>
  <si>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</si>
  <si>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</si>
  <si>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</si>
  <si>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</si>
  <si>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</si>
  <si>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</si>
  <si>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</si>
  <si>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</si>
  <si>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</si>
  <si>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</si>
  <si>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</si>
  <si>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</si>
  <si>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</si>
  <si>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</si>
  <si>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</si>
  <si>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</si>
  <si>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</si>
  <si>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</si>
  <si>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</si>
  <si>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</si>
  <si>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</si>
  <si>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</si>
  <si>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</si>
  <si>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</si>
  <si>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</si>
  <si>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</si>
  <si>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</si>
  <si>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</si>
  <si>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</si>
  <si>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</si>
  <si>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</si>
  <si>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</si>
  <si>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</si>
  <si>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</si>
  <si>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</si>
  <si>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</si>
  <si>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</si>
  <si>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</si>
  <si>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</si>
  <si>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</si>
  <si>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</si>
  <si>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</si>
  <si>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</si>
  <si>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</si>
  <si>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</si>
  <si>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</si>
  <si>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</si>
  <si>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</si>
  <si>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</si>
  <si>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</si>
  <si>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</si>
  <si>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</si>
  <si>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</si>
  <si>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</si>
  <si>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</si>
  <si>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</si>
  <si>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</si>
  <si>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</si>
  <si>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</si>
  <si>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</si>
  <si>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</si>
  <si>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</si>
  <si>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</si>
  <si>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</si>
  <si>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</si>
  <si>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</si>
  <si>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</si>
  <si>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</si>
  <si>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</si>
  <si>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</si>
  <si>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</si>
  <si>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</si>
  <si>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</si>
  <si>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</si>
  <si>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</si>
  <si>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</si>
  <si>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</si>
  <si>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</si>
  <si>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</si>
  <si>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</si>
  <si>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</si>
  <si>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</si>
  <si>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</si>
  <si>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</si>
  <si>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</si>
  <si>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</si>
  <si>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</si>
  <si>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</si>
  <si>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</si>
  <si>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</si>
  <si>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</si>
  <si>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</si>
  <si>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</si>
  <si>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</si>
  <si>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</si>
  <si>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</si>
  <si>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</si>
  <si>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</si>
  <si>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</si>
  <si>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</si>
  <si>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</si>
  <si>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</si>
  <si>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</si>
  <si>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</si>
  <si>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</si>
  <si>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</si>
  <si>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</si>
  <si>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</si>
  <si>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</si>
  <si>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</si>
  <si>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</si>
  <si>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</si>
  <si>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</si>
  <si>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</si>
  <si>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</si>
  <si>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</si>
  <si>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</si>
  <si>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</si>
  <si>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</si>
  <si>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</si>
  <si>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</si>
  <si>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</si>
  <si>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</si>
  <si>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</si>
  <si>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</si>
  <si>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</si>
  <si>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</si>
  <si>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</si>
  <si>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</si>
  <si>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</si>
  <si>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</si>
  <si>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</si>
  <si>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</si>
  <si>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</si>
  <si>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Profit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</si>
  <si>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</si>
  <si>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</si>
  <si>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</si>
  <si>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</si>
  <si>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</si>
  <si>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</si>
  <si>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</si>
  <si>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</si>
  <si>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</si>
  <si>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</si>
  <si>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</si>
  <si>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</si>
  <si>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</si>
  <si>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</si>
  <si>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</si>
  <si>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</si>
  <si>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</si>
  <si>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</si>
  <si>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</si>
  <si>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</si>
  <si>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</si>
  <si>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</si>
  <si>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</si>
  <si>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</si>
  <si>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</si>
  <si>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</si>
  <si>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</si>
  <si>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</si>
  <si>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</si>
  <si>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</si>
  <si>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</si>
  <si>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</si>
  <si>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</si>
  <si>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</si>
  <si>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</si>
  <si>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</si>
  <si>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</si>
  <si>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</si>
  <si>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</si>
  <si>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</si>
  <si>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</si>
  <si>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</si>
  <si>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</si>
  <si>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</si>
  <si>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</si>
  <si>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</si>
  <si>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</si>
  <si>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</si>
  <si>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</si>
  <si>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Received Cash from BOFC of Sister - by hand Waheed</t>
  </si>
  <si>
    <t>20 Afghani Nan + Dahi</t>
  </si>
  <si>
    <t>KhanJee Post Paid Balance Jazz Sim + 3800 Cash</t>
  </si>
  <si>
    <t>Received</t>
  </si>
  <si>
    <t>G.Total</t>
  </si>
  <si>
    <t>Tea for guests - Anwar G16 Required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</si>
  <si>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</si>
  <si>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</si>
  <si>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</si>
  <si>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</si>
  <si>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</si>
  <si>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</si>
  <si>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</si>
  <si>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</si>
  <si>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</si>
  <si>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</si>
  <si>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</si>
  <si>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</si>
  <si>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</si>
  <si>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</si>
  <si>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</si>
  <si>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</si>
  <si>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</si>
  <si>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</si>
  <si>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</si>
  <si>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</si>
  <si>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</si>
  <si>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</si>
  <si>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</si>
  <si>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</si>
  <si>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</si>
  <si>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</si>
  <si>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</si>
  <si>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</si>
  <si>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</si>
  <si>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</si>
  <si>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</si>
  <si>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</si>
  <si>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</si>
  <si>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</si>
  <si>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</si>
  <si>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</si>
  <si>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</si>
  <si>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</si>
  <si>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</si>
  <si>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Cash Amount</t>
  </si>
  <si>
    <t>Abeer H</t>
  </si>
  <si>
    <t>Qari</t>
  </si>
  <si>
    <t>Amir Bhai</t>
  </si>
  <si>
    <t>Returned Back at 6:15pm</t>
  </si>
  <si>
    <t>Drinking Water Office 2x Canes</t>
  </si>
  <si>
    <t>Sunny Goind Home - Gave me 209k + 3x 7 marla files yesterday</t>
  </si>
  <si>
    <t>Tea For Guest</t>
  </si>
  <si>
    <t>Received 18x BWC Files at G16 Home - Time 10:00 pm night</t>
  </si>
  <si>
    <t>18x 7marla old files</t>
  </si>
  <si>
    <t>Waqas Taken - by hand of Najeeb 151k</t>
  </si>
  <si>
    <t>2x BWC 7marla</t>
  </si>
  <si>
    <t>EID + Salary</t>
  </si>
  <si>
    <t>Tea + cake biscuit for Rizwan - came for envelope - Amir Bhai</t>
  </si>
  <si>
    <t>Guests - G11 Dealer, Required Mumtaz City - Csmart city</t>
  </si>
  <si>
    <t>Waqas teken - in Office, for Imran FC to transfer to Farooq</t>
  </si>
  <si>
    <t>Guests - Contruction Inspection Consultants</t>
  </si>
  <si>
    <t>STATEMENT SHOWING INCOME &amp; EXPENDITURE OF OFFICE - APRIL, 2021</t>
  </si>
  <si>
    <t>Received Cash from Mazhar</t>
  </si>
  <si>
    <t>Ulema Asmat</t>
  </si>
  <si>
    <t>UlemaAsmat</t>
  </si>
  <si>
    <t>Mazhar taken for short return - in office Jumma k din, sunny k samne</t>
  </si>
  <si>
    <t>STATEMENT - MAZHAR</t>
  </si>
  <si>
    <t>Received 20k from Imran to clear 20k 31,march, waqas taken</t>
  </si>
  <si>
    <t>Mazhar taken for short return</t>
  </si>
  <si>
    <t>Handovered 58k Remaining from 209k of sunny - cleared</t>
  </si>
  <si>
    <t>New Project</t>
  </si>
  <si>
    <t>Drinking water Office - 2 Canes</t>
  </si>
  <si>
    <t>Guests - waqas relatives</t>
  </si>
  <si>
    <t>PTCL Call center Calls</t>
  </si>
  <si>
    <t>Received Cash from Mazhar at Office</t>
  </si>
  <si>
    <t>Office Electricity Bill - Paid with easypaisa</t>
  </si>
  <si>
    <t>Received Bill amount from Khanjee + VXR Fuel 500</t>
  </si>
  <si>
    <t>Guests - Mazhar client</t>
  </si>
  <si>
    <t>Tea for Guest - Ehsan + Construction specialist</t>
  </si>
  <si>
    <t>Boobi - Guests 2x Tea</t>
  </si>
  <si>
    <t>3x More Tea + 2x Kawa</t>
  </si>
  <si>
    <t>Guests Anwar Lala</t>
  </si>
  <si>
    <t>Remain</t>
  </si>
  <si>
    <t>Recovery</t>
  </si>
  <si>
    <t xml:space="preserve">Waheed - for Mazdoor </t>
  </si>
  <si>
    <t>Waheed Told - Nimo and Roti for aftari</t>
  </si>
  <si>
    <t>Taken 17k</t>
  </si>
  <si>
    <t>Nestle Water for sab</t>
  </si>
  <si>
    <t>BOFC - in the new park g16</t>
  </si>
  <si>
    <t>Handovered Waheed - Sab told</t>
  </si>
  <si>
    <t>BOFC Balance</t>
  </si>
  <si>
    <t>Purchased Greenachre Forms - to close for BOFC - Najeeb</t>
  </si>
  <si>
    <t>Greenacre File</t>
  </si>
  <si>
    <t>Photo NIC print for Greenacre Files BOFC Najeeb</t>
  </si>
  <si>
    <t>Hanovered 5k to Ibtesam - he said Kamil told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</si>
</sst>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2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1" borderId="4" xfId="0" applyFont="1" applyFill="1" applyBorder="1" applyAlignment="1">
      <alignment horizontal="center" vertical="center"/>
    </xf>
    <xf numFmtId="167" fontId="10" fillId="11" borderId="4" xfId="0" applyNumberFormat="1" applyFont="1" applyFill="1" applyBorder="1" applyAlignment="1">
      <alignment horizontal="center" vertical="center"/>
    </xf>
    <xf numFmtId="3" fontId="10" fillId="11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2" borderId="27" xfId="0" applyFont="1" applyFill="1" applyBorder="1" applyAlignment="1">
      <alignment horizontal="center"/>
    </xf>
    <xf numFmtId="3" fontId="1" fillId="12" borderId="28" xfId="0" applyNumberFormat="1" applyFont="1" applyFill="1" applyBorder="1" applyAlignment="1">
      <alignment horizontal="center"/>
    </xf>
    <xf numFmtId="0" fontId="10" fillId="12" borderId="29" xfId="0" applyFont="1" applyFill="1" applyBorder="1"/>
    <xf numFmtId="3" fontId="10" fillId="12" borderId="30" xfId="0" applyNumberFormat="1" applyFont="1" applyFill="1" applyBorder="1" applyAlignment="1">
      <alignment horizontal="center"/>
    </xf>
    <xf numFmtId="0" fontId="10" fillId="12" borderId="31" xfId="0" applyFont="1" applyFill="1" applyBorder="1"/>
    <xf numFmtId="3" fontId="10" fillId="12" borderId="32" xfId="0" applyNumberFormat="1" applyFont="1" applyFill="1" applyBorder="1" applyAlignment="1">
      <alignment horizontal="center"/>
    </xf>
    <xf numFmtId="0" fontId="10" fillId="12" borderId="33" xfId="0" applyFont="1" applyFill="1" applyBorder="1"/>
    <xf numFmtId="3" fontId="10" fillId="12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8" xfId="0" applyNumberFormat="1" applyFont="1" applyBorder="1"/>
    <xf numFmtId="165" fontId="10" fillId="3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/>
    <xf numFmtId="165" fontId="0" fillId="3" borderId="0" xfId="0" applyNumberFormat="1" applyFill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5" fillId="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1" xfId="0" applyFont="1" applyBorder="1"/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6" fillId="13" borderId="24" xfId="0" applyFont="1" applyFill="1" applyBorder="1" applyAlignment="1">
      <alignment horizontal="center" vertical="center"/>
    </xf>
    <xf numFmtId="0" fontId="16" fillId="13" borderId="25" xfId="0" applyFont="1" applyFill="1" applyBorder="1" applyAlignment="1">
      <alignment horizontal="center" vertical="center"/>
    </xf>
    <xf numFmtId="0" fontId="16" fillId="13" borderId="26" xfId="0" applyFont="1" applyFill="1" applyBorder="1" applyAlignment="1">
      <alignment horizontal="center" vertical="center"/>
    </xf>
    <xf numFmtId="3" fontId="0" fillId="3" borderId="19" xfId="0" applyNumberFormat="1" applyFill="1" applyBorder="1" applyAlignment="1">
      <alignment horizontal="center"/>
    </xf>
    <xf numFmtId="3" fontId="1" fillId="11" borderId="2" xfId="0" applyNumberFormat="1" applyFont="1" applyFill="1" applyBorder="1" applyAlignment="1">
      <alignment horizontal="center" vertical="center"/>
    </xf>
    <xf numFmtId="3" fontId="1" fillId="11" borderId="5" xfId="0" applyNumberFormat="1" applyFont="1" applyFill="1" applyBorder="1" applyAlignment="1">
      <alignment horizontal="center" vertical="center"/>
    </xf>
    <xf numFmtId="3" fontId="1" fillId="11" borderId="3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7"/>
  <sheetViews>
    <sheetView topLeftCell="A179" zoomScale="133" zoomScaleNormal="120" workbookViewId="0">
      <selection activeCell="H194" sqref="H19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6.05859375" customWidth="1"/>
    <col min="9" max="9" width="9.17578125" customWidth="1"/>
  </cols>
  <sheetData>
    <row r="1" spans="1:14" ht="37.6" customHeight="1" x14ac:dyDescent="0.5">
      <c r="A1" s="267" t="s">
        <v>101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  <c r="N1" s="8"/>
    </row>
    <row r="2" spans="1:14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186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73" t="s">
        <v>106</v>
      </c>
      <c r="B34" s="274"/>
      <c r="C34" s="274"/>
      <c r="D34" s="44">
        <f>SUM(D4:D33)</f>
        <v>457640</v>
      </c>
      <c r="E34" s="50"/>
      <c r="F34" s="273" t="s">
        <v>105</v>
      </c>
      <c r="G34" s="274"/>
      <c r="H34" s="275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187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189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67" t="s">
        <v>149</v>
      </c>
      <c r="B41" s="268"/>
      <c r="C41" s="268"/>
      <c r="D41" s="268"/>
      <c r="E41" s="268"/>
      <c r="F41" s="268"/>
      <c r="G41" s="268"/>
      <c r="H41" s="268"/>
      <c r="I41" s="269"/>
      <c r="J41" s="8"/>
      <c r="K41" s="8"/>
      <c r="L41" s="8"/>
      <c r="M41" s="8"/>
      <c r="N41" s="8"/>
    </row>
    <row r="42" spans="1:14" x14ac:dyDescent="0.5">
      <c r="A42" s="270" t="s">
        <v>81</v>
      </c>
      <c r="B42" s="271"/>
      <c r="C42" s="271"/>
      <c r="D42" s="272"/>
      <c r="E42" s="43"/>
      <c r="F42" s="270" t="s">
        <v>82</v>
      </c>
      <c r="G42" s="271"/>
      <c r="H42" s="271"/>
      <c r="I42" s="272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158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186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166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169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170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173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175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179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73" t="s">
        <v>106</v>
      </c>
      <c r="B56" s="274"/>
      <c r="C56" s="274"/>
      <c r="D56" s="44">
        <f>SUM(D44:D55)</f>
        <v>302105</v>
      </c>
      <c r="E56" s="50"/>
      <c r="F56" s="273" t="s">
        <v>105</v>
      </c>
      <c r="G56" s="274"/>
      <c r="H56" s="275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187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188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76"/>
      <c r="B62" s="276"/>
      <c r="C62" s="276"/>
      <c r="D62" s="276"/>
      <c r="E62" s="276"/>
      <c r="F62" s="276"/>
      <c r="G62" s="276"/>
      <c r="H62" s="276"/>
      <c r="I62" s="276"/>
      <c r="J62" s="8"/>
      <c r="K62" s="8"/>
      <c r="L62" s="8"/>
      <c r="M62" s="8"/>
      <c r="N62" s="8"/>
    </row>
    <row r="63" spans="1:14" ht="34.75" customHeight="1" x14ac:dyDescent="0.5">
      <c r="A63" s="267" t="s">
        <v>184</v>
      </c>
      <c r="B63" s="268"/>
      <c r="C63" s="268"/>
      <c r="D63" s="268"/>
      <c r="E63" s="268"/>
      <c r="F63" s="268"/>
      <c r="G63" s="268"/>
      <c r="H63" s="268"/>
      <c r="I63" s="269"/>
      <c r="J63" s="8"/>
      <c r="K63" s="8"/>
      <c r="L63" s="8"/>
      <c r="M63" s="8"/>
      <c r="N63" s="8"/>
    </row>
    <row r="64" spans="1:14" x14ac:dyDescent="0.5">
      <c r="A64" s="270" t="s">
        <v>81</v>
      </c>
      <c r="B64" s="271"/>
      <c r="C64" s="271"/>
      <c r="D64" s="272"/>
      <c r="E64" s="43"/>
      <c r="F64" s="270" t="s">
        <v>82</v>
      </c>
      <c r="G64" s="271"/>
      <c r="H64" s="271"/>
      <c r="I64" s="272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158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186</v>
      </c>
      <c r="D66" s="136">
        <f>D61</f>
        <v>293405</v>
      </c>
      <c r="E66" s="38"/>
      <c r="F66" s="86">
        <v>1</v>
      </c>
      <c r="G66" s="39">
        <v>44166</v>
      </c>
      <c r="H66" s="1" t="s">
        <v>166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190</v>
      </c>
      <c r="D67" s="40">
        <v>15000</v>
      </c>
      <c r="E67" s="38"/>
      <c r="F67" s="142">
        <v>2</v>
      </c>
      <c r="G67" s="39">
        <v>44170</v>
      </c>
      <c r="H67" s="1" t="s">
        <v>194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190</v>
      </c>
      <c r="D68" s="40">
        <v>15000</v>
      </c>
      <c r="E68" s="38"/>
      <c r="F68" s="142">
        <v>3</v>
      </c>
      <c r="G68" s="39">
        <v>44173</v>
      </c>
      <c r="H68" s="1" t="s">
        <v>238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252</v>
      </c>
      <c r="D69" s="40">
        <v>335000</v>
      </c>
      <c r="E69" s="38"/>
      <c r="F69" s="142">
        <v>4</v>
      </c>
      <c r="G69" s="39">
        <v>44174</v>
      </c>
      <c r="H69" s="1" t="s">
        <v>240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243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253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254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256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257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16"/>
      <c r="B76" s="39"/>
      <c r="C76" s="1"/>
      <c r="D76" s="40"/>
      <c r="E76" s="38"/>
      <c r="F76" s="216"/>
      <c r="G76" s="39"/>
      <c r="H76" s="70" t="s">
        <v>295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350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73" t="s">
        <v>106</v>
      </c>
      <c r="B79" s="274"/>
      <c r="C79" s="274"/>
      <c r="D79" s="44">
        <f>SUM(D66:D78)</f>
        <v>658405</v>
      </c>
      <c r="E79" s="50"/>
      <c r="F79" s="273" t="s">
        <v>105</v>
      </c>
      <c r="G79" s="274"/>
      <c r="H79" s="275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187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67" t="s">
        <v>279</v>
      </c>
      <c r="B86" s="268"/>
      <c r="C86" s="268"/>
      <c r="D86" s="268"/>
      <c r="E86" s="268"/>
      <c r="F86" s="268"/>
      <c r="G86" s="268"/>
      <c r="H86" s="268"/>
      <c r="I86" s="269"/>
      <c r="J86" s="8"/>
      <c r="K86" s="8"/>
      <c r="L86" s="8"/>
      <c r="M86" s="8"/>
      <c r="N86" s="8"/>
    </row>
    <row r="87" spans="1:14" ht="18" customHeight="1" x14ac:dyDescent="0.5">
      <c r="A87" s="270" t="s">
        <v>81</v>
      </c>
      <c r="B87" s="271"/>
      <c r="C87" s="271"/>
      <c r="D87" s="272"/>
      <c r="E87" s="43"/>
      <c r="F87" s="270" t="s">
        <v>82</v>
      </c>
      <c r="G87" s="271"/>
      <c r="H87" s="271"/>
      <c r="I87" s="272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158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186</v>
      </c>
      <c r="D89" s="136">
        <f>D84</f>
        <v>584845</v>
      </c>
      <c r="E89" s="38"/>
      <c r="F89" s="164">
        <v>1</v>
      </c>
      <c r="G89" s="39">
        <v>44205</v>
      </c>
      <c r="H89" s="1" t="s">
        <v>293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247</v>
      </c>
      <c r="D90" s="40">
        <v>200000</v>
      </c>
      <c r="E90" s="38"/>
      <c r="F90" s="172">
        <v>2</v>
      </c>
      <c r="G90" s="39">
        <v>44206</v>
      </c>
      <c r="H90" s="1" t="s">
        <v>294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328</v>
      </c>
      <c r="D91" s="81">
        <v>21500</v>
      </c>
      <c r="E91" s="38"/>
      <c r="F91" s="185">
        <v>3</v>
      </c>
      <c r="G91" s="39">
        <v>44212</v>
      </c>
      <c r="H91" s="1" t="s">
        <v>293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333</v>
      </c>
      <c r="D92" s="81">
        <v>110000</v>
      </c>
      <c r="E92" s="38"/>
      <c r="F92" s="186">
        <v>4</v>
      </c>
      <c r="G92" s="39">
        <v>44213</v>
      </c>
      <c r="H92" s="1" t="s">
        <v>320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345</v>
      </c>
      <c r="D93" s="81">
        <v>5000</v>
      </c>
      <c r="E93" s="38"/>
      <c r="F93" s="186">
        <v>5</v>
      </c>
      <c r="G93" s="39">
        <v>44214</v>
      </c>
      <c r="H93" s="1" t="s">
        <v>321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345</v>
      </c>
      <c r="D94" s="81">
        <v>6000</v>
      </c>
      <c r="E94" s="38"/>
      <c r="F94" s="186"/>
      <c r="G94" s="39"/>
      <c r="H94" s="1" t="s">
        <v>351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345</v>
      </c>
      <c r="D95" s="40">
        <v>8000</v>
      </c>
      <c r="E95" s="38"/>
      <c r="F95" s="187">
        <v>5</v>
      </c>
      <c r="G95" s="39">
        <v>44214</v>
      </c>
      <c r="H95" s="1" t="s">
        <v>323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322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326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327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329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293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293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357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73" t="s">
        <v>106</v>
      </c>
      <c r="B105" s="274"/>
      <c r="C105" s="274"/>
      <c r="D105" s="44">
        <f>SUM(D89:D104)</f>
        <v>935345</v>
      </c>
      <c r="E105" s="50"/>
      <c r="F105" s="273" t="s">
        <v>105</v>
      </c>
      <c r="G105" s="274"/>
      <c r="H105" s="275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187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67" t="s">
        <v>336</v>
      </c>
      <c r="B112" s="268"/>
      <c r="C112" s="268"/>
      <c r="D112" s="268"/>
      <c r="E112" s="268"/>
      <c r="F112" s="268"/>
      <c r="G112" s="268"/>
      <c r="H112" s="268"/>
      <c r="I112" s="269"/>
      <c r="J112" s="8"/>
      <c r="K112" s="8"/>
      <c r="L112" s="8"/>
      <c r="M112" s="8"/>
      <c r="N112" s="8"/>
    </row>
    <row r="113" spans="1:14" ht="19.7" customHeight="1" x14ac:dyDescent="0.5">
      <c r="A113" s="270" t="s">
        <v>81</v>
      </c>
      <c r="B113" s="271"/>
      <c r="C113" s="271"/>
      <c r="D113" s="272"/>
      <c r="E113" s="43"/>
      <c r="F113" s="270" t="s">
        <v>82</v>
      </c>
      <c r="G113" s="271"/>
      <c r="H113" s="271"/>
      <c r="I113" s="272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158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186</v>
      </c>
      <c r="D115" s="136">
        <f>D110</f>
        <v>920698</v>
      </c>
      <c r="E115" s="38"/>
      <c r="F115" s="193">
        <v>1</v>
      </c>
      <c r="G115" s="39">
        <v>44236</v>
      </c>
      <c r="H115" s="1" t="s">
        <v>293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193">
        <v>1</v>
      </c>
      <c r="B116" s="39">
        <v>44228</v>
      </c>
      <c r="C116" s="1" t="s">
        <v>337</v>
      </c>
      <c r="D116" s="40">
        <v>1800</v>
      </c>
      <c r="E116" s="38"/>
      <c r="F116" s="193"/>
      <c r="G116" s="39"/>
      <c r="H116" s="1" t="s">
        <v>346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193">
        <v>2</v>
      </c>
      <c r="B117" s="39">
        <v>44236</v>
      </c>
      <c r="C117" s="1" t="s">
        <v>337</v>
      </c>
      <c r="D117" s="40">
        <v>900</v>
      </c>
      <c r="E117" s="38"/>
      <c r="F117" s="193">
        <v>2</v>
      </c>
      <c r="G117" s="39">
        <v>44238</v>
      </c>
      <c r="H117" s="1" t="s">
        <v>352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193">
        <v>3</v>
      </c>
      <c r="B118" s="39">
        <v>44238</v>
      </c>
      <c r="C118" s="1" t="s">
        <v>337</v>
      </c>
      <c r="D118" s="40">
        <v>6300</v>
      </c>
      <c r="E118" s="38"/>
      <c r="F118" s="207">
        <v>3</v>
      </c>
      <c r="G118" s="39">
        <v>44239</v>
      </c>
      <c r="H118" s="1" t="s">
        <v>356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193">
        <v>4</v>
      </c>
      <c r="B119" s="39">
        <v>44241</v>
      </c>
      <c r="C119" s="1" t="s">
        <v>416</v>
      </c>
      <c r="D119" s="40">
        <v>500000</v>
      </c>
      <c r="E119" s="38"/>
      <c r="F119" s="193">
        <v>4</v>
      </c>
      <c r="G119" s="39">
        <v>44242</v>
      </c>
      <c r="H119" s="1" t="s">
        <v>363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193">
        <v>5</v>
      </c>
      <c r="B120" s="39">
        <v>44243</v>
      </c>
      <c r="C120" s="1" t="s">
        <v>337</v>
      </c>
      <c r="D120" s="40">
        <v>2500</v>
      </c>
      <c r="E120" s="38"/>
      <c r="F120" s="193">
        <v>5</v>
      </c>
      <c r="G120" s="39">
        <v>44243</v>
      </c>
      <c r="H120" s="1" t="s">
        <v>364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193">
        <v>6</v>
      </c>
      <c r="B121" s="39">
        <v>44251</v>
      </c>
      <c r="C121" s="1" t="s">
        <v>337</v>
      </c>
      <c r="D121" s="40">
        <v>1800</v>
      </c>
      <c r="E121" s="38"/>
      <c r="F121" s="193">
        <v>6</v>
      </c>
      <c r="G121" s="39">
        <v>44245</v>
      </c>
      <c r="H121" s="1" t="s">
        <v>366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193"/>
      <c r="B122" s="39"/>
      <c r="C122" s="1"/>
      <c r="D122" s="40"/>
      <c r="E122" s="38"/>
      <c r="F122" s="193">
        <v>7</v>
      </c>
      <c r="G122" s="39">
        <v>44246</v>
      </c>
      <c r="H122" s="1" t="s">
        <v>368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193"/>
      <c r="B123" s="39"/>
      <c r="C123" s="1"/>
      <c r="D123" s="40"/>
      <c r="E123" s="38"/>
      <c r="F123" s="193"/>
      <c r="G123" s="39"/>
      <c r="H123" s="1" t="s">
        <v>371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193"/>
      <c r="B124" s="39"/>
      <c r="C124" s="1"/>
      <c r="D124" s="40"/>
      <c r="E124" s="38"/>
      <c r="F124" s="210">
        <v>8</v>
      </c>
      <c r="G124" s="39">
        <v>44248</v>
      </c>
      <c r="H124" s="1" t="s">
        <v>369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09"/>
      <c r="B125" s="39"/>
      <c r="C125" s="1"/>
      <c r="D125" s="40"/>
      <c r="E125" s="38"/>
      <c r="F125" s="209"/>
      <c r="G125" s="39"/>
      <c r="H125" s="1" t="s">
        <v>293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09"/>
      <c r="B126" s="39"/>
      <c r="C126" s="1"/>
      <c r="D126" s="40"/>
      <c r="E126" s="38"/>
      <c r="F126" s="209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12">
        <v>10</v>
      </c>
      <c r="G127" s="39">
        <v>44249</v>
      </c>
      <c r="H127" s="1" t="s">
        <v>293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12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12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193">
        <v>13</v>
      </c>
      <c r="G130" s="39">
        <v>44254</v>
      </c>
      <c r="H130" s="1" t="s">
        <v>379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380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73" t="s">
        <v>106</v>
      </c>
      <c r="B133" s="274"/>
      <c r="C133" s="274"/>
      <c r="D133" s="44">
        <f>SUM(D115:D132)</f>
        <v>1433998</v>
      </c>
      <c r="E133" s="50"/>
      <c r="F133" s="273" t="s">
        <v>105</v>
      </c>
      <c r="G133" s="274"/>
      <c r="H133" s="275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187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44.35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67" t="s">
        <v>381</v>
      </c>
      <c r="B140" s="268"/>
      <c r="C140" s="268"/>
      <c r="D140" s="268"/>
      <c r="E140" s="268"/>
      <c r="F140" s="268"/>
      <c r="G140" s="268"/>
      <c r="H140" s="268"/>
      <c r="I140" s="269"/>
      <c r="J140" s="8"/>
      <c r="K140" s="8"/>
      <c r="L140" s="8"/>
      <c r="M140" s="8"/>
      <c r="N140" s="8"/>
    </row>
    <row r="141" spans="1:14" ht="19.7" customHeight="1" x14ac:dyDescent="0.5">
      <c r="A141" s="270" t="s">
        <v>81</v>
      </c>
      <c r="B141" s="271"/>
      <c r="C141" s="271"/>
      <c r="D141" s="272"/>
      <c r="E141" s="43"/>
      <c r="F141" s="270" t="s">
        <v>82</v>
      </c>
      <c r="G141" s="271"/>
      <c r="H141" s="271"/>
      <c r="I141" s="272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158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186</v>
      </c>
      <c r="D143" s="136">
        <f>D138</f>
        <v>1431898</v>
      </c>
      <c r="E143" s="38"/>
      <c r="F143" s="215">
        <v>1</v>
      </c>
      <c r="G143" s="39">
        <v>44256</v>
      </c>
      <c r="H143" s="1" t="s">
        <v>384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15">
        <v>1</v>
      </c>
      <c r="B144" s="39">
        <v>44256</v>
      </c>
      <c r="C144" s="1" t="s">
        <v>337</v>
      </c>
      <c r="D144" s="252">
        <v>3000</v>
      </c>
      <c r="E144" s="38"/>
      <c r="F144" s="217">
        <v>2</v>
      </c>
      <c r="G144" s="39">
        <v>44258</v>
      </c>
      <c r="H144" s="1" t="s">
        <v>384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15">
        <v>2</v>
      </c>
      <c r="B145" s="39">
        <v>44261</v>
      </c>
      <c r="C145" s="1" t="s">
        <v>337</v>
      </c>
      <c r="D145" s="252">
        <v>1000</v>
      </c>
      <c r="E145" s="38"/>
      <c r="F145" s="217">
        <v>3</v>
      </c>
      <c r="G145" s="39"/>
      <c r="H145" s="1" t="s">
        <v>385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15"/>
      <c r="B146" s="39"/>
      <c r="C146" s="1" t="s">
        <v>337</v>
      </c>
      <c r="D146" s="252">
        <v>3300</v>
      </c>
      <c r="E146" s="38"/>
      <c r="F146" s="215"/>
      <c r="G146" s="39">
        <v>44260</v>
      </c>
      <c r="H146" s="1" t="s">
        <v>389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15">
        <v>3</v>
      </c>
      <c r="B147" s="39">
        <v>44262</v>
      </c>
      <c r="C147" s="1" t="s">
        <v>337</v>
      </c>
      <c r="D147" s="252">
        <v>1200</v>
      </c>
      <c r="E147" s="38"/>
      <c r="F147" s="215">
        <v>4</v>
      </c>
      <c r="G147" s="39"/>
      <c r="H147" s="1" t="s">
        <v>391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15">
        <v>4</v>
      </c>
      <c r="B148" s="39">
        <v>44264</v>
      </c>
      <c r="C148" s="1" t="s">
        <v>337</v>
      </c>
      <c r="D148" s="252">
        <v>4600</v>
      </c>
      <c r="E148" s="38"/>
      <c r="F148" s="215"/>
      <c r="G148" s="39">
        <v>44261</v>
      </c>
      <c r="H148" s="1" t="s">
        <v>392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15">
        <v>5</v>
      </c>
      <c r="B149" s="39">
        <v>44275</v>
      </c>
      <c r="C149" s="1" t="s">
        <v>337</v>
      </c>
      <c r="D149" s="40">
        <v>2900</v>
      </c>
      <c r="E149" s="38"/>
      <c r="F149" s="215">
        <v>5</v>
      </c>
      <c r="G149" s="39">
        <v>44262</v>
      </c>
      <c r="H149" s="1" t="s">
        <v>393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15">
        <v>6</v>
      </c>
      <c r="B150" s="39">
        <v>44284</v>
      </c>
      <c r="C150" s="1" t="s">
        <v>337</v>
      </c>
      <c r="D150" s="40">
        <v>700</v>
      </c>
      <c r="E150" s="38"/>
      <c r="F150" s="215">
        <v>6</v>
      </c>
      <c r="G150" s="39"/>
      <c r="H150" s="1"/>
      <c r="I150" s="40"/>
      <c r="J150" s="8"/>
      <c r="K150" s="8"/>
      <c r="L150" s="8"/>
      <c r="M150" s="8"/>
      <c r="N150" s="8"/>
    </row>
    <row r="151" spans="1:14" x14ac:dyDescent="0.5">
      <c r="A151" s="215">
        <v>7</v>
      </c>
      <c r="B151" s="39">
        <v>44286</v>
      </c>
      <c r="C151" s="1" t="s">
        <v>337</v>
      </c>
      <c r="D151" s="40">
        <v>300</v>
      </c>
      <c r="E151" s="38"/>
      <c r="F151" s="215"/>
      <c r="G151" s="39">
        <v>44263</v>
      </c>
      <c r="H151" s="1" t="s">
        <v>394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15"/>
      <c r="B152" s="39"/>
      <c r="C152" s="1"/>
      <c r="D152" s="40"/>
      <c r="E152" s="38"/>
      <c r="F152" s="219">
        <v>7</v>
      </c>
      <c r="G152" s="39">
        <v>44264</v>
      </c>
      <c r="H152" s="1" t="s">
        <v>400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15"/>
      <c r="B153" s="39"/>
      <c r="C153" s="1"/>
      <c r="D153" s="40"/>
      <c r="E153" s="38"/>
      <c r="F153" s="215">
        <v>8</v>
      </c>
      <c r="G153" s="39">
        <v>44265</v>
      </c>
      <c r="H153" s="1" t="s">
        <v>403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15"/>
      <c r="B154" s="39"/>
      <c r="C154" s="1"/>
      <c r="D154" s="40"/>
      <c r="E154" s="38"/>
      <c r="F154" s="215"/>
      <c r="G154" s="39"/>
      <c r="H154" s="1" t="s">
        <v>404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15">
        <v>9</v>
      </c>
      <c r="G155" s="39">
        <v>44274</v>
      </c>
      <c r="H155" s="143" t="s">
        <v>408</v>
      </c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15">
        <v>10</v>
      </c>
      <c r="G156" s="39">
        <v>44275</v>
      </c>
      <c r="H156" s="68" t="s">
        <v>385</v>
      </c>
      <c r="I156" s="40">
        <v>100</v>
      </c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15"/>
      <c r="G157" s="39"/>
      <c r="H157" s="1" t="s">
        <v>409</v>
      </c>
      <c r="I157" s="40">
        <v>30</v>
      </c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15">
        <v>11</v>
      </c>
      <c r="G158" s="39">
        <v>44277</v>
      </c>
      <c r="H158" s="1" t="s">
        <v>142</v>
      </c>
      <c r="I158" s="40">
        <v>60</v>
      </c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>
        <v>12</v>
      </c>
      <c r="G159" s="39">
        <v>44278</v>
      </c>
      <c r="H159" s="1" t="s">
        <v>424</v>
      </c>
      <c r="I159" s="40">
        <v>200</v>
      </c>
      <c r="J159" s="8"/>
      <c r="K159" s="8"/>
      <c r="L159" s="8"/>
      <c r="M159" s="8"/>
      <c r="N159" s="8"/>
    </row>
    <row r="160" spans="1:14" x14ac:dyDescent="0.5">
      <c r="A160" s="70"/>
      <c r="B160" s="70"/>
      <c r="C160" s="70"/>
      <c r="D160" s="71"/>
      <c r="E160" s="38"/>
      <c r="F160" s="174">
        <v>13</v>
      </c>
      <c r="G160" s="39">
        <v>44279</v>
      </c>
      <c r="H160" s="70" t="s">
        <v>426</v>
      </c>
      <c r="I160" s="71">
        <v>120</v>
      </c>
      <c r="J160" s="8"/>
      <c r="K160" s="8"/>
      <c r="L160" s="8"/>
      <c r="M160" s="8"/>
      <c r="N160" s="8"/>
    </row>
    <row r="161" spans="1:14" x14ac:dyDescent="0.5">
      <c r="A161" s="70"/>
      <c r="B161" s="70"/>
      <c r="C161" s="70"/>
      <c r="D161" s="71"/>
      <c r="E161" s="38"/>
      <c r="F161" s="174">
        <v>14</v>
      </c>
      <c r="G161" s="39">
        <v>44278</v>
      </c>
      <c r="H161" s="70" t="s">
        <v>432</v>
      </c>
      <c r="I161" s="71">
        <v>180</v>
      </c>
      <c r="J161" s="8"/>
      <c r="K161" s="8"/>
      <c r="L161" s="8"/>
      <c r="M161" s="8"/>
      <c r="N161" s="8"/>
    </row>
    <row r="162" spans="1:14" x14ac:dyDescent="0.5">
      <c r="A162" s="70"/>
      <c r="B162" s="70"/>
      <c r="C162" s="70"/>
      <c r="D162" s="71"/>
      <c r="E162" s="38"/>
      <c r="F162" s="174">
        <v>15</v>
      </c>
      <c r="G162" s="39">
        <v>44285</v>
      </c>
      <c r="H162" s="70" t="s">
        <v>433</v>
      </c>
      <c r="I162" s="71">
        <v>360</v>
      </c>
      <c r="J162" s="8"/>
      <c r="K162" s="8"/>
      <c r="L162" s="8"/>
      <c r="M162" s="8"/>
      <c r="N162" s="8"/>
    </row>
    <row r="163" spans="1:14" x14ac:dyDescent="0.5">
      <c r="A163" s="70"/>
      <c r="B163" s="70"/>
      <c r="C163" s="70"/>
      <c r="D163" s="71"/>
      <c r="E163" s="38"/>
      <c r="F163" s="174">
        <v>16</v>
      </c>
      <c r="G163" s="39">
        <v>44286</v>
      </c>
      <c r="H163" s="70" t="s">
        <v>435</v>
      </c>
      <c r="I163" s="71">
        <v>120</v>
      </c>
      <c r="J163" s="8"/>
      <c r="K163" s="8"/>
      <c r="L163" s="8"/>
      <c r="M163" s="8"/>
      <c r="N163" s="8"/>
    </row>
    <row r="164" spans="1:14" ht="14.7" thickBot="1" x14ac:dyDescent="0.55000000000000004">
      <c r="A164" s="96"/>
      <c r="B164" s="96"/>
      <c r="C164" s="96"/>
      <c r="D164" s="97"/>
      <c r="E164" s="38"/>
      <c r="F164" s="94"/>
      <c r="G164" s="95"/>
      <c r="H164" s="96"/>
      <c r="I164" s="97"/>
      <c r="J164" s="8"/>
      <c r="K164" s="8"/>
      <c r="L164" s="8"/>
      <c r="M164" s="8"/>
      <c r="N164" s="8"/>
    </row>
    <row r="165" spans="1:14" x14ac:dyDescent="0.5">
      <c r="A165" s="273" t="s">
        <v>106</v>
      </c>
      <c r="B165" s="274"/>
      <c r="C165" s="274"/>
      <c r="D165" s="44">
        <f>SUM(D143:D164)</f>
        <v>1448898</v>
      </c>
      <c r="E165" s="50"/>
      <c r="F165" s="273" t="s">
        <v>105</v>
      </c>
      <c r="G165" s="274"/>
      <c r="H165" s="275"/>
      <c r="I165" s="44">
        <f>SUM(I143:I164)</f>
        <v>2479</v>
      </c>
      <c r="J165" s="8"/>
      <c r="K165" s="8"/>
      <c r="L165" s="8"/>
      <c r="M165" s="8"/>
      <c r="N165" s="8"/>
    </row>
    <row r="166" spans="1:14" x14ac:dyDescent="0.5">
      <c r="A166" s="55"/>
      <c r="B166" s="55"/>
      <c r="C166" s="55"/>
      <c r="D166" s="56"/>
      <c r="E166" s="8"/>
      <c r="F166" s="55"/>
      <c r="G166" s="55"/>
      <c r="H166" s="55"/>
      <c r="I166" s="56"/>
      <c r="J166" s="8"/>
      <c r="K166" s="8"/>
      <c r="L166" s="8"/>
      <c r="M166" s="8"/>
      <c r="N166" s="8"/>
    </row>
    <row r="167" spans="1:14" x14ac:dyDescent="0.5">
      <c r="A167" s="53"/>
      <c r="B167" s="53"/>
      <c r="C167" s="54" t="s">
        <v>103</v>
      </c>
      <c r="D167" s="58">
        <f>D165</f>
        <v>1448898</v>
      </c>
      <c r="E167" s="8"/>
      <c r="F167" s="53"/>
      <c r="G167" s="53"/>
      <c r="H167" s="53"/>
      <c r="I167" s="53"/>
      <c r="J167" s="8"/>
      <c r="K167" s="8"/>
      <c r="L167" s="8"/>
      <c r="M167" s="8"/>
      <c r="N167" s="8"/>
    </row>
    <row r="168" spans="1:14" x14ac:dyDescent="0.5">
      <c r="A168" s="53"/>
      <c r="B168" s="53"/>
      <c r="C168" s="57" t="s">
        <v>187</v>
      </c>
      <c r="D168" s="58">
        <f>I165</f>
        <v>2479</v>
      </c>
      <c r="E168" s="8"/>
      <c r="F168" s="53"/>
      <c r="G168" s="53"/>
      <c r="H168" s="53"/>
      <c r="I168" s="53"/>
      <c r="J168" s="8"/>
      <c r="K168" s="8"/>
      <c r="L168" s="8"/>
      <c r="M168" s="8"/>
      <c r="N168" s="8"/>
    </row>
    <row r="169" spans="1:14" ht="14.7" thickBot="1" x14ac:dyDescent="0.55000000000000004">
      <c r="A169" s="8"/>
      <c r="B169" s="8"/>
      <c r="C169" s="59"/>
      <c r="D169" s="60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61" t="s">
        <v>4</v>
      </c>
      <c r="D170" s="62">
        <f>D167-D168</f>
        <v>1446419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42.7" customHeight="1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32.700000000000003" customHeight="1" x14ac:dyDescent="0.5">
      <c r="A172" s="267" t="s">
        <v>436</v>
      </c>
      <c r="B172" s="268"/>
      <c r="C172" s="268"/>
      <c r="D172" s="268"/>
      <c r="E172" s="268"/>
      <c r="F172" s="268"/>
      <c r="G172" s="268"/>
      <c r="H172" s="268"/>
      <c r="I172" s="269"/>
      <c r="J172" s="8"/>
      <c r="K172" s="8"/>
      <c r="L172" s="8"/>
      <c r="M172" s="8"/>
      <c r="N172" s="8"/>
    </row>
    <row r="173" spans="1:14" x14ac:dyDescent="0.5">
      <c r="A173" s="270" t="s">
        <v>81</v>
      </c>
      <c r="B173" s="271"/>
      <c r="C173" s="271"/>
      <c r="D173" s="272"/>
      <c r="E173" s="43"/>
      <c r="F173" s="270" t="s">
        <v>82</v>
      </c>
      <c r="G173" s="271"/>
      <c r="H173" s="271"/>
      <c r="I173" s="272"/>
      <c r="J173" s="8"/>
      <c r="K173" s="8"/>
      <c r="L173" s="8"/>
      <c r="M173" s="8"/>
      <c r="N173" s="8"/>
    </row>
    <row r="174" spans="1:14" x14ac:dyDescent="0.5">
      <c r="A174" s="47" t="s">
        <v>1</v>
      </c>
      <c r="B174" s="47" t="s">
        <v>6</v>
      </c>
      <c r="C174" s="47" t="s">
        <v>83</v>
      </c>
      <c r="D174" s="47" t="s">
        <v>84</v>
      </c>
      <c r="E174" s="48"/>
      <c r="F174" s="47" t="s">
        <v>1</v>
      </c>
      <c r="G174" s="47" t="s">
        <v>6</v>
      </c>
      <c r="H174" s="47" t="s">
        <v>158</v>
      </c>
      <c r="I174" s="47" t="s">
        <v>84</v>
      </c>
      <c r="J174" s="8"/>
      <c r="K174" s="8"/>
      <c r="L174" s="8"/>
      <c r="M174" s="8"/>
      <c r="N174" s="8"/>
    </row>
    <row r="175" spans="1:14" x14ac:dyDescent="0.5">
      <c r="A175" s="133">
        <v>0</v>
      </c>
      <c r="B175" s="134">
        <v>44287</v>
      </c>
      <c r="C175" s="135" t="s">
        <v>186</v>
      </c>
      <c r="D175" s="136">
        <f>D170</f>
        <v>1446419</v>
      </c>
      <c r="E175" s="38"/>
      <c r="F175" s="250">
        <v>1</v>
      </c>
      <c r="G175" s="39">
        <v>44291</v>
      </c>
      <c r="H175" s="1" t="s">
        <v>237</v>
      </c>
      <c r="I175" s="40">
        <v>6100</v>
      </c>
      <c r="J175" s="8"/>
      <c r="K175" s="8"/>
      <c r="L175" s="8"/>
      <c r="M175" s="8"/>
      <c r="N175" s="8"/>
    </row>
    <row r="176" spans="1:14" x14ac:dyDescent="0.5">
      <c r="A176" s="250">
        <v>1</v>
      </c>
      <c r="B176" s="39">
        <v>44297</v>
      </c>
      <c r="C176" s="1" t="s">
        <v>337</v>
      </c>
      <c r="D176" s="252">
        <v>600</v>
      </c>
      <c r="E176" s="38"/>
      <c r="F176" s="262"/>
      <c r="G176" s="39"/>
      <c r="H176" s="1" t="s">
        <v>452</v>
      </c>
      <c r="I176" s="40">
        <v>120</v>
      </c>
      <c r="J176" s="8"/>
      <c r="K176" s="8"/>
      <c r="L176" s="8"/>
      <c r="M176" s="8"/>
      <c r="N176" s="8"/>
    </row>
    <row r="177" spans="1:14" x14ac:dyDescent="0.5">
      <c r="A177" s="250"/>
      <c r="B177" s="39"/>
      <c r="C177" s="1"/>
      <c r="D177" s="252"/>
      <c r="E177" s="38"/>
      <c r="F177" s="264">
        <v>2</v>
      </c>
      <c r="G177" s="39">
        <v>44292</v>
      </c>
      <c r="H177" s="1" t="s">
        <v>446</v>
      </c>
      <c r="I177" s="40">
        <v>200</v>
      </c>
      <c r="J177" s="8"/>
      <c r="K177" s="8"/>
      <c r="L177" s="8"/>
      <c r="M177" s="8"/>
      <c r="N177" s="8"/>
    </row>
    <row r="178" spans="1:14" x14ac:dyDescent="0.5">
      <c r="A178" s="250"/>
      <c r="B178" s="39"/>
      <c r="C178" s="1"/>
      <c r="D178" s="252"/>
      <c r="E178" s="38"/>
      <c r="F178" s="264"/>
      <c r="G178" s="39"/>
      <c r="H178" s="1" t="s">
        <v>453</v>
      </c>
      <c r="I178" s="40">
        <v>90</v>
      </c>
      <c r="J178" s="8"/>
      <c r="K178" s="8"/>
      <c r="L178" s="8"/>
      <c r="M178" s="8"/>
      <c r="N178" s="8"/>
    </row>
    <row r="179" spans="1:14" x14ac:dyDescent="0.5">
      <c r="A179" s="250"/>
      <c r="B179" s="39"/>
      <c r="C179" s="1"/>
      <c r="D179" s="252"/>
      <c r="E179" s="38"/>
      <c r="F179" s="264">
        <v>3</v>
      </c>
      <c r="G179" s="39">
        <v>44293</v>
      </c>
      <c r="H179" s="1" t="s">
        <v>142</v>
      </c>
      <c r="I179" s="40">
        <v>120</v>
      </c>
      <c r="J179" s="8"/>
      <c r="K179" s="8"/>
      <c r="L179" s="8"/>
      <c r="M179" s="8"/>
      <c r="N179" s="8"/>
    </row>
    <row r="180" spans="1:14" x14ac:dyDescent="0.5">
      <c r="A180" s="250"/>
      <c r="B180" s="39"/>
      <c r="C180" s="1"/>
      <c r="D180" s="252"/>
      <c r="E180" s="38"/>
      <c r="F180" s="264">
        <v>4</v>
      </c>
      <c r="G180" s="39">
        <v>44297</v>
      </c>
      <c r="H180" s="1" t="s">
        <v>454</v>
      </c>
      <c r="I180" s="40">
        <v>60</v>
      </c>
      <c r="J180" s="8"/>
      <c r="K180" s="8"/>
      <c r="L180" s="8"/>
      <c r="M180" s="8"/>
      <c r="N180" s="8"/>
    </row>
    <row r="181" spans="1:14" x14ac:dyDescent="0.5">
      <c r="A181" s="250"/>
      <c r="B181" s="39"/>
      <c r="C181" s="1"/>
      <c r="D181" s="40"/>
      <c r="E181" s="38"/>
      <c r="F181" s="250"/>
      <c r="G181" s="39"/>
      <c r="H181" s="1" t="s">
        <v>455</v>
      </c>
      <c r="I181" s="40">
        <v>150</v>
      </c>
      <c r="J181" s="8"/>
      <c r="K181" s="8"/>
      <c r="L181" s="8"/>
      <c r="M181" s="8"/>
      <c r="N181" s="8"/>
    </row>
    <row r="182" spans="1:14" x14ac:dyDescent="0.5">
      <c r="A182" s="250"/>
      <c r="B182" s="39"/>
      <c r="C182" s="1"/>
      <c r="D182" s="40"/>
      <c r="E182" s="38"/>
      <c r="F182" s="250">
        <v>5</v>
      </c>
      <c r="G182" s="39">
        <v>44298</v>
      </c>
      <c r="H182" s="1" t="s">
        <v>12</v>
      </c>
      <c r="I182" s="40">
        <v>90</v>
      </c>
      <c r="J182" s="8"/>
      <c r="K182" s="8"/>
      <c r="L182" s="8"/>
      <c r="M182" s="8"/>
      <c r="N182" s="8"/>
    </row>
    <row r="183" spans="1:14" x14ac:dyDescent="0.5">
      <c r="A183" s="250"/>
      <c r="B183" s="39"/>
      <c r="C183" s="1"/>
      <c r="D183" s="40"/>
      <c r="E183" s="38"/>
      <c r="F183" s="250">
        <v>6</v>
      </c>
      <c r="G183" s="39">
        <v>44299</v>
      </c>
      <c r="H183" s="1" t="s">
        <v>456</v>
      </c>
      <c r="I183" s="40">
        <v>120</v>
      </c>
      <c r="J183" s="8"/>
      <c r="K183" s="8"/>
      <c r="L183" s="8"/>
      <c r="M183" s="8"/>
      <c r="N183" s="8"/>
    </row>
    <row r="184" spans="1:14" x14ac:dyDescent="0.5">
      <c r="A184" s="250"/>
      <c r="B184" s="39"/>
      <c r="C184" s="1"/>
      <c r="D184" s="40"/>
      <c r="E184" s="38"/>
      <c r="F184" s="250">
        <v>7</v>
      </c>
      <c r="G184" s="39">
        <v>44308</v>
      </c>
      <c r="H184" s="1" t="s">
        <v>459</v>
      </c>
      <c r="I184" s="40">
        <v>400</v>
      </c>
      <c r="J184" s="8"/>
      <c r="K184" s="8"/>
      <c r="L184" s="8"/>
      <c r="M184" s="8"/>
      <c r="N184" s="8"/>
    </row>
    <row r="185" spans="1:14" x14ac:dyDescent="0.5">
      <c r="A185" s="250"/>
      <c r="B185" s="39"/>
      <c r="C185" s="1"/>
      <c r="D185" s="40"/>
      <c r="E185" s="38"/>
      <c r="F185" s="250">
        <v>8</v>
      </c>
      <c r="G185" s="39">
        <v>44309</v>
      </c>
      <c r="H185" s="1" t="s">
        <v>460</v>
      </c>
      <c r="I185" s="40">
        <v>230</v>
      </c>
      <c r="J185" s="8"/>
      <c r="K185" s="8"/>
      <c r="L185" s="8"/>
      <c r="M185" s="8"/>
      <c r="N185" s="8"/>
    </row>
    <row r="186" spans="1:14" x14ac:dyDescent="0.5">
      <c r="A186" s="250"/>
      <c r="B186" s="39"/>
      <c r="C186" s="1"/>
      <c r="D186" s="40"/>
      <c r="E186" s="38"/>
      <c r="F186" s="265"/>
      <c r="G186" s="39"/>
      <c r="H186" s="266" t="s">
        <v>466</v>
      </c>
      <c r="I186" s="136">
        <v>24000</v>
      </c>
      <c r="J186" s="8"/>
      <c r="K186" s="8"/>
      <c r="L186" s="8"/>
      <c r="M186" s="8"/>
      <c r="N186" s="8"/>
    </row>
    <row r="187" spans="1:14" x14ac:dyDescent="0.5">
      <c r="A187" s="1"/>
      <c r="B187" s="1"/>
      <c r="C187" s="1"/>
      <c r="D187" s="40"/>
      <c r="E187" s="38"/>
      <c r="F187" s="250"/>
      <c r="G187" s="39"/>
      <c r="H187" s="68" t="s">
        <v>462</v>
      </c>
      <c r="I187" s="40">
        <v>60</v>
      </c>
      <c r="J187" s="8"/>
      <c r="K187" s="8"/>
      <c r="L187" s="8"/>
      <c r="M187" s="8"/>
      <c r="N187" s="8"/>
    </row>
    <row r="188" spans="1:14" x14ac:dyDescent="0.5">
      <c r="A188" s="1"/>
      <c r="B188" s="1"/>
      <c r="C188" s="1"/>
      <c r="D188" s="40"/>
      <c r="E188" s="38"/>
      <c r="F188" s="250"/>
      <c r="G188" s="39"/>
      <c r="H188" s="68" t="s">
        <v>468</v>
      </c>
      <c r="I188" s="40">
        <v>240</v>
      </c>
      <c r="J188" s="8"/>
      <c r="K188" s="8"/>
      <c r="L188" s="8"/>
      <c r="M188" s="8"/>
      <c r="N188" s="8"/>
    </row>
    <row r="189" spans="1:14" x14ac:dyDescent="0.5">
      <c r="A189" s="1"/>
      <c r="B189" s="1"/>
      <c r="C189" s="1"/>
      <c r="D189" s="40"/>
      <c r="E189" s="38"/>
      <c r="F189" s="265">
        <v>9</v>
      </c>
      <c r="G189" s="39">
        <v>44310</v>
      </c>
      <c r="H189" s="68" t="s">
        <v>463</v>
      </c>
      <c r="I189" s="40">
        <v>50000</v>
      </c>
      <c r="J189" s="8"/>
      <c r="K189" s="8"/>
      <c r="L189" s="8"/>
      <c r="M189" s="8"/>
      <c r="N189" s="8"/>
    </row>
    <row r="190" spans="1:14" x14ac:dyDescent="0.5">
      <c r="A190" s="1"/>
      <c r="B190" s="1"/>
      <c r="C190" s="1"/>
      <c r="D190" s="40"/>
      <c r="E190" s="38"/>
      <c r="F190" s="265">
        <v>10</v>
      </c>
      <c r="G190" s="39">
        <v>44311</v>
      </c>
      <c r="H190" s="1" t="s">
        <v>464</v>
      </c>
      <c r="I190" s="40">
        <v>50000</v>
      </c>
      <c r="J190" s="8"/>
      <c r="K190" s="8"/>
      <c r="L190" s="8"/>
      <c r="M190" s="8"/>
      <c r="N190" s="8"/>
    </row>
    <row r="191" spans="1:14" x14ac:dyDescent="0.5">
      <c r="A191" s="70"/>
      <c r="B191" s="70"/>
      <c r="C191" s="70"/>
      <c r="D191" s="71"/>
      <c r="E191" s="38"/>
      <c r="F191" s="174"/>
      <c r="G191" s="39"/>
      <c r="H191" s="1"/>
      <c r="I191" s="40"/>
      <c r="J191" s="8"/>
      <c r="K191" s="8"/>
      <c r="L191" s="8"/>
      <c r="M191" s="8"/>
      <c r="N191" s="8"/>
    </row>
    <row r="192" spans="1:14" x14ac:dyDescent="0.5">
      <c r="A192" s="70"/>
      <c r="B192" s="70"/>
      <c r="C192" s="70"/>
      <c r="D192" s="71"/>
      <c r="E192" s="38"/>
      <c r="F192" s="174"/>
      <c r="G192" s="39"/>
      <c r="H192" s="70"/>
      <c r="I192" s="71"/>
      <c r="J192" s="8"/>
      <c r="K192" s="8"/>
      <c r="L192" s="8"/>
      <c r="M192" s="8"/>
      <c r="N192" s="8"/>
    </row>
    <row r="193" spans="1:14" x14ac:dyDescent="0.5">
      <c r="A193" s="70"/>
      <c r="B193" s="70"/>
      <c r="C193" s="70"/>
      <c r="D193" s="71"/>
      <c r="E193" s="38"/>
      <c r="F193" s="174"/>
      <c r="G193" s="39"/>
      <c r="H193" s="70"/>
      <c r="I193" s="71"/>
      <c r="J193" s="8"/>
      <c r="K193" s="8"/>
      <c r="L193" s="8"/>
      <c r="M193" s="8"/>
      <c r="N193" s="8"/>
    </row>
    <row r="194" spans="1:14" x14ac:dyDescent="0.5">
      <c r="A194" s="70"/>
      <c r="B194" s="70"/>
      <c r="C194" s="70"/>
      <c r="D194" s="71"/>
      <c r="E194" s="38"/>
      <c r="F194" s="174"/>
      <c r="G194" s="39"/>
      <c r="H194" s="70"/>
      <c r="I194" s="71"/>
      <c r="J194" s="8"/>
      <c r="K194" s="8"/>
      <c r="L194" s="8"/>
      <c r="M194" s="8"/>
      <c r="N194" s="8"/>
    </row>
    <row r="195" spans="1:14" x14ac:dyDescent="0.5">
      <c r="A195" s="70"/>
      <c r="B195" s="70"/>
      <c r="C195" s="70"/>
      <c r="D195" s="71"/>
      <c r="E195" s="38"/>
      <c r="F195" s="174"/>
      <c r="G195" s="39"/>
      <c r="H195" s="70"/>
      <c r="I195" s="71"/>
      <c r="J195" s="8"/>
      <c r="K195" s="8"/>
      <c r="L195" s="8"/>
      <c r="M195" s="8"/>
      <c r="N195" s="8"/>
    </row>
    <row r="196" spans="1:14" ht="14.7" thickBot="1" x14ac:dyDescent="0.55000000000000004">
      <c r="A196" s="96"/>
      <c r="B196" s="96"/>
      <c r="C196" s="96"/>
      <c r="D196" s="97"/>
      <c r="E196" s="38"/>
      <c r="F196" s="94"/>
      <c r="G196" s="95"/>
      <c r="H196" s="96"/>
      <c r="I196" s="97"/>
      <c r="J196" s="8"/>
      <c r="K196" s="8"/>
      <c r="L196" s="8"/>
      <c r="M196" s="8"/>
      <c r="N196" s="8"/>
    </row>
    <row r="197" spans="1:14" x14ac:dyDescent="0.5">
      <c r="A197" s="273" t="s">
        <v>106</v>
      </c>
      <c r="B197" s="274"/>
      <c r="C197" s="274"/>
      <c r="D197" s="44">
        <f>SUM(D175:D196)</f>
        <v>1447019</v>
      </c>
      <c r="E197" s="50"/>
      <c r="F197" s="273" t="s">
        <v>105</v>
      </c>
      <c r="G197" s="274"/>
      <c r="H197" s="275"/>
      <c r="I197" s="44">
        <f>SUM(I175:I196)</f>
        <v>131980</v>
      </c>
      <c r="J197" s="8"/>
      <c r="K197" s="8"/>
      <c r="L197" s="8"/>
      <c r="M197" s="8"/>
      <c r="N197" s="8"/>
    </row>
    <row r="198" spans="1:14" x14ac:dyDescent="0.5">
      <c r="A198" s="55"/>
      <c r="B198" s="55"/>
      <c r="C198" s="55"/>
      <c r="D198" s="56"/>
      <c r="E198" s="8"/>
      <c r="F198" s="55"/>
      <c r="G198" s="55"/>
      <c r="H198" s="55"/>
      <c r="I198" s="56"/>
      <c r="J198" s="8"/>
      <c r="K198" s="8"/>
      <c r="L198" s="8"/>
      <c r="M198" s="8"/>
      <c r="N198" s="8"/>
    </row>
    <row r="199" spans="1:14" x14ac:dyDescent="0.5">
      <c r="A199" s="53"/>
      <c r="B199" s="53"/>
      <c r="C199" s="54" t="s">
        <v>103</v>
      </c>
      <c r="D199" s="58">
        <f>D197</f>
        <v>1447019</v>
      </c>
      <c r="E199" s="8"/>
      <c r="F199" s="53"/>
      <c r="G199" s="53"/>
      <c r="H199" s="53"/>
      <c r="I199" s="53"/>
      <c r="J199" s="8"/>
      <c r="K199" s="8"/>
      <c r="L199" s="8"/>
      <c r="M199" s="8"/>
      <c r="N199" s="8"/>
    </row>
    <row r="200" spans="1:14" x14ac:dyDescent="0.5">
      <c r="A200" s="53"/>
      <c r="B200" s="53"/>
      <c r="C200" s="57" t="s">
        <v>187</v>
      </c>
      <c r="D200" s="58">
        <f>I197</f>
        <v>131980</v>
      </c>
      <c r="E200" s="8"/>
      <c r="F200" s="53"/>
      <c r="G200" s="53"/>
      <c r="H200" s="53"/>
      <c r="I200" s="53"/>
      <c r="J200" s="8"/>
      <c r="K200" s="8"/>
      <c r="L200" s="8"/>
      <c r="M200" s="8"/>
      <c r="N200" s="8"/>
    </row>
    <row r="201" spans="1:14" ht="14.7" thickBot="1" x14ac:dyDescent="0.55000000000000004">
      <c r="A201" s="8"/>
      <c r="B201" s="8"/>
      <c r="C201" s="59"/>
      <c r="D201" s="60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61" t="s">
        <v>4</v>
      </c>
      <c r="D202" s="62">
        <f>D199-D200</f>
        <v>1315039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>
        <v>230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x14ac:dyDescent="0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x14ac:dyDescent="0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 x14ac:dyDescent="0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 x14ac:dyDescent="0.5">
      <c r="A434" s="8"/>
      <c r="J434" s="8"/>
      <c r="K434" s="8"/>
      <c r="L434" s="8"/>
      <c r="M434" s="8"/>
      <c r="N434" s="8"/>
    </row>
    <row r="435" spans="1:14" x14ac:dyDescent="0.5">
      <c r="J435" s="8"/>
      <c r="K435" s="8"/>
      <c r="L435" s="8"/>
      <c r="M435" s="8"/>
      <c r="N435" s="8"/>
    </row>
    <row r="436" spans="1:14" x14ac:dyDescent="0.5">
      <c r="J436" s="8"/>
      <c r="K436" s="8"/>
      <c r="L436" s="8"/>
      <c r="M436" s="8"/>
      <c r="N436" s="8"/>
    </row>
    <row r="437" spans="1:14" x14ac:dyDescent="0.5">
      <c r="J437" s="8"/>
      <c r="K437" s="8"/>
      <c r="L437" s="8"/>
      <c r="M437" s="8"/>
      <c r="N437" s="8"/>
    </row>
    <row r="438" spans="1:14" x14ac:dyDescent="0.5">
      <c r="J438" s="8"/>
      <c r="K438" s="8"/>
      <c r="L438" s="8"/>
      <c r="M438" s="8"/>
      <c r="N438" s="8"/>
    </row>
    <row r="439" spans="1:14" x14ac:dyDescent="0.5">
      <c r="J439" s="8"/>
      <c r="K439" s="8"/>
      <c r="L439" s="8"/>
      <c r="M439" s="8"/>
      <c r="N439" s="8"/>
    </row>
    <row r="440" spans="1:14" x14ac:dyDescent="0.5">
      <c r="J440" s="8"/>
      <c r="K440" s="8"/>
      <c r="L440" s="8"/>
      <c r="M440" s="8"/>
      <c r="N440" s="8"/>
    </row>
    <row r="441" spans="1:14" x14ac:dyDescent="0.5">
      <c r="J441" s="8"/>
      <c r="K441" s="8"/>
      <c r="L441" s="8"/>
      <c r="M441" s="8"/>
      <c r="N441" s="8"/>
    </row>
    <row r="442" spans="1:14" x14ac:dyDescent="0.5">
      <c r="J442" s="8"/>
      <c r="K442" s="8"/>
      <c r="L442" s="8"/>
      <c r="M442" s="8"/>
      <c r="N442" s="8"/>
    </row>
    <row r="443" spans="1:14" x14ac:dyDescent="0.5">
      <c r="J443" s="8"/>
      <c r="K443" s="8"/>
      <c r="L443" s="8"/>
      <c r="M443" s="8"/>
      <c r="N443" s="8"/>
    </row>
    <row r="444" spans="1:14" x14ac:dyDescent="0.5">
      <c r="J444" s="8"/>
      <c r="K444" s="8"/>
      <c r="L444" s="8"/>
      <c r="M444" s="8"/>
      <c r="N444" s="8"/>
    </row>
    <row r="445" spans="1:14" x14ac:dyDescent="0.5">
      <c r="J445" s="8"/>
      <c r="K445" s="8"/>
      <c r="L445" s="8"/>
      <c r="M445" s="8"/>
      <c r="N445" s="8"/>
    </row>
    <row r="446" spans="1:14" x14ac:dyDescent="0.5">
      <c r="J446" s="8"/>
      <c r="K446" s="8"/>
      <c r="L446" s="8"/>
      <c r="M446" s="8"/>
      <c r="N446" s="8"/>
    </row>
    <row r="447" spans="1:14" x14ac:dyDescent="0.5">
      <c r="J447" s="8"/>
      <c r="K447" s="8"/>
      <c r="L447" s="8"/>
      <c r="M447" s="8"/>
      <c r="N447" s="8"/>
    </row>
    <row r="448" spans="1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  <row r="894" spans="10:14" x14ac:dyDescent="0.5">
      <c r="J894" s="8"/>
      <c r="K894" s="8"/>
      <c r="L894" s="8"/>
      <c r="M894" s="8"/>
      <c r="N894" s="8"/>
    </row>
    <row r="895" spans="10:14" x14ac:dyDescent="0.5">
      <c r="J895" s="8"/>
      <c r="K895" s="8"/>
      <c r="L895" s="8"/>
      <c r="M895" s="8"/>
      <c r="N895" s="8"/>
    </row>
    <row r="896" spans="10:14" x14ac:dyDescent="0.5">
      <c r="J896" s="8"/>
      <c r="K896" s="8"/>
      <c r="L896" s="8"/>
      <c r="M896" s="8"/>
      <c r="N896" s="8"/>
    </row>
    <row r="897" spans="10:14" x14ac:dyDescent="0.5">
      <c r="J897" s="8"/>
      <c r="K897" s="8"/>
      <c r="L897" s="8"/>
      <c r="M897" s="8"/>
      <c r="N897" s="8"/>
    </row>
  </sheetData>
  <mergeCells count="36">
    <mergeCell ref="A172:I172"/>
    <mergeCell ref="A173:D173"/>
    <mergeCell ref="F173:I173"/>
    <mergeCell ref="A197:C197"/>
    <mergeCell ref="F197:H197"/>
    <mergeCell ref="A86:I86"/>
    <mergeCell ref="A87:D87"/>
    <mergeCell ref="F87:I87"/>
    <mergeCell ref="A105:C105"/>
    <mergeCell ref="F105:H105"/>
    <mergeCell ref="A62:I62"/>
    <mergeCell ref="A63:I63"/>
    <mergeCell ref="A64:D64"/>
    <mergeCell ref="F64:I64"/>
    <mergeCell ref="A79:C79"/>
    <mergeCell ref="F79:H79"/>
    <mergeCell ref="A41:I41"/>
    <mergeCell ref="A42:D42"/>
    <mergeCell ref="F42:I42"/>
    <mergeCell ref="A56:C56"/>
    <mergeCell ref="F56:H56"/>
    <mergeCell ref="F2:I2"/>
    <mergeCell ref="A1:I1"/>
    <mergeCell ref="A2:D2"/>
    <mergeCell ref="F34:H34"/>
    <mergeCell ref="A34:C34"/>
    <mergeCell ref="A112:I112"/>
    <mergeCell ref="A113:D113"/>
    <mergeCell ref="F113:I113"/>
    <mergeCell ref="A133:C133"/>
    <mergeCell ref="F133:H133"/>
    <mergeCell ref="A140:I140"/>
    <mergeCell ref="A141:D141"/>
    <mergeCell ref="F141:I141"/>
    <mergeCell ref="A165:C165"/>
    <mergeCell ref="F165:H165"/>
  </mergeCells>
  <pageMargins left="0.7" right="0.7" top="0.75" bottom="0.75" header="0.3" footer="0.3"/>
  <pageSetup paperSize="5" scale="5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156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195</v>
      </c>
      <c r="D7" s="40">
        <v>2000</v>
      </c>
      <c r="E7" s="38"/>
      <c r="F7" s="166">
        <v>4</v>
      </c>
      <c r="G7" s="69">
        <v>44148</v>
      </c>
      <c r="H7" s="1" t="s">
        <v>171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196</v>
      </c>
      <c r="D8" s="40">
        <v>1000</v>
      </c>
      <c r="E8" s="38"/>
      <c r="F8" s="166">
        <v>5</v>
      </c>
      <c r="G8" s="69">
        <v>44149</v>
      </c>
      <c r="H8" s="1" t="s">
        <v>176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272</v>
      </c>
      <c r="D9" s="40">
        <v>5000</v>
      </c>
      <c r="E9" s="38"/>
      <c r="F9" s="166">
        <v>6</v>
      </c>
      <c r="G9" s="69">
        <v>44160</v>
      </c>
      <c r="H9" s="1" t="s">
        <v>177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330</v>
      </c>
      <c r="D10" s="40">
        <v>400</v>
      </c>
      <c r="E10" s="38"/>
      <c r="F10" s="166">
        <v>7</v>
      </c>
      <c r="G10" s="69">
        <v>44161</v>
      </c>
      <c r="H10" s="1" t="s">
        <v>180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330</v>
      </c>
      <c r="D11" s="40">
        <v>360</v>
      </c>
      <c r="E11" s="38"/>
      <c r="F11" s="166">
        <v>8</v>
      </c>
      <c r="G11" s="69">
        <v>44164</v>
      </c>
      <c r="H11" s="1" t="s">
        <v>183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249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260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331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83" t="s">
        <v>106</v>
      </c>
      <c r="B18" s="284"/>
      <c r="C18" s="284"/>
      <c r="D18" s="44">
        <f>SUM(D4:D17)</f>
        <v>15210</v>
      </c>
      <c r="E18" s="50"/>
      <c r="F18" s="283" t="s">
        <v>105</v>
      </c>
      <c r="G18" s="284"/>
      <c r="H18" s="285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187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160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162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3" t="s">
        <v>106</v>
      </c>
      <c r="B7" s="284"/>
      <c r="C7" s="284"/>
      <c r="D7" s="44">
        <f>SUM(D4:D6)</f>
        <v>0</v>
      </c>
      <c r="E7" s="50"/>
      <c r="F7" s="283" t="s">
        <v>105</v>
      </c>
      <c r="G7" s="284"/>
      <c r="H7" s="285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308" t="s">
        <v>5</v>
      </c>
      <c r="B1" s="309"/>
      <c r="C1" s="309"/>
      <c r="D1" s="15" t="s">
        <v>20</v>
      </c>
      <c r="E1" s="310" t="s">
        <v>0</v>
      </c>
      <c r="F1" s="310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13">
        <v>3</v>
      </c>
      <c r="B5" s="314">
        <v>44063</v>
      </c>
      <c r="C5" s="315" t="s">
        <v>9</v>
      </c>
      <c r="D5" s="316"/>
      <c r="E5" s="317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13"/>
      <c r="B6" s="314"/>
      <c r="C6" s="315"/>
      <c r="D6" s="316"/>
      <c r="E6" s="317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13">
        <v>4</v>
      </c>
      <c r="B7" s="314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13"/>
      <c r="B8" s="314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13">
        <v>6</v>
      </c>
      <c r="B10" s="314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13"/>
      <c r="B11" s="314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14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14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295" t="s">
        <v>57</v>
      </c>
      <c r="B16" s="295"/>
      <c r="C16" s="295"/>
      <c r="D16" s="296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297"/>
      <c r="B17" s="297"/>
      <c r="C17" s="297"/>
      <c r="D17" s="298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308" t="s">
        <v>5</v>
      </c>
      <c r="B19" s="309"/>
      <c r="C19" s="309"/>
      <c r="D19" s="13" t="s">
        <v>19</v>
      </c>
      <c r="E19" s="310" t="s">
        <v>0</v>
      </c>
      <c r="F19" s="310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302">
        <v>12</v>
      </c>
      <c r="B22" s="299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303"/>
      <c r="B23" s="300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304"/>
      <c r="B24" s="301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302">
        <v>13</v>
      </c>
      <c r="B25" s="299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304"/>
      <c r="B26" s="301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302">
        <v>14</v>
      </c>
      <c r="B27" s="299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304"/>
      <c r="B28" s="301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302">
        <v>15</v>
      </c>
      <c r="B29" s="299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303"/>
      <c r="B30" s="300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303"/>
      <c r="B31" s="300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304"/>
      <c r="B32" s="301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302">
        <v>16</v>
      </c>
      <c r="B33" s="299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303"/>
      <c r="B34" s="300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303"/>
      <c r="B35" s="300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303"/>
      <c r="B36" s="300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304"/>
      <c r="B37" s="301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302">
        <v>17</v>
      </c>
      <c r="B38" s="299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303"/>
      <c r="B39" s="300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304"/>
      <c r="B40" s="301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302">
        <v>18</v>
      </c>
      <c r="B41" s="299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304"/>
      <c r="B42" s="301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302">
        <v>19</v>
      </c>
      <c r="B43" s="299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304"/>
      <c r="B44" s="301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302">
        <v>20</v>
      </c>
      <c r="B45" s="299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304"/>
      <c r="B46" s="301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302">
        <v>21</v>
      </c>
      <c r="B47" s="299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303"/>
      <c r="B48" s="300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303"/>
      <c r="B49" s="300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303"/>
      <c r="B50" s="300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304"/>
      <c r="B51" s="301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302">
        <v>22</v>
      </c>
      <c r="B52" s="299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304"/>
      <c r="B53" s="301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302">
        <v>23</v>
      </c>
      <c r="B54" s="299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303"/>
      <c r="B55" s="300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303"/>
      <c r="B56" s="300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303"/>
      <c r="B57" s="300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302">
        <v>27</v>
      </c>
      <c r="B61" s="299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304"/>
      <c r="B62" s="301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302">
        <v>29</v>
      </c>
      <c r="B64" s="299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304"/>
      <c r="B65" s="301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11" t="s">
        <v>65</v>
      </c>
      <c r="D71" s="312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302">
        <v>37</v>
      </c>
      <c r="B72" s="299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304"/>
      <c r="B73" s="301"/>
      <c r="C73" s="311" t="s">
        <v>75</v>
      </c>
      <c r="D73" s="312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295" t="s">
        <v>57</v>
      </c>
      <c r="B75" s="295"/>
      <c r="C75" s="295"/>
      <c r="D75" s="296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297"/>
      <c r="B76" s="297"/>
      <c r="C76" s="297"/>
      <c r="D76" s="298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308" t="s">
        <v>5</v>
      </c>
      <c r="B78" s="309"/>
      <c r="C78" s="309"/>
      <c r="D78" s="15" t="s">
        <v>69</v>
      </c>
      <c r="E78" s="310" t="s">
        <v>0</v>
      </c>
      <c r="F78" s="310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302">
        <v>39</v>
      </c>
      <c r="B80" s="299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303"/>
      <c r="B81" s="300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303"/>
      <c r="B82" s="300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303"/>
      <c r="B83" s="300"/>
      <c r="C83" s="305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303"/>
      <c r="B84" s="300"/>
      <c r="C84" s="306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303"/>
      <c r="B85" s="300"/>
      <c r="C85" s="306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304"/>
      <c r="B86" s="301"/>
      <c r="C86" s="307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302">
        <v>41</v>
      </c>
      <c r="B88" s="299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304"/>
      <c r="B89" s="301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302">
        <v>44</v>
      </c>
      <c r="B92" s="299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303"/>
      <c r="B93" s="300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303"/>
      <c r="B94" s="300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304"/>
      <c r="B95" s="301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295" t="s">
        <v>57</v>
      </c>
      <c r="B114" s="295"/>
      <c r="C114" s="295"/>
      <c r="D114" s="296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297"/>
      <c r="B115" s="297"/>
      <c r="C115" s="297"/>
      <c r="D115" s="298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  <mergeCell ref="A16:D17"/>
    <mergeCell ref="B61:B62"/>
    <mergeCell ref="A61:A62"/>
    <mergeCell ref="B64:B65"/>
    <mergeCell ref="A64:A65"/>
    <mergeCell ref="B41:B42"/>
    <mergeCell ref="A41:A42"/>
    <mergeCell ref="B33:B37"/>
    <mergeCell ref="A7:A8"/>
    <mergeCell ref="B7:B8"/>
    <mergeCell ref="A10:A11"/>
    <mergeCell ref="B10:B11"/>
    <mergeCell ref="B12:B13"/>
    <mergeCell ref="A1:C1"/>
    <mergeCell ref="E1:F1"/>
    <mergeCell ref="A5:A6"/>
    <mergeCell ref="B5:B6"/>
    <mergeCell ref="C5:C6"/>
    <mergeCell ref="D5:D6"/>
    <mergeCell ref="E5:E6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</mergeCells>
  <pageMargins left="0.25" right="0.25" top="0.75" bottom="0.75" header="0.3" footer="0.3"/>
  <pageSetup scale="73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18" t="s">
        <v>267</v>
      </c>
      <c r="B1" s="318"/>
      <c r="C1" s="318"/>
      <c r="D1" s="318"/>
    </row>
    <row r="2" spans="1:4" ht="19.95" customHeight="1" x14ac:dyDescent="0.5">
      <c r="A2" s="146" t="s">
        <v>1</v>
      </c>
      <c r="B2" s="149" t="s">
        <v>198</v>
      </c>
      <c r="C2" s="151" t="s">
        <v>199</v>
      </c>
      <c r="D2" s="156" t="s">
        <v>248</v>
      </c>
    </row>
    <row r="3" spans="1:4" x14ac:dyDescent="0.5">
      <c r="A3" s="150">
        <v>1</v>
      </c>
      <c r="B3" s="153">
        <v>44167</v>
      </c>
      <c r="C3" s="152" t="s">
        <v>247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247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251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283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344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359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374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387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197</v>
      </c>
    </row>
    <row r="2" spans="1:4" ht="19.95" customHeight="1" thickTop="1" x14ac:dyDescent="0.5">
      <c r="A2" s="104" t="s">
        <v>1</v>
      </c>
      <c r="B2" s="105" t="s">
        <v>198</v>
      </c>
      <c r="C2" s="106"/>
      <c r="D2" s="105" t="s">
        <v>199</v>
      </c>
    </row>
    <row r="3" spans="1:4" ht="17.7" customHeight="1" x14ac:dyDescent="0.5">
      <c r="A3" s="107">
        <v>1</v>
      </c>
      <c r="B3" s="319">
        <v>44123</v>
      </c>
      <c r="C3" s="108"/>
      <c r="D3" s="109" t="s">
        <v>200</v>
      </c>
    </row>
    <row r="4" spans="1:4" x14ac:dyDescent="0.5">
      <c r="A4" s="110"/>
      <c r="B4" s="320"/>
      <c r="C4" s="111"/>
      <c r="D4" s="112" t="s">
        <v>201</v>
      </c>
    </row>
    <row r="5" spans="1:4" x14ac:dyDescent="0.5">
      <c r="A5" s="110"/>
      <c r="B5" s="320"/>
      <c r="C5" s="111"/>
      <c r="D5" s="113" t="s">
        <v>202</v>
      </c>
    </row>
    <row r="6" spans="1:4" x14ac:dyDescent="0.5">
      <c r="A6" s="110"/>
      <c r="B6" s="320"/>
      <c r="C6" s="111"/>
      <c r="D6" s="113" t="s">
        <v>203</v>
      </c>
    </row>
    <row r="7" spans="1:4" x14ac:dyDescent="0.5">
      <c r="A7" s="110"/>
      <c r="B7" s="320"/>
      <c r="C7" s="111"/>
      <c r="D7" s="113" t="s">
        <v>204</v>
      </c>
    </row>
    <row r="8" spans="1:4" x14ac:dyDescent="0.5">
      <c r="A8" s="110"/>
      <c r="B8" s="320"/>
      <c r="C8" s="111"/>
      <c r="D8" s="113" t="s">
        <v>205</v>
      </c>
    </row>
    <row r="9" spans="1:4" x14ac:dyDescent="0.5">
      <c r="A9" s="110"/>
      <c r="B9" s="320"/>
      <c r="C9" s="111"/>
      <c r="D9" s="113" t="s">
        <v>206</v>
      </c>
    </row>
    <row r="10" spans="1:4" x14ac:dyDescent="0.5">
      <c r="A10" s="110"/>
      <c r="B10" s="320"/>
      <c r="C10" s="111"/>
      <c r="D10" s="113" t="s">
        <v>207</v>
      </c>
    </row>
    <row r="11" spans="1:4" x14ac:dyDescent="0.5">
      <c r="A11" s="110"/>
      <c r="B11" s="320"/>
      <c r="C11" s="111"/>
      <c r="D11" s="113" t="s">
        <v>208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209</v>
      </c>
    </row>
    <row r="14" spans="1:4" x14ac:dyDescent="0.5">
      <c r="A14" s="110"/>
      <c r="B14" s="114"/>
      <c r="C14" s="115"/>
      <c r="D14" s="113" t="s">
        <v>210</v>
      </c>
    </row>
    <row r="15" spans="1:4" x14ac:dyDescent="0.5">
      <c r="A15" s="110"/>
      <c r="B15" s="114"/>
      <c r="C15" s="115"/>
      <c r="D15" s="113" t="s">
        <v>211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21">
        <v>44124</v>
      </c>
      <c r="C17" s="108"/>
      <c r="D17" s="122" t="s">
        <v>200</v>
      </c>
    </row>
    <row r="18" spans="1:4" x14ac:dyDescent="0.5">
      <c r="A18" s="123"/>
      <c r="B18" s="321"/>
      <c r="C18" s="124"/>
      <c r="D18" s="125" t="s">
        <v>212</v>
      </c>
    </row>
    <row r="19" spans="1:4" x14ac:dyDescent="0.5">
      <c r="A19" s="123"/>
      <c r="B19" s="321"/>
      <c r="C19" s="124"/>
      <c r="D19" s="125" t="s">
        <v>213</v>
      </c>
    </row>
    <row r="20" spans="1:4" x14ac:dyDescent="0.5">
      <c r="A20" s="123"/>
      <c r="B20" s="321"/>
      <c r="C20" s="124"/>
      <c r="D20" s="125" t="s">
        <v>214</v>
      </c>
    </row>
    <row r="21" spans="1:4" x14ac:dyDescent="0.5">
      <c r="A21" s="123"/>
      <c r="B21" s="321"/>
      <c r="C21" s="124"/>
      <c r="D21" s="125" t="s">
        <v>204</v>
      </c>
    </row>
    <row r="22" spans="1:4" x14ac:dyDescent="0.5">
      <c r="A22" s="123"/>
      <c r="B22" s="321"/>
      <c r="C22" s="124"/>
      <c r="D22" s="125" t="s">
        <v>215</v>
      </c>
    </row>
    <row r="23" spans="1:4" x14ac:dyDescent="0.5">
      <c r="A23" s="123"/>
      <c r="B23" s="321"/>
      <c r="C23" s="124"/>
      <c r="D23" s="125" t="s">
        <v>216</v>
      </c>
    </row>
    <row r="24" spans="1:4" x14ac:dyDescent="0.5">
      <c r="A24" s="123"/>
      <c r="B24" s="321"/>
      <c r="C24" s="124"/>
      <c r="D24" s="125" t="s">
        <v>217</v>
      </c>
    </row>
    <row r="25" spans="1:4" x14ac:dyDescent="0.5">
      <c r="A25" s="123"/>
      <c r="B25" s="124"/>
      <c r="C25" s="124"/>
      <c r="D25" s="126" t="s">
        <v>218</v>
      </c>
    </row>
    <row r="26" spans="1:4" x14ac:dyDescent="0.5">
      <c r="A26" s="123"/>
      <c r="B26" s="114">
        <v>44140</v>
      </c>
      <c r="C26" s="124"/>
      <c r="D26" s="125" t="s">
        <v>219</v>
      </c>
    </row>
    <row r="27" spans="1:4" x14ac:dyDescent="0.5">
      <c r="A27" s="123"/>
      <c r="B27" s="124"/>
      <c r="C27" s="124"/>
      <c r="D27" s="125" t="s">
        <v>220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22">
        <v>44126</v>
      </c>
      <c r="C29" s="108"/>
      <c r="D29" s="122" t="s">
        <v>221</v>
      </c>
    </row>
    <row r="30" spans="1:4" x14ac:dyDescent="0.5">
      <c r="A30" s="123"/>
      <c r="B30" s="321"/>
      <c r="C30" s="124"/>
      <c r="D30" s="125" t="s">
        <v>222</v>
      </c>
    </row>
    <row r="31" spans="1:4" x14ac:dyDescent="0.5">
      <c r="A31" s="123"/>
      <c r="B31" s="321"/>
      <c r="C31" s="124"/>
      <c r="D31" s="125" t="s">
        <v>223</v>
      </c>
    </row>
    <row r="32" spans="1:4" x14ac:dyDescent="0.5">
      <c r="A32" s="123"/>
      <c r="B32" s="321"/>
      <c r="C32" s="124"/>
      <c r="D32" s="125" t="s">
        <v>224</v>
      </c>
    </row>
    <row r="33" spans="1:4" x14ac:dyDescent="0.5">
      <c r="A33" s="123"/>
      <c r="B33" s="321"/>
      <c r="C33" s="124"/>
      <c r="D33" s="125" t="s">
        <v>225</v>
      </c>
    </row>
    <row r="34" spans="1:4" x14ac:dyDescent="0.5">
      <c r="A34" s="123"/>
      <c r="B34" s="321"/>
      <c r="C34" s="124"/>
      <c r="D34" s="125" t="s">
        <v>226</v>
      </c>
    </row>
    <row r="35" spans="1:4" x14ac:dyDescent="0.5">
      <c r="A35" s="123"/>
      <c r="B35" s="321"/>
      <c r="C35" s="124"/>
      <c r="D35" s="125" t="s">
        <v>227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22"/>
      <c r="C37" s="108"/>
      <c r="D37" s="122"/>
    </row>
    <row r="38" spans="1:4" x14ac:dyDescent="0.5">
      <c r="A38" s="123"/>
      <c r="B38" s="321"/>
      <c r="C38" s="124"/>
      <c r="D38" s="125"/>
    </row>
    <row r="39" spans="1:4" x14ac:dyDescent="0.5">
      <c r="A39" s="123"/>
      <c r="B39" s="321"/>
      <c r="C39" s="124"/>
      <c r="D39" s="125"/>
    </row>
    <row r="40" spans="1:4" x14ac:dyDescent="0.5">
      <c r="A40" s="123"/>
      <c r="B40" s="321"/>
      <c r="C40" s="124"/>
      <c r="D40" s="125"/>
    </row>
    <row r="41" spans="1:4" x14ac:dyDescent="0.5">
      <c r="A41" s="123"/>
      <c r="B41" s="321"/>
      <c r="C41" s="124"/>
      <c r="D41" s="125"/>
    </row>
    <row r="42" spans="1:4" x14ac:dyDescent="0.5">
      <c r="A42" s="123"/>
      <c r="B42" s="321"/>
      <c r="C42" s="124"/>
      <c r="D42" s="125"/>
    </row>
    <row r="43" spans="1:4" x14ac:dyDescent="0.5">
      <c r="A43" s="123"/>
      <c r="B43" s="321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228</v>
      </c>
    </row>
    <row r="46" spans="1:4" x14ac:dyDescent="0.5">
      <c r="A46" s="123"/>
      <c r="B46" s="132">
        <v>44162</v>
      </c>
      <c r="C46" s="124"/>
      <c r="D46" s="125" t="s">
        <v>229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160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242</v>
      </c>
      <c r="D4" s="40">
        <v>30000</v>
      </c>
      <c r="E4" s="38"/>
      <c r="F4" s="141">
        <v>1</v>
      </c>
      <c r="G4" s="39">
        <v>44177</v>
      </c>
      <c r="H4" s="1" t="s">
        <v>241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250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3" t="s">
        <v>106</v>
      </c>
      <c r="B7" s="284"/>
      <c r="C7" s="284"/>
      <c r="D7" s="44">
        <f>SUM(D4:D6)</f>
        <v>50000</v>
      </c>
      <c r="E7" s="50"/>
      <c r="F7" s="283" t="s">
        <v>105</v>
      </c>
      <c r="G7" s="284"/>
      <c r="H7" s="285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N21"/>
  <sheetViews>
    <sheetView tabSelected="1" zoomScale="145" zoomScaleNormal="145" workbookViewId="0">
      <selection activeCell="I7" sqref="I7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6.76171875" customWidth="1"/>
    <col min="6" max="6" width="13.703125" style="72" customWidth="1"/>
    <col min="7" max="7" width="2.703125" customWidth="1"/>
    <col min="8" max="8" width="9" customWidth="1"/>
    <col min="9" max="9" width="9.17578125" customWidth="1"/>
    <col min="10" max="10" width="8.9375" style="72"/>
    <col min="11" max="12" width="8.87890625" style="72"/>
    <col min="13" max="13" width="11.8203125" customWidth="1"/>
    <col min="14" max="14" width="8.9375" style="72"/>
  </cols>
  <sheetData>
    <row r="2" spans="2:14" x14ac:dyDescent="0.5">
      <c r="B2" s="84" t="s">
        <v>31</v>
      </c>
      <c r="C2" s="179">
        <f>BOFC!D202</f>
        <v>1315039</v>
      </c>
      <c r="E2" t="s">
        <v>307</v>
      </c>
      <c r="F2" s="72">
        <v>425000</v>
      </c>
      <c r="H2" s="72"/>
    </row>
    <row r="3" spans="2:14" x14ac:dyDescent="0.5">
      <c r="B3" s="84" t="s">
        <v>304</v>
      </c>
      <c r="C3" s="179">
        <f>KhanJee!D96</f>
        <v>456</v>
      </c>
      <c r="E3" t="s">
        <v>178</v>
      </c>
      <c r="F3" s="72">
        <v>30000</v>
      </c>
    </row>
    <row r="4" spans="2:14" x14ac:dyDescent="0.5">
      <c r="B4" s="84" t="s">
        <v>422</v>
      </c>
      <c r="C4" s="179">
        <f>Sister!D20</f>
        <v>696000</v>
      </c>
      <c r="E4" t="s">
        <v>258</v>
      </c>
      <c r="F4" s="72">
        <v>2850</v>
      </c>
    </row>
    <row r="5" spans="2:14" x14ac:dyDescent="0.5">
      <c r="B5" s="84" t="s">
        <v>439</v>
      </c>
      <c r="C5" s="179">
        <f>UlemaAsmat!D20</f>
        <v>1095000</v>
      </c>
    </row>
    <row r="6" spans="2:14" x14ac:dyDescent="0.5">
      <c r="B6" t="s">
        <v>275</v>
      </c>
      <c r="C6" s="72">
        <f>'Sunny Babar'!D26</f>
        <v>0</v>
      </c>
    </row>
    <row r="7" spans="2:14" x14ac:dyDescent="0.5">
      <c r="B7" t="s">
        <v>302</v>
      </c>
      <c r="C7" s="72">
        <f>Kamil!D36</f>
        <v>0</v>
      </c>
      <c r="E7" t="s">
        <v>467</v>
      </c>
      <c r="F7" s="72">
        <v>12000</v>
      </c>
    </row>
    <row r="8" spans="2:14" x14ac:dyDescent="0.5">
      <c r="B8" t="s">
        <v>303</v>
      </c>
      <c r="C8" s="72">
        <f>Kamil!D18</f>
        <v>0</v>
      </c>
    </row>
    <row r="9" spans="2:14" ht="15.7" x14ac:dyDescent="0.55000000000000004">
      <c r="B9" t="s">
        <v>271</v>
      </c>
      <c r="C9" s="72">
        <f>Kamil!D60</f>
        <v>-5000</v>
      </c>
      <c r="E9" t="s">
        <v>430</v>
      </c>
      <c r="F9" s="72">
        <v>117000</v>
      </c>
      <c r="H9" s="180"/>
      <c r="I9" s="181"/>
    </row>
    <row r="10" spans="2:14" x14ac:dyDescent="0.5">
      <c r="B10" t="s">
        <v>305</v>
      </c>
      <c r="C10" s="72">
        <f>Kamil!D78</f>
        <v>-17000</v>
      </c>
      <c r="E10" t="s">
        <v>428</v>
      </c>
      <c r="F10" s="72">
        <v>1053000</v>
      </c>
    </row>
    <row r="11" spans="2:14" x14ac:dyDescent="0.5">
      <c r="B11" t="s">
        <v>112</v>
      </c>
      <c r="C11" s="72">
        <f>Shehzad!D23</f>
        <v>0</v>
      </c>
      <c r="K11" s="72">
        <v>507</v>
      </c>
      <c r="N11" s="179"/>
    </row>
    <row r="12" spans="2:14" x14ac:dyDescent="0.5">
      <c r="B12" t="s">
        <v>316</v>
      </c>
      <c r="C12" s="72">
        <f>Kamil!D96</f>
        <v>0</v>
      </c>
      <c r="J12" s="189" t="s">
        <v>358</v>
      </c>
      <c r="K12" s="72">
        <v>493</v>
      </c>
    </row>
    <row r="13" spans="2:14" x14ac:dyDescent="0.5">
      <c r="E13" s="72"/>
      <c r="J13" s="189" t="s">
        <v>358</v>
      </c>
      <c r="K13" s="72">
        <v>720</v>
      </c>
    </row>
    <row r="14" spans="2:14" ht="15.7" x14ac:dyDescent="0.55000000000000004">
      <c r="B14" t="s">
        <v>174</v>
      </c>
      <c r="C14" s="72">
        <f>Mazhar!D22</f>
        <v>-15</v>
      </c>
      <c r="H14" s="180" t="s">
        <v>4</v>
      </c>
      <c r="I14" s="181">
        <f>C19-F19</f>
        <v>507960</v>
      </c>
    </row>
    <row r="15" spans="2:14" x14ac:dyDescent="0.5">
      <c r="B15" t="s">
        <v>121</v>
      </c>
      <c r="C15" s="72">
        <f>Farooq!D12</f>
        <v>-3000</v>
      </c>
      <c r="K15" s="72">
        <v>572</v>
      </c>
    </row>
    <row r="16" spans="2:14" x14ac:dyDescent="0.5">
      <c r="B16" t="s">
        <v>306</v>
      </c>
      <c r="C16" s="72">
        <f>'Mehboob Boobi'!D12</f>
        <v>0</v>
      </c>
    </row>
    <row r="17" spans="2:12" x14ac:dyDescent="0.5">
      <c r="B17" s="84" t="s">
        <v>304</v>
      </c>
      <c r="C17" s="179">
        <f>'Najeeb New'!D52</f>
        <v>-68670</v>
      </c>
      <c r="E17" s="84" t="s">
        <v>362</v>
      </c>
      <c r="F17" s="179">
        <v>865000</v>
      </c>
    </row>
    <row r="18" spans="2:12" x14ac:dyDescent="0.5">
      <c r="C18" s="232"/>
    </row>
    <row r="19" spans="2:12" x14ac:dyDescent="0.5">
      <c r="B19" s="241" t="s">
        <v>144</v>
      </c>
      <c r="C19" s="242">
        <f>SUM(C2:C18)</f>
        <v>3012810</v>
      </c>
      <c r="D19" s="241"/>
      <c r="E19" s="241" t="s">
        <v>144</v>
      </c>
      <c r="F19" s="242">
        <f>SUM(F2:F18)</f>
        <v>2504850</v>
      </c>
      <c r="K19" s="72">
        <v>956</v>
      </c>
      <c r="L19" s="72" t="s">
        <v>407</v>
      </c>
    </row>
    <row r="21" spans="2:12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D4:I30"/>
  <sheetViews>
    <sheetView topLeftCell="A2" zoomScale="130" zoomScaleNormal="130" workbookViewId="0">
      <selection activeCell="E16" sqref="E16"/>
    </sheetView>
  </sheetViews>
  <sheetFormatPr defaultRowHeight="14.35" x14ac:dyDescent="0.5"/>
  <cols>
    <col min="4" max="4" width="14.64453125" customWidth="1"/>
    <col min="5" max="5" width="15.9375" customWidth="1"/>
    <col min="8" max="8" width="18.46875" customWidth="1"/>
  </cols>
  <sheetData>
    <row r="4" spans="4:8" x14ac:dyDescent="0.5">
      <c r="D4" s="84" t="s">
        <v>465</v>
      </c>
      <c r="E4" s="179">
        <f>'GT Calc'!I14</f>
        <v>507960</v>
      </c>
      <c r="F4" s="84"/>
      <c r="G4" s="84"/>
      <c r="H4" s="179"/>
    </row>
    <row r="5" spans="4:8" x14ac:dyDescent="0.5">
      <c r="E5" s="72"/>
    </row>
    <row r="6" spans="4:8" x14ac:dyDescent="0.5">
      <c r="D6" t="s">
        <v>419</v>
      </c>
      <c r="E6" s="72">
        <v>0</v>
      </c>
      <c r="H6" s="179"/>
    </row>
    <row r="7" spans="4:8" x14ac:dyDescent="0.5">
      <c r="D7" t="s">
        <v>418</v>
      </c>
      <c r="E7" s="72">
        <v>162000</v>
      </c>
    </row>
    <row r="8" spans="4:8" x14ac:dyDescent="0.5">
      <c r="D8" t="s">
        <v>420</v>
      </c>
      <c r="E8" s="72">
        <v>150000</v>
      </c>
    </row>
    <row r="9" spans="4:8" x14ac:dyDescent="0.5">
      <c r="D9" t="s">
        <v>421</v>
      </c>
      <c r="E9" s="72">
        <v>15000</v>
      </c>
    </row>
    <row r="10" spans="4:8" x14ac:dyDescent="0.5">
      <c r="D10" t="s">
        <v>415</v>
      </c>
      <c r="E10" s="72">
        <v>10000</v>
      </c>
    </row>
    <row r="11" spans="4:8" x14ac:dyDescent="0.5">
      <c r="D11" t="s">
        <v>414</v>
      </c>
      <c r="E11" s="72">
        <v>10000</v>
      </c>
    </row>
    <row r="12" spans="4:8" x14ac:dyDescent="0.5">
      <c r="D12" t="s">
        <v>413</v>
      </c>
      <c r="E12" s="72">
        <v>33000</v>
      </c>
    </row>
    <row r="13" spans="4:8" x14ac:dyDescent="0.5">
      <c r="E13" s="72"/>
    </row>
    <row r="14" spans="4:8" x14ac:dyDescent="0.5">
      <c r="D14" t="s">
        <v>431</v>
      </c>
      <c r="E14" s="72">
        <v>20000</v>
      </c>
    </row>
    <row r="15" spans="4:8" x14ac:dyDescent="0.5">
      <c r="E15" s="179"/>
    </row>
    <row r="16" spans="4:8" x14ac:dyDescent="0.5">
      <c r="E16" s="72"/>
    </row>
    <row r="17" spans="4:9" x14ac:dyDescent="0.5">
      <c r="D17" t="s">
        <v>445</v>
      </c>
      <c r="E17" s="72"/>
    </row>
    <row r="18" spans="4:9" x14ac:dyDescent="0.5">
      <c r="E18" s="72"/>
    </row>
    <row r="19" spans="4:9" x14ac:dyDescent="0.5">
      <c r="D19" s="84" t="s">
        <v>458</v>
      </c>
      <c r="E19" s="179">
        <f>SUM(E6:E18)</f>
        <v>400000</v>
      </c>
    </row>
    <row r="20" spans="4:9" x14ac:dyDescent="0.5">
      <c r="D20" s="84" t="s">
        <v>457</v>
      </c>
      <c r="E20" s="179">
        <f>E4-E19</f>
        <v>107960</v>
      </c>
    </row>
    <row r="23" spans="4:9" x14ac:dyDescent="0.5">
      <c r="G23" s="39">
        <v>44291</v>
      </c>
      <c r="H23" t="s">
        <v>447</v>
      </c>
      <c r="I23">
        <v>120</v>
      </c>
    </row>
    <row r="24" spans="4:9" x14ac:dyDescent="0.5">
      <c r="G24" s="39">
        <v>44292</v>
      </c>
      <c r="H24" t="s">
        <v>448</v>
      </c>
      <c r="I24">
        <v>50</v>
      </c>
    </row>
    <row r="30" spans="4:9" x14ac:dyDescent="0.5">
      <c r="I30">
        <f>SUM(I23:I29)</f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21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67" t="s">
        <v>101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165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342</v>
      </c>
      <c r="K5" s="8">
        <v>255000</v>
      </c>
      <c r="L5" s="195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73" t="s">
        <v>106</v>
      </c>
      <c r="B11" s="274"/>
      <c r="C11" s="274"/>
      <c r="D11" s="44">
        <f>SUM(D4:D10)</f>
        <v>371000</v>
      </c>
      <c r="E11" s="50"/>
      <c r="F11" s="273" t="s">
        <v>105</v>
      </c>
      <c r="G11" s="274"/>
      <c r="H11" s="275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189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67" t="s">
        <v>149</v>
      </c>
      <c r="B18" s="268"/>
      <c r="C18" s="268"/>
      <c r="D18" s="268"/>
      <c r="E18" s="268"/>
      <c r="F18" s="268"/>
      <c r="G18" s="268"/>
      <c r="H18" s="268"/>
      <c r="I18" s="269"/>
      <c r="J18" s="8"/>
      <c r="K18" s="8"/>
      <c r="L18" s="8"/>
      <c r="M18" s="8"/>
    </row>
    <row r="19" spans="1:13" x14ac:dyDescent="0.5">
      <c r="A19" s="270" t="s">
        <v>81</v>
      </c>
      <c r="B19" s="271"/>
      <c r="C19" s="271"/>
      <c r="D19" s="272"/>
      <c r="E19" s="43"/>
      <c r="F19" s="270" t="s">
        <v>82</v>
      </c>
      <c r="G19" s="271"/>
      <c r="H19" s="271"/>
      <c r="I19" s="272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158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186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172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233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234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164</v>
      </c>
      <c r="D26" s="81"/>
      <c r="E26" s="38"/>
      <c r="F26" s="101">
        <v>5</v>
      </c>
      <c r="G26" s="39">
        <v>44160</v>
      </c>
      <c r="H26" s="1" t="s">
        <v>232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163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182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231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73" t="s">
        <v>106</v>
      </c>
      <c r="B31" s="274"/>
      <c r="C31" s="274"/>
      <c r="D31" s="44">
        <f>SUM(D21:D30)</f>
        <v>163560</v>
      </c>
      <c r="E31" s="50"/>
      <c r="F31" s="273" t="s">
        <v>105</v>
      </c>
      <c r="G31" s="274"/>
      <c r="H31" s="275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187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191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67" t="s">
        <v>184</v>
      </c>
      <c r="B38" s="268"/>
      <c r="C38" s="268"/>
      <c r="D38" s="268"/>
      <c r="E38" s="268"/>
      <c r="F38" s="268"/>
      <c r="G38" s="268"/>
      <c r="H38" s="268"/>
      <c r="I38" s="269"/>
      <c r="J38" s="8"/>
      <c r="K38" s="8"/>
      <c r="L38" s="8"/>
      <c r="M38" s="8"/>
    </row>
    <row r="39" spans="1:13" x14ac:dyDescent="0.5">
      <c r="A39" s="270" t="s">
        <v>81</v>
      </c>
      <c r="B39" s="271"/>
      <c r="C39" s="271"/>
      <c r="D39" s="272"/>
      <c r="E39" s="43"/>
      <c r="F39" s="270" t="s">
        <v>82</v>
      </c>
      <c r="G39" s="271"/>
      <c r="H39" s="271"/>
      <c r="I39" s="272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158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186</v>
      </c>
      <c r="D41" s="136">
        <f>D36</f>
        <v>-61500</v>
      </c>
      <c r="E41" s="38"/>
      <c r="F41" s="93">
        <v>1</v>
      </c>
      <c r="G41" s="39">
        <v>44166</v>
      </c>
      <c r="H41" s="1" t="s">
        <v>185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192</v>
      </c>
      <c r="D42" s="40">
        <v>53500</v>
      </c>
      <c r="E42" s="38"/>
      <c r="F42" s="101">
        <v>2</v>
      </c>
      <c r="G42" s="39">
        <v>44172</v>
      </c>
      <c r="H42" s="143" t="s">
        <v>230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193</v>
      </c>
      <c r="D43" s="40">
        <v>65000</v>
      </c>
      <c r="E43" s="38"/>
      <c r="F43" s="139">
        <v>3</v>
      </c>
      <c r="G43" s="39">
        <v>44173</v>
      </c>
      <c r="H43" s="1" t="s">
        <v>236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235</v>
      </c>
      <c r="D44" s="81">
        <v>6000</v>
      </c>
      <c r="E44" s="38"/>
      <c r="F44" s="93"/>
      <c r="G44" s="39"/>
      <c r="H44" s="1" t="s">
        <v>237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235</v>
      </c>
      <c r="D45" s="81">
        <v>1650</v>
      </c>
      <c r="E45" s="38"/>
      <c r="F45" s="93"/>
      <c r="G45" s="39"/>
      <c r="H45" s="1" t="s">
        <v>239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268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273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282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73" t="s">
        <v>106</v>
      </c>
      <c r="B51" s="274"/>
      <c r="C51" s="274"/>
      <c r="D51" s="44">
        <f>SUM(D41:D50)</f>
        <v>266150</v>
      </c>
      <c r="E51" s="50"/>
      <c r="F51" s="273" t="s">
        <v>105</v>
      </c>
      <c r="G51" s="274"/>
      <c r="H51" s="275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187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67" t="s">
        <v>279</v>
      </c>
      <c r="B58" s="268"/>
      <c r="C58" s="268"/>
      <c r="D58" s="268"/>
      <c r="E58" s="268"/>
      <c r="F58" s="268"/>
      <c r="G58" s="268"/>
      <c r="H58" s="268"/>
      <c r="I58" s="269"/>
      <c r="J58" s="8"/>
      <c r="K58" s="8"/>
      <c r="L58" s="8"/>
      <c r="M58" s="8"/>
    </row>
    <row r="59" spans="1:13" x14ac:dyDescent="0.5">
      <c r="A59" s="270" t="s">
        <v>81</v>
      </c>
      <c r="B59" s="271"/>
      <c r="C59" s="271"/>
      <c r="D59" s="272"/>
      <c r="E59" s="43"/>
      <c r="F59" s="270" t="s">
        <v>82</v>
      </c>
      <c r="G59" s="271"/>
      <c r="H59" s="271"/>
      <c r="I59" s="272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158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186</v>
      </c>
      <c r="D61" s="136">
        <f>D56</f>
        <v>258300</v>
      </c>
      <c r="E61" s="38"/>
      <c r="F61" s="165">
        <v>1</v>
      </c>
      <c r="G61" s="39">
        <v>44207</v>
      </c>
      <c r="H61" s="1" t="s">
        <v>297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280</v>
      </c>
      <c r="D62" s="40">
        <v>5000</v>
      </c>
      <c r="E62" s="38"/>
      <c r="F62" s="165"/>
      <c r="G62" s="39"/>
      <c r="H62" s="1" t="s">
        <v>298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310</v>
      </c>
      <c r="D63" s="81">
        <v>20000</v>
      </c>
      <c r="E63" s="38"/>
      <c r="F63" s="165"/>
      <c r="G63" s="39"/>
      <c r="H63" s="1" t="s">
        <v>299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332</v>
      </c>
      <c r="D64" s="40">
        <v>5000</v>
      </c>
      <c r="E64" s="38"/>
      <c r="F64" s="177"/>
      <c r="G64" s="39"/>
      <c r="H64" s="1" t="s">
        <v>300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312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313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319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73" t="s">
        <v>106</v>
      </c>
      <c r="B71" s="274"/>
      <c r="C71" s="274"/>
      <c r="D71" s="44">
        <f>SUM(D61:D70)</f>
        <v>288300</v>
      </c>
      <c r="E71" s="50"/>
      <c r="F71" s="273" t="s">
        <v>105</v>
      </c>
      <c r="G71" s="274"/>
      <c r="H71" s="275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187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67" t="s">
        <v>336</v>
      </c>
      <c r="B78" s="268"/>
      <c r="C78" s="268"/>
      <c r="D78" s="268"/>
      <c r="E78" s="268"/>
      <c r="F78" s="268"/>
      <c r="G78" s="268"/>
      <c r="H78" s="268"/>
      <c r="I78" s="269"/>
      <c r="J78" s="8"/>
      <c r="K78" s="8"/>
      <c r="L78" s="8"/>
      <c r="M78" s="8"/>
    </row>
    <row r="79" spans="1:13" ht="17.100000000000001" customHeight="1" x14ac:dyDescent="0.5">
      <c r="A79" s="270" t="s">
        <v>81</v>
      </c>
      <c r="B79" s="271"/>
      <c r="C79" s="271"/>
      <c r="D79" s="272"/>
      <c r="E79" s="43"/>
      <c r="F79" s="270" t="s">
        <v>82</v>
      </c>
      <c r="G79" s="271"/>
      <c r="H79" s="271"/>
      <c r="I79" s="272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158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186</v>
      </c>
      <c r="D81" s="136">
        <f>D76</f>
        <v>239956</v>
      </c>
      <c r="E81" s="38"/>
      <c r="F81" s="193">
        <v>1</v>
      </c>
      <c r="G81" s="39">
        <v>44228</v>
      </c>
      <c r="H81" s="1" t="s">
        <v>343</v>
      </c>
      <c r="I81" s="40">
        <v>239500</v>
      </c>
      <c r="J81" s="8"/>
      <c r="K81" s="8"/>
      <c r="L81" s="8"/>
      <c r="M81" s="8"/>
    </row>
    <row r="82" spans="1:13" x14ac:dyDescent="0.5">
      <c r="A82" s="193">
        <v>1</v>
      </c>
      <c r="B82" s="39"/>
      <c r="C82" s="1"/>
      <c r="D82" s="40"/>
      <c r="E82" s="38"/>
      <c r="F82" s="193"/>
      <c r="G82" s="39"/>
      <c r="H82" s="1"/>
      <c r="I82" s="40"/>
      <c r="J82" s="8"/>
      <c r="K82" s="8"/>
      <c r="L82" s="8"/>
      <c r="M82" s="8"/>
    </row>
    <row r="83" spans="1:13" x14ac:dyDescent="0.5">
      <c r="A83" s="193"/>
      <c r="B83" s="39"/>
      <c r="C83" s="1"/>
      <c r="D83" s="81"/>
      <c r="E83" s="38"/>
      <c r="F83" s="193"/>
      <c r="G83" s="39"/>
      <c r="H83" s="1"/>
      <c r="I83" s="40"/>
      <c r="J83" s="8"/>
      <c r="K83" s="8"/>
      <c r="L83" s="8"/>
      <c r="M83" s="8"/>
    </row>
    <row r="84" spans="1:13" x14ac:dyDescent="0.5">
      <c r="A84" s="193"/>
      <c r="B84" s="39"/>
      <c r="C84" s="1"/>
      <c r="D84" s="81"/>
      <c r="E84" s="38"/>
      <c r="F84" s="193"/>
      <c r="G84" s="39"/>
      <c r="H84" s="1"/>
      <c r="I84" s="40"/>
      <c r="J84" s="8"/>
      <c r="K84" s="8"/>
      <c r="L84" s="8"/>
      <c r="M84" s="8"/>
    </row>
    <row r="85" spans="1:13" x14ac:dyDescent="0.5">
      <c r="A85" s="193"/>
      <c r="B85" s="69"/>
      <c r="C85" s="1"/>
      <c r="D85" s="40"/>
      <c r="E85" s="38"/>
      <c r="F85" s="193"/>
      <c r="G85" s="39"/>
      <c r="H85" s="1"/>
      <c r="I85" s="40"/>
      <c r="J85" s="8"/>
      <c r="K85" s="8"/>
      <c r="L85" s="8"/>
      <c r="M85" s="8"/>
    </row>
    <row r="86" spans="1:13" x14ac:dyDescent="0.5">
      <c r="A86" s="193"/>
      <c r="B86" s="69"/>
      <c r="C86" s="1"/>
      <c r="D86" s="81"/>
      <c r="E86" s="38"/>
      <c r="F86" s="193"/>
      <c r="G86" s="39"/>
      <c r="H86" s="1"/>
      <c r="I86" s="40"/>
      <c r="J86" s="8"/>
      <c r="K86" s="8"/>
      <c r="L86" s="8"/>
      <c r="M86" s="8"/>
    </row>
    <row r="87" spans="1:13" x14ac:dyDescent="0.5">
      <c r="A87" s="193"/>
      <c r="B87" s="69"/>
      <c r="C87" s="1"/>
      <c r="D87" s="81"/>
      <c r="E87" s="38"/>
      <c r="F87" s="193"/>
      <c r="G87" s="39"/>
      <c r="H87" s="1"/>
      <c r="I87" s="40"/>
      <c r="J87" s="8"/>
      <c r="K87" s="8"/>
      <c r="L87" s="8"/>
      <c r="M87" s="8"/>
    </row>
    <row r="88" spans="1:13" x14ac:dyDescent="0.5">
      <c r="A88" s="193"/>
      <c r="B88" s="69"/>
      <c r="C88" s="1"/>
      <c r="D88" s="81"/>
      <c r="E88" s="38"/>
      <c r="F88" s="193"/>
      <c r="G88" s="39"/>
      <c r="H88" s="1"/>
      <c r="I88" s="40"/>
      <c r="J88" s="8"/>
      <c r="K88" s="8"/>
      <c r="L88" s="8"/>
      <c r="M88" s="8"/>
    </row>
    <row r="89" spans="1:13" x14ac:dyDescent="0.5">
      <c r="A89" s="193"/>
      <c r="B89" s="69"/>
      <c r="C89" s="1"/>
      <c r="D89" s="40"/>
      <c r="E89" s="38"/>
      <c r="F89" s="19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73" t="s">
        <v>106</v>
      </c>
      <c r="B91" s="274"/>
      <c r="C91" s="274"/>
      <c r="D91" s="44">
        <f>SUM(D81:D90)</f>
        <v>239956</v>
      </c>
      <c r="E91" s="50"/>
      <c r="F91" s="273" t="s">
        <v>105</v>
      </c>
      <c r="G91" s="274"/>
      <c r="H91" s="275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187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58:I58"/>
    <mergeCell ref="A59:D59"/>
    <mergeCell ref="F59:I59"/>
    <mergeCell ref="A71:C71"/>
    <mergeCell ref="F71:H7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78:I78"/>
    <mergeCell ref="A79:D79"/>
    <mergeCell ref="F79:I79"/>
    <mergeCell ref="A91:C91"/>
    <mergeCell ref="F91:H9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topLeftCell="A25" zoomScale="130" zoomScaleNormal="130" workbookViewId="0">
      <selection activeCell="C38" sqref="C38"/>
    </sheetView>
  </sheetViews>
  <sheetFormatPr defaultRowHeight="14.35" x14ac:dyDescent="0.5"/>
  <cols>
    <col min="1" max="1" width="5.703125" style="80" customWidth="1"/>
    <col min="2" max="2" width="15.234375" style="196" customWidth="1"/>
    <col min="3" max="3" width="49.76171875" customWidth="1"/>
    <col min="4" max="4" width="10.9375" style="189" customWidth="1"/>
    <col min="5" max="5" width="11.1171875" style="72" customWidth="1"/>
    <col min="6" max="6" width="4.87890625" style="8" customWidth="1"/>
    <col min="7" max="7" width="3.87890625" customWidth="1"/>
    <col min="8" max="8" width="10.17578125" style="226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86" t="s">
        <v>304</v>
      </c>
      <c r="B1" s="287"/>
      <c r="C1" s="287"/>
      <c r="D1" s="287"/>
      <c r="E1" s="288"/>
      <c r="G1" s="281" t="s">
        <v>411</v>
      </c>
      <c r="H1" s="281"/>
      <c r="I1" s="281"/>
      <c r="J1" s="281"/>
      <c r="K1" s="8"/>
      <c r="L1" s="8"/>
      <c r="M1" s="8"/>
    </row>
    <row r="2" spans="1:13" s="197" customFormat="1" ht="26.7" customHeight="1" x14ac:dyDescent="0.5">
      <c r="A2" s="204" t="s">
        <v>1</v>
      </c>
      <c r="B2" s="205" t="s">
        <v>348</v>
      </c>
      <c r="C2" s="204" t="s">
        <v>2</v>
      </c>
      <c r="D2" s="206" t="s">
        <v>84</v>
      </c>
      <c r="E2" s="206" t="s">
        <v>4</v>
      </c>
      <c r="F2" s="227"/>
      <c r="G2" s="282" t="s">
        <v>81</v>
      </c>
      <c r="H2" s="282"/>
      <c r="I2" s="282"/>
      <c r="J2" s="282"/>
      <c r="K2" s="227"/>
      <c r="L2" s="227"/>
      <c r="M2" s="227"/>
    </row>
    <row r="3" spans="1:13" x14ac:dyDescent="0.5">
      <c r="A3" s="277">
        <v>1</v>
      </c>
      <c r="B3" s="200">
        <v>44237</v>
      </c>
      <c r="C3" s="201" t="s">
        <v>349</v>
      </c>
      <c r="D3" s="198">
        <v>30000</v>
      </c>
      <c r="E3" s="279">
        <f>D4-D3</f>
        <v>-30000</v>
      </c>
      <c r="G3" s="47" t="s">
        <v>1</v>
      </c>
      <c r="H3" s="221" t="s">
        <v>6</v>
      </c>
      <c r="I3" s="47" t="s">
        <v>80</v>
      </c>
      <c r="J3" s="47" t="s">
        <v>324</v>
      </c>
      <c r="K3" s="8"/>
      <c r="L3" s="8"/>
      <c r="M3" s="8"/>
    </row>
    <row r="4" spans="1:13" x14ac:dyDescent="0.5">
      <c r="A4" s="278"/>
      <c r="B4" s="202"/>
      <c r="C4" s="203"/>
      <c r="D4" s="199"/>
      <c r="E4" s="280"/>
      <c r="G4" s="219">
        <v>1</v>
      </c>
      <c r="H4" s="222">
        <v>44262</v>
      </c>
      <c r="I4" s="1" t="s">
        <v>402</v>
      </c>
      <c r="J4" s="40">
        <v>2500</v>
      </c>
      <c r="K4" s="8"/>
      <c r="L4" s="8"/>
      <c r="M4" s="8"/>
    </row>
    <row r="5" spans="1:13" x14ac:dyDescent="0.5">
      <c r="A5" s="79"/>
      <c r="B5" s="228"/>
      <c r="C5" s="8"/>
      <c r="D5" s="229"/>
      <c r="E5" s="231"/>
      <c r="G5" s="219"/>
      <c r="H5" s="222"/>
      <c r="I5" s="1" t="s">
        <v>401</v>
      </c>
      <c r="J5" s="40">
        <v>300</v>
      </c>
      <c r="K5" s="8"/>
      <c r="L5" s="8"/>
      <c r="M5" s="8"/>
    </row>
    <row r="6" spans="1:13" x14ac:dyDescent="0.5">
      <c r="A6" s="277">
        <v>2</v>
      </c>
      <c r="B6" s="200">
        <v>44238</v>
      </c>
      <c r="C6" s="201" t="s">
        <v>353</v>
      </c>
      <c r="D6" s="198">
        <v>5000</v>
      </c>
      <c r="E6" s="279">
        <f>D7-D6</f>
        <v>-5000</v>
      </c>
      <c r="G6" s="219">
        <v>2</v>
      </c>
      <c r="H6" s="222">
        <v>44264</v>
      </c>
      <c r="I6" s="1" t="s">
        <v>401</v>
      </c>
      <c r="J6" s="40">
        <v>600</v>
      </c>
      <c r="K6" s="8"/>
      <c r="L6" s="8"/>
      <c r="M6" s="8"/>
    </row>
    <row r="7" spans="1:13" x14ac:dyDescent="0.5">
      <c r="A7" s="278"/>
      <c r="B7" s="202"/>
      <c r="C7" s="203"/>
      <c r="D7" s="199"/>
      <c r="E7" s="280"/>
      <c r="G7" s="219">
        <v>3</v>
      </c>
      <c r="H7" s="222">
        <v>44265</v>
      </c>
      <c r="I7" s="1" t="s">
        <v>402</v>
      </c>
      <c r="J7" s="40">
        <v>760</v>
      </c>
      <c r="K7" s="8"/>
      <c r="L7" s="8"/>
      <c r="M7" s="8"/>
    </row>
    <row r="8" spans="1:13" x14ac:dyDescent="0.5">
      <c r="A8" s="79"/>
      <c r="B8" s="228"/>
      <c r="C8" s="8"/>
      <c r="D8" s="229"/>
      <c r="E8" s="231"/>
      <c r="G8" s="219"/>
      <c r="H8" s="223"/>
      <c r="I8" s="1" t="s">
        <v>401</v>
      </c>
      <c r="J8" s="40">
        <v>200</v>
      </c>
      <c r="K8" s="8"/>
      <c r="L8" s="8"/>
      <c r="M8" s="8"/>
    </row>
    <row r="9" spans="1:13" x14ac:dyDescent="0.5">
      <c r="A9" s="277">
        <v>4</v>
      </c>
      <c r="B9" s="200">
        <v>44240</v>
      </c>
      <c r="C9" s="201" t="s">
        <v>355</v>
      </c>
      <c r="D9" s="198">
        <v>3070</v>
      </c>
      <c r="E9" s="279">
        <f>D10-D9</f>
        <v>-3070</v>
      </c>
      <c r="G9" s="219">
        <v>4</v>
      </c>
      <c r="H9" s="39">
        <v>44273</v>
      </c>
      <c r="I9" s="1" t="s">
        <v>337</v>
      </c>
      <c r="J9" s="40">
        <v>1000</v>
      </c>
      <c r="K9" s="8"/>
      <c r="L9" s="8"/>
      <c r="M9" s="8"/>
    </row>
    <row r="10" spans="1:13" x14ac:dyDescent="0.5">
      <c r="A10" s="278"/>
      <c r="B10" s="202"/>
      <c r="C10" s="203"/>
      <c r="D10" s="199"/>
      <c r="E10" s="280"/>
      <c r="G10" s="219">
        <v>5</v>
      </c>
      <c r="H10" s="39">
        <v>44274</v>
      </c>
      <c r="I10" s="1" t="s">
        <v>337</v>
      </c>
      <c r="J10" s="40">
        <v>3600</v>
      </c>
      <c r="K10" s="8"/>
      <c r="L10" s="8"/>
      <c r="M10" s="8"/>
    </row>
    <row r="11" spans="1:13" x14ac:dyDescent="0.5">
      <c r="A11" s="79"/>
      <c r="B11" s="228"/>
      <c r="C11" s="8"/>
      <c r="D11" s="229"/>
      <c r="E11" s="231"/>
      <c r="G11" s="219">
        <v>6</v>
      </c>
      <c r="H11" s="39">
        <v>44275</v>
      </c>
      <c r="I11" s="1" t="s">
        <v>412</v>
      </c>
      <c r="J11" s="40">
        <v>500</v>
      </c>
      <c r="K11" s="8"/>
      <c r="L11" s="8"/>
      <c r="M11" s="8"/>
    </row>
    <row r="12" spans="1:13" x14ac:dyDescent="0.5">
      <c r="A12" s="277">
        <v>5</v>
      </c>
      <c r="B12" s="200">
        <v>44241</v>
      </c>
      <c r="C12" s="201" t="s">
        <v>360</v>
      </c>
      <c r="D12" s="198">
        <v>5000</v>
      </c>
      <c r="E12" s="279">
        <f>D13-D12</f>
        <v>-5000</v>
      </c>
      <c r="G12" s="245">
        <v>7</v>
      </c>
      <c r="H12" s="246">
        <v>44275</v>
      </c>
      <c r="I12" s="247" t="s">
        <v>410</v>
      </c>
      <c r="J12" s="263">
        <v>-9460</v>
      </c>
      <c r="K12" s="8"/>
      <c r="L12" s="8"/>
      <c r="M12" s="8"/>
    </row>
    <row r="13" spans="1:13" x14ac:dyDescent="0.5">
      <c r="A13" s="278"/>
      <c r="B13" s="202"/>
      <c r="C13" s="203"/>
      <c r="D13" s="199"/>
      <c r="E13" s="280"/>
      <c r="G13" s="1"/>
      <c r="H13" s="222"/>
      <c r="I13" s="1"/>
      <c r="J13" s="40"/>
      <c r="K13" s="8"/>
      <c r="L13" s="8"/>
      <c r="M13" s="8"/>
    </row>
    <row r="14" spans="1:13" x14ac:dyDescent="0.5">
      <c r="A14" s="79"/>
      <c r="B14" s="228"/>
      <c r="C14" s="8"/>
      <c r="D14" s="229"/>
      <c r="E14" s="231"/>
      <c r="G14" s="1"/>
      <c r="H14" s="222"/>
      <c r="I14" s="1"/>
      <c r="J14" s="40"/>
      <c r="K14" s="8"/>
      <c r="L14" s="8"/>
      <c r="M14" s="8"/>
    </row>
    <row r="15" spans="1:13" x14ac:dyDescent="0.5">
      <c r="A15" s="277">
        <v>6</v>
      </c>
      <c r="B15" s="200">
        <v>44246</v>
      </c>
      <c r="C15" s="201" t="s">
        <v>367</v>
      </c>
      <c r="D15" s="198">
        <v>5000</v>
      </c>
      <c r="E15" s="279">
        <f>D16-D15</f>
        <v>-5000</v>
      </c>
      <c r="G15" s="1"/>
      <c r="H15" s="223"/>
      <c r="I15" s="1"/>
      <c r="J15" s="40"/>
      <c r="K15" s="8"/>
      <c r="L15" s="8"/>
      <c r="M15" s="8"/>
    </row>
    <row r="16" spans="1:13" x14ac:dyDescent="0.5">
      <c r="A16" s="278"/>
      <c r="B16" s="202"/>
      <c r="C16" s="203"/>
      <c r="D16" s="199"/>
      <c r="E16" s="280"/>
      <c r="G16" s="1"/>
      <c r="H16" s="223"/>
      <c r="I16" s="1"/>
      <c r="J16" s="40"/>
      <c r="K16" s="8"/>
      <c r="L16" s="8"/>
      <c r="M16" s="8"/>
    </row>
    <row r="17" spans="1:13" ht="14.7" thickBot="1" x14ac:dyDescent="0.55000000000000004">
      <c r="A17" s="79"/>
      <c r="B17" s="228"/>
      <c r="C17" s="8"/>
      <c r="D17" s="229"/>
      <c r="E17" s="231"/>
      <c r="G17" s="96"/>
      <c r="H17" s="224"/>
      <c r="I17" s="96"/>
      <c r="J17" s="97"/>
      <c r="K17" s="8"/>
      <c r="L17" s="8"/>
      <c r="M17" s="8"/>
    </row>
    <row r="18" spans="1:13" x14ac:dyDescent="0.5">
      <c r="A18" s="277">
        <v>7</v>
      </c>
      <c r="B18" s="200">
        <v>44247</v>
      </c>
      <c r="C18" s="201" t="s">
        <v>370</v>
      </c>
      <c r="D18" s="198">
        <v>5000</v>
      </c>
      <c r="E18" s="279">
        <f>D19-D18</f>
        <v>-5000</v>
      </c>
      <c r="G18" s="283" t="s">
        <v>144</v>
      </c>
      <c r="H18" s="284"/>
      <c r="I18" s="285"/>
      <c r="J18" s="44">
        <f>SUM(J4:J17)</f>
        <v>0</v>
      </c>
      <c r="K18" s="8"/>
      <c r="L18" s="8"/>
      <c r="M18" s="8"/>
    </row>
    <row r="19" spans="1:13" x14ac:dyDescent="0.5">
      <c r="A19" s="278"/>
      <c r="B19" s="202"/>
      <c r="C19" s="203"/>
      <c r="D19" s="199"/>
      <c r="E19" s="280"/>
      <c r="G19" s="55"/>
      <c r="H19" s="225"/>
      <c r="I19" s="55"/>
      <c r="J19" s="56"/>
      <c r="K19" s="8"/>
      <c r="L19" s="8"/>
      <c r="M19" s="8"/>
    </row>
    <row r="20" spans="1:13" x14ac:dyDescent="0.5">
      <c r="A20" s="79"/>
      <c r="B20" s="228"/>
      <c r="C20" s="8"/>
      <c r="D20" s="229"/>
      <c r="E20" s="231"/>
      <c r="G20" s="270" t="s">
        <v>395</v>
      </c>
      <c r="H20" s="271"/>
      <c r="I20" s="271"/>
      <c r="J20" s="272"/>
      <c r="K20" s="8"/>
      <c r="L20" s="8"/>
      <c r="M20" s="8"/>
    </row>
    <row r="21" spans="1:13" x14ac:dyDescent="0.5">
      <c r="A21" s="277">
        <v>8</v>
      </c>
      <c r="B21" s="200">
        <v>44250</v>
      </c>
      <c r="C21" s="201" t="s">
        <v>375</v>
      </c>
      <c r="D21" s="198">
        <v>600</v>
      </c>
      <c r="E21" s="279">
        <f>D22-D21</f>
        <v>-600</v>
      </c>
      <c r="G21" s="47" t="s">
        <v>1</v>
      </c>
      <c r="H21" s="221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78"/>
      <c r="B22" s="202"/>
      <c r="C22" s="203"/>
      <c r="D22" s="199"/>
      <c r="E22" s="280"/>
      <c r="G22" s="220">
        <v>1</v>
      </c>
      <c r="H22" s="222">
        <v>44257</v>
      </c>
      <c r="I22" s="1" t="s">
        <v>386</v>
      </c>
      <c r="J22" s="40">
        <v>300000</v>
      </c>
      <c r="K22" s="8"/>
      <c r="L22" s="8"/>
      <c r="M22" s="8"/>
    </row>
    <row r="23" spans="1:13" x14ac:dyDescent="0.5">
      <c r="A23" s="79"/>
      <c r="B23" s="228"/>
      <c r="C23" s="8"/>
      <c r="D23" s="229"/>
      <c r="E23" s="231"/>
      <c r="G23" s="220">
        <v>2</v>
      </c>
      <c r="H23" s="222">
        <v>44273</v>
      </c>
      <c r="I23" s="243" t="s">
        <v>406</v>
      </c>
      <c r="J23" s="244">
        <v>-300000</v>
      </c>
      <c r="K23" s="8"/>
      <c r="L23" s="8"/>
      <c r="M23" s="8"/>
    </row>
    <row r="24" spans="1:13" x14ac:dyDescent="0.5">
      <c r="A24" s="277">
        <v>9</v>
      </c>
      <c r="B24" s="200">
        <v>44251</v>
      </c>
      <c r="C24" s="201" t="s">
        <v>376</v>
      </c>
      <c r="D24" s="198">
        <v>5000</v>
      </c>
      <c r="E24" s="279">
        <f>D25-D24</f>
        <v>-5000</v>
      </c>
      <c r="G24" s="220"/>
      <c r="H24" s="222"/>
      <c r="I24" s="1"/>
      <c r="J24" s="40"/>
      <c r="K24" s="8"/>
      <c r="L24" s="8"/>
      <c r="M24" s="8"/>
    </row>
    <row r="25" spans="1:13" x14ac:dyDescent="0.5">
      <c r="A25" s="278"/>
      <c r="B25" s="202"/>
      <c r="C25" s="203"/>
      <c r="D25" s="199"/>
      <c r="E25" s="280"/>
      <c r="G25" s="220"/>
      <c r="H25" s="223"/>
      <c r="I25" s="1"/>
      <c r="J25" s="40"/>
      <c r="K25" s="8"/>
      <c r="L25" s="8"/>
      <c r="M25" s="8"/>
    </row>
    <row r="26" spans="1:13" x14ac:dyDescent="0.5">
      <c r="A26" s="79"/>
      <c r="B26" s="228"/>
      <c r="C26" s="8"/>
      <c r="D26" s="229"/>
      <c r="E26" s="231"/>
      <c r="G26" s="220"/>
      <c r="H26" s="223"/>
      <c r="I26" s="1"/>
      <c r="J26" s="40"/>
      <c r="K26" s="8"/>
      <c r="L26" s="8"/>
      <c r="M26" s="8"/>
    </row>
    <row r="27" spans="1:13" x14ac:dyDescent="0.5">
      <c r="A27" s="277">
        <v>10</v>
      </c>
      <c r="B27" s="200">
        <v>44254</v>
      </c>
      <c r="C27" s="201" t="s">
        <v>383</v>
      </c>
      <c r="D27" s="198">
        <v>5000</v>
      </c>
      <c r="E27" s="279">
        <f>D28-D27</f>
        <v>-5000</v>
      </c>
      <c r="G27" s="220"/>
      <c r="H27" s="223"/>
      <c r="I27" s="1"/>
      <c r="J27" s="40"/>
      <c r="K27" s="8"/>
      <c r="L27" s="8"/>
      <c r="M27" s="8"/>
    </row>
    <row r="28" spans="1:13" x14ac:dyDescent="0.5">
      <c r="A28" s="278"/>
      <c r="B28" s="202"/>
      <c r="C28" s="203"/>
      <c r="D28" s="199"/>
      <c r="E28" s="280"/>
      <c r="G28" s="220"/>
      <c r="H28" s="223"/>
      <c r="I28" s="1"/>
      <c r="J28" s="40"/>
      <c r="K28" s="8"/>
      <c r="L28" s="8"/>
      <c r="M28" s="8"/>
    </row>
    <row r="29" spans="1:13" x14ac:dyDescent="0.5">
      <c r="A29" s="79"/>
      <c r="B29" s="228"/>
      <c r="C29" s="8"/>
      <c r="D29" s="229"/>
      <c r="E29" s="231"/>
      <c r="G29" s="220"/>
      <c r="H29" s="222"/>
      <c r="I29" s="1"/>
      <c r="J29" s="40"/>
      <c r="K29" s="8"/>
      <c r="L29" s="8"/>
      <c r="M29" s="8"/>
    </row>
    <row r="30" spans="1:13" x14ac:dyDescent="0.5">
      <c r="A30" s="277">
        <v>11</v>
      </c>
      <c r="B30" s="200">
        <v>44259</v>
      </c>
      <c r="C30" s="201" t="s">
        <v>390</v>
      </c>
      <c r="D30" s="198">
        <v>5000</v>
      </c>
      <c r="E30" s="279">
        <f>D31-D30</f>
        <v>-5000</v>
      </c>
      <c r="G30" s="220"/>
      <c r="H30" s="222"/>
      <c r="I30" s="75"/>
      <c r="J30" s="76"/>
      <c r="K30" s="8"/>
      <c r="L30" s="8"/>
      <c r="M30" s="8"/>
    </row>
    <row r="31" spans="1:13" x14ac:dyDescent="0.5">
      <c r="A31" s="278"/>
      <c r="B31" s="202"/>
      <c r="C31" s="203"/>
      <c r="D31" s="199"/>
      <c r="E31" s="280"/>
      <c r="G31" s="1"/>
      <c r="H31" s="222"/>
      <c r="I31" s="1"/>
      <c r="J31" s="40"/>
      <c r="K31" s="8"/>
      <c r="L31" s="8"/>
      <c r="M31" s="8"/>
    </row>
    <row r="32" spans="1:13" x14ac:dyDescent="0.5">
      <c r="A32" s="79"/>
      <c r="B32" s="228"/>
      <c r="C32" s="8"/>
      <c r="D32" s="229"/>
      <c r="E32" s="231"/>
      <c r="G32" s="1"/>
      <c r="H32" s="222"/>
      <c r="I32" s="1"/>
      <c r="J32" s="40"/>
      <c r="K32" s="8"/>
      <c r="L32" s="8"/>
      <c r="M32" s="8"/>
    </row>
    <row r="33" spans="1:13" x14ac:dyDescent="0.5">
      <c r="A33" s="277">
        <v>12</v>
      </c>
      <c r="B33" s="200">
        <v>44293</v>
      </c>
      <c r="C33" s="201" t="s">
        <v>450</v>
      </c>
      <c r="D33" s="198">
        <v>2063</v>
      </c>
      <c r="E33" s="279">
        <f>D34-D33</f>
        <v>0</v>
      </c>
      <c r="G33" s="1"/>
      <c r="H33" s="223"/>
      <c r="I33" s="1"/>
      <c r="J33" s="40"/>
      <c r="K33" s="8"/>
      <c r="L33" s="8"/>
      <c r="M33" s="8"/>
    </row>
    <row r="34" spans="1:13" x14ac:dyDescent="0.5">
      <c r="A34" s="278"/>
      <c r="B34" s="202">
        <v>44294</v>
      </c>
      <c r="C34" s="203" t="s">
        <v>451</v>
      </c>
      <c r="D34" s="199">
        <v>2063</v>
      </c>
      <c r="E34" s="280"/>
      <c r="G34" s="1"/>
      <c r="H34" s="223"/>
      <c r="I34" s="1"/>
      <c r="J34" s="40"/>
      <c r="K34" s="8"/>
      <c r="L34" s="8"/>
      <c r="M34" s="8"/>
    </row>
    <row r="35" spans="1:13" ht="14.7" thickBot="1" x14ac:dyDescent="0.55000000000000004">
      <c r="A35" s="79"/>
      <c r="B35" s="228"/>
      <c r="C35" s="8"/>
      <c r="D35" s="229"/>
      <c r="E35" s="231"/>
      <c r="G35" s="96"/>
      <c r="H35" s="224"/>
      <c r="I35" s="96"/>
      <c r="J35" s="97"/>
      <c r="K35" s="8"/>
      <c r="L35" s="8"/>
      <c r="M35" s="8"/>
    </row>
    <row r="36" spans="1:13" x14ac:dyDescent="0.5">
      <c r="A36" s="277">
        <v>13</v>
      </c>
      <c r="B36" s="200"/>
      <c r="C36" s="201"/>
      <c r="D36" s="198"/>
      <c r="E36" s="279">
        <f>D37-D36</f>
        <v>0</v>
      </c>
      <c r="G36" s="273" t="s">
        <v>144</v>
      </c>
      <c r="H36" s="274"/>
      <c r="I36" s="274"/>
      <c r="J36" s="44">
        <f>SUM(J22:J35)</f>
        <v>0</v>
      </c>
      <c r="K36" s="8"/>
      <c r="L36" s="8"/>
      <c r="M36" s="8"/>
    </row>
    <row r="37" spans="1:13" x14ac:dyDescent="0.5">
      <c r="A37" s="278"/>
      <c r="B37" s="202"/>
      <c r="C37" s="203"/>
      <c r="D37" s="199"/>
      <c r="E37" s="280"/>
      <c r="G37" s="8"/>
      <c r="H37" s="230"/>
      <c r="I37" s="8"/>
      <c r="J37" s="8"/>
      <c r="K37" s="8"/>
      <c r="L37" s="8"/>
      <c r="M37" s="8"/>
    </row>
    <row r="38" spans="1:13" x14ac:dyDescent="0.5">
      <c r="A38" s="79"/>
      <c r="B38" s="228"/>
      <c r="C38" s="8"/>
      <c r="D38" s="229"/>
      <c r="E38" s="231"/>
      <c r="G38" s="8"/>
      <c r="H38" s="230"/>
      <c r="I38" s="231"/>
      <c r="J38" s="8"/>
      <c r="K38" s="8"/>
      <c r="L38" s="8"/>
      <c r="M38" s="8"/>
    </row>
    <row r="39" spans="1:13" x14ac:dyDescent="0.5">
      <c r="A39" s="277">
        <v>14</v>
      </c>
      <c r="B39" s="200"/>
      <c r="C39" s="201"/>
      <c r="D39" s="198"/>
      <c r="E39" s="279">
        <f>D40-D39</f>
        <v>0</v>
      </c>
      <c r="G39" s="8"/>
      <c r="H39" s="230"/>
      <c r="I39" s="231"/>
      <c r="J39" s="8"/>
      <c r="K39" s="8"/>
      <c r="L39" s="8"/>
      <c r="M39" s="8"/>
    </row>
    <row r="40" spans="1:13" x14ac:dyDescent="0.5">
      <c r="A40" s="278"/>
      <c r="B40" s="202"/>
      <c r="C40" s="203"/>
      <c r="D40" s="199"/>
      <c r="E40" s="280"/>
      <c r="G40" s="8"/>
      <c r="H40" s="230"/>
      <c r="I40" s="8"/>
      <c r="J40" s="8"/>
      <c r="K40" s="8"/>
      <c r="L40" s="8"/>
      <c r="M40" s="8"/>
    </row>
    <row r="41" spans="1:13" x14ac:dyDescent="0.5">
      <c r="A41" s="79"/>
      <c r="B41" s="228"/>
      <c r="C41" s="8"/>
      <c r="D41" s="229"/>
      <c r="E41" s="231"/>
      <c r="G41" s="8"/>
      <c r="H41" s="230"/>
      <c r="I41" s="8"/>
      <c r="J41" s="8"/>
      <c r="K41" s="8"/>
      <c r="L41" s="8"/>
      <c r="M41" s="8"/>
    </row>
    <row r="42" spans="1:13" x14ac:dyDescent="0.5">
      <c r="A42" s="277">
        <v>15</v>
      </c>
      <c r="B42" s="200"/>
      <c r="C42" s="201"/>
      <c r="D42" s="198"/>
      <c r="E42" s="279">
        <f>D43-D42</f>
        <v>0</v>
      </c>
      <c r="G42" s="8"/>
      <c r="H42" s="230"/>
      <c r="I42" s="8"/>
      <c r="J42" s="8"/>
      <c r="K42" s="8"/>
      <c r="L42" s="8"/>
      <c r="M42" s="8"/>
    </row>
    <row r="43" spans="1:13" x14ac:dyDescent="0.5">
      <c r="A43" s="278"/>
      <c r="B43" s="202"/>
      <c r="C43" s="203"/>
      <c r="D43" s="199"/>
      <c r="E43" s="280"/>
      <c r="G43" s="8"/>
      <c r="H43" s="230"/>
      <c r="I43" s="8"/>
      <c r="J43" s="8"/>
      <c r="K43" s="8"/>
      <c r="L43" s="8"/>
      <c r="M43" s="8"/>
    </row>
    <row r="44" spans="1:13" x14ac:dyDescent="0.5">
      <c r="A44" s="79"/>
      <c r="B44" s="228"/>
      <c r="C44" s="8"/>
      <c r="D44" s="229"/>
      <c r="E44" s="231"/>
      <c r="G44" s="8"/>
      <c r="H44" s="230"/>
      <c r="I44" s="8"/>
      <c r="J44" s="8"/>
      <c r="K44" s="8"/>
      <c r="L44" s="8"/>
      <c r="M44" s="8"/>
    </row>
    <row r="45" spans="1:13" ht="29.35" customHeight="1" x14ac:dyDescent="0.5">
      <c r="A45" s="290" t="s">
        <v>396</v>
      </c>
      <c r="B45" s="291"/>
      <c r="C45" s="291"/>
      <c r="D45" s="292"/>
      <c r="E45" s="208">
        <f>SUM(E3:E44)</f>
        <v>-68670</v>
      </c>
      <c r="G45" s="8"/>
      <c r="H45" s="230"/>
      <c r="I45" s="8"/>
      <c r="J45" s="8"/>
      <c r="K45" s="8"/>
      <c r="L45" s="8"/>
      <c r="M45" s="8"/>
    </row>
    <row r="46" spans="1:13" ht="14.7" thickBot="1" x14ac:dyDescent="0.55000000000000004">
      <c r="A46" s="79"/>
      <c r="B46" s="228"/>
      <c r="C46" s="8"/>
      <c r="D46" s="289"/>
      <c r="E46" s="289"/>
      <c r="G46" s="8"/>
      <c r="H46" s="230"/>
      <c r="I46" s="8"/>
      <c r="J46" s="8"/>
      <c r="K46" s="8"/>
      <c r="L46" s="8"/>
      <c r="M46" s="8"/>
    </row>
    <row r="47" spans="1:13" x14ac:dyDescent="0.5">
      <c r="A47" s="79"/>
      <c r="B47" s="228"/>
      <c r="C47" s="235" t="s">
        <v>397</v>
      </c>
      <c r="D47" s="236">
        <f>J36</f>
        <v>0</v>
      </c>
      <c r="E47" s="231"/>
      <c r="G47" s="8"/>
      <c r="H47" s="230"/>
      <c r="I47" s="8"/>
      <c r="J47" s="8"/>
      <c r="K47" s="8"/>
      <c r="L47" s="8"/>
      <c r="M47" s="8"/>
    </row>
    <row r="48" spans="1:13" x14ac:dyDescent="0.5">
      <c r="A48" s="79"/>
      <c r="B48" s="228"/>
      <c r="C48" s="237" t="s">
        <v>399</v>
      </c>
      <c r="D48" s="238">
        <f>E45</f>
        <v>-68670</v>
      </c>
      <c r="E48" s="231"/>
      <c r="G48" s="8"/>
      <c r="H48" s="230"/>
      <c r="I48" s="8"/>
      <c r="J48" s="8"/>
      <c r="K48" s="8"/>
      <c r="L48" s="8"/>
      <c r="M48" s="8"/>
    </row>
    <row r="49" spans="1:13" x14ac:dyDescent="0.5">
      <c r="A49" s="79"/>
      <c r="B49" s="228"/>
      <c r="C49" s="237" t="s">
        <v>398</v>
      </c>
      <c r="D49" s="238">
        <f>J18</f>
        <v>0</v>
      </c>
      <c r="E49" s="231"/>
      <c r="G49" s="8"/>
      <c r="H49" s="230"/>
      <c r="I49" s="8"/>
      <c r="J49" s="8"/>
      <c r="K49" s="8"/>
      <c r="L49" s="8"/>
      <c r="M49" s="8"/>
    </row>
    <row r="50" spans="1:13" x14ac:dyDescent="0.5">
      <c r="A50" s="79"/>
      <c r="B50" s="228"/>
      <c r="C50" s="237"/>
      <c r="D50" s="238"/>
      <c r="E50" s="231"/>
      <c r="G50" s="8"/>
      <c r="H50" s="230"/>
      <c r="I50" s="8"/>
      <c r="J50" s="8"/>
      <c r="K50" s="8"/>
      <c r="L50" s="8"/>
      <c r="M50" s="8"/>
    </row>
    <row r="51" spans="1:13" ht="14.7" thickBot="1" x14ac:dyDescent="0.55000000000000004">
      <c r="A51" s="79"/>
      <c r="B51" s="228"/>
      <c r="C51" s="239"/>
      <c r="D51" s="240"/>
      <c r="E51" s="231"/>
      <c r="G51" s="8"/>
      <c r="H51" s="230"/>
      <c r="I51" s="8"/>
      <c r="J51" s="8"/>
      <c r="K51" s="8"/>
      <c r="L51" s="8"/>
      <c r="M51" s="8"/>
    </row>
    <row r="52" spans="1:13" ht="16" thickBot="1" x14ac:dyDescent="0.6">
      <c r="A52" s="79"/>
      <c r="B52" s="228"/>
      <c r="C52" s="233" t="s">
        <v>4</v>
      </c>
      <c r="D52" s="234">
        <f>SUM(D47:D51)</f>
        <v>-68670</v>
      </c>
      <c r="E52" s="231"/>
      <c r="G52" s="8"/>
      <c r="H52" s="230"/>
      <c r="I52" s="8"/>
      <c r="J52" s="8"/>
      <c r="K52" s="8"/>
      <c r="L52" s="8"/>
      <c r="M52" s="8"/>
    </row>
    <row r="53" spans="1:13" x14ac:dyDescent="0.5">
      <c r="A53" s="79"/>
      <c r="B53" s="228"/>
      <c r="C53" s="8"/>
      <c r="D53" s="229"/>
      <c r="E53" s="231"/>
      <c r="G53" s="8"/>
      <c r="H53" s="230"/>
      <c r="I53" s="8"/>
      <c r="J53" s="8"/>
      <c r="K53" s="8"/>
      <c r="L53" s="8"/>
      <c r="M53" s="8"/>
    </row>
    <row r="54" spans="1:13" x14ac:dyDescent="0.5">
      <c r="A54" s="79"/>
      <c r="B54" s="228"/>
      <c r="C54" s="8"/>
      <c r="D54" s="229"/>
      <c r="E54" s="231"/>
      <c r="G54" s="8"/>
      <c r="H54" s="230"/>
      <c r="I54" s="8"/>
      <c r="J54" s="8"/>
      <c r="K54" s="8"/>
      <c r="L54" s="8"/>
      <c r="M54" s="8"/>
    </row>
    <row r="55" spans="1:13" x14ac:dyDescent="0.5">
      <c r="A55" s="79"/>
      <c r="B55" s="228"/>
      <c r="C55" s="8"/>
      <c r="D55" s="229"/>
      <c r="E55" s="231"/>
      <c r="G55" s="8"/>
      <c r="H55" s="230"/>
      <c r="I55" s="8"/>
      <c r="J55" s="8"/>
      <c r="K55" s="8"/>
      <c r="L55" s="8"/>
      <c r="M55" s="8"/>
    </row>
    <row r="56" spans="1:13" x14ac:dyDescent="0.5">
      <c r="A56" s="79"/>
      <c r="B56" s="228"/>
      <c r="C56" s="8"/>
      <c r="D56" s="229"/>
      <c r="E56" s="231"/>
      <c r="G56" s="8"/>
      <c r="H56" s="230"/>
      <c r="I56" s="8"/>
      <c r="J56" s="8"/>
      <c r="K56" s="8"/>
      <c r="L56" s="8"/>
      <c r="M56" s="8"/>
    </row>
    <row r="57" spans="1:13" x14ac:dyDescent="0.5">
      <c r="A57" s="79"/>
      <c r="B57" s="228"/>
      <c r="C57" s="8"/>
      <c r="D57" s="229"/>
      <c r="E57" s="231"/>
      <c r="G57" s="8"/>
      <c r="H57" s="230"/>
      <c r="I57" s="8"/>
      <c r="J57" s="8"/>
      <c r="K57" s="8"/>
      <c r="L57" s="8"/>
      <c r="M57" s="8"/>
    </row>
  </sheetData>
  <mergeCells count="36"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45" zoomScaleNormal="145" workbookViewId="0">
      <selection activeCell="G11" sqref="G11"/>
    </sheetView>
  </sheetViews>
  <sheetFormatPr defaultRowHeight="14.35" x14ac:dyDescent="0.5"/>
  <cols>
    <col min="1" max="1" width="4.52734375" customWidth="1"/>
    <col min="2" max="2" width="9.1171875" style="260" customWidth="1"/>
    <col min="3" max="3" width="42.87890625" customWidth="1"/>
    <col min="4" max="4" width="9.64453125" customWidth="1"/>
    <col min="5" max="5" width="10.5859375" customWidth="1"/>
  </cols>
  <sheetData>
    <row r="1" spans="1:10" ht="37.6" customHeight="1" x14ac:dyDescent="0.5">
      <c r="A1" s="267" t="s">
        <v>372</v>
      </c>
      <c r="B1" s="268"/>
      <c r="C1" s="268"/>
      <c r="D1" s="268"/>
      <c r="E1" s="268"/>
      <c r="F1" s="8"/>
      <c r="G1" s="8"/>
      <c r="H1" s="8"/>
      <c r="I1" s="8"/>
      <c r="J1" s="8"/>
    </row>
    <row r="2" spans="1:10" ht="1" customHeight="1" x14ac:dyDescent="0.5">
      <c r="A2" s="270"/>
      <c r="B2" s="271"/>
      <c r="C2" s="271"/>
      <c r="D2" s="271"/>
      <c r="E2" s="272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4" t="s">
        <v>6</v>
      </c>
      <c r="C3" s="47" t="s">
        <v>80</v>
      </c>
      <c r="D3" s="47" t="s">
        <v>377</v>
      </c>
      <c r="E3" s="47" t="s">
        <v>398</v>
      </c>
      <c r="F3" s="8"/>
      <c r="G3" s="8"/>
      <c r="H3" s="8"/>
      <c r="I3" s="8"/>
      <c r="J3" s="8"/>
    </row>
    <row r="4" spans="1:10" x14ac:dyDescent="0.5">
      <c r="A4" s="211">
        <v>0</v>
      </c>
      <c r="B4" s="39">
        <v>44248</v>
      </c>
      <c r="C4" s="135" t="s">
        <v>373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11">
        <v>1</v>
      </c>
      <c r="B5" s="39">
        <v>44251</v>
      </c>
      <c r="C5" s="1" t="s">
        <v>337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11">
        <v>2</v>
      </c>
      <c r="B6" s="39">
        <v>44254</v>
      </c>
      <c r="C6" s="1" t="s">
        <v>337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11">
        <v>3</v>
      </c>
      <c r="B7" s="39">
        <v>44289</v>
      </c>
      <c r="C7" s="135" t="s">
        <v>247</v>
      </c>
      <c r="D7" s="40">
        <v>500000</v>
      </c>
      <c r="E7" s="40"/>
      <c r="F7" s="8"/>
      <c r="G7" s="8"/>
      <c r="H7" s="8"/>
      <c r="I7" s="8"/>
      <c r="J7" s="8"/>
    </row>
    <row r="8" spans="1:10" x14ac:dyDescent="0.5">
      <c r="A8" s="211"/>
      <c r="B8" s="39"/>
      <c r="C8" s="135"/>
      <c r="D8" s="40"/>
      <c r="E8" s="40"/>
      <c r="F8" s="8"/>
      <c r="G8" s="8"/>
      <c r="H8" s="8"/>
      <c r="I8" s="8"/>
      <c r="J8" s="8"/>
    </row>
    <row r="9" spans="1:10" x14ac:dyDescent="0.5">
      <c r="A9" s="211"/>
      <c r="B9" s="255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11"/>
      <c r="B10" s="255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11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11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5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5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56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73" t="s">
        <v>144</v>
      </c>
      <c r="B18" s="274"/>
      <c r="C18" s="274"/>
      <c r="D18" s="44">
        <f>SUM(D4:D17)</f>
        <v>682000</v>
      </c>
      <c r="E18" s="44">
        <f>SUM(E4:E17)</f>
        <v>14000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7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8"/>
      <c r="C20" s="213" t="s">
        <v>378</v>
      </c>
      <c r="D20" s="294">
        <f>D18+E18</f>
        <v>696000</v>
      </c>
      <c r="E20" s="294"/>
      <c r="F20" s="8"/>
      <c r="G20" s="8"/>
      <c r="H20" s="8"/>
      <c r="I20" s="8"/>
      <c r="J20" s="8"/>
    </row>
    <row r="21" spans="1:10" x14ac:dyDescent="0.5">
      <c r="A21" s="8"/>
      <c r="B21" s="259"/>
      <c r="C21" s="8"/>
      <c r="D21" s="293"/>
      <c r="E21" s="293"/>
      <c r="F21" s="8"/>
      <c r="G21" s="8"/>
      <c r="H21" s="8"/>
      <c r="I21" s="8"/>
      <c r="J21" s="8"/>
    </row>
    <row r="22" spans="1:10" x14ac:dyDescent="0.5">
      <c r="A22" s="8"/>
      <c r="B22" s="259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9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9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9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9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9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9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9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9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9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9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9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9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9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9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9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9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9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9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9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9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9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9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9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9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9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9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9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9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9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9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9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9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9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9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9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9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9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9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9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9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9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9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9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9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9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9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9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9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9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9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9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9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9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9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9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9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9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9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9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9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9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9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9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9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9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9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9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9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9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9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9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9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9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9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9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9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9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9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9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9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9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9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9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9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9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9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9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9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9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9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9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9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9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9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9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9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9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9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9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9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9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9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9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9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9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9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9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9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9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9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9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9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9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9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9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9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9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9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9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9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9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9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9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9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9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9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9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9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9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9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9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9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9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9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9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9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9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9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9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9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9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9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9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9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9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9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9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9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9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9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9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9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9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9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9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9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9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9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9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9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9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9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9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9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9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9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9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9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9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9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9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9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9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9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9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9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9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9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9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9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9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9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9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9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9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9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9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9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9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9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9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9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9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9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9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9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9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9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9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9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9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9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9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9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9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9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9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9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9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9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9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9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9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9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9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9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9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9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9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9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9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9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9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9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9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9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9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9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9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9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9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9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9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9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9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9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9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9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9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9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9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9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9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9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9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9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9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9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9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9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9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9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9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9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9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9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9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9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9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9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9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9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9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9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9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9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9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9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9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9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9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9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9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9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9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9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9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9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9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9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9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9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9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9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9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757F-7093-4E12-958F-4B3448A437CF}">
  <sheetPr>
    <pageSetUpPr fitToPage="1"/>
  </sheetPr>
  <dimension ref="A1:J771"/>
  <sheetViews>
    <sheetView zoomScale="145" zoomScaleNormal="145" workbookViewId="0">
      <selection activeCell="D13" sqref="D13"/>
    </sheetView>
  </sheetViews>
  <sheetFormatPr defaultRowHeight="14.35" x14ac:dyDescent="0.5"/>
  <cols>
    <col min="1" max="1" width="4.52734375" customWidth="1"/>
    <col min="2" max="2" width="9.1171875" style="260" customWidth="1"/>
    <col min="3" max="3" width="48.17578125" customWidth="1"/>
    <col min="4" max="4" width="12.46875" customWidth="1"/>
    <col min="5" max="5" width="10.5859375" customWidth="1"/>
  </cols>
  <sheetData>
    <row r="1" spans="1:10" ht="37.6" customHeight="1" x14ac:dyDescent="0.5">
      <c r="A1" s="267" t="s">
        <v>438</v>
      </c>
      <c r="B1" s="268"/>
      <c r="C1" s="268"/>
      <c r="D1" s="268"/>
      <c r="E1" s="268"/>
      <c r="F1" s="8"/>
      <c r="G1" s="8"/>
      <c r="H1" s="8"/>
      <c r="I1" s="8"/>
      <c r="J1" s="8"/>
    </row>
    <row r="2" spans="1:10" ht="1" customHeight="1" x14ac:dyDescent="0.5">
      <c r="A2" s="270"/>
      <c r="B2" s="271"/>
      <c r="C2" s="271"/>
      <c r="D2" s="271"/>
      <c r="E2" s="272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4" t="s">
        <v>6</v>
      </c>
      <c r="C3" s="47" t="s">
        <v>80</v>
      </c>
      <c r="D3" s="47" t="s">
        <v>377</v>
      </c>
      <c r="E3" s="47" t="s">
        <v>398</v>
      </c>
      <c r="F3" s="8"/>
      <c r="G3" s="8"/>
      <c r="H3" s="8"/>
      <c r="I3" s="8"/>
      <c r="J3" s="8"/>
    </row>
    <row r="4" spans="1:10" x14ac:dyDescent="0.5">
      <c r="A4" s="251">
        <v>0</v>
      </c>
      <c r="B4" s="39">
        <v>44282</v>
      </c>
      <c r="C4" s="1" t="s">
        <v>427</v>
      </c>
      <c r="D4" s="40">
        <v>1053000</v>
      </c>
      <c r="E4" s="40"/>
      <c r="F4" s="8"/>
      <c r="G4" s="8"/>
      <c r="H4" s="8"/>
      <c r="I4" s="8"/>
      <c r="J4" s="8"/>
    </row>
    <row r="5" spans="1:10" x14ac:dyDescent="0.5">
      <c r="A5" s="251">
        <v>1</v>
      </c>
      <c r="B5" s="39">
        <v>44288</v>
      </c>
      <c r="C5" s="1" t="s">
        <v>437</v>
      </c>
      <c r="D5" s="40">
        <v>42000</v>
      </c>
      <c r="E5" s="40"/>
      <c r="F5" s="8"/>
      <c r="G5" s="8"/>
      <c r="H5" s="8"/>
      <c r="I5" s="8"/>
      <c r="J5" s="8"/>
    </row>
    <row r="6" spans="1:10" x14ac:dyDescent="0.5">
      <c r="A6" s="251"/>
      <c r="B6" s="39"/>
      <c r="C6" s="1"/>
      <c r="D6" s="40"/>
      <c r="E6" s="40"/>
      <c r="F6" s="8"/>
      <c r="G6" s="8"/>
      <c r="H6" s="8"/>
      <c r="I6" s="8"/>
      <c r="J6" s="8"/>
    </row>
    <row r="7" spans="1:10" x14ac:dyDescent="0.5">
      <c r="A7" s="251"/>
      <c r="B7" s="39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51"/>
      <c r="B8" s="255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51"/>
      <c r="B9" s="255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51"/>
      <c r="B10" s="255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51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51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5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5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56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73" t="s">
        <v>144</v>
      </c>
      <c r="B18" s="274"/>
      <c r="C18" s="274"/>
      <c r="D18" s="44">
        <f>SUM(D4:D17)</f>
        <v>1095000</v>
      </c>
      <c r="E18" s="44">
        <f>SUM(E4:E17)</f>
        <v>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7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8"/>
      <c r="C20" s="213" t="s">
        <v>378</v>
      </c>
      <c r="D20" s="294">
        <f>D18+E18</f>
        <v>1095000</v>
      </c>
      <c r="E20" s="294"/>
      <c r="F20" s="8"/>
      <c r="G20" s="8"/>
      <c r="H20" s="8"/>
      <c r="I20" s="8"/>
      <c r="J20" s="8"/>
    </row>
    <row r="21" spans="1:10" x14ac:dyDescent="0.5">
      <c r="A21" s="8"/>
      <c r="B21" s="259"/>
      <c r="C21" s="8"/>
      <c r="D21" s="293"/>
      <c r="E21" s="293"/>
      <c r="F21" s="8"/>
      <c r="G21" s="8"/>
      <c r="H21" s="8"/>
      <c r="I21" s="8"/>
      <c r="J21" s="8"/>
    </row>
    <row r="22" spans="1:10" x14ac:dyDescent="0.5">
      <c r="A22" s="8"/>
      <c r="B22" s="259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9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9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9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9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9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9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9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9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9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9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9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9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9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9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9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9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9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9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9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9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9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9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9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9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9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9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9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9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9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9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9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9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9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9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9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9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9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9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9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9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9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9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9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9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9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9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9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9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9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9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9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9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9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9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9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9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9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9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9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9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9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9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9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9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9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9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9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9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9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9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9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9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9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9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9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9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9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9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9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9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9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9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9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9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9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9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9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9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9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9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9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9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9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9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9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9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9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9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9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9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9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9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9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9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9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9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9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9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9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9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9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9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9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9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9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9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9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9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9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9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9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9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9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9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9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9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9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9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9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9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9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9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9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9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9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9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9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9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9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9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9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9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9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9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9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9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9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9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9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9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9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9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9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9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9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9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9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9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9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9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9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9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9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9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9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9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9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9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9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9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9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9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9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9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9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9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9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9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9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9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9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9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9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9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9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9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9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9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9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9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9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9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9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9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9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9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9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9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9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9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9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9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9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9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9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9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9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9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9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9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9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9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9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9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9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9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9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9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9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9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9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9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9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9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9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9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9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9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9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9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9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9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9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9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9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9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9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9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9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9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9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9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9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9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9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9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9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9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9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9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9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9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9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9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9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9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9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9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9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9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9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9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9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9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9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9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9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9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9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9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9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9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9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9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9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9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9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9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9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9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9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9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9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9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9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A1:E1"/>
    <mergeCell ref="A2:E2"/>
    <mergeCell ref="A18:C18"/>
    <mergeCell ref="D20:E20"/>
    <mergeCell ref="D21:E21"/>
  </mergeCells>
  <pageMargins left="0.7" right="0.7" top="0.75" bottom="0.75" header="0.3" footer="0.3"/>
  <pageSetup paperSize="5" scale="53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60"/>
  <sheetViews>
    <sheetView zoomScale="115" zoomScaleNormal="115" workbookViewId="0">
      <selection activeCell="C17" sqref="C17"/>
    </sheetView>
  </sheetViews>
  <sheetFormatPr defaultRowHeight="14.35" x14ac:dyDescent="0.5"/>
  <cols>
    <col min="1" max="1" width="4.52734375" style="80" customWidth="1"/>
    <col min="2" max="2" width="9.1171875" customWidth="1"/>
    <col min="3" max="3" width="46.2343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161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248">
        <v>1</v>
      </c>
      <c r="B4" s="39">
        <v>44131</v>
      </c>
      <c r="C4" s="1" t="s">
        <v>157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248">
        <v>2</v>
      </c>
      <c r="B5" s="39">
        <v>44201</v>
      </c>
      <c r="C5" s="1" t="s">
        <v>281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248">
        <v>3</v>
      </c>
      <c r="B6" s="39">
        <v>44207</v>
      </c>
      <c r="C6" s="1" t="s">
        <v>308</v>
      </c>
      <c r="D6" s="40">
        <v>14000</v>
      </c>
      <c r="E6" s="38"/>
      <c r="F6" s="74">
        <v>3</v>
      </c>
      <c r="G6" s="69">
        <v>44137</v>
      </c>
      <c r="H6" s="70" t="s">
        <v>277</v>
      </c>
      <c r="I6" s="71"/>
      <c r="J6" s="8"/>
      <c r="K6" s="8"/>
      <c r="L6" s="8"/>
      <c r="M6" s="8"/>
    </row>
    <row r="7" spans="1:13" x14ac:dyDescent="0.5">
      <c r="A7" s="248">
        <v>4</v>
      </c>
      <c r="B7" s="39">
        <v>44228</v>
      </c>
      <c r="C7" s="1" t="s">
        <v>339</v>
      </c>
      <c r="D7" s="40">
        <v>171500</v>
      </c>
      <c r="E7" s="38"/>
      <c r="F7" s="74"/>
      <c r="G7" s="69"/>
      <c r="H7" s="75" t="s">
        <v>159</v>
      </c>
      <c r="I7" s="40"/>
      <c r="J7" s="8"/>
      <c r="K7" s="8"/>
      <c r="L7" s="8"/>
      <c r="M7" s="8"/>
    </row>
    <row r="8" spans="1:13" x14ac:dyDescent="0.5">
      <c r="A8" s="248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181</v>
      </c>
      <c r="I8" s="40"/>
      <c r="J8" s="8"/>
      <c r="K8" s="8"/>
      <c r="L8" s="8"/>
      <c r="M8" s="8"/>
    </row>
    <row r="9" spans="1:13" x14ac:dyDescent="0.5">
      <c r="A9" s="248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340</v>
      </c>
      <c r="I9" s="40">
        <v>24500</v>
      </c>
      <c r="J9" s="8"/>
      <c r="K9" s="8"/>
      <c r="L9" s="8"/>
      <c r="M9" s="8"/>
    </row>
    <row r="10" spans="1:13" x14ac:dyDescent="0.5">
      <c r="A10" s="248">
        <v>5</v>
      </c>
      <c r="B10" s="39">
        <v>44236</v>
      </c>
      <c r="C10" s="1" t="s">
        <v>347</v>
      </c>
      <c r="D10" s="40"/>
      <c r="E10" s="38"/>
      <c r="F10" s="74">
        <v>6</v>
      </c>
      <c r="G10" s="69">
        <v>44196</v>
      </c>
      <c r="H10" s="1" t="s">
        <v>276</v>
      </c>
      <c r="I10" s="40">
        <v>300000</v>
      </c>
      <c r="J10" s="8"/>
      <c r="K10" s="8"/>
      <c r="L10" s="8"/>
      <c r="M10" s="8"/>
    </row>
    <row r="11" spans="1:13" x14ac:dyDescent="0.5">
      <c r="A11" s="248">
        <v>6</v>
      </c>
      <c r="B11" s="39">
        <v>44245</v>
      </c>
      <c r="C11" s="1" t="s">
        <v>365</v>
      </c>
      <c r="D11" s="40">
        <v>64500</v>
      </c>
      <c r="E11" s="38"/>
      <c r="F11" s="74"/>
      <c r="G11" s="69">
        <v>44224</v>
      </c>
      <c r="H11" s="1" t="s">
        <v>335</v>
      </c>
      <c r="I11" s="40">
        <v>56000</v>
      </c>
      <c r="J11" s="8"/>
      <c r="K11" s="8"/>
      <c r="L11" s="8"/>
      <c r="M11" s="8"/>
    </row>
    <row r="12" spans="1:13" x14ac:dyDescent="0.5">
      <c r="A12" s="248">
        <v>7</v>
      </c>
      <c r="B12" s="39">
        <v>44278</v>
      </c>
      <c r="C12" s="1" t="s">
        <v>425</v>
      </c>
      <c r="D12" s="40">
        <v>209000</v>
      </c>
      <c r="E12" s="38"/>
      <c r="F12" s="74"/>
      <c r="G12" s="39"/>
      <c r="H12" s="1" t="s">
        <v>334</v>
      </c>
      <c r="I12" s="40">
        <v>63000</v>
      </c>
      <c r="J12" s="8"/>
      <c r="K12" s="8"/>
      <c r="L12" s="8"/>
      <c r="M12" s="8"/>
    </row>
    <row r="13" spans="1:13" x14ac:dyDescent="0.5">
      <c r="A13" s="253">
        <v>8</v>
      </c>
      <c r="B13" s="39">
        <v>44288</v>
      </c>
      <c r="C13" s="1" t="s">
        <v>442</v>
      </c>
      <c r="D13" s="40">
        <v>20000</v>
      </c>
      <c r="E13" s="38"/>
      <c r="F13" s="194">
        <v>7</v>
      </c>
      <c r="G13" s="39">
        <v>44228</v>
      </c>
      <c r="H13" s="1" t="s">
        <v>341</v>
      </c>
      <c r="I13" s="40"/>
      <c r="J13" s="8"/>
      <c r="K13" s="8"/>
      <c r="L13" s="8"/>
      <c r="M13" s="8"/>
    </row>
    <row r="14" spans="1:13" x14ac:dyDescent="0.5">
      <c r="A14" s="248"/>
      <c r="B14" s="39"/>
      <c r="C14" s="1"/>
      <c r="D14" s="40"/>
      <c r="E14" s="38"/>
      <c r="F14" s="74">
        <v>8</v>
      </c>
      <c r="G14" s="39">
        <v>44256</v>
      </c>
      <c r="H14" s="1" t="s">
        <v>382</v>
      </c>
      <c r="I14" s="40">
        <v>64500</v>
      </c>
      <c r="J14" s="8"/>
      <c r="K14" s="8"/>
      <c r="L14" s="8"/>
      <c r="M14" s="8"/>
    </row>
    <row r="15" spans="1:13" x14ac:dyDescent="0.5">
      <c r="A15" s="248"/>
      <c r="B15" s="1"/>
      <c r="C15" s="1"/>
      <c r="D15" s="40"/>
      <c r="E15" s="38"/>
      <c r="F15" s="220">
        <v>9</v>
      </c>
      <c r="G15" s="39">
        <v>44256</v>
      </c>
      <c r="H15" s="1" t="s">
        <v>429</v>
      </c>
      <c r="I15" s="40">
        <v>151000</v>
      </c>
      <c r="J15" s="8"/>
      <c r="K15" s="8"/>
      <c r="L15" s="8"/>
      <c r="M15" s="8"/>
    </row>
    <row r="16" spans="1:13" x14ac:dyDescent="0.5">
      <c r="A16" s="248"/>
      <c r="B16" s="1"/>
      <c r="C16" s="1"/>
      <c r="D16" s="40"/>
      <c r="E16" s="38"/>
      <c r="F16" s="220">
        <v>10</v>
      </c>
      <c r="G16" s="39">
        <v>44286</v>
      </c>
      <c r="H16" s="1" t="s">
        <v>434</v>
      </c>
      <c r="I16" s="40">
        <v>20000</v>
      </c>
      <c r="J16" s="8"/>
      <c r="K16" s="8"/>
      <c r="L16" s="8"/>
      <c r="M16" s="8"/>
    </row>
    <row r="17" spans="1:13" x14ac:dyDescent="0.5">
      <c r="A17" s="248"/>
      <c r="B17" s="1"/>
      <c r="C17" s="1"/>
      <c r="D17" s="40"/>
      <c r="E17" s="38"/>
      <c r="F17" s="220">
        <v>11</v>
      </c>
      <c r="G17" s="39">
        <v>44289</v>
      </c>
      <c r="H17" s="1" t="s">
        <v>444</v>
      </c>
      <c r="I17" s="40">
        <v>58000</v>
      </c>
      <c r="J17" s="8"/>
      <c r="K17" s="8"/>
      <c r="L17" s="8"/>
      <c r="M17" s="8"/>
    </row>
    <row r="18" spans="1:13" x14ac:dyDescent="0.5">
      <c r="A18" s="261"/>
      <c r="B18" s="1"/>
      <c r="C18" s="1"/>
      <c r="D18" s="40"/>
      <c r="E18" s="38"/>
      <c r="F18" s="261"/>
      <c r="G18" s="39"/>
      <c r="H18" s="1"/>
      <c r="I18" s="40"/>
      <c r="J18" s="8"/>
      <c r="K18" s="8"/>
      <c r="L18" s="8"/>
      <c r="M18" s="8"/>
    </row>
    <row r="19" spans="1:13" x14ac:dyDescent="0.5">
      <c r="A19" s="261"/>
      <c r="B19" s="1"/>
      <c r="C19" s="1"/>
      <c r="D19" s="40"/>
      <c r="E19" s="38"/>
      <c r="F19" s="261"/>
      <c r="G19" s="39"/>
      <c r="H19" s="1"/>
      <c r="I19" s="40"/>
      <c r="J19" s="8"/>
      <c r="K19" s="8"/>
      <c r="L19" s="8"/>
      <c r="M19" s="8"/>
    </row>
    <row r="20" spans="1:13" ht="14.7" thickBot="1" x14ac:dyDescent="0.55000000000000004">
      <c r="A20" s="248"/>
      <c r="B20" s="1"/>
      <c r="C20" s="1"/>
      <c r="D20" s="40"/>
      <c r="E20" s="38"/>
      <c r="F20" s="74"/>
      <c r="G20" s="39"/>
      <c r="H20" s="1"/>
      <c r="I20" s="40"/>
      <c r="J20" s="8"/>
      <c r="K20" s="8"/>
      <c r="L20" s="8"/>
      <c r="M20" s="8"/>
    </row>
    <row r="21" spans="1:13" ht="17.25" customHeight="1" x14ac:dyDescent="0.5">
      <c r="A21" s="283" t="s">
        <v>106</v>
      </c>
      <c r="B21" s="284"/>
      <c r="C21" s="284"/>
      <c r="D21" s="44">
        <f>SUM(D4:D20)</f>
        <v>737500</v>
      </c>
      <c r="E21" s="50"/>
      <c r="F21" s="283" t="s">
        <v>105</v>
      </c>
      <c r="G21" s="284"/>
      <c r="H21" s="285"/>
      <c r="I21" s="44">
        <f>SUM(I4:I20)</f>
        <v>737500</v>
      </c>
      <c r="J21" s="8"/>
      <c r="K21" s="8"/>
      <c r="L21" s="8"/>
      <c r="M21" s="8"/>
    </row>
    <row r="22" spans="1:13" ht="17.25" customHeight="1" x14ac:dyDescent="0.5">
      <c r="A22" s="55"/>
      <c r="B22" s="55"/>
      <c r="C22" s="55"/>
      <c r="D22" s="56"/>
      <c r="E22" s="8"/>
      <c r="F22" s="55"/>
      <c r="G22" s="55"/>
      <c r="H22" s="55"/>
      <c r="I22" s="56"/>
      <c r="J22" s="8"/>
      <c r="K22" s="8"/>
      <c r="L22" s="8"/>
      <c r="M22" s="8"/>
    </row>
    <row r="23" spans="1:13" ht="17.25" customHeight="1" x14ac:dyDescent="0.5">
      <c r="A23" s="78"/>
      <c r="B23" s="53"/>
      <c r="C23" s="54" t="s">
        <v>103</v>
      </c>
      <c r="D23" s="58">
        <f>D21</f>
        <v>737500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ht="17.25" customHeight="1" x14ac:dyDescent="0.5">
      <c r="A24" s="78"/>
      <c r="B24" s="53"/>
      <c r="C24" s="54" t="s">
        <v>187</v>
      </c>
      <c r="D24" s="58">
        <f>I21</f>
        <v>737500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ht="9.6999999999999993" customHeight="1" thickBot="1" x14ac:dyDescent="0.55000000000000004">
      <c r="A25" s="78"/>
      <c r="B25" s="53"/>
      <c r="C25" s="59"/>
      <c r="D25" s="60"/>
      <c r="E25" s="8"/>
      <c r="F25" s="53"/>
      <c r="G25" s="53"/>
      <c r="H25" s="53"/>
      <c r="I25" s="53"/>
      <c r="J25" s="8"/>
      <c r="K25" s="8"/>
      <c r="L25" s="8"/>
      <c r="M25" s="8"/>
    </row>
    <row r="26" spans="1:13" ht="18.850000000000001" customHeight="1" x14ac:dyDescent="0.5">
      <c r="A26" s="78"/>
      <c r="B26" s="53"/>
      <c r="C26" s="61" t="s">
        <v>4</v>
      </c>
      <c r="D26" s="62">
        <f>D23-D24</f>
        <v>0</v>
      </c>
      <c r="E26" s="8"/>
      <c r="F26" s="53"/>
      <c r="G26" s="53"/>
      <c r="H26" s="53"/>
      <c r="I26" s="53"/>
      <c r="J26" s="8"/>
      <c r="K26" s="8"/>
      <c r="L26" s="8"/>
      <c r="M26" s="8"/>
    </row>
    <row r="27" spans="1:13" x14ac:dyDescent="0.5">
      <c r="A27" s="7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A40" s="7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A41" s="7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x14ac:dyDescent="0.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x14ac:dyDescent="0.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mergeCells count="5">
    <mergeCell ref="A1:I1"/>
    <mergeCell ref="A2:D2"/>
    <mergeCell ref="F2:I2"/>
    <mergeCell ref="A21:C21"/>
    <mergeCell ref="F21:H21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4" zoomScale="145" zoomScaleNormal="145" workbookViewId="0">
      <selection activeCell="D22" sqref="D22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441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167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168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244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317</v>
      </c>
      <c r="D9" s="40">
        <v>40000</v>
      </c>
      <c r="E9" s="38"/>
      <c r="F9" s="144">
        <v>6</v>
      </c>
      <c r="G9" s="69">
        <v>44182</v>
      </c>
      <c r="H9" s="1" t="s">
        <v>245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405</v>
      </c>
      <c r="D10" s="40">
        <v>2000</v>
      </c>
      <c r="E10" s="38"/>
      <c r="F10" s="147">
        <v>7</v>
      </c>
      <c r="G10" s="69">
        <v>44183</v>
      </c>
      <c r="H10" s="1" t="s">
        <v>246</v>
      </c>
      <c r="I10" s="40">
        <v>37000</v>
      </c>
      <c r="J10" s="8"/>
      <c r="K10" s="8"/>
      <c r="L10" s="8"/>
      <c r="M10" s="8"/>
    </row>
    <row r="11" spans="1:13" x14ac:dyDescent="0.5">
      <c r="A11" s="249">
        <v>8</v>
      </c>
      <c r="B11" s="39">
        <v>44294</v>
      </c>
      <c r="C11" s="1" t="s">
        <v>449</v>
      </c>
      <c r="D11" s="40">
        <v>1100</v>
      </c>
      <c r="E11" s="38"/>
      <c r="F11" s="188">
        <v>8</v>
      </c>
      <c r="G11" s="39">
        <v>44217</v>
      </c>
      <c r="H11" s="1" t="s">
        <v>325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>
        <v>9</v>
      </c>
      <c r="G12" s="39">
        <v>44258</v>
      </c>
      <c r="H12" s="1" t="s">
        <v>388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>
        <v>10</v>
      </c>
      <c r="G13" s="39">
        <v>44288</v>
      </c>
      <c r="H13" s="1" t="s">
        <v>440</v>
      </c>
      <c r="I13" s="40">
        <v>200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18">
        <v>11</v>
      </c>
      <c r="G14" s="39">
        <v>44289</v>
      </c>
      <c r="H14" s="1" t="s">
        <v>443</v>
      </c>
      <c r="I14" s="40">
        <v>700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18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83" t="s">
        <v>106</v>
      </c>
      <c r="B17" s="284"/>
      <c r="C17" s="284"/>
      <c r="D17" s="44">
        <f>SUM(D4:D16)</f>
        <v>284100</v>
      </c>
      <c r="E17" s="50"/>
      <c r="F17" s="283" t="s">
        <v>105</v>
      </c>
      <c r="G17" s="284"/>
      <c r="H17" s="285"/>
      <c r="I17" s="44">
        <f>SUM(I4:I16)</f>
        <v>284115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284100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187</v>
      </c>
      <c r="D20" s="58">
        <f>I17</f>
        <v>284115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266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278</v>
      </c>
      <c r="D4" s="40">
        <v>100000</v>
      </c>
      <c r="E4" s="38"/>
      <c r="F4" s="162">
        <v>1</v>
      </c>
      <c r="G4" s="39">
        <v>44191</v>
      </c>
      <c r="H4" s="1" t="s">
        <v>241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286</v>
      </c>
      <c r="D5" s="40">
        <v>20000</v>
      </c>
      <c r="E5" s="38"/>
      <c r="F5" s="168">
        <v>2</v>
      </c>
      <c r="G5" s="39">
        <v>44203</v>
      </c>
      <c r="H5" s="1" t="s">
        <v>285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83" t="s">
        <v>106</v>
      </c>
      <c r="B14" s="284"/>
      <c r="C14" s="284"/>
      <c r="D14" s="44">
        <f>SUM(D4:D13)</f>
        <v>120000</v>
      </c>
      <c r="E14" s="50"/>
      <c r="F14" s="283" t="s">
        <v>105</v>
      </c>
      <c r="G14" s="284"/>
      <c r="H14" s="285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187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31" zoomScale="130" zoomScaleNormal="130" workbookViewId="0">
      <selection activeCell="J48" sqref="J48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263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259</v>
      </c>
      <c r="D4" s="40">
        <v>200000</v>
      </c>
      <c r="E4" s="38"/>
      <c r="F4" s="160">
        <v>1</v>
      </c>
      <c r="G4" s="39">
        <v>44187</v>
      </c>
      <c r="H4" s="1" t="s">
        <v>255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314</v>
      </c>
      <c r="D5" s="40">
        <v>60000</v>
      </c>
      <c r="E5" s="38"/>
      <c r="F5" s="173">
        <v>2</v>
      </c>
      <c r="G5" s="39">
        <v>44207</v>
      </c>
      <c r="H5" s="1" t="s">
        <v>296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14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83" t="s">
        <v>106</v>
      </c>
      <c r="B13" s="284"/>
      <c r="C13" s="284"/>
      <c r="D13" s="44">
        <f>SUM(D4:D12)</f>
        <v>260000</v>
      </c>
      <c r="E13" s="50"/>
      <c r="F13" s="283" t="s">
        <v>105</v>
      </c>
      <c r="G13" s="284"/>
      <c r="H13" s="285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187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67" t="s">
        <v>262</v>
      </c>
      <c r="B20" s="268"/>
      <c r="C20" s="268"/>
      <c r="D20" s="268"/>
      <c r="E20" s="268"/>
      <c r="F20" s="268"/>
      <c r="G20" s="268"/>
      <c r="H20" s="268"/>
      <c r="I20" s="269"/>
      <c r="J20" s="8"/>
      <c r="K20" s="8"/>
      <c r="L20" s="8"/>
      <c r="M20" s="8"/>
    </row>
    <row r="21" spans="1:13" x14ac:dyDescent="0.5">
      <c r="A21" s="270" t="s">
        <v>81</v>
      </c>
      <c r="B21" s="271"/>
      <c r="C21" s="271"/>
      <c r="D21" s="272"/>
      <c r="E21" s="43"/>
      <c r="F21" s="270" t="s">
        <v>82</v>
      </c>
      <c r="G21" s="271"/>
      <c r="H21" s="271"/>
      <c r="I21" s="272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158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264</v>
      </c>
      <c r="D23" s="40">
        <v>45000</v>
      </c>
      <c r="E23" s="38"/>
      <c r="F23" s="161">
        <v>1</v>
      </c>
      <c r="G23" s="39">
        <v>44190</v>
      </c>
      <c r="H23" s="1" t="s">
        <v>261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265</v>
      </c>
      <c r="D24" s="40">
        <v>360000</v>
      </c>
      <c r="E24" s="38"/>
      <c r="F24" s="169">
        <v>2</v>
      </c>
      <c r="G24" s="39">
        <v>44194</v>
      </c>
      <c r="H24" s="1" t="s">
        <v>274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311</v>
      </c>
      <c r="D25" s="40">
        <v>5000</v>
      </c>
      <c r="E25" s="38"/>
      <c r="F25" s="176">
        <v>3</v>
      </c>
      <c r="G25" s="39">
        <v>44207</v>
      </c>
      <c r="H25" s="1" t="s">
        <v>301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361</v>
      </c>
      <c r="D26" s="40">
        <v>3000</v>
      </c>
      <c r="E26" s="38"/>
      <c r="F26" s="173">
        <v>4</v>
      </c>
      <c r="G26" s="39">
        <v>44228</v>
      </c>
      <c r="H26" s="1" t="s">
        <v>338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>
        <v>5</v>
      </c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83" t="s">
        <v>106</v>
      </c>
      <c r="B31" s="284"/>
      <c r="C31" s="284"/>
      <c r="D31" s="44">
        <f>SUM(D23:D30)</f>
        <v>413000</v>
      </c>
      <c r="E31" s="50"/>
      <c r="F31" s="283" t="s">
        <v>105</v>
      </c>
      <c r="G31" s="284"/>
      <c r="H31" s="285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187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67" t="s">
        <v>269</v>
      </c>
      <c r="B40" s="268"/>
      <c r="C40" s="268"/>
      <c r="D40" s="268"/>
      <c r="E40" s="268"/>
      <c r="F40" s="268"/>
      <c r="G40" s="268"/>
      <c r="H40" s="268"/>
      <c r="I40" s="269"/>
      <c r="J40" s="8"/>
      <c r="K40" s="8"/>
      <c r="L40" s="8"/>
      <c r="M40" s="8"/>
    </row>
    <row r="41" spans="1:13" x14ac:dyDescent="0.5">
      <c r="A41" s="270" t="s">
        <v>81</v>
      </c>
      <c r="B41" s="271"/>
      <c r="C41" s="271"/>
      <c r="D41" s="272"/>
      <c r="E41" s="43"/>
      <c r="F41" s="270" t="s">
        <v>82</v>
      </c>
      <c r="G41" s="271"/>
      <c r="H41" s="271"/>
      <c r="I41" s="272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158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284</v>
      </c>
      <c r="D43" s="40">
        <v>1200000</v>
      </c>
      <c r="E43" s="38"/>
      <c r="F43" s="163">
        <v>1</v>
      </c>
      <c r="G43" s="39">
        <v>44192</v>
      </c>
      <c r="H43" s="40" t="s">
        <v>270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309</v>
      </c>
      <c r="D44" s="40">
        <v>3500</v>
      </c>
      <c r="E44" s="38"/>
      <c r="F44" s="167">
        <v>2</v>
      </c>
      <c r="G44" s="39">
        <v>44194</v>
      </c>
      <c r="H44" s="1" t="s">
        <v>270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288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287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>
        <v>5</v>
      </c>
      <c r="G47" s="39">
        <v>44310</v>
      </c>
      <c r="H47" s="1" t="s">
        <v>469</v>
      </c>
      <c r="I47" s="40">
        <v>5000</v>
      </c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83" t="s">
        <v>106</v>
      </c>
      <c r="B55" s="284"/>
      <c r="C55" s="284"/>
      <c r="D55" s="44">
        <f>SUM(D43:D54)</f>
        <v>1203500</v>
      </c>
      <c r="E55" s="50"/>
      <c r="F55" s="283" t="s">
        <v>105</v>
      </c>
      <c r="G55" s="284"/>
      <c r="H55" s="285"/>
      <c r="I55" s="44">
        <f>SUM(I43:I54)</f>
        <v>1208500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187</v>
      </c>
      <c r="D58" s="58">
        <f>I55</f>
        <v>1208500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-5000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67" t="s">
        <v>289</v>
      </c>
      <c r="B62" s="268"/>
      <c r="C62" s="268"/>
      <c r="D62" s="268"/>
      <c r="E62" s="268"/>
      <c r="F62" s="268"/>
      <c r="G62" s="268"/>
      <c r="H62" s="268"/>
      <c r="I62" s="269"/>
      <c r="J62" s="8"/>
      <c r="K62" s="8"/>
      <c r="L62" s="8"/>
      <c r="M62" s="8"/>
    </row>
    <row r="63" spans="1:13" x14ac:dyDescent="0.5">
      <c r="A63" s="270" t="s">
        <v>81</v>
      </c>
      <c r="B63" s="271"/>
      <c r="C63" s="271"/>
      <c r="D63" s="272"/>
      <c r="E63" s="43"/>
      <c r="F63" s="270" t="s">
        <v>82</v>
      </c>
      <c r="G63" s="271"/>
      <c r="H63" s="271"/>
      <c r="I63" s="272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158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292</v>
      </c>
      <c r="D65" s="40">
        <v>100000</v>
      </c>
      <c r="E65" s="38"/>
      <c r="F65" s="170">
        <v>1</v>
      </c>
      <c r="G65" s="39">
        <v>44205</v>
      </c>
      <c r="H65" s="40" t="s">
        <v>290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315</v>
      </c>
      <c r="D66" s="40">
        <v>3500</v>
      </c>
      <c r="E66" s="38"/>
      <c r="F66" s="171">
        <v>2</v>
      </c>
      <c r="G66" s="39">
        <v>44206</v>
      </c>
      <c r="H66" s="1" t="s">
        <v>291</v>
      </c>
      <c r="I66" s="40">
        <v>3500</v>
      </c>
      <c r="J66" s="8"/>
      <c r="K66" s="8"/>
      <c r="L66" s="8"/>
      <c r="M66" s="8"/>
    </row>
    <row r="67" spans="1:13" x14ac:dyDescent="0.5">
      <c r="A67" s="170"/>
      <c r="B67" s="39"/>
      <c r="C67" s="1"/>
      <c r="D67" s="40"/>
      <c r="E67" s="38"/>
      <c r="F67" s="170">
        <v>3</v>
      </c>
      <c r="G67" s="39">
        <v>44309</v>
      </c>
      <c r="H67" s="1" t="s">
        <v>461</v>
      </c>
      <c r="I67" s="40">
        <v>17000</v>
      </c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83" t="s">
        <v>106</v>
      </c>
      <c r="B73" s="284"/>
      <c r="C73" s="284"/>
      <c r="D73" s="44">
        <f>SUM(D65:D72)</f>
        <v>103500</v>
      </c>
      <c r="E73" s="50"/>
      <c r="F73" s="283" t="s">
        <v>105</v>
      </c>
      <c r="G73" s="284"/>
      <c r="H73" s="285"/>
      <c r="I73" s="44">
        <f>SUM(I65:I72)</f>
        <v>120500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103500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187</v>
      </c>
      <c r="D76" s="58">
        <f>I73</f>
        <v>120500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-17000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67" t="s">
        <v>354</v>
      </c>
      <c r="B80" s="268"/>
      <c r="C80" s="268"/>
      <c r="D80" s="268"/>
      <c r="E80" s="268"/>
      <c r="F80" s="268"/>
      <c r="G80" s="268"/>
      <c r="H80" s="268"/>
      <c r="I80" s="269"/>
      <c r="J80" s="8"/>
      <c r="K80" s="8"/>
      <c r="L80" s="8"/>
      <c r="M80" s="8"/>
    </row>
    <row r="81" spans="1:13" x14ac:dyDescent="0.5">
      <c r="A81" s="270" t="s">
        <v>81</v>
      </c>
      <c r="B81" s="271"/>
      <c r="C81" s="271"/>
      <c r="D81" s="272"/>
      <c r="E81" s="43"/>
      <c r="F81" s="270" t="s">
        <v>82</v>
      </c>
      <c r="G81" s="271"/>
      <c r="H81" s="271"/>
      <c r="I81" s="272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158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318</v>
      </c>
      <c r="D83" s="40">
        <v>20000</v>
      </c>
      <c r="E83" s="38"/>
      <c r="F83" s="183">
        <v>1</v>
      </c>
      <c r="G83" s="39">
        <v>44209</v>
      </c>
      <c r="H83" s="40" t="s">
        <v>290</v>
      </c>
      <c r="I83" s="40">
        <v>20000</v>
      </c>
      <c r="J83" s="8"/>
      <c r="K83" s="8"/>
      <c r="L83" s="8"/>
      <c r="M83" s="8"/>
    </row>
    <row r="84" spans="1:13" x14ac:dyDescent="0.5">
      <c r="A84" s="248">
        <v>2</v>
      </c>
      <c r="B84" s="39">
        <v>44277</v>
      </c>
      <c r="C84" s="1" t="s">
        <v>423</v>
      </c>
      <c r="D84" s="40">
        <v>100000</v>
      </c>
      <c r="E84" s="38"/>
      <c r="F84" s="183">
        <v>2</v>
      </c>
      <c r="G84" s="39">
        <v>44277</v>
      </c>
      <c r="H84" s="1" t="s">
        <v>417</v>
      </c>
      <c r="I84" s="40">
        <v>100000</v>
      </c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83" t="s">
        <v>106</v>
      </c>
      <c r="B91" s="284"/>
      <c r="C91" s="284"/>
      <c r="D91" s="44">
        <f>SUM(D83:D90)</f>
        <v>120000</v>
      </c>
      <c r="E91" s="50"/>
      <c r="F91" s="283" t="s">
        <v>105</v>
      </c>
      <c r="G91" s="284"/>
      <c r="H91" s="285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187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80:I80"/>
    <mergeCell ref="A81:D81"/>
    <mergeCell ref="F81:I81"/>
    <mergeCell ref="A91:C91"/>
    <mergeCell ref="F91:H91"/>
    <mergeCell ref="A62:I62"/>
    <mergeCell ref="A63:D63"/>
    <mergeCell ref="F63:I63"/>
    <mergeCell ref="A73:C73"/>
    <mergeCell ref="F73:H73"/>
    <mergeCell ref="A1:I1"/>
    <mergeCell ref="A2:D2"/>
    <mergeCell ref="F2:I2"/>
    <mergeCell ref="A13:C13"/>
    <mergeCell ref="F13:H13"/>
    <mergeCell ref="A20:I20"/>
    <mergeCell ref="A21:D21"/>
    <mergeCell ref="F21:I21"/>
    <mergeCell ref="A31:C31"/>
    <mergeCell ref="F31:H31"/>
    <mergeCell ref="A40:I40"/>
    <mergeCell ref="A41:D41"/>
    <mergeCell ref="F41:I41"/>
    <mergeCell ref="A55:C55"/>
    <mergeCell ref="F55:H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BOFC</vt:lpstr>
      <vt:lpstr>KhanJee</vt:lpstr>
      <vt:lpstr>Najeeb New</vt:lpstr>
      <vt:lpstr>Sister</vt:lpstr>
      <vt:lpstr>UlemaAsmat</vt:lpstr>
      <vt:lpstr>Sunny Babar</vt:lpstr>
      <vt:lpstr>Mazhar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GT Calc</vt:lpstr>
      <vt:lpstr>Sheet1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2021-04-25T07:42:48Z</dcterms:modified>
</cp:coreProperties>
</file>