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D19CC399-B37A-4543-8F82-36254FD3A448}" xr6:coauthVersionLast="47" xr6:coauthVersionMax="47" xr10:uidLastSave="{00000000-0000-0000-0000-000000000000}"/>
  <bookViews>
    <workbookView xWindow="-93" yWindow="-93" windowWidth="25786" windowHeight="13986" tabRatio="820" activeTab="3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GT Calc" sheetId="24" r:id="rId16"/>
    <sheet name="MyCal" sheetId="29" r:id="rId17"/>
    <sheet name="Sheet1" sheetId="31" r:id="rId18"/>
    <sheet name="Sheet2" sheetId="32" r:id="rId19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5" i="4" l="1"/>
  <c r="D238" i="4" s="1"/>
  <c r="F1" i="32"/>
  <c r="E1" i="32"/>
  <c r="H4" i="32"/>
  <c r="H3" i="32"/>
  <c r="G4" i="32"/>
  <c r="G3" i="32"/>
  <c r="E151" i="31"/>
  <c r="D151" i="31"/>
  <c r="I212" i="4"/>
  <c r="D215" i="4" s="1"/>
  <c r="J18" i="27"/>
  <c r="I30" i="29"/>
  <c r="E18" i="30"/>
  <c r="D18" i="30"/>
  <c r="I189" i="4"/>
  <c r="D192" i="4" s="1"/>
  <c r="E19" i="29"/>
  <c r="F19" i="24"/>
  <c r="C16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2" i="4"/>
  <c r="D165" i="4" s="1"/>
  <c r="D18" i="28"/>
  <c r="E18" i="28"/>
  <c r="C3" i="24"/>
  <c r="I91" i="15"/>
  <c r="D94" i="15" s="1"/>
  <c r="I131" i="4"/>
  <c r="D134" i="4" s="1"/>
  <c r="I91" i="21"/>
  <c r="D94" i="21" s="1"/>
  <c r="D91" i="21"/>
  <c r="D93" i="21" s="1"/>
  <c r="G6" i="32" l="1"/>
  <c r="H6" i="32"/>
  <c r="D152" i="31"/>
  <c r="D20" i="30"/>
  <c r="C5" i="24" s="1"/>
  <c r="E45" i="27"/>
  <c r="D48" i="27" s="1"/>
  <c r="D52" i="27" s="1"/>
  <c r="C17" i="24" s="1"/>
  <c r="D20" i="28"/>
  <c r="C4" i="24" s="1"/>
  <c r="D96" i="21"/>
  <c r="C12" i="24" s="1"/>
  <c r="I73" i="21" l="1"/>
  <c r="D76" i="21" s="1"/>
  <c r="D73" i="21"/>
  <c r="D75" i="21" s="1"/>
  <c r="D78" i="21" l="1"/>
  <c r="C10" i="24" s="1"/>
  <c r="I71" i="15" l="1"/>
  <c r="D74" i="15" s="1"/>
  <c r="I103" i="4" l="1"/>
  <c r="D106" i="4" s="1"/>
  <c r="I55" i="21" l="1"/>
  <c r="D58" i="21" s="1"/>
  <c r="D55" i="21"/>
  <c r="D57" i="21" s="1"/>
  <c r="D60" i="21" l="1"/>
  <c r="C9" i="24" s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C8" i="24" s="1"/>
  <c r="I7" i="18" l="1"/>
  <c r="D10" i="18" s="1"/>
  <c r="D7" i="18"/>
  <c r="D9" i="18" s="1"/>
  <c r="D12" i="18" l="1"/>
  <c r="I51" i="15"/>
  <c r="D54" i="15" s="1"/>
  <c r="I77" i="4" l="1"/>
  <c r="D80" i="4" s="1"/>
  <c r="I55" i="4"/>
  <c r="D58" i="4" s="1"/>
  <c r="I31" i="15" l="1"/>
  <c r="D34" i="15" s="1"/>
  <c r="I11" i="15"/>
  <c r="D14" i="15" s="1"/>
  <c r="D11" i="15"/>
  <c r="D13" i="15" s="1"/>
  <c r="I7" i="14"/>
  <c r="D10" i="14" s="1"/>
  <c r="D7" i="14"/>
  <c r="D9" i="14" s="1"/>
  <c r="I23" i="13"/>
  <c r="D26" i="13" s="1"/>
  <c r="D23" i="13"/>
  <c r="D25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C15" i="24" s="1"/>
  <c r="D28" i="13"/>
  <c r="C6" i="24" s="1"/>
  <c r="D23" i="12"/>
  <c r="C11" i="24" s="1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3" i="4"/>
  <c r="D35" i="4" s="1"/>
  <c r="I33" i="4"/>
  <c r="D36" i="4" s="1"/>
  <c r="D38" i="4" l="1"/>
  <c r="D43" i="4" s="1"/>
  <c r="D55" i="4" s="1"/>
  <c r="D57" i="4" s="1"/>
  <c r="D60" i="4" s="1"/>
  <c r="D65" i="4" s="1"/>
  <c r="D77" i="4" s="1"/>
  <c r="D79" i="4" s="1"/>
  <c r="D82" i="4" s="1"/>
  <c r="D87" i="4" s="1"/>
  <c r="D103" i="4" s="1"/>
  <c r="D105" i="4" s="1"/>
  <c r="D108" i="4" s="1"/>
  <c r="D113" i="4" s="1"/>
  <c r="D131" i="4" s="1"/>
  <c r="D133" i="4" s="1"/>
  <c r="D136" i="4" s="1"/>
  <c r="D141" i="4" s="1"/>
  <c r="D162" i="4" s="1"/>
  <c r="D164" i="4" s="1"/>
  <c r="D167" i="4" s="1"/>
  <c r="D172" i="4" s="1"/>
  <c r="D189" i="4" s="1"/>
  <c r="D191" i="4" s="1"/>
  <c r="D194" i="4" s="1"/>
  <c r="D199" i="4" s="1"/>
  <c r="D212" i="4" s="1"/>
  <c r="D214" i="4" s="1"/>
  <c r="D217" i="4" s="1"/>
  <c r="D222" i="4" s="1"/>
  <c r="D235" i="4" s="1"/>
  <c r="D237" i="4" s="1"/>
  <c r="D240" i="4" s="1"/>
  <c r="C2" i="24" s="1"/>
  <c r="F114" i="2"/>
  <c r="E114" i="2"/>
  <c r="C19" i="24" l="1"/>
  <c r="I14" i="24" s="1"/>
  <c r="E75" i="2"/>
  <c r="F75" i="2"/>
  <c r="E16" i="2"/>
  <c r="F16" i="2"/>
  <c r="E4" i="29" l="1"/>
  <c r="E20" i="29" s="1"/>
  <c r="G75" i="2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1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<sst xmlns="http://schemas.openxmlformats.org/spreadsheetml/2006/main" count="1072" uniqueCount="517">
  <si>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</si>
  <si>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</si>
  <si>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</si>
  <si>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</si>
  <si>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</si>
  <si>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</si>
  <si>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</si>
  <si>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</si>
  <si>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</si>
  <si>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</si>
  <si>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</si>
  <si>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</si>
  <si>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</si>
  <si>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</si>
  <si>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</si>
  <si>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</si>
  <si>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</si>
  <si>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</si>
  <si>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</si>
  <si>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</si>
  <si>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</si>
  <si>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</si>
  <si>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</si>
  <si>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</si>
  <si>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</si>
  <si>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</si>
  <si>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</si>
  <si>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</si>
  <si>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</si>
  <si>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</si>
  <si>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</si>
  <si>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</si>
  <si>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</si>
  <si>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</si>
  <si>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</si>
  <si>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</si>
  <si>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</si>
  <si>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</si>
  <si>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</si>
  <si>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</si>
  <si>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</si>
  <si>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</si>
  <si>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</si>
  <si>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</si>
  <si>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</si>
  <si>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</si>
  <si>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</si>
  <si>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</si>
  <si>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</si>
  <si>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</si>
  <si>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</si>
  <si>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</si>
  <si>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</si>
  <si>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</si>
  <si>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</si>
  <si>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</si>
  <si>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</si>
  <si>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</si>
  <si>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</si>
  <si>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</si>
  <si>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</si>
  <si>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</si>
  <si>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</si>
  <si>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</si>
  <si>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</si>
  <si>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</si>
  <si>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</si>
  <si>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</si>
  <si>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</si>
  <si>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</si>
  <si>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</si>
  <si>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</si>
  <si>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</si>
  <si>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</si>
  <si>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</si>
  <si>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</si>
  <si>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</si>
  <si>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</si>
  <si>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</si>
  <si>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</si>
  <si>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</si>
  <si>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</si>
  <si>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</si>
  <si>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</si>
  <si>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</si>
  <si>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</si>
  <si>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</si>
  <si>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</si>
  <si>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</si>
  <si>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</si>
  <si>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</si>
  <si>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</si>
  <si>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</si>
  <si>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</si>
  <si>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</si>
  <si>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</si>
  <si>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</si>
  <si>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</si>
  <si>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</si>
  <si>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</si>
  <si>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</si>
  <si>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</si>
  <si>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</si>
  <si>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</si>
  <si>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</si>
  <si>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</si>
  <si>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</si>
  <si>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</si>
  <si>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</si>
  <si>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</si>
  <si>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</si>
  <si>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</si>
  <si>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</si>
  <si>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</si>
  <si>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</si>
  <si>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</si>
  <si>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</si>
  <si>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</si>
  <si>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</si>
  <si>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</si>
  <si>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</si>
  <si>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</si>
  <si>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</si>
  <si>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</si>
  <si>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</si>
  <si>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</si>
  <si>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</si>
  <si>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</si>
  <si>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</si>
  <si>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</si>
  <si>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</si>
  <si>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</si>
  <si>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</si>
  <si>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</si>
  <si>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</si>
  <si>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</si>
  <si>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</si>
  <si>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</si>
  <si>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</si>
  <si>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</si>
  <si>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</si>
  <si>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</si>
  <si>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</si>
  <si>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</si>
  <si>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</si>
  <si>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</si>
  <si>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</si>
  <si>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</si>
  <si>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</si>
  <si>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</si>
  <si>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</si>
  <si>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</si>
  <si>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</si>
  <si>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</si>
  <si>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</si>
  <si>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</si>
  <si>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</si>
  <si>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</si>
  <si>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</si>
  <si>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</si>
  <si>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</si>
  <si>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</si>
  <si>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</si>
  <si>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</si>
  <si>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</si>
  <si>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</si>
  <si>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</si>
  <si>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</si>
  <si>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</si>
  <si>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</si>
  <si>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</si>
  <si>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</si>
  <si>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</si>
  <si>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</si>
  <si>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</si>
  <si>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</si>
  <si>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</si>
  <si>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</si>
  <si>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</si>
  <si>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</si>
  <si>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</si>
  <si>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</si>
  <si>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</si>
  <si>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</si>
  <si>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</si>
  <si>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</si>
  <si>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</si>
  <si>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</si>
  <si>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</si>
  <si>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</si>
  <si>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</si>
  <si>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</si>
  <si>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</si>
  <si>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</si>
  <si>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</si>
  <si>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</si>
  <si>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</si>
  <si>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</si>
  <si>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</si>
  <si>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</si>
  <si>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</si>
  <si>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</si>
  <si>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</si>
  <si>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</si>
  <si>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</si>
  <si>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</si>
  <si>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</si>
  <si>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</si>
  <si>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</si>
  <si>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</si>
  <si>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</si>
  <si>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</si>
  <si>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</si>
  <si>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</si>
  <si>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</si>
  <si>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</si>
  <si>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</si>
  <si>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</si>
  <si>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</si>
  <si>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</si>
  <si>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</si>
  <si>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</si>
  <si>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</si>
  <si>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</si>
  <si>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</si>
  <si>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</si>
  <si>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</si>
  <si>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</si>
  <si>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</si>
  <si>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</si>
  <si>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</si>
  <si>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</si>
  <si>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</si>
  <si>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</si>
  <si>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</si>
  <si>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</si>
  <si>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</si>
  <si>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</si>
  <si>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</si>
  <si>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</si>
  <si>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</si>
  <si>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</si>
  <si>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</si>
  <si>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</si>
  <si>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</si>
  <si>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</si>
  <si>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</si>
  <si>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</si>
  <si>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</si>
  <si>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</si>
  <si>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</si>
  <si>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</si>
  <si>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</si>
  <si>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</si>
  <si>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</si>
  <si>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</si>
  <si>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</si>
  <si>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</si>
  <si>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</si>
  <si>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</si>
  <si>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</si>
  <si>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</si>
  <si>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</si>
  <si>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</si>
  <si>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</si>
  <si>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</si>
  <si>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</si>
  <si>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</si>
  <si>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</si>
  <si>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</si>
  <si>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</si>
  <si>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</si>
  <si>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</si>
  <si>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</si>
  <si>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</si>
  <si>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</si>
  <si>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</si>
  <si>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</si>
  <si>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</si>
  <si>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</si>
  <si>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</si>
  <si>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</si>
  <si>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</si>
  <si>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</si>
  <si>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</si>
  <si>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</si>
  <si>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</si>
  <si>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</si>
  <si>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</si>
  <si>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</si>
  <si>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</si>
  <si>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</si>
  <si>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</si>
  <si>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</si>
  <si>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</si>
  <si>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</si>
  <si>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</si>
  <si>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</si>
  <si>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</si>
  <si>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</si>
  <si>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</si>
  <si>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</si>
  <si>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</si>
  <si>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</si>
  <si>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</si>
  <si>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</si>
  <si>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</si>
  <si>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</si>
  <si>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</si>
  <si>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</si>
  <si>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</si>
  <si>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</si>
  <si>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</si>
  <si>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</si>
  <si>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</si>
  <si>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</si>
  <si>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</si>
  <si>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</si>
  <si>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</si>
  <si>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</si>
  <si>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</si>
  <si>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</si>
  <si>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Profit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</si>
  <si>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</si>
  <si>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</si>
  <si>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</si>
  <si>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</si>
  <si>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</si>
  <si>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</si>
  <si>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</si>
  <si>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</si>
  <si>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</si>
  <si>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</si>
  <si>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</si>
  <si>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</si>
  <si>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</si>
  <si>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</si>
  <si>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</si>
  <si>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</si>
  <si>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</si>
  <si>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</si>
  <si>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</si>
  <si>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</si>
  <si>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</si>
  <si>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</si>
  <si>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</si>
  <si>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</si>
  <si>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</si>
  <si>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</si>
  <si>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</si>
  <si>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</si>
  <si>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</si>
  <si>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</si>
  <si>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</si>
  <si>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</si>
  <si>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</si>
  <si>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</si>
  <si>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</si>
  <si>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</si>
  <si>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</si>
  <si>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</si>
  <si>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</si>
  <si>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</si>
  <si>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</si>
  <si>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</si>
  <si>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</si>
  <si>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</si>
  <si>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</si>
  <si>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</si>
  <si>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</si>
  <si>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</si>
  <si>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</si>
  <si>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</si>
  <si>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</si>
  <si>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</si>
  <si>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</si>
  <si>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</si>
  <si>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</si>
  <si>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</si>
  <si>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</si>
  <si>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</si>
  <si>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</si>
  <si>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</si>
  <si>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</si>
  <si>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</si>
  <si>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</si>
  <si>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</si>
  <si>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</si>
  <si>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</si>
  <si>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</si>
  <si>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</si>
  <si>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</si>
  <si>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</si>
  <si>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</si>
  <si>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</si>
  <si>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</si>
  <si>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</si>
  <si>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</si>
  <si>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</si>
  <si>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</si>
  <si>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</si>
  <si>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</si>
  <si>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</si>
  <si>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</si>
  <si>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</si>
  <si>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</si>
  <si>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</si>
  <si>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</si>
  <si>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</si>
  <si>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</si>
  <si>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</si>
  <si>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</si>
  <si>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</si>
  <si>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</si>
  <si>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</si>
  <si>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</si>
  <si>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</si>
  <si>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</si>
  <si>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</si>
  <si>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</si>
  <si>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</si>
  <si>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</si>
  <si>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</si>
  <si>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</si>
  <si>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Waqas Taken - by hand of Najeeb 151k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</si>
  <si>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</si>
  <si>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</si>
  <si>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</si>
  <si>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</si>
  <si>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</si>
  <si>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</si>
  <si>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</si>
  <si>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</si>
  <si>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</si>
  <si>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</si>
  <si>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</si>
  <si>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</si>
  <si>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</si>
  <si>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Drinking water Office - 2 Canes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</si>
  <si>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</si>
  <si>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</si>
  <si>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</si>
  <si>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</si>
  <si>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</si>
  <si>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</si>
  <si>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</si>
  <si>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</si>
  <si>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</si>
  <si>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</si>
  <si>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</si>
  <si>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</si>
  <si>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</si>
  <si>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BOFC - in the new park g16</t>
  </si>
  <si>
    <t>Handovered Waheed - Sab told</t>
  </si>
  <si>
    <t>BOFC Balance</t>
  </si>
  <si>
    <t>Purchased Greenachre Forms - to close for BOFC - Najeeb</t>
  </si>
  <si>
    <t>Photo NIC print for Greenacre Files BOFC Najeeb</t>
  </si>
  <si>
    <t>Hanovered 5k to Ibtesam - he said Kamil told</t>
  </si>
  <si>
    <t>Received Cash Back 17k taken for a short while now cleared</t>
  </si>
  <si>
    <t>Motocycle Maintanance - 150Fuel, 350 Oil, 100 Filter 350 Labour</t>
  </si>
  <si>
    <t>Shehzad Taken for short while</t>
  </si>
  <si>
    <t>STATEMENT SHOWING INCOME &amp; EXPENDITURE OF OFFICE - May, 2021</t>
  </si>
  <si>
    <t>Electricity Bill Office</t>
  </si>
  <si>
    <t>PTCL Bill G16 Home</t>
  </si>
  <si>
    <t>Electricity Bill G16 Home</t>
  </si>
  <si>
    <t>Stationory 3 Files for Office</t>
  </si>
  <si>
    <t>Training - Driving Course</t>
  </si>
  <si>
    <t>Received the 100k amount taken for G16 Kid's joolas</t>
  </si>
  <si>
    <t>Farooq - Going home, was ill</t>
  </si>
  <si>
    <t>Handovered 214k to saddam to purchase 7m file 4x for sunny - he is in home pew</t>
  </si>
  <si>
    <t>Banda aaya or 14k legaya - naveed ne call ki ti dene k liye</t>
  </si>
  <si>
    <t>Received in Meezan bank</t>
  </si>
  <si>
    <t>Received his amount to adjust 214k from Saddam</t>
  </si>
  <si>
    <t>Transfered BWC 7Marla Overseas Plot 1x file</t>
  </si>
  <si>
    <t>Drinking Water Office 2 Canes</t>
  </si>
  <si>
    <t>Saddam tekn 10k for short while</t>
  </si>
  <si>
    <t>Received 95k from Saddam</t>
  </si>
  <si>
    <t>Sunny Sent in Meezan Bank - Cleared</t>
  </si>
  <si>
    <t>Taken from saddam - my amount was with him</t>
  </si>
  <si>
    <t>Handovered to sunny</t>
  </si>
  <si>
    <t>Taken 24k in office to purchase 3marla file</t>
  </si>
  <si>
    <t>Taken 20k 9pm</t>
  </si>
  <si>
    <t>Juice for KhanJee Kamil Sunny + Cells for office watch</t>
  </si>
  <si>
    <t>S.N</t>
  </si>
  <si>
    <t>G.TOTAL</t>
  </si>
  <si>
    <t>DATE</t>
  </si>
  <si>
    <t>CREDIT</t>
  </si>
  <si>
    <t>Received 34k in office</t>
  </si>
  <si>
    <t>Najeeb Ullah</t>
  </si>
  <si>
    <t>Najeeb Ullah - New</t>
  </si>
  <si>
    <t>DEBIT</t>
  </si>
  <si>
    <t>DOCTOR-SIS</t>
  </si>
  <si>
    <t>UllemaAsmat</t>
  </si>
  <si>
    <t>Jhangir</t>
  </si>
  <si>
    <t>Naveed Shah</t>
  </si>
  <si>
    <t>Taimoor - Temy</t>
  </si>
  <si>
    <t>Ali - Kamil Office</t>
  </si>
  <si>
    <t>Shehzad - Chootu</t>
  </si>
  <si>
    <t>Other</t>
  </si>
  <si>
    <t xml:space="preserve">Received form saddam's brother </t>
  </si>
  <si>
    <t>Records from: 1-06-21</t>
  </si>
  <si>
    <t>STATUS</t>
  </si>
  <si>
    <t>5MARLA</t>
  </si>
  <si>
    <t>3MARLA</t>
  </si>
  <si>
    <t>Submit</t>
  </si>
  <si>
    <t>Cost</t>
  </si>
  <si>
    <t>Paid by Sunny Juice &amp; tea for Khanjee Guests - 300 juice, 90 gaviscon serap for muneer</t>
  </si>
  <si>
    <t>Merged 4x 7m old 58k, taken from Mazhar, and 1x 24k 3m</t>
  </si>
  <si>
    <t>Hair Cut Bill</t>
  </si>
  <si>
    <t>Roti for home - kamil ali night</t>
  </si>
  <si>
    <t>Greenacre</t>
  </si>
  <si>
    <t>5marla 990 2x 28600</t>
  </si>
  <si>
    <t>STATEMENT SHOWING INCOME &amp; EXPENDITURE OF OFFICE - June, 2021</t>
  </si>
  <si>
    <t>Bwc Trade</t>
  </si>
  <si>
    <t>7marla old 58k x2</t>
  </si>
  <si>
    <t>7marla old 58k x4</t>
  </si>
  <si>
    <t>3marla 3x 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</si>
</sst>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PKR]\ #,##0"/>
    <numFmt numFmtId="165" formatCode="[$-409]d\-mmm\-yy;@"/>
    <numFmt numFmtId="166" formatCode="[$-420]dddd\,\ dd\ mmmm\,\ yyyy;@"/>
    <numFmt numFmtId="167" formatCode="[$-409]dd\-mmm\-yy;@"/>
    <numFmt numFmtId="168" formatCode="[$-409]mmmm\-yy;@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i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1" borderId="4" xfId="0" applyFont="1" applyFill="1" applyBorder="1" applyAlignment="1">
      <alignment horizontal="center" vertical="center"/>
    </xf>
    <xf numFmtId="167" fontId="10" fillId="11" borderId="4" xfId="0" applyNumberFormat="1" applyFont="1" applyFill="1" applyBorder="1" applyAlignment="1">
      <alignment horizontal="center" vertical="center"/>
    </xf>
    <xf numFmtId="3" fontId="10" fillId="11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2" borderId="27" xfId="0" applyFont="1" applyFill="1" applyBorder="1" applyAlignment="1">
      <alignment horizontal="center"/>
    </xf>
    <xf numFmtId="3" fontId="1" fillId="12" borderId="28" xfId="0" applyNumberFormat="1" applyFont="1" applyFill="1" applyBorder="1" applyAlignment="1">
      <alignment horizontal="center"/>
    </xf>
    <xf numFmtId="0" fontId="10" fillId="12" borderId="29" xfId="0" applyFont="1" applyFill="1" applyBorder="1"/>
    <xf numFmtId="3" fontId="10" fillId="12" borderId="30" xfId="0" applyNumberFormat="1" applyFont="1" applyFill="1" applyBorder="1" applyAlignment="1">
      <alignment horizontal="center"/>
    </xf>
    <xf numFmtId="0" fontId="10" fillId="12" borderId="31" xfId="0" applyFont="1" applyFill="1" applyBorder="1"/>
    <xf numFmtId="3" fontId="10" fillId="12" borderId="32" xfId="0" applyNumberFormat="1" applyFont="1" applyFill="1" applyBorder="1" applyAlignment="1">
      <alignment horizontal="center"/>
    </xf>
    <xf numFmtId="0" fontId="10" fillId="12" borderId="33" xfId="0" applyFont="1" applyFill="1" applyBorder="1"/>
    <xf numFmtId="3" fontId="10" fillId="12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20" fillId="0" borderId="1" xfId="0" applyNumberFormat="1" applyFont="1" applyBorder="1"/>
    <xf numFmtId="3" fontId="19" fillId="7" borderId="1" xfId="0" applyNumberFormat="1" applyFont="1" applyFill="1" applyBorder="1" applyAlignment="1">
      <alignment horizontal="center"/>
    </xf>
    <xf numFmtId="3" fontId="20" fillId="0" borderId="0" xfId="0" applyNumberFormat="1" applyFont="1"/>
    <xf numFmtId="167" fontId="0" fillId="0" borderId="1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3" fontId="19" fillId="11" borderId="1" xfId="0" applyNumberFormat="1" applyFont="1" applyFill="1" applyBorder="1" applyAlignment="1">
      <alignment horizontal="center" vertical="center"/>
    </xf>
    <xf numFmtId="168" fontId="21" fillId="7" borderId="0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7" fontId="0" fillId="0" borderId="6" xfId="0" applyNumberFormat="1" applyBorder="1" applyAlignment="1">
      <alignment horizontal="left"/>
    </xf>
    <xf numFmtId="0" fontId="0" fillId="0" borderId="6" xfId="0" applyBorder="1"/>
    <xf numFmtId="3" fontId="20" fillId="0" borderId="6" xfId="0" applyNumberFormat="1" applyFont="1" applyBorder="1"/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left"/>
    </xf>
    <xf numFmtId="0" fontId="0" fillId="0" borderId="4" xfId="0" applyBorder="1"/>
    <xf numFmtId="3" fontId="20" fillId="0" borderId="4" xfId="0" applyNumberFormat="1" applyFont="1" applyBorder="1"/>
    <xf numFmtId="0" fontId="0" fillId="7" borderId="20" xfId="0" applyFill="1" applyBorder="1" applyAlignment="1">
      <alignment horizontal="center"/>
    </xf>
    <xf numFmtId="3" fontId="20" fillId="7" borderId="19" xfId="0" applyNumberFormat="1" applyFont="1" applyFill="1" applyBorder="1"/>
    <xf numFmtId="3" fontId="20" fillId="7" borderId="23" xfId="0" applyNumberFormat="1" applyFont="1" applyFill="1" applyBorder="1"/>
    <xf numFmtId="0" fontId="0" fillId="7" borderId="15" xfId="0" applyFill="1" applyBorder="1" applyAlignment="1">
      <alignment horizontal="center"/>
    </xf>
    <xf numFmtId="3" fontId="20" fillId="7" borderId="16" xfId="0" applyNumberFormat="1" applyFont="1" applyFill="1" applyBorder="1"/>
    <xf numFmtId="3" fontId="20" fillId="7" borderId="17" xfId="0" applyNumberFormat="1" applyFont="1" applyFill="1" applyBorder="1"/>
    <xf numFmtId="167" fontId="10" fillId="11" borderId="1" xfId="0" applyNumberFormat="1" applyFont="1" applyFill="1" applyBorder="1" applyAlignment="1">
      <alignment horizontal="center" vertical="center"/>
    </xf>
    <xf numFmtId="3" fontId="19" fillId="11" borderId="6" xfId="0" applyNumberFormat="1" applyFont="1" applyFill="1" applyBorder="1" applyAlignment="1">
      <alignment horizontal="center" vertical="center"/>
    </xf>
    <xf numFmtId="3" fontId="20" fillId="0" borderId="7" xfId="0" applyNumberFormat="1" applyFont="1" applyBorder="1"/>
    <xf numFmtId="3" fontId="20" fillId="7" borderId="7" xfId="0" applyNumberFormat="1" applyFont="1" applyFill="1" applyBorder="1"/>
    <xf numFmtId="3" fontId="19" fillId="7" borderId="7" xfId="0" applyNumberFormat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0" fillId="10" borderId="0" xfId="0" applyFill="1"/>
    <xf numFmtId="3" fontId="0" fillId="10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3" borderId="2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1" borderId="2" xfId="0" applyNumberFormat="1" applyFont="1" applyFill="1" applyBorder="1" applyAlignment="1">
      <alignment horizontal="center" vertical="center"/>
    </xf>
    <xf numFmtId="3" fontId="1" fillId="11" borderId="5" xfId="0" applyNumberFormat="1" applyFont="1" applyFill="1" applyBorder="1" applyAlignment="1">
      <alignment horizontal="center" vertical="center"/>
    </xf>
    <xf numFmtId="3" fontId="1" fillId="11" borderId="3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  <xf numFmtId="3" fontId="10" fillId="7" borderId="2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right"/>
    </xf>
    <xf numFmtId="0" fontId="10" fillId="7" borderId="5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168" fontId="18" fillId="7" borderId="0" xfId="0" applyNumberFormat="1" applyFont="1" applyFill="1" applyBorder="1" applyAlignment="1">
      <alignment horizontal="center" vertical="center"/>
    </xf>
    <xf numFmtId="168" fontId="21" fillId="7" borderId="0" xfId="0" applyNumberFormat="1" applyFont="1" applyFill="1" applyBorder="1" applyAlignment="1">
      <alignment horizontal="center" vertical="center"/>
    </xf>
    <xf numFmtId="167" fontId="10" fillId="7" borderId="19" xfId="0" applyNumberFormat="1" applyFont="1" applyFill="1" applyBorder="1" applyAlignment="1">
      <alignment horizontal="center" vertical="center"/>
    </xf>
    <xf numFmtId="167" fontId="10" fillId="7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85"/>
  <sheetViews>
    <sheetView topLeftCell="A169" zoomScale="125" zoomScaleNormal="120" workbookViewId="0">
      <selection activeCell="C178" sqref="C17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303" t="s">
        <v>101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  <c r="N1" s="8"/>
    </row>
    <row r="2" spans="1:14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1">
        <v>0</v>
      </c>
      <c r="B4" s="132">
        <v>44105</v>
      </c>
      <c r="C4" s="133" t="s">
        <v>185</v>
      </c>
      <c r="D4" s="134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1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1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3"/>
      <c r="D12" s="74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139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1"/>
      <c r="G14" s="39"/>
      <c r="H14" s="1" t="s">
        <v>144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146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2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2">
        <v>10</v>
      </c>
      <c r="G24" s="39">
        <v>44126</v>
      </c>
      <c r="H24" s="1" t="s">
        <v>134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2">
        <v>11</v>
      </c>
      <c r="G25" s="39">
        <v>44127</v>
      </c>
      <c r="H25" s="1" t="s">
        <v>468</v>
      </c>
      <c r="I25" s="40">
        <v>3000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266"/>
      <c r="G26" s="39"/>
      <c r="H26" s="1" t="s">
        <v>93</v>
      </c>
      <c r="I26" s="40">
        <v>90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266"/>
      <c r="G27" s="39"/>
      <c r="H27" s="66" t="s">
        <v>120</v>
      </c>
      <c r="I27" s="40">
        <v>100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266">
        <v>12</v>
      </c>
      <c r="G28" s="39">
        <v>44130</v>
      </c>
      <c r="H28" s="1" t="s">
        <v>123</v>
      </c>
      <c r="I28" s="40">
        <v>60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266">
        <v>13</v>
      </c>
      <c r="G29" s="39">
        <v>44131</v>
      </c>
      <c r="H29" s="1" t="s">
        <v>126</v>
      </c>
      <c r="I29" s="40">
        <v>100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266"/>
      <c r="G30" s="39"/>
      <c r="H30" s="1" t="s">
        <v>125</v>
      </c>
      <c r="I30" s="40">
        <v>120</v>
      </c>
      <c r="J30" s="8"/>
      <c r="K30" s="8"/>
      <c r="L30" s="8"/>
      <c r="M30" s="8"/>
      <c r="N30" s="8"/>
    </row>
    <row r="31" spans="1:14" x14ac:dyDescent="0.5">
      <c r="A31" s="68"/>
      <c r="B31" s="68"/>
      <c r="C31" s="68"/>
      <c r="D31" s="69"/>
      <c r="E31" s="38"/>
      <c r="F31" s="266">
        <v>14</v>
      </c>
      <c r="G31" s="39">
        <v>44132</v>
      </c>
      <c r="H31" s="1" t="s">
        <v>465</v>
      </c>
      <c r="I31" s="40">
        <v>180</v>
      </c>
      <c r="J31" s="8"/>
      <c r="K31" s="8"/>
      <c r="L31" s="8"/>
      <c r="M31" s="8"/>
      <c r="N31" s="8"/>
    </row>
    <row r="32" spans="1:14" ht="14.7" thickBot="1" x14ac:dyDescent="0.55000000000000004">
      <c r="A32" s="94"/>
      <c r="B32" s="94"/>
      <c r="C32" s="94"/>
      <c r="D32" s="95"/>
      <c r="E32" s="38"/>
      <c r="F32" s="92"/>
      <c r="G32" s="93"/>
      <c r="H32" s="94"/>
      <c r="I32" s="95"/>
      <c r="J32" s="8"/>
      <c r="K32" s="8"/>
      <c r="L32" s="8"/>
      <c r="M32" s="8"/>
      <c r="N32" s="8"/>
    </row>
    <row r="33" spans="1:14" ht="17.25" customHeight="1" x14ac:dyDescent="0.5">
      <c r="A33" s="309" t="s">
        <v>106</v>
      </c>
      <c r="B33" s="310"/>
      <c r="C33" s="310"/>
      <c r="D33" s="44">
        <f>SUM(D4:D32)</f>
        <v>457640</v>
      </c>
      <c r="E33" s="50"/>
      <c r="F33" s="309" t="s">
        <v>105</v>
      </c>
      <c r="G33" s="310"/>
      <c r="H33" s="311"/>
      <c r="I33" s="44">
        <f>SUM(I4:I32)</f>
        <v>178595</v>
      </c>
      <c r="J33" s="8"/>
      <c r="K33" s="8"/>
      <c r="L33" s="8"/>
      <c r="M33" s="8"/>
      <c r="N33" s="8"/>
    </row>
    <row r="34" spans="1:14" ht="17.25" customHeight="1" x14ac:dyDescent="0.5">
      <c r="A34" s="55"/>
      <c r="B34" s="55"/>
      <c r="C34" s="55"/>
      <c r="D34" s="56"/>
      <c r="E34" s="8"/>
      <c r="F34" s="55"/>
      <c r="G34" s="55"/>
      <c r="H34" s="55"/>
      <c r="I34" s="56"/>
      <c r="J34" s="8"/>
      <c r="K34" s="8"/>
      <c r="L34" s="8"/>
      <c r="M34" s="8"/>
      <c r="N34" s="8"/>
    </row>
    <row r="35" spans="1:14" ht="17.45" customHeight="1" x14ac:dyDescent="0.5">
      <c r="A35" s="53"/>
      <c r="B35" s="53"/>
      <c r="C35" s="54" t="s">
        <v>103</v>
      </c>
      <c r="D35" s="58">
        <f>D33</f>
        <v>457640</v>
      </c>
      <c r="E35" s="8"/>
      <c r="F35" s="53"/>
      <c r="G35" s="53"/>
      <c r="H35" s="53"/>
      <c r="I35" s="53"/>
      <c r="J35" s="8"/>
      <c r="K35" s="8"/>
      <c r="L35" s="8"/>
      <c r="M35" s="8"/>
      <c r="N35" s="8"/>
    </row>
    <row r="36" spans="1:14" ht="17.25" customHeight="1" x14ac:dyDescent="0.5">
      <c r="A36" s="53"/>
      <c r="B36" s="53"/>
      <c r="C36" s="54" t="s">
        <v>186</v>
      </c>
      <c r="D36" s="58">
        <f>I33</f>
        <v>178595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9.6999999999999993" customHeight="1" thickBot="1" x14ac:dyDescent="0.55000000000000004">
      <c r="A37" s="53"/>
      <c r="B37" s="53"/>
      <c r="C37" s="59"/>
      <c r="D37" s="60"/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18.850000000000001" customHeight="1" x14ac:dyDescent="0.5">
      <c r="A38" s="53"/>
      <c r="B38" s="53"/>
      <c r="C38" s="61" t="s">
        <v>188</v>
      </c>
      <c r="D38" s="62">
        <f>D35-D36</f>
        <v>279045</v>
      </c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52.75" customHeight="1" x14ac:dyDescent="0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34.450000000000003" customHeight="1" x14ac:dyDescent="0.5">
      <c r="A40" s="303" t="s">
        <v>148</v>
      </c>
      <c r="B40" s="304"/>
      <c r="C40" s="304"/>
      <c r="D40" s="304"/>
      <c r="E40" s="304"/>
      <c r="F40" s="304"/>
      <c r="G40" s="304"/>
      <c r="H40" s="304"/>
      <c r="I40" s="305"/>
      <c r="J40" s="8"/>
      <c r="K40" s="8"/>
      <c r="L40" s="8"/>
      <c r="M40" s="8"/>
      <c r="N40" s="8"/>
    </row>
    <row r="41" spans="1:14" x14ac:dyDescent="0.5">
      <c r="A41" s="306" t="s">
        <v>81</v>
      </c>
      <c r="B41" s="307"/>
      <c r="C41" s="307"/>
      <c r="D41" s="308"/>
      <c r="E41" s="43"/>
      <c r="F41" s="306" t="s">
        <v>82</v>
      </c>
      <c r="G41" s="307"/>
      <c r="H41" s="307"/>
      <c r="I41" s="308"/>
      <c r="J41" s="8"/>
      <c r="K41" s="8"/>
      <c r="L41" s="8"/>
      <c r="M41" s="8"/>
      <c r="N41" s="8"/>
    </row>
    <row r="42" spans="1:14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  <c r="N42" s="8"/>
    </row>
    <row r="43" spans="1:14" x14ac:dyDescent="0.5">
      <c r="A43" s="131">
        <v>0</v>
      </c>
      <c r="B43" s="132">
        <v>44136</v>
      </c>
      <c r="C43" s="133" t="s">
        <v>185</v>
      </c>
      <c r="D43" s="134">
        <f>D38</f>
        <v>279045</v>
      </c>
      <c r="E43" s="38"/>
      <c r="F43" s="84">
        <v>1</v>
      </c>
      <c r="G43" s="39">
        <v>44136</v>
      </c>
      <c r="H43" s="1" t="s">
        <v>132</v>
      </c>
      <c r="I43" s="40">
        <v>100</v>
      </c>
      <c r="J43" s="8"/>
      <c r="K43" s="8"/>
      <c r="L43" s="8"/>
      <c r="M43" s="8"/>
      <c r="N43" s="8"/>
    </row>
    <row r="44" spans="1:14" x14ac:dyDescent="0.5">
      <c r="A44" s="91">
        <v>1</v>
      </c>
      <c r="B44" s="39">
        <v>44140</v>
      </c>
      <c r="C44" s="1" t="s">
        <v>142</v>
      </c>
      <c r="D44" s="40">
        <v>20000</v>
      </c>
      <c r="E44" s="38"/>
      <c r="F44" s="84">
        <v>2</v>
      </c>
      <c r="G44" s="39">
        <v>44137</v>
      </c>
      <c r="H44" s="1" t="s">
        <v>136</v>
      </c>
      <c r="I44" s="40">
        <v>120</v>
      </c>
      <c r="J44" s="8"/>
      <c r="K44" s="8"/>
      <c r="L44" s="8"/>
      <c r="M44" s="8"/>
      <c r="N44" s="8"/>
    </row>
    <row r="45" spans="1:14" x14ac:dyDescent="0.5">
      <c r="A45" s="84"/>
      <c r="B45" s="39"/>
      <c r="C45" s="1"/>
      <c r="D45" s="40"/>
      <c r="E45" s="38"/>
      <c r="F45" s="84">
        <v>3</v>
      </c>
      <c r="G45" s="39">
        <v>44139</v>
      </c>
      <c r="H45" s="1" t="s">
        <v>137</v>
      </c>
      <c r="I45" s="40">
        <v>230</v>
      </c>
      <c r="J45" s="8"/>
      <c r="K45" s="8"/>
      <c r="L45" s="8"/>
      <c r="M45" s="8"/>
      <c r="N45" s="8"/>
    </row>
    <row r="46" spans="1:14" x14ac:dyDescent="0.5">
      <c r="A46" s="84"/>
      <c r="B46" s="39"/>
      <c r="C46" s="1"/>
      <c r="D46" s="40"/>
      <c r="E46" s="38"/>
      <c r="F46" s="84">
        <v>4</v>
      </c>
      <c r="G46" s="39">
        <v>44140</v>
      </c>
      <c r="H46" s="1" t="s">
        <v>141</v>
      </c>
      <c r="I46" s="40">
        <v>90</v>
      </c>
      <c r="J46" s="8"/>
      <c r="K46" s="8"/>
      <c r="L46" s="8"/>
      <c r="M46" s="8"/>
      <c r="N46" s="8"/>
    </row>
    <row r="47" spans="1:14" x14ac:dyDescent="0.5">
      <c r="A47" s="84"/>
      <c r="B47" s="39"/>
      <c r="C47" s="1"/>
      <c r="D47" s="40"/>
      <c r="E47" s="38"/>
      <c r="F47" s="84">
        <v>5</v>
      </c>
      <c r="G47" s="39">
        <v>44142</v>
      </c>
      <c r="H47" s="1" t="s">
        <v>165</v>
      </c>
      <c r="I47" s="40">
        <v>200</v>
      </c>
      <c r="J47" s="8"/>
      <c r="K47" s="8"/>
      <c r="L47" s="8"/>
      <c r="M47" s="8"/>
      <c r="N47" s="8"/>
    </row>
    <row r="48" spans="1:14" x14ac:dyDescent="0.5">
      <c r="A48" s="84"/>
      <c r="B48" s="39"/>
      <c r="C48" s="1"/>
      <c r="D48" s="40"/>
      <c r="E48" s="38"/>
      <c r="F48" s="84"/>
      <c r="G48" s="39"/>
      <c r="H48" s="1" t="s">
        <v>168</v>
      </c>
      <c r="I48" s="40">
        <v>2480</v>
      </c>
      <c r="J48" s="8"/>
      <c r="K48" s="8"/>
      <c r="L48" s="8"/>
      <c r="M48" s="8"/>
      <c r="N48" s="8"/>
    </row>
    <row r="49" spans="1:14" x14ac:dyDescent="0.5">
      <c r="A49" s="84"/>
      <c r="B49" s="39"/>
      <c r="C49" s="1"/>
      <c r="D49" s="40"/>
      <c r="E49" s="38"/>
      <c r="F49" s="84">
        <v>6</v>
      </c>
      <c r="G49" s="39">
        <v>44143</v>
      </c>
      <c r="H49" s="1" t="s">
        <v>169</v>
      </c>
      <c r="I49" s="40">
        <v>200</v>
      </c>
      <c r="J49" s="8"/>
      <c r="K49" s="8"/>
      <c r="L49" s="8"/>
      <c r="M49" s="8"/>
      <c r="N49" s="8"/>
    </row>
    <row r="50" spans="1:14" x14ac:dyDescent="0.5">
      <c r="A50" s="84"/>
      <c r="B50" s="39"/>
      <c r="C50" s="1"/>
      <c r="D50" s="40"/>
      <c r="E50" s="38"/>
      <c r="F50" s="84">
        <v>7</v>
      </c>
      <c r="G50" s="39">
        <v>44149</v>
      </c>
      <c r="H50" s="1" t="s">
        <v>132</v>
      </c>
      <c r="I50" s="40">
        <v>100</v>
      </c>
      <c r="J50" s="8"/>
      <c r="K50" s="8"/>
      <c r="L50" s="8"/>
      <c r="M50" s="8"/>
      <c r="N50" s="8"/>
    </row>
    <row r="51" spans="1:14" x14ac:dyDescent="0.5">
      <c r="A51" s="84"/>
      <c r="B51" s="39"/>
      <c r="C51" s="1"/>
      <c r="D51" s="40"/>
      <c r="E51" s="38"/>
      <c r="F51" s="84"/>
      <c r="G51" s="39"/>
      <c r="H51" s="1" t="s">
        <v>172</v>
      </c>
      <c r="I51" s="40">
        <v>90</v>
      </c>
      <c r="J51" s="8"/>
      <c r="K51" s="8"/>
      <c r="L51" s="8"/>
      <c r="M51" s="8"/>
      <c r="N51" s="8"/>
    </row>
    <row r="52" spans="1:14" x14ac:dyDescent="0.5">
      <c r="A52" s="84"/>
      <c r="B52" s="39"/>
      <c r="C52" s="1"/>
      <c r="D52" s="40"/>
      <c r="E52" s="38"/>
      <c r="F52" s="84">
        <v>8</v>
      </c>
      <c r="G52" s="39">
        <v>44151</v>
      </c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4"/>
      <c r="B53" s="39"/>
      <c r="C53" s="1"/>
      <c r="D53" s="40"/>
      <c r="E53" s="38"/>
      <c r="F53" s="84">
        <v>9</v>
      </c>
      <c r="G53" s="39">
        <v>44153</v>
      </c>
      <c r="H53" s="1" t="s">
        <v>178</v>
      </c>
      <c r="I53" s="40">
        <v>5000</v>
      </c>
      <c r="J53" s="8"/>
      <c r="K53" s="8"/>
      <c r="L53" s="8"/>
      <c r="M53" s="8"/>
      <c r="N53" s="8"/>
    </row>
    <row r="54" spans="1:14" ht="14.7" thickBot="1" x14ac:dyDescent="0.55000000000000004">
      <c r="A54" s="94"/>
      <c r="B54" s="94"/>
      <c r="C54" s="94"/>
      <c r="D54" s="95"/>
      <c r="E54" s="38"/>
      <c r="F54" s="92"/>
      <c r="G54" s="93"/>
      <c r="H54" s="94"/>
      <c r="I54" s="95"/>
      <c r="J54" s="8"/>
      <c r="K54" s="8"/>
      <c r="L54" s="8"/>
      <c r="M54" s="8"/>
      <c r="N54" s="8"/>
    </row>
    <row r="55" spans="1:14" ht="17.7" customHeight="1" x14ac:dyDescent="0.5">
      <c r="A55" s="309" t="s">
        <v>106</v>
      </c>
      <c r="B55" s="310"/>
      <c r="C55" s="310"/>
      <c r="D55" s="44">
        <f>SUM(D43:D54)</f>
        <v>299045</v>
      </c>
      <c r="E55" s="50"/>
      <c r="F55" s="309" t="s">
        <v>105</v>
      </c>
      <c r="G55" s="310"/>
      <c r="H55" s="311"/>
      <c r="I55" s="44">
        <f>SUM(I43:I54)</f>
        <v>8700</v>
      </c>
      <c r="J55" s="8"/>
      <c r="K55" s="8"/>
      <c r="L55" s="8"/>
      <c r="M55" s="8"/>
      <c r="N55" s="8"/>
    </row>
    <row r="56" spans="1:14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  <c r="N56" s="8"/>
    </row>
    <row r="57" spans="1:14" x14ac:dyDescent="0.5">
      <c r="A57" s="53"/>
      <c r="B57" s="53"/>
      <c r="C57" s="54" t="s">
        <v>103</v>
      </c>
      <c r="D57" s="58">
        <f>D55</f>
        <v>299045</v>
      </c>
      <c r="E57" s="8"/>
      <c r="F57" s="53"/>
      <c r="G57" s="53"/>
      <c r="H57" s="53"/>
      <c r="I57" s="53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186</v>
      </c>
      <c r="D58" s="58">
        <f>I55</f>
        <v>8700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ht="14.7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x14ac:dyDescent="0.5">
      <c r="A60" s="53"/>
      <c r="B60" s="53"/>
      <c r="C60" s="61" t="s">
        <v>187</v>
      </c>
      <c r="D60" s="62">
        <f>D57-D58</f>
        <v>290345</v>
      </c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ht="70" customHeight="1" x14ac:dyDescent="0.5">
      <c r="A61" s="312"/>
      <c r="B61" s="312"/>
      <c r="C61" s="312"/>
      <c r="D61" s="312"/>
      <c r="E61" s="312"/>
      <c r="F61" s="312"/>
      <c r="G61" s="312"/>
      <c r="H61" s="312"/>
      <c r="I61" s="312"/>
      <c r="J61" s="8"/>
      <c r="K61" s="8"/>
      <c r="L61" s="8"/>
      <c r="M61" s="8"/>
      <c r="N61" s="8"/>
    </row>
    <row r="62" spans="1:14" ht="34.75" customHeight="1" x14ac:dyDescent="0.5">
      <c r="A62" s="303" t="s">
        <v>183</v>
      </c>
      <c r="B62" s="304"/>
      <c r="C62" s="304"/>
      <c r="D62" s="304"/>
      <c r="E62" s="304"/>
      <c r="F62" s="304"/>
      <c r="G62" s="304"/>
      <c r="H62" s="304"/>
      <c r="I62" s="305"/>
      <c r="J62" s="8"/>
      <c r="K62" s="8"/>
      <c r="L62" s="8"/>
      <c r="M62" s="8"/>
      <c r="N62" s="8"/>
    </row>
    <row r="63" spans="1:14" x14ac:dyDescent="0.5">
      <c r="A63" s="306" t="s">
        <v>81</v>
      </c>
      <c r="B63" s="307"/>
      <c r="C63" s="307"/>
      <c r="D63" s="308"/>
      <c r="E63" s="43"/>
      <c r="F63" s="306" t="s">
        <v>82</v>
      </c>
      <c r="G63" s="307"/>
      <c r="H63" s="307"/>
      <c r="I63" s="308"/>
      <c r="J63" s="8"/>
      <c r="K63" s="8"/>
      <c r="L63" s="8"/>
      <c r="M63" s="8"/>
      <c r="N63" s="8"/>
    </row>
    <row r="64" spans="1:14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  <c r="N64" s="8"/>
    </row>
    <row r="65" spans="1:14" x14ac:dyDescent="0.5">
      <c r="A65" s="131">
        <v>0</v>
      </c>
      <c r="B65" s="132">
        <v>44166</v>
      </c>
      <c r="C65" s="133" t="s">
        <v>185</v>
      </c>
      <c r="D65" s="134">
        <f>D60</f>
        <v>290345</v>
      </c>
      <c r="E65" s="38"/>
      <c r="F65" s="84">
        <v>1</v>
      </c>
      <c r="G65" s="39">
        <v>44166</v>
      </c>
      <c r="H65" s="1" t="s">
        <v>165</v>
      </c>
      <c r="I65" s="40">
        <v>200</v>
      </c>
      <c r="J65" s="8"/>
      <c r="K65" s="8"/>
      <c r="L65" s="8"/>
      <c r="M65" s="8"/>
      <c r="N65" s="8"/>
    </row>
    <row r="66" spans="1:14" x14ac:dyDescent="0.5">
      <c r="A66" s="84">
        <v>1</v>
      </c>
      <c r="B66" s="39">
        <v>44167</v>
      </c>
      <c r="C66" s="1" t="s">
        <v>189</v>
      </c>
      <c r="D66" s="40">
        <v>15000</v>
      </c>
      <c r="E66" s="38"/>
      <c r="F66" s="265">
        <v>3</v>
      </c>
      <c r="G66" s="39">
        <v>44173</v>
      </c>
      <c r="H66" s="1" t="s">
        <v>236</v>
      </c>
      <c r="I66" s="40">
        <v>60</v>
      </c>
      <c r="J66" s="8"/>
      <c r="K66" s="8"/>
      <c r="L66" s="8"/>
      <c r="M66" s="8"/>
      <c r="N66" s="8"/>
    </row>
    <row r="67" spans="1:14" x14ac:dyDescent="0.5">
      <c r="A67" s="142">
        <v>2</v>
      </c>
      <c r="B67" s="39">
        <v>44183</v>
      </c>
      <c r="C67" s="1" t="s">
        <v>189</v>
      </c>
      <c r="D67" s="40">
        <v>15000</v>
      </c>
      <c r="E67" s="38"/>
      <c r="F67" s="265">
        <v>4</v>
      </c>
      <c r="G67" s="39">
        <v>44174</v>
      </c>
      <c r="H67" s="1" t="s">
        <v>238</v>
      </c>
      <c r="I67" s="40">
        <v>120</v>
      </c>
      <c r="J67" s="8"/>
      <c r="K67" s="8"/>
      <c r="L67" s="8"/>
      <c r="M67" s="8"/>
      <c r="N67" s="8"/>
    </row>
    <row r="68" spans="1:14" x14ac:dyDescent="0.5">
      <c r="A68" s="155">
        <v>3</v>
      </c>
      <c r="B68" s="39">
        <v>44185</v>
      </c>
      <c r="C68" s="1" t="s">
        <v>250</v>
      </c>
      <c r="D68" s="40">
        <v>335000</v>
      </c>
      <c r="E68" s="38"/>
      <c r="F68" s="265">
        <v>5</v>
      </c>
      <c r="G68" s="39">
        <v>44177</v>
      </c>
      <c r="H68" s="1" t="s">
        <v>132</v>
      </c>
      <c r="I68" s="40">
        <v>100</v>
      </c>
      <c r="J68" s="8"/>
      <c r="K68" s="8"/>
      <c r="L68" s="8"/>
      <c r="M68" s="8"/>
      <c r="N68" s="8"/>
    </row>
    <row r="69" spans="1:14" x14ac:dyDescent="0.5">
      <c r="A69" s="84"/>
      <c r="B69" s="39"/>
      <c r="C69" s="1"/>
      <c r="D69" s="40"/>
      <c r="E69" s="38"/>
      <c r="F69" s="265">
        <v>6</v>
      </c>
      <c r="G69" s="39">
        <v>44179</v>
      </c>
      <c r="H69" s="1" t="s">
        <v>241</v>
      </c>
      <c r="I69" s="40">
        <v>60</v>
      </c>
      <c r="J69" s="8"/>
      <c r="K69" s="8"/>
      <c r="L69" s="8"/>
      <c r="M69" s="8"/>
      <c r="N69" s="8"/>
    </row>
    <row r="70" spans="1:14" x14ac:dyDescent="0.5">
      <c r="A70" s="84"/>
      <c r="B70" s="39"/>
      <c r="C70" s="1"/>
      <c r="D70" s="40"/>
      <c r="E70" s="38"/>
      <c r="F70" s="265">
        <v>7</v>
      </c>
      <c r="G70" s="39">
        <v>44186</v>
      </c>
      <c r="H70" s="1" t="s">
        <v>251</v>
      </c>
      <c r="I70" s="40">
        <v>80</v>
      </c>
      <c r="J70" s="8"/>
      <c r="K70" s="8"/>
      <c r="L70" s="8"/>
      <c r="M70" s="8"/>
      <c r="N70" s="8"/>
    </row>
    <row r="71" spans="1:14" x14ac:dyDescent="0.5">
      <c r="A71" s="84"/>
      <c r="B71" s="39"/>
      <c r="C71" s="1"/>
      <c r="D71" s="40"/>
      <c r="E71" s="38"/>
      <c r="F71" s="265"/>
      <c r="G71" s="39"/>
      <c r="H71" s="1" t="s">
        <v>252</v>
      </c>
      <c r="I71" s="40">
        <v>450</v>
      </c>
      <c r="J71" s="8"/>
      <c r="K71" s="8"/>
      <c r="L71" s="8"/>
      <c r="M71" s="8"/>
      <c r="N71" s="8"/>
    </row>
    <row r="72" spans="1:14" x14ac:dyDescent="0.5">
      <c r="A72" s="84"/>
      <c r="B72" s="39"/>
      <c r="C72" s="1"/>
      <c r="D72" s="40"/>
      <c r="E72" s="38"/>
      <c r="F72" s="265">
        <v>8</v>
      </c>
      <c r="G72" s="39">
        <v>44187</v>
      </c>
      <c r="H72" s="1" t="s">
        <v>254</v>
      </c>
      <c r="I72" s="40">
        <v>450</v>
      </c>
      <c r="J72" s="8"/>
      <c r="K72" s="8"/>
      <c r="L72" s="8"/>
      <c r="M72" s="8"/>
      <c r="N72" s="8"/>
    </row>
    <row r="73" spans="1:14" x14ac:dyDescent="0.5">
      <c r="A73" s="84"/>
      <c r="B73" s="39"/>
      <c r="C73" s="1"/>
      <c r="D73" s="40"/>
      <c r="E73" s="38"/>
      <c r="F73" s="265"/>
      <c r="G73" s="39"/>
      <c r="H73" s="1" t="s">
        <v>255</v>
      </c>
      <c r="I73" s="40">
        <v>15000</v>
      </c>
      <c r="J73" s="8"/>
      <c r="K73" s="8"/>
      <c r="L73" s="8"/>
      <c r="M73" s="8"/>
      <c r="N73" s="8"/>
    </row>
    <row r="74" spans="1:14" x14ac:dyDescent="0.5">
      <c r="A74" s="84"/>
      <c r="B74" s="39"/>
      <c r="C74" s="1"/>
      <c r="D74" s="40"/>
      <c r="E74" s="38"/>
      <c r="F74" s="265"/>
      <c r="G74" s="39"/>
      <c r="H74" s="68" t="s">
        <v>293</v>
      </c>
      <c r="I74" s="69">
        <v>50000</v>
      </c>
      <c r="J74" s="8"/>
      <c r="K74" s="8"/>
      <c r="L74" s="8"/>
      <c r="M74" s="8"/>
      <c r="N74" s="8"/>
    </row>
    <row r="75" spans="1:14" x14ac:dyDescent="0.5">
      <c r="A75" s="212"/>
      <c r="B75" s="39"/>
      <c r="C75" s="1"/>
      <c r="D75" s="40"/>
      <c r="E75" s="38"/>
      <c r="F75" s="265">
        <v>9</v>
      </c>
      <c r="G75" s="39">
        <v>44191</v>
      </c>
      <c r="H75" s="68" t="s">
        <v>466</v>
      </c>
      <c r="I75" s="69">
        <v>7000</v>
      </c>
      <c r="J75" s="8"/>
      <c r="K75" s="8"/>
      <c r="L75" s="8"/>
      <c r="M75" s="8"/>
      <c r="N75" s="8"/>
    </row>
    <row r="76" spans="1:14" ht="14.7" thickBot="1" x14ac:dyDescent="0.55000000000000004">
      <c r="A76" s="94"/>
      <c r="B76" s="94"/>
      <c r="C76" s="94"/>
      <c r="D76" s="95"/>
      <c r="E76" s="38"/>
      <c r="F76" s="94"/>
      <c r="G76" s="94"/>
      <c r="H76" s="94"/>
      <c r="I76" s="95"/>
      <c r="J76" s="8"/>
      <c r="K76" s="8"/>
      <c r="L76" s="8"/>
      <c r="M76" s="8"/>
      <c r="N76" s="8"/>
    </row>
    <row r="77" spans="1:14" ht="18.45" customHeight="1" x14ac:dyDescent="0.5">
      <c r="A77" s="309" t="s">
        <v>106</v>
      </c>
      <c r="B77" s="310"/>
      <c r="C77" s="310"/>
      <c r="D77" s="44">
        <f>SUM(D65:D76)</f>
        <v>655345</v>
      </c>
      <c r="E77" s="50"/>
      <c r="F77" s="309" t="s">
        <v>105</v>
      </c>
      <c r="G77" s="310"/>
      <c r="H77" s="311"/>
      <c r="I77" s="44">
        <f>SUM(I65:I76)</f>
        <v>73520</v>
      </c>
      <c r="J77" s="8"/>
      <c r="K77" s="8"/>
      <c r="L77" s="8"/>
      <c r="M77" s="8"/>
      <c r="N77" s="8"/>
    </row>
    <row r="78" spans="1:14" x14ac:dyDescent="0.5">
      <c r="A78" s="55"/>
      <c r="B78" s="55"/>
      <c r="C78" s="55"/>
      <c r="D78" s="56"/>
      <c r="E78" s="8"/>
      <c r="F78" s="55"/>
      <c r="G78" s="55"/>
      <c r="H78" s="55"/>
      <c r="I78" s="56"/>
      <c r="J78" s="8"/>
      <c r="K78" s="8"/>
      <c r="L78" s="8"/>
      <c r="M78" s="8"/>
      <c r="N78" s="8"/>
    </row>
    <row r="79" spans="1:14" x14ac:dyDescent="0.5">
      <c r="A79" s="53"/>
      <c r="B79" s="53"/>
      <c r="C79" s="54" t="s">
        <v>103</v>
      </c>
      <c r="D79" s="58">
        <f>D77</f>
        <v>655345</v>
      </c>
      <c r="E79" s="8"/>
      <c r="F79" s="53"/>
      <c r="G79" s="53"/>
      <c r="H79" s="53"/>
      <c r="I79" s="53"/>
      <c r="J79" s="8"/>
      <c r="K79" s="8"/>
      <c r="L79" s="8"/>
      <c r="M79" s="8"/>
      <c r="N79" s="8"/>
    </row>
    <row r="80" spans="1:14" x14ac:dyDescent="0.5">
      <c r="A80" s="53"/>
      <c r="B80" s="53"/>
      <c r="C80" s="57" t="s">
        <v>186</v>
      </c>
      <c r="D80" s="58">
        <f>I77</f>
        <v>73520</v>
      </c>
      <c r="E80" s="8"/>
      <c r="F80" s="53"/>
      <c r="G80" s="53"/>
      <c r="H80" s="53"/>
      <c r="I80" s="53"/>
      <c r="J80" s="8"/>
      <c r="K80" s="8"/>
      <c r="L80" s="8"/>
      <c r="M80" s="8"/>
      <c r="N80" s="8"/>
    </row>
    <row r="81" spans="1:14" ht="14.7" thickBot="1" x14ac:dyDescent="0.55000000000000004">
      <c r="A81" s="8"/>
      <c r="B81" s="8"/>
      <c r="C81" s="59"/>
      <c r="D81" s="60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5">
      <c r="A82" s="8"/>
      <c r="B82" s="8"/>
      <c r="C82" s="61" t="s">
        <v>4</v>
      </c>
      <c r="D82" s="62">
        <f>D79-D80</f>
        <v>581825</v>
      </c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55.2" customHeight="1" x14ac:dyDescent="0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37" customHeight="1" x14ac:dyDescent="0.5">
      <c r="A84" s="303" t="s">
        <v>277</v>
      </c>
      <c r="B84" s="304"/>
      <c r="C84" s="304"/>
      <c r="D84" s="304"/>
      <c r="E84" s="304"/>
      <c r="F84" s="304"/>
      <c r="G84" s="304"/>
      <c r="H84" s="304"/>
      <c r="I84" s="305"/>
      <c r="J84" s="8"/>
      <c r="K84" s="8"/>
      <c r="L84" s="8"/>
      <c r="M84" s="8"/>
      <c r="N84" s="8"/>
    </row>
    <row r="85" spans="1:14" ht="18" customHeight="1" x14ac:dyDescent="0.5">
      <c r="A85" s="306" t="s">
        <v>81</v>
      </c>
      <c r="B85" s="307"/>
      <c r="C85" s="307"/>
      <c r="D85" s="308"/>
      <c r="E85" s="43"/>
      <c r="F85" s="306" t="s">
        <v>82</v>
      </c>
      <c r="G85" s="307"/>
      <c r="H85" s="307"/>
      <c r="I85" s="308"/>
      <c r="J85" s="8"/>
      <c r="K85" s="8"/>
      <c r="L85" s="8"/>
      <c r="M85" s="8"/>
      <c r="N85" s="8"/>
    </row>
    <row r="86" spans="1:14" x14ac:dyDescent="0.5">
      <c r="A86" s="47" t="s">
        <v>1</v>
      </c>
      <c r="B86" s="47" t="s">
        <v>6</v>
      </c>
      <c r="C86" s="47" t="s">
        <v>83</v>
      </c>
      <c r="D86" s="47" t="s">
        <v>84</v>
      </c>
      <c r="E86" s="48"/>
      <c r="F86" s="47" t="s">
        <v>1</v>
      </c>
      <c r="G86" s="47" t="s">
        <v>6</v>
      </c>
      <c r="H86" s="47" t="s">
        <v>157</v>
      </c>
      <c r="I86" s="47" t="s">
        <v>84</v>
      </c>
      <c r="J86" s="8"/>
      <c r="K86" s="8"/>
      <c r="L86" s="8"/>
      <c r="M86" s="8"/>
      <c r="N86" s="8"/>
    </row>
    <row r="87" spans="1:14" x14ac:dyDescent="0.5">
      <c r="A87" s="131">
        <v>0</v>
      </c>
      <c r="B87" s="132">
        <v>44197</v>
      </c>
      <c r="C87" s="133" t="s">
        <v>185</v>
      </c>
      <c r="D87" s="134">
        <f>D82</f>
        <v>581825</v>
      </c>
      <c r="E87" s="38"/>
      <c r="F87" s="160">
        <v>1</v>
      </c>
      <c r="G87" s="39">
        <v>44205</v>
      </c>
      <c r="H87" s="1" t="s">
        <v>291</v>
      </c>
      <c r="I87" s="40">
        <v>100</v>
      </c>
      <c r="J87" s="8"/>
      <c r="K87" s="8"/>
      <c r="L87" s="8"/>
      <c r="M87" s="8"/>
      <c r="N87" s="8"/>
    </row>
    <row r="88" spans="1:14" x14ac:dyDescent="0.5">
      <c r="A88" s="160">
        <v>1</v>
      </c>
      <c r="B88" s="39"/>
      <c r="C88" s="1" t="s">
        <v>245</v>
      </c>
      <c r="D88" s="40">
        <v>200000</v>
      </c>
      <c r="E88" s="38"/>
      <c r="F88" s="168">
        <v>2</v>
      </c>
      <c r="G88" s="39">
        <v>44206</v>
      </c>
      <c r="H88" s="1" t="s">
        <v>292</v>
      </c>
      <c r="I88" s="40">
        <v>60</v>
      </c>
      <c r="J88" s="8"/>
      <c r="K88" s="8"/>
      <c r="L88" s="8"/>
      <c r="M88" s="8"/>
      <c r="N88" s="8"/>
    </row>
    <row r="89" spans="1:14" x14ac:dyDescent="0.5">
      <c r="A89" s="160">
        <v>2</v>
      </c>
      <c r="B89" s="39">
        <v>44216</v>
      </c>
      <c r="C89" s="1" t="s">
        <v>326</v>
      </c>
      <c r="D89" s="79">
        <v>21500</v>
      </c>
      <c r="E89" s="38"/>
      <c r="F89" s="181">
        <v>3</v>
      </c>
      <c r="G89" s="39">
        <v>44212</v>
      </c>
      <c r="H89" s="1" t="s">
        <v>291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0">
        <v>3</v>
      </c>
      <c r="B90" s="67">
        <v>44224</v>
      </c>
      <c r="C90" s="1" t="s">
        <v>331</v>
      </c>
      <c r="D90" s="79">
        <v>110000</v>
      </c>
      <c r="E90" s="38"/>
      <c r="F90" s="182">
        <v>4</v>
      </c>
      <c r="G90" s="39">
        <v>44213</v>
      </c>
      <c r="H90" s="1" t="s">
        <v>318</v>
      </c>
      <c r="I90" s="40">
        <v>100</v>
      </c>
      <c r="J90" s="8"/>
      <c r="K90" s="8"/>
      <c r="L90" s="8"/>
      <c r="M90" s="8"/>
      <c r="N90" s="8"/>
    </row>
    <row r="91" spans="1:14" x14ac:dyDescent="0.5">
      <c r="A91" s="160"/>
      <c r="B91" s="67"/>
      <c r="C91" s="1" t="s">
        <v>343</v>
      </c>
      <c r="D91" s="79">
        <v>5000</v>
      </c>
      <c r="E91" s="38"/>
      <c r="F91" s="182">
        <v>5</v>
      </c>
      <c r="G91" s="39">
        <v>44214</v>
      </c>
      <c r="H91" s="1" t="s">
        <v>319</v>
      </c>
      <c r="I91" s="40">
        <v>8420</v>
      </c>
      <c r="J91" s="8"/>
      <c r="K91" s="8"/>
      <c r="L91" s="8"/>
      <c r="M91" s="8"/>
      <c r="N91" s="8"/>
    </row>
    <row r="92" spans="1:14" x14ac:dyDescent="0.5">
      <c r="A92" s="160">
        <v>4</v>
      </c>
      <c r="B92" s="67">
        <v>44225</v>
      </c>
      <c r="C92" s="1" t="s">
        <v>343</v>
      </c>
      <c r="D92" s="79">
        <v>6000</v>
      </c>
      <c r="E92" s="38"/>
      <c r="F92" s="182"/>
      <c r="G92" s="39"/>
      <c r="H92" s="1" t="s">
        <v>348</v>
      </c>
      <c r="I92" s="40">
        <v>940</v>
      </c>
      <c r="J92" s="8"/>
      <c r="K92" s="8"/>
      <c r="L92" s="8"/>
      <c r="M92" s="8"/>
      <c r="N92" s="8"/>
    </row>
    <row r="93" spans="1:14" x14ac:dyDescent="0.5">
      <c r="A93" s="160">
        <v>5</v>
      </c>
      <c r="B93" s="67">
        <v>44226</v>
      </c>
      <c r="C93" s="1" t="s">
        <v>343</v>
      </c>
      <c r="D93" s="40">
        <v>7500</v>
      </c>
      <c r="E93" s="38"/>
      <c r="F93" s="183"/>
      <c r="G93" s="39"/>
      <c r="H93" s="1" t="s">
        <v>321</v>
      </c>
      <c r="I93" s="40">
        <v>2200</v>
      </c>
      <c r="J93" s="8"/>
      <c r="K93" s="8"/>
      <c r="L93" s="8"/>
      <c r="M93" s="8"/>
      <c r="N93" s="8"/>
    </row>
    <row r="94" spans="1:14" x14ac:dyDescent="0.5">
      <c r="A94" s="160"/>
      <c r="B94" s="39"/>
      <c r="C94" s="1"/>
      <c r="D94" s="40"/>
      <c r="E94" s="38"/>
      <c r="F94" s="160"/>
      <c r="G94" s="39"/>
      <c r="H94" s="1" t="s">
        <v>320</v>
      </c>
      <c r="I94" s="40">
        <v>730</v>
      </c>
      <c r="J94" s="8"/>
      <c r="K94" s="8"/>
      <c r="L94" s="8"/>
      <c r="M94" s="8"/>
      <c r="N94" s="8"/>
    </row>
    <row r="95" spans="1:14" x14ac:dyDescent="0.5">
      <c r="A95" s="160"/>
      <c r="B95" s="39"/>
      <c r="C95" s="1"/>
      <c r="D95" s="40"/>
      <c r="E95" s="38"/>
      <c r="F95" s="160">
        <v>6</v>
      </c>
      <c r="G95" s="39">
        <v>44217</v>
      </c>
      <c r="H95" s="1" t="s">
        <v>324</v>
      </c>
      <c r="I95" s="40">
        <v>900</v>
      </c>
      <c r="J95" s="8"/>
      <c r="K95" s="8"/>
      <c r="L95" s="8"/>
      <c r="M95" s="8"/>
      <c r="N95" s="8"/>
    </row>
    <row r="96" spans="1:14" x14ac:dyDescent="0.5">
      <c r="A96" s="160"/>
      <c r="B96" s="39"/>
      <c r="C96" s="1"/>
      <c r="D96" s="40"/>
      <c r="E96" s="38"/>
      <c r="F96" s="160"/>
      <c r="G96" s="39"/>
      <c r="H96" s="1" t="s">
        <v>325</v>
      </c>
      <c r="I96" s="40">
        <v>300</v>
      </c>
      <c r="J96" s="8"/>
      <c r="K96" s="8"/>
      <c r="L96" s="8"/>
      <c r="M96" s="8"/>
      <c r="N96" s="8"/>
    </row>
    <row r="97" spans="1:14" x14ac:dyDescent="0.5">
      <c r="A97" s="1"/>
      <c r="B97" s="1"/>
      <c r="C97" s="1"/>
      <c r="D97" s="40"/>
      <c r="E97" s="38"/>
      <c r="F97" s="160">
        <v>7</v>
      </c>
      <c r="G97" s="39">
        <v>44220</v>
      </c>
      <c r="H97" s="1" t="s">
        <v>327</v>
      </c>
      <c r="I97" s="40">
        <v>90</v>
      </c>
      <c r="J97" s="8"/>
      <c r="K97" s="8"/>
      <c r="L97" s="8"/>
      <c r="M97" s="8"/>
      <c r="N97" s="8"/>
    </row>
    <row r="98" spans="1:14" x14ac:dyDescent="0.5">
      <c r="A98" s="1"/>
      <c r="B98" s="1"/>
      <c r="C98" s="1"/>
      <c r="D98" s="40"/>
      <c r="E98" s="38"/>
      <c r="F98" s="160"/>
      <c r="G98" s="39"/>
      <c r="H98" s="1" t="s">
        <v>291</v>
      </c>
      <c r="I98" s="40">
        <v>100</v>
      </c>
      <c r="J98" s="8"/>
      <c r="K98" s="8"/>
      <c r="L98" s="8"/>
      <c r="M98" s="8"/>
      <c r="N98" s="8"/>
    </row>
    <row r="99" spans="1:14" x14ac:dyDescent="0.5">
      <c r="A99" s="68"/>
      <c r="B99" s="68"/>
      <c r="C99" s="68"/>
      <c r="D99" s="69"/>
      <c r="E99" s="38"/>
      <c r="F99" s="170">
        <v>8</v>
      </c>
      <c r="G99" s="39">
        <v>44226</v>
      </c>
      <c r="H99" s="1" t="s">
        <v>291</v>
      </c>
      <c r="I99" s="40">
        <v>100</v>
      </c>
      <c r="J99" s="8"/>
      <c r="K99" s="8"/>
      <c r="L99" s="8"/>
      <c r="M99" s="8"/>
      <c r="N99" s="8"/>
    </row>
    <row r="100" spans="1:14" x14ac:dyDescent="0.5">
      <c r="A100" s="68"/>
      <c r="B100" s="68"/>
      <c r="C100" s="68"/>
      <c r="D100" s="69"/>
      <c r="E100" s="38"/>
      <c r="F100" s="170"/>
      <c r="G100" s="39"/>
      <c r="H100" s="68" t="s">
        <v>354</v>
      </c>
      <c r="I100" s="69">
        <v>507</v>
      </c>
      <c r="J100" s="8"/>
      <c r="K100" s="8"/>
      <c r="L100" s="8"/>
      <c r="M100" s="8"/>
      <c r="N100" s="8"/>
    </row>
    <row r="101" spans="1:14" x14ac:dyDescent="0.5">
      <c r="A101" s="68"/>
      <c r="B101" s="68"/>
      <c r="C101" s="68"/>
      <c r="D101" s="69"/>
      <c r="E101" s="38"/>
      <c r="F101" s="170"/>
      <c r="G101" s="171"/>
      <c r="H101" s="68" t="s">
        <v>44</v>
      </c>
      <c r="I101" s="69">
        <v>60</v>
      </c>
      <c r="J101" s="8"/>
      <c r="K101" s="8"/>
      <c r="L101" s="8"/>
      <c r="M101" s="8"/>
      <c r="N101" s="8"/>
    </row>
    <row r="102" spans="1:14" ht="14.7" thickBot="1" x14ac:dyDescent="0.55000000000000004">
      <c r="A102" s="94"/>
      <c r="B102" s="94"/>
      <c r="C102" s="94"/>
      <c r="D102" s="95"/>
      <c r="E102" s="38"/>
      <c r="F102" s="92"/>
      <c r="G102" s="93"/>
      <c r="H102" s="94"/>
      <c r="I102" s="95"/>
      <c r="J102" s="8"/>
      <c r="K102" s="8"/>
      <c r="L102" s="8"/>
      <c r="M102" s="8"/>
      <c r="N102" s="8"/>
    </row>
    <row r="103" spans="1:14" ht="18.350000000000001" customHeight="1" x14ac:dyDescent="0.5">
      <c r="A103" s="309" t="s">
        <v>106</v>
      </c>
      <c r="B103" s="310"/>
      <c r="C103" s="310"/>
      <c r="D103" s="44">
        <f>SUM(D87:D102)</f>
        <v>931825</v>
      </c>
      <c r="E103" s="50"/>
      <c r="F103" s="309" t="s">
        <v>105</v>
      </c>
      <c r="G103" s="310"/>
      <c r="H103" s="311"/>
      <c r="I103" s="44">
        <f>SUM(I87:I102)</f>
        <v>14707</v>
      </c>
      <c r="J103" s="8"/>
      <c r="K103" s="8"/>
      <c r="L103" s="8"/>
      <c r="M103" s="8"/>
      <c r="N103" s="8"/>
    </row>
    <row r="104" spans="1:14" x14ac:dyDescent="0.5">
      <c r="A104" s="55"/>
      <c r="B104" s="55"/>
      <c r="C104" s="55"/>
      <c r="D104" s="56"/>
      <c r="E104" s="8"/>
      <c r="F104" s="55"/>
      <c r="G104" s="55"/>
      <c r="H104" s="55"/>
      <c r="I104" s="56"/>
      <c r="J104" s="8"/>
      <c r="K104" s="8"/>
      <c r="L104" s="8"/>
      <c r="M104" s="8"/>
      <c r="N104" s="8"/>
    </row>
    <row r="105" spans="1:14" x14ac:dyDescent="0.5">
      <c r="A105" s="53"/>
      <c r="B105" s="53"/>
      <c r="C105" s="54" t="s">
        <v>103</v>
      </c>
      <c r="D105" s="58">
        <f>D103</f>
        <v>931825</v>
      </c>
      <c r="E105" s="8"/>
      <c r="F105" s="53"/>
      <c r="G105" s="53"/>
      <c r="H105" s="53"/>
      <c r="I105" s="53"/>
      <c r="J105" s="8"/>
      <c r="K105" s="8"/>
      <c r="L105" s="8"/>
      <c r="M105" s="8"/>
      <c r="N105" s="8"/>
    </row>
    <row r="106" spans="1:14" x14ac:dyDescent="0.5">
      <c r="A106" s="53"/>
      <c r="B106" s="53"/>
      <c r="C106" s="57" t="s">
        <v>186</v>
      </c>
      <c r="D106" s="58">
        <f>I103</f>
        <v>14707</v>
      </c>
      <c r="E106" s="8"/>
      <c r="F106" s="53"/>
      <c r="G106" s="53"/>
      <c r="H106" s="53"/>
      <c r="I106" s="53"/>
      <c r="J106" s="8"/>
      <c r="K106" s="8"/>
      <c r="L106" s="8"/>
      <c r="M106" s="8"/>
      <c r="N106" s="8"/>
    </row>
    <row r="107" spans="1:14" ht="14.7" thickBot="1" x14ac:dyDescent="0.55000000000000004">
      <c r="A107" s="8"/>
      <c r="B107" s="8"/>
      <c r="C107" s="59"/>
      <c r="D107" s="60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5">
      <c r="A108" s="8"/>
      <c r="B108" s="8"/>
      <c r="C108" s="61" t="s">
        <v>4</v>
      </c>
      <c r="D108" s="62">
        <f>D105-D106</f>
        <v>917118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45" customHeight="1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34.700000000000003" customHeight="1" x14ac:dyDescent="0.5">
      <c r="A110" s="303" t="s">
        <v>334</v>
      </c>
      <c r="B110" s="304"/>
      <c r="C110" s="304"/>
      <c r="D110" s="304"/>
      <c r="E110" s="304"/>
      <c r="F110" s="304"/>
      <c r="G110" s="304"/>
      <c r="H110" s="304"/>
      <c r="I110" s="305"/>
      <c r="J110" s="8"/>
      <c r="K110" s="8"/>
      <c r="L110" s="8"/>
      <c r="M110" s="8"/>
      <c r="N110" s="8"/>
    </row>
    <row r="111" spans="1:14" ht="19.7" customHeight="1" x14ac:dyDescent="0.5">
      <c r="A111" s="306" t="s">
        <v>81</v>
      </c>
      <c r="B111" s="307"/>
      <c r="C111" s="307"/>
      <c r="D111" s="308"/>
      <c r="E111" s="43"/>
      <c r="F111" s="306" t="s">
        <v>82</v>
      </c>
      <c r="G111" s="307"/>
      <c r="H111" s="307"/>
      <c r="I111" s="308"/>
      <c r="J111" s="8"/>
      <c r="K111" s="8"/>
      <c r="L111" s="8"/>
      <c r="M111" s="8"/>
      <c r="N111" s="8"/>
    </row>
    <row r="112" spans="1:14" x14ac:dyDescent="0.5">
      <c r="A112" s="47" t="s">
        <v>1</v>
      </c>
      <c r="B112" s="47" t="s">
        <v>6</v>
      </c>
      <c r="C112" s="47" t="s">
        <v>83</v>
      </c>
      <c r="D112" s="47" t="s">
        <v>84</v>
      </c>
      <c r="E112" s="48"/>
      <c r="F112" s="47" t="s">
        <v>1</v>
      </c>
      <c r="G112" s="47" t="s">
        <v>6</v>
      </c>
      <c r="H112" s="47" t="s">
        <v>157</v>
      </c>
      <c r="I112" s="47" t="s">
        <v>84</v>
      </c>
      <c r="J112" s="8"/>
      <c r="K112" s="8"/>
      <c r="L112" s="8"/>
      <c r="M112" s="8"/>
      <c r="N112" s="8"/>
    </row>
    <row r="113" spans="1:14" x14ac:dyDescent="0.5">
      <c r="A113" s="131">
        <v>0</v>
      </c>
      <c r="B113" s="132">
        <v>44228</v>
      </c>
      <c r="C113" s="133" t="s">
        <v>185</v>
      </c>
      <c r="D113" s="134">
        <f>D108</f>
        <v>917118</v>
      </c>
      <c r="E113" s="38"/>
      <c r="F113" s="189">
        <v>1</v>
      </c>
      <c r="G113" s="39">
        <v>44236</v>
      </c>
      <c r="H113" s="1" t="s">
        <v>291</v>
      </c>
      <c r="I113" s="40">
        <v>100</v>
      </c>
      <c r="J113" s="8"/>
      <c r="K113" s="8"/>
      <c r="L113" s="8"/>
      <c r="M113" s="8"/>
      <c r="N113" s="8"/>
    </row>
    <row r="114" spans="1:14" x14ac:dyDescent="0.5">
      <c r="A114" s="189">
        <v>1</v>
      </c>
      <c r="B114" s="39">
        <v>44228</v>
      </c>
      <c r="C114" s="1" t="s">
        <v>335</v>
      </c>
      <c r="D114" s="40">
        <v>1800</v>
      </c>
      <c r="E114" s="38"/>
      <c r="F114" s="189"/>
      <c r="G114" s="39"/>
      <c r="H114" s="1" t="s">
        <v>344</v>
      </c>
      <c r="I114" s="40">
        <v>90</v>
      </c>
      <c r="J114" s="8"/>
      <c r="K114" s="8"/>
      <c r="L114" s="8"/>
      <c r="M114" s="8"/>
      <c r="N114" s="8"/>
    </row>
    <row r="115" spans="1:14" x14ac:dyDescent="0.5">
      <c r="A115" s="189">
        <v>2</v>
      </c>
      <c r="B115" s="39">
        <v>44236</v>
      </c>
      <c r="C115" s="1" t="s">
        <v>335</v>
      </c>
      <c r="D115" s="40">
        <v>900</v>
      </c>
      <c r="E115" s="38"/>
      <c r="F115" s="189">
        <v>2</v>
      </c>
      <c r="G115" s="39">
        <v>44238</v>
      </c>
      <c r="H115" s="1" t="s">
        <v>349</v>
      </c>
      <c r="I115" s="40">
        <v>150</v>
      </c>
      <c r="J115" s="8"/>
      <c r="K115" s="8"/>
      <c r="L115" s="8"/>
      <c r="M115" s="8"/>
      <c r="N115" s="8"/>
    </row>
    <row r="116" spans="1:14" x14ac:dyDescent="0.5">
      <c r="A116" s="189">
        <v>3</v>
      </c>
      <c r="B116" s="39">
        <v>44238</v>
      </c>
      <c r="C116" s="1" t="s">
        <v>335</v>
      </c>
      <c r="D116" s="40">
        <v>6300</v>
      </c>
      <c r="E116" s="38"/>
      <c r="F116" s="203">
        <v>3</v>
      </c>
      <c r="G116" s="39">
        <v>44239</v>
      </c>
      <c r="H116" s="1" t="s">
        <v>353</v>
      </c>
      <c r="I116" s="40">
        <v>50</v>
      </c>
      <c r="J116" s="8"/>
      <c r="K116" s="8"/>
      <c r="L116" s="8"/>
      <c r="M116" s="8"/>
      <c r="N116" s="8"/>
    </row>
    <row r="117" spans="1:14" x14ac:dyDescent="0.5">
      <c r="A117" s="189">
        <v>4</v>
      </c>
      <c r="B117" s="39">
        <v>44241</v>
      </c>
      <c r="C117" s="1" t="s">
        <v>412</v>
      </c>
      <c r="D117" s="40">
        <v>500000</v>
      </c>
      <c r="E117" s="38"/>
      <c r="F117" s="189">
        <v>4</v>
      </c>
      <c r="G117" s="39">
        <v>44242</v>
      </c>
      <c r="H117" s="1" t="s">
        <v>359</v>
      </c>
      <c r="I117" s="40">
        <v>90</v>
      </c>
      <c r="J117" s="8"/>
      <c r="K117" s="8"/>
      <c r="L117" s="8"/>
      <c r="M117" s="8"/>
      <c r="N117" s="8"/>
    </row>
    <row r="118" spans="1:14" x14ac:dyDescent="0.5">
      <c r="A118" s="189">
        <v>5</v>
      </c>
      <c r="B118" s="39">
        <v>44243</v>
      </c>
      <c r="C118" s="1" t="s">
        <v>335</v>
      </c>
      <c r="D118" s="40">
        <v>2500</v>
      </c>
      <c r="E118" s="38"/>
      <c r="F118" s="189">
        <v>5</v>
      </c>
      <c r="G118" s="39">
        <v>44243</v>
      </c>
      <c r="H118" s="1" t="s">
        <v>360</v>
      </c>
      <c r="I118" s="40">
        <v>120</v>
      </c>
      <c r="J118" s="8"/>
      <c r="K118" s="8"/>
      <c r="L118" s="8"/>
      <c r="M118" s="8"/>
      <c r="N118" s="8"/>
    </row>
    <row r="119" spans="1:14" x14ac:dyDescent="0.5">
      <c r="A119" s="189">
        <v>6</v>
      </c>
      <c r="B119" s="39">
        <v>44251</v>
      </c>
      <c r="C119" s="1" t="s">
        <v>335</v>
      </c>
      <c r="D119" s="40">
        <v>1800</v>
      </c>
      <c r="E119" s="38"/>
      <c r="F119" s="189">
        <v>6</v>
      </c>
      <c r="G119" s="39">
        <v>44245</v>
      </c>
      <c r="H119" s="1" t="s">
        <v>362</v>
      </c>
      <c r="I119" s="40">
        <v>280</v>
      </c>
      <c r="J119" s="8"/>
      <c r="K119" s="8"/>
      <c r="L119" s="8"/>
      <c r="M119" s="8"/>
      <c r="N119" s="8"/>
    </row>
    <row r="120" spans="1:14" x14ac:dyDescent="0.5">
      <c r="A120" s="189"/>
      <c r="B120" s="39"/>
      <c r="C120" s="1"/>
      <c r="D120" s="40"/>
      <c r="E120" s="38"/>
      <c r="F120" s="189">
        <v>7</v>
      </c>
      <c r="G120" s="39">
        <v>44246</v>
      </c>
      <c r="H120" s="1" t="s">
        <v>364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189"/>
      <c r="B121" s="39"/>
      <c r="C121" s="1"/>
      <c r="D121" s="40"/>
      <c r="E121" s="38"/>
      <c r="F121" s="189"/>
      <c r="G121" s="39"/>
      <c r="H121" s="1" t="s">
        <v>367</v>
      </c>
      <c r="I121" s="40">
        <v>30</v>
      </c>
      <c r="J121" s="8"/>
      <c r="K121" s="8"/>
      <c r="L121" s="8"/>
      <c r="M121" s="8"/>
      <c r="N121" s="8"/>
    </row>
    <row r="122" spans="1:14" x14ac:dyDescent="0.5">
      <c r="A122" s="189"/>
      <c r="B122" s="39"/>
      <c r="C122" s="1"/>
      <c r="D122" s="40"/>
      <c r="E122" s="38"/>
      <c r="F122" s="206">
        <v>8</v>
      </c>
      <c r="G122" s="39">
        <v>44248</v>
      </c>
      <c r="H122" s="1" t="s">
        <v>365</v>
      </c>
      <c r="I122" s="40">
        <v>30</v>
      </c>
      <c r="J122" s="8"/>
      <c r="K122" s="8"/>
      <c r="L122" s="8"/>
      <c r="M122" s="8"/>
      <c r="N122" s="8"/>
    </row>
    <row r="123" spans="1:14" x14ac:dyDescent="0.5">
      <c r="A123" s="205"/>
      <c r="B123" s="39"/>
      <c r="C123" s="1"/>
      <c r="D123" s="40"/>
      <c r="E123" s="38"/>
      <c r="F123" s="205"/>
      <c r="G123" s="39"/>
      <c r="H123" s="1" t="s">
        <v>291</v>
      </c>
      <c r="I123" s="40">
        <v>100</v>
      </c>
      <c r="J123" s="8"/>
      <c r="K123" s="8"/>
      <c r="L123" s="8"/>
      <c r="M123" s="8"/>
      <c r="N123" s="8"/>
    </row>
    <row r="124" spans="1:14" x14ac:dyDescent="0.5">
      <c r="A124" s="205"/>
      <c r="B124" s="39"/>
      <c r="C124" s="1"/>
      <c r="D124" s="40"/>
      <c r="E124" s="38"/>
      <c r="F124" s="205">
        <v>9</v>
      </c>
      <c r="G124" s="39">
        <v>44249</v>
      </c>
      <c r="H124" s="1" t="s">
        <v>44</v>
      </c>
      <c r="I124" s="40">
        <v>120</v>
      </c>
      <c r="J124" s="8"/>
      <c r="K124" s="8"/>
      <c r="L124" s="8"/>
      <c r="M124" s="8"/>
      <c r="N124" s="8"/>
    </row>
    <row r="125" spans="1:14" x14ac:dyDescent="0.5">
      <c r="A125" s="1"/>
      <c r="B125" s="1"/>
      <c r="C125" s="1"/>
      <c r="D125" s="40"/>
      <c r="E125" s="38"/>
      <c r="F125" s="208"/>
      <c r="G125" s="39"/>
      <c r="H125" s="1" t="s">
        <v>291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1"/>
      <c r="B126" s="1"/>
      <c r="C126" s="1"/>
      <c r="D126" s="40"/>
      <c r="E126" s="38"/>
      <c r="F126" s="208">
        <v>10</v>
      </c>
      <c r="G126" s="39">
        <v>44251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65">
        <v>11</v>
      </c>
      <c r="G127" s="39">
        <v>44252</v>
      </c>
      <c r="H127" s="1" t="s">
        <v>44</v>
      </c>
      <c r="I127" s="40">
        <v>240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65">
        <v>12</v>
      </c>
      <c r="G128" s="39">
        <v>44254</v>
      </c>
      <c r="H128" s="1" t="s">
        <v>375</v>
      </c>
      <c r="I128" s="40">
        <v>90</v>
      </c>
      <c r="J128" s="8"/>
      <c r="K128" s="8"/>
      <c r="L128" s="8"/>
      <c r="M128" s="8"/>
      <c r="N128" s="8"/>
    </row>
    <row r="129" spans="1:14" x14ac:dyDescent="0.5">
      <c r="A129" s="68"/>
      <c r="B129" s="68"/>
      <c r="C129" s="68"/>
      <c r="D129" s="69"/>
      <c r="E129" s="38"/>
      <c r="F129" s="265">
        <v>13</v>
      </c>
      <c r="G129" s="39">
        <v>44255</v>
      </c>
      <c r="H129" s="1" t="s">
        <v>376</v>
      </c>
      <c r="I129" s="40">
        <v>270</v>
      </c>
      <c r="J129" s="8"/>
      <c r="K129" s="8"/>
      <c r="L129" s="8"/>
      <c r="M129" s="8"/>
      <c r="N129" s="8"/>
    </row>
    <row r="130" spans="1:14" ht="14.7" thickBot="1" x14ac:dyDescent="0.55000000000000004">
      <c r="A130" s="94"/>
      <c r="B130" s="94"/>
      <c r="C130" s="94"/>
      <c r="D130" s="95"/>
      <c r="E130" s="38"/>
      <c r="F130" s="92"/>
      <c r="G130" s="93"/>
      <c r="H130" s="94"/>
      <c r="I130" s="95"/>
      <c r="J130" s="8"/>
      <c r="K130" s="8"/>
      <c r="L130" s="8"/>
      <c r="M130" s="8"/>
      <c r="N130" s="8"/>
    </row>
    <row r="131" spans="1:14" x14ac:dyDescent="0.5">
      <c r="A131" s="309" t="s">
        <v>106</v>
      </c>
      <c r="B131" s="310"/>
      <c r="C131" s="310"/>
      <c r="D131" s="44">
        <f>SUM(D113:D130)</f>
        <v>1430418</v>
      </c>
      <c r="E131" s="50"/>
      <c r="F131" s="309" t="s">
        <v>105</v>
      </c>
      <c r="G131" s="310"/>
      <c r="H131" s="311"/>
      <c r="I131" s="44">
        <f>SUM(I113:I130)</f>
        <v>2100</v>
      </c>
      <c r="J131" s="8"/>
      <c r="K131" s="8"/>
      <c r="L131" s="8"/>
      <c r="M131" s="8"/>
      <c r="N131" s="8"/>
    </row>
    <row r="132" spans="1:14" x14ac:dyDescent="0.5">
      <c r="A132" s="55"/>
      <c r="B132" s="55"/>
      <c r="C132" s="55"/>
      <c r="D132" s="56"/>
      <c r="E132" s="8"/>
      <c r="F132" s="55"/>
      <c r="G132" s="55"/>
      <c r="H132" s="55"/>
      <c r="I132" s="56"/>
      <c r="J132" s="8"/>
      <c r="K132" s="8"/>
      <c r="L132" s="8"/>
      <c r="M132" s="8"/>
      <c r="N132" s="8"/>
    </row>
    <row r="133" spans="1:14" x14ac:dyDescent="0.5">
      <c r="A133" s="53"/>
      <c r="B133" s="53"/>
      <c r="C133" s="54" t="s">
        <v>103</v>
      </c>
      <c r="D133" s="58">
        <f>D131</f>
        <v>1430418</v>
      </c>
      <c r="E133" s="8"/>
      <c r="F133" s="53"/>
      <c r="G133" s="53"/>
      <c r="H133" s="53"/>
      <c r="I133" s="53"/>
      <c r="J133" s="8"/>
      <c r="K133" s="8"/>
      <c r="L133" s="8"/>
      <c r="M133" s="8"/>
      <c r="N133" s="8"/>
    </row>
    <row r="134" spans="1:14" x14ac:dyDescent="0.5">
      <c r="A134" s="53"/>
      <c r="B134" s="53"/>
      <c r="C134" s="57" t="s">
        <v>186</v>
      </c>
      <c r="D134" s="58">
        <f>I131</f>
        <v>2100</v>
      </c>
      <c r="E134" s="8"/>
      <c r="F134" s="53"/>
      <c r="G134" s="53"/>
      <c r="H134" s="53"/>
      <c r="I134" s="53"/>
      <c r="J134" s="8"/>
      <c r="K134" s="8"/>
      <c r="L134" s="8"/>
      <c r="M134" s="8"/>
      <c r="N134" s="8"/>
    </row>
    <row r="135" spans="1:14" ht="14.7" thickBot="1" x14ac:dyDescent="0.55000000000000004">
      <c r="A135" s="8"/>
      <c r="B135" s="8"/>
      <c r="C135" s="59"/>
      <c r="D135" s="60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5">
      <c r="A136" s="8"/>
      <c r="B136" s="8"/>
      <c r="C136" s="61" t="s">
        <v>4</v>
      </c>
      <c r="D136" s="62">
        <f>D133-D134</f>
        <v>1428318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44.35" customHeight="1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36.35" customHeight="1" x14ac:dyDescent="0.5">
      <c r="A138" s="303" t="s">
        <v>377</v>
      </c>
      <c r="B138" s="304"/>
      <c r="C138" s="304"/>
      <c r="D138" s="304"/>
      <c r="E138" s="304"/>
      <c r="F138" s="304"/>
      <c r="G138" s="304"/>
      <c r="H138" s="304"/>
      <c r="I138" s="305"/>
      <c r="J138" s="8"/>
      <c r="K138" s="8"/>
      <c r="L138" s="8"/>
      <c r="M138" s="8"/>
      <c r="N138" s="8"/>
    </row>
    <row r="139" spans="1:14" ht="19.7" customHeight="1" x14ac:dyDescent="0.5">
      <c r="A139" s="306" t="s">
        <v>81</v>
      </c>
      <c r="B139" s="307"/>
      <c r="C139" s="307"/>
      <c r="D139" s="308"/>
      <c r="E139" s="43"/>
      <c r="F139" s="306" t="s">
        <v>82</v>
      </c>
      <c r="G139" s="307"/>
      <c r="H139" s="307"/>
      <c r="I139" s="308"/>
      <c r="J139" s="8"/>
      <c r="K139" s="8"/>
      <c r="L139" s="8"/>
      <c r="M139" s="8"/>
      <c r="N139" s="8"/>
    </row>
    <row r="140" spans="1:14" x14ac:dyDescent="0.5">
      <c r="A140" s="47" t="s">
        <v>1</v>
      </c>
      <c r="B140" s="47" t="s">
        <v>6</v>
      </c>
      <c r="C140" s="47" t="s">
        <v>83</v>
      </c>
      <c r="D140" s="47" t="s">
        <v>84</v>
      </c>
      <c r="E140" s="48"/>
      <c r="F140" s="47" t="s">
        <v>1</v>
      </c>
      <c r="G140" s="47" t="s">
        <v>6</v>
      </c>
      <c r="H140" s="47" t="s">
        <v>157</v>
      </c>
      <c r="I140" s="47" t="s">
        <v>84</v>
      </c>
      <c r="J140" s="8"/>
      <c r="K140" s="8"/>
      <c r="L140" s="8"/>
      <c r="M140" s="8"/>
      <c r="N140" s="8"/>
    </row>
    <row r="141" spans="1:14" x14ac:dyDescent="0.5">
      <c r="A141" s="131">
        <v>0</v>
      </c>
      <c r="B141" s="132">
        <v>44256</v>
      </c>
      <c r="C141" s="133" t="s">
        <v>185</v>
      </c>
      <c r="D141" s="134">
        <f>D136</f>
        <v>1428318</v>
      </c>
      <c r="E141" s="38"/>
      <c r="F141" s="211">
        <v>1</v>
      </c>
      <c r="G141" s="39">
        <v>44256</v>
      </c>
      <c r="H141" s="1" t="s">
        <v>380</v>
      </c>
      <c r="I141" s="40">
        <v>120</v>
      </c>
      <c r="J141" s="8"/>
      <c r="K141" s="8"/>
      <c r="L141" s="8"/>
      <c r="M141" s="8"/>
      <c r="N141" s="8"/>
    </row>
    <row r="142" spans="1:14" x14ac:dyDescent="0.5">
      <c r="A142" s="211">
        <v>1</v>
      </c>
      <c r="B142" s="39">
        <v>44256</v>
      </c>
      <c r="C142" s="1" t="s">
        <v>335</v>
      </c>
      <c r="D142" s="248">
        <v>3000</v>
      </c>
      <c r="E142" s="38"/>
      <c r="F142" s="213">
        <v>2</v>
      </c>
      <c r="G142" s="39">
        <v>44258</v>
      </c>
      <c r="H142" s="1" t="s">
        <v>380</v>
      </c>
      <c r="I142" s="40">
        <v>90</v>
      </c>
      <c r="J142" s="8"/>
      <c r="K142" s="8"/>
      <c r="L142" s="8"/>
      <c r="M142" s="8"/>
      <c r="N142" s="8"/>
    </row>
    <row r="143" spans="1:14" x14ac:dyDescent="0.5">
      <c r="A143" s="211">
        <v>2</v>
      </c>
      <c r="B143" s="39">
        <v>44261</v>
      </c>
      <c r="C143" s="1" t="s">
        <v>335</v>
      </c>
      <c r="D143" s="248">
        <v>1000</v>
      </c>
      <c r="E143" s="38"/>
      <c r="F143" s="213"/>
      <c r="G143" s="39"/>
      <c r="H143" s="1" t="s">
        <v>381</v>
      </c>
      <c r="I143" s="40">
        <v>100</v>
      </c>
      <c r="J143" s="8"/>
      <c r="K143" s="8"/>
      <c r="L143" s="8"/>
      <c r="M143" s="8"/>
      <c r="N143" s="8"/>
    </row>
    <row r="144" spans="1:14" x14ac:dyDescent="0.5">
      <c r="A144" s="211"/>
      <c r="B144" s="39"/>
      <c r="C144" s="1" t="s">
        <v>335</v>
      </c>
      <c r="D144" s="248">
        <v>3300</v>
      </c>
      <c r="E144" s="38"/>
      <c r="F144" s="265">
        <v>3</v>
      </c>
      <c r="G144" s="39">
        <v>44260</v>
      </c>
      <c r="H144" s="1" t="s">
        <v>385</v>
      </c>
      <c r="I144" s="40">
        <v>200</v>
      </c>
      <c r="J144" s="8"/>
      <c r="K144" s="8"/>
      <c r="L144" s="8"/>
      <c r="M144" s="8"/>
      <c r="N144" s="8"/>
    </row>
    <row r="145" spans="1:14" x14ac:dyDescent="0.5">
      <c r="A145" s="211">
        <v>3</v>
      </c>
      <c r="B145" s="39">
        <v>44262</v>
      </c>
      <c r="C145" s="1" t="s">
        <v>335</v>
      </c>
      <c r="D145" s="248">
        <v>1200</v>
      </c>
      <c r="E145" s="38"/>
      <c r="F145" s="211"/>
      <c r="G145" s="39"/>
      <c r="H145" s="1" t="s">
        <v>387</v>
      </c>
      <c r="I145" s="40">
        <v>120</v>
      </c>
      <c r="J145" s="8"/>
      <c r="K145" s="8"/>
      <c r="L145" s="8"/>
      <c r="M145" s="8"/>
      <c r="N145" s="8"/>
    </row>
    <row r="146" spans="1:14" x14ac:dyDescent="0.5">
      <c r="A146" s="211">
        <v>4</v>
      </c>
      <c r="B146" s="39">
        <v>44264</v>
      </c>
      <c r="C146" s="1" t="s">
        <v>335</v>
      </c>
      <c r="D146" s="248">
        <v>4600</v>
      </c>
      <c r="E146" s="38"/>
      <c r="F146" s="265">
        <v>4</v>
      </c>
      <c r="G146" s="39">
        <v>44261</v>
      </c>
      <c r="H146" s="1" t="s">
        <v>388</v>
      </c>
      <c r="I146" s="40">
        <v>366</v>
      </c>
      <c r="J146" s="8"/>
      <c r="K146" s="8"/>
      <c r="L146" s="8"/>
      <c r="M146" s="8"/>
      <c r="N146" s="8"/>
    </row>
    <row r="147" spans="1:14" x14ac:dyDescent="0.5">
      <c r="A147" s="211">
        <v>5</v>
      </c>
      <c r="B147" s="39">
        <v>44275</v>
      </c>
      <c r="C147" s="1" t="s">
        <v>335</v>
      </c>
      <c r="D147" s="40">
        <v>2900</v>
      </c>
      <c r="E147" s="38"/>
      <c r="F147" s="211">
        <v>5</v>
      </c>
      <c r="G147" s="39">
        <v>44262</v>
      </c>
      <c r="H147" s="1" t="s">
        <v>389</v>
      </c>
      <c r="I147" s="40">
        <v>100</v>
      </c>
      <c r="J147" s="8"/>
      <c r="K147" s="8"/>
      <c r="L147" s="8"/>
      <c r="M147" s="8"/>
      <c r="N147" s="8"/>
    </row>
    <row r="148" spans="1:14" x14ac:dyDescent="0.5">
      <c r="A148" s="211">
        <v>6</v>
      </c>
      <c r="B148" s="39">
        <v>44284</v>
      </c>
      <c r="C148" s="1" t="s">
        <v>335</v>
      </c>
      <c r="D148" s="40">
        <v>700</v>
      </c>
      <c r="E148" s="38"/>
      <c r="F148" s="265">
        <v>6</v>
      </c>
      <c r="G148" s="39">
        <v>44263</v>
      </c>
      <c r="H148" s="1" t="s">
        <v>390</v>
      </c>
      <c r="I148" s="40">
        <v>120</v>
      </c>
      <c r="J148" s="8"/>
      <c r="K148" s="8"/>
      <c r="L148" s="8"/>
      <c r="M148" s="8"/>
      <c r="N148" s="8"/>
    </row>
    <row r="149" spans="1:14" x14ac:dyDescent="0.5">
      <c r="A149" s="211">
        <v>7</v>
      </c>
      <c r="B149" s="39">
        <v>44286</v>
      </c>
      <c r="C149" s="1" t="s">
        <v>335</v>
      </c>
      <c r="D149" s="40">
        <v>300</v>
      </c>
      <c r="E149" s="38"/>
      <c r="F149" s="265">
        <v>7</v>
      </c>
      <c r="G149" s="39">
        <v>44264</v>
      </c>
      <c r="H149" s="1" t="s">
        <v>396</v>
      </c>
      <c r="I149" s="40">
        <v>3</v>
      </c>
      <c r="J149" s="8"/>
      <c r="K149" s="8"/>
      <c r="L149" s="8"/>
      <c r="M149" s="8"/>
      <c r="N149" s="8"/>
    </row>
    <row r="150" spans="1:14" x14ac:dyDescent="0.5">
      <c r="A150" s="211"/>
      <c r="B150" s="39"/>
      <c r="C150" s="1"/>
      <c r="D150" s="40"/>
      <c r="E150" s="38"/>
      <c r="F150" s="265">
        <v>8</v>
      </c>
      <c r="G150" s="39">
        <v>44265</v>
      </c>
      <c r="H150" s="1" t="s">
        <v>399</v>
      </c>
      <c r="I150" s="40">
        <v>60</v>
      </c>
      <c r="J150" s="8"/>
      <c r="K150" s="8"/>
      <c r="L150" s="8"/>
      <c r="M150" s="8"/>
      <c r="N150" s="8"/>
    </row>
    <row r="151" spans="1:14" x14ac:dyDescent="0.5">
      <c r="A151" s="211"/>
      <c r="B151" s="39"/>
      <c r="C151" s="1"/>
      <c r="D151" s="40"/>
      <c r="E151" s="38"/>
      <c r="F151" s="265"/>
      <c r="G151" s="39"/>
      <c r="H151" s="1" t="s">
        <v>400</v>
      </c>
      <c r="I151" s="40">
        <v>30</v>
      </c>
      <c r="J151" s="8"/>
      <c r="K151" s="8"/>
      <c r="L151" s="8"/>
      <c r="M151" s="8"/>
      <c r="N151" s="8"/>
    </row>
    <row r="152" spans="1:14" x14ac:dyDescent="0.5">
      <c r="A152" s="211"/>
      <c r="B152" s="39"/>
      <c r="C152" s="1"/>
      <c r="D152" s="40"/>
      <c r="E152" s="38"/>
      <c r="F152" s="265">
        <v>9</v>
      </c>
      <c r="G152" s="39">
        <v>44274</v>
      </c>
      <c r="H152" s="140" t="s">
        <v>404</v>
      </c>
      <c r="I152" s="40"/>
      <c r="J152" s="8"/>
      <c r="K152" s="8"/>
      <c r="L152" s="8"/>
      <c r="M152" s="8"/>
      <c r="N152" s="8"/>
    </row>
    <row r="153" spans="1:14" x14ac:dyDescent="0.5">
      <c r="A153" s="1"/>
      <c r="B153" s="1"/>
      <c r="C153" s="1"/>
      <c r="D153" s="40"/>
      <c r="E153" s="38"/>
      <c r="F153" s="265">
        <v>10</v>
      </c>
      <c r="G153" s="39">
        <v>44275</v>
      </c>
      <c r="H153" s="66" t="s">
        <v>381</v>
      </c>
      <c r="I153" s="40">
        <v>100</v>
      </c>
      <c r="J153" s="8"/>
      <c r="K153" s="8"/>
      <c r="L153" s="8"/>
      <c r="M153" s="8"/>
      <c r="N153" s="8"/>
    </row>
    <row r="154" spans="1:14" x14ac:dyDescent="0.5">
      <c r="A154" s="1"/>
      <c r="B154" s="1"/>
      <c r="C154" s="1"/>
      <c r="D154" s="40"/>
      <c r="E154" s="38"/>
      <c r="F154" s="265"/>
      <c r="G154" s="39"/>
      <c r="H154" s="1" t="s">
        <v>405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65">
        <v>11</v>
      </c>
      <c r="G155" s="39">
        <v>44277</v>
      </c>
      <c r="H155" s="1" t="s">
        <v>141</v>
      </c>
      <c r="I155" s="40">
        <v>60</v>
      </c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170">
        <v>12</v>
      </c>
      <c r="G156" s="39">
        <v>44278</v>
      </c>
      <c r="H156" s="1" t="s">
        <v>420</v>
      </c>
      <c r="I156" s="40">
        <v>200</v>
      </c>
      <c r="J156" s="8"/>
      <c r="K156" s="8"/>
      <c r="L156" s="8"/>
      <c r="M156" s="8"/>
      <c r="N156" s="8"/>
    </row>
    <row r="157" spans="1:14" x14ac:dyDescent="0.5">
      <c r="A157" s="68"/>
      <c r="B157" s="68"/>
      <c r="C157" s="68"/>
      <c r="D157" s="69"/>
      <c r="E157" s="38"/>
      <c r="F157" s="170">
        <v>13</v>
      </c>
      <c r="G157" s="39">
        <v>44279</v>
      </c>
      <c r="H157" s="68" t="s">
        <v>422</v>
      </c>
      <c r="I157" s="69">
        <v>120</v>
      </c>
      <c r="J157" s="8"/>
      <c r="K157" s="8"/>
      <c r="L157" s="8"/>
      <c r="M157" s="8"/>
      <c r="N157" s="8"/>
    </row>
    <row r="158" spans="1:14" x14ac:dyDescent="0.5">
      <c r="A158" s="68"/>
      <c r="B158" s="68"/>
      <c r="C158" s="68"/>
      <c r="D158" s="69"/>
      <c r="E158" s="38"/>
      <c r="F158" s="170">
        <v>14</v>
      </c>
      <c r="G158" s="39">
        <v>44280</v>
      </c>
      <c r="H158" s="68" t="s">
        <v>425</v>
      </c>
      <c r="I158" s="69">
        <v>180</v>
      </c>
      <c r="J158" s="8"/>
      <c r="K158" s="8"/>
      <c r="L158" s="8"/>
      <c r="M158" s="8"/>
      <c r="N158" s="8"/>
    </row>
    <row r="159" spans="1:14" x14ac:dyDescent="0.5">
      <c r="A159" s="68"/>
      <c r="B159" s="68"/>
      <c r="C159" s="68"/>
      <c r="D159" s="69"/>
      <c r="E159" s="38"/>
      <c r="F159" s="170">
        <v>15</v>
      </c>
      <c r="G159" s="39">
        <v>44285</v>
      </c>
      <c r="H159" s="68" t="s">
        <v>426</v>
      </c>
      <c r="I159" s="69">
        <v>360</v>
      </c>
      <c r="J159" s="8"/>
      <c r="K159" s="8"/>
      <c r="L159" s="8"/>
      <c r="M159" s="8"/>
      <c r="N159" s="8"/>
    </row>
    <row r="160" spans="1:14" x14ac:dyDescent="0.5">
      <c r="A160" s="68"/>
      <c r="B160" s="68"/>
      <c r="C160" s="68"/>
      <c r="D160" s="69"/>
      <c r="E160" s="38"/>
      <c r="F160" s="170">
        <v>16</v>
      </c>
      <c r="G160" s="39">
        <v>44286</v>
      </c>
      <c r="H160" s="68" t="s">
        <v>428</v>
      </c>
      <c r="I160" s="69">
        <v>120</v>
      </c>
      <c r="J160" s="8"/>
      <c r="K160" s="8"/>
      <c r="L160" s="8"/>
      <c r="M160" s="8"/>
      <c r="N160" s="8"/>
    </row>
    <row r="161" spans="1:14" ht="14.7" thickBot="1" x14ac:dyDescent="0.55000000000000004">
      <c r="A161" s="94"/>
      <c r="B161" s="94"/>
      <c r="C161" s="94"/>
      <c r="D161" s="95"/>
      <c r="E161" s="38"/>
      <c r="F161" s="92"/>
      <c r="G161" s="93"/>
      <c r="H161" s="94"/>
      <c r="I161" s="95"/>
      <c r="J161" s="8"/>
      <c r="K161" s="8"/>
      <c r="L161" s="8"/>
      <c r="M161" s="8"/>
      <c r="N161" s="8"/>
    </row>
    <row r="162" spans="1:14" x14ac:dyDescent="0.5">
      <c r="A162" s="309" t="s">
        <v>106</v>
      </c>
      <c r="B162" s="310"/>
      <c r="C162" s="310"/>
      <c r="D162" s="44">
        <f>SUM(D141:D161)</f>
        <v>1445318</v>
      </c>
      <c r="E162" s="50"/>
      <c r="F162" s="309" t="s">
        <v>105</v>
      </c>
      <c r="G162" s="310"/>
      <c r="H162" s="311"/>
      <c r="I162" s="44">
        <f>SUM(I141:I161)</f>
        <v>2479</v>
      </c>
      <c r="J162" s="8"/>
      <c r="K162" s="8"/>
      <c r="L162" s="8"/>
      <c r="M162" s="8"/>
      <c r="N162" s="8"/>
    </row>
    <row r="163" spans="1:14" x14ac:dyDescent="0.5">
      <c r="A163" s="55"/>
      <c r="B163" s="55"/>
      <c r="C163" s="55"/>
      <c r="D163" s="56"/>
      <c r="E163" s="8"/>
      <c r="F163" s="55"/>
      <c r="G163" s="55"/>
      <c r="H163" s="55"/>
      <c r="I163" s="56"/>
      <c r="J163" s="8"/>
      <c r="K163" s="8"/>
      <c r="L163" s="8"/>
      <c r="M163" s="8"/>
      <c r="N163" s="8"/>
    </row>
    <row r="164" spans="1:14" x14ac:dyDescent="0.5">
      <c r="A164" s="53"/>
      <c r="B164" s="53"/>
      <c r="C164" s="54" t="s">
        <v>103</v>
      </c>
      <c r="D164" s="58">
        <f>D162</f>
        <v>1445318</v>
      </c>
      <c r="E164" s="8"/>
      <c r="F164" s="53"/>
      <c r="G164" s="53"/>
      <c r="H164" s="53"/>
      <c r="I164" s="53"/>
      <c r="J164" s="8"/>
      <c r="K164" s="8"/>
      <c r="L164" s="8"/>
      <c r="M164" s="8"/>
      <c r="N164" s="8"/>
    </row>
    <row r="165" spans="1:14" x14ac:dyDescent="0.5">
      <c r="A165" s="53"/>
      <c r="B165" s="53"/>
      <c r="C165" s="57" t="s">
        <v>186</v>
      </c>
      <c r="D165" s="58">
        <f>I162</f>
        <v>2479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ht="14.7" thickBot="1" x14ac:dyDescent="0.55000000000000004">
      <c r="A166" s="8"/>
      <c r="B166" s="8"/>
      <c r="C166" s="59"/>
      <c r="D166" s="60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5">
      <c r="A167" s="8"/>
      <c r="B167" s="8"/>
      <c r="C167" s="61" t="s">
        <v>4</v>
      </c>
      <c r="D167" s="62">
        <f>D164-D165</f>
        <v>1442839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42.7" customHeight="1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32.700000000000003" customHeight="1" x14ac:dyDescent="0.5">
      <c r="A169" s="303" t="s">
        <v>429</v>
      </c>
      <c r="B169" s="304"/>
      <c r="C169" s="304"/>
      <c r="D169" s="304"/>
      <c r="E169" s="304"/>
      <c r="F169" s="304"/>
      <c r="G169" s="304"/>
      <c r="H169" s="304"/>
      <c r="I169" s="305"/>
      <c r="J169" s="8"/>
      <c r="K169" s="8"/>
      <c r="L169" s="8"/>
      <c r="M169" s="8"/>
      <c r="N169" s="8"/>
    </row>
    <row r="170" spans="1:14" x14ac:dyDescent="0.5">
      <c r="A170" s="306" t="s">
        <v>81</v>
      </c>
      <c r="B170" s="307"/>
      <c r="C170" s="307"/>
      <c r="D170" s="308"/>
      <c r="E170" s="43"/>
      <c r="F170" s="306" t="s">
        <v>82</v>
      </c>
      <c r="G170" s="307"/>
      <c r="H170" s="307"/>
      <c r="I170" s="308"/>
      <c r="J170" s="8"/>
      <c r="K170" s="8"/>
      <c r="L170" s="8"/>
      <c r="M170" s="8"/>
      <c r="N170" s="8"/>
    </row>
    <row r="171" spans="1:14" x14ac:dyDescent="0.5">
      <c r="A171" s="47" t="s">
        <v>1</v>
      </c>
      <c r="B171" s="47" t="s">
        <v>6</v>
      </c>
      <c r="C171" s="47" t="s">
        <v>83</v>
      </c>
      <c r="D171" s="47" t="s">
        <v>84</v>
      </c>
      <c r="E171" s="48"/>
      <c r="F171" s="47" t="s">
        <v>1</v>
      </c>
      <c r="G171" s="47" t="s">
        <v>6</v>
      </c>
      <c r="H171" s="47" t="s">
        <v>157</v>
      </c>
      <c r="I171" s="47" t="s">
        <v>84</v>
      </c>
      <c r="J171" s="8"/>
      <c r="K171" s="8"/>
      <c r="L171" s="8"/>
      <c r="M171" s="8"/>
      <c r="N171" s="8"/>
    </row>
    <row r="172" spans="1:14" x14ac:dyDescent="0.5">
      <c r="A172" s="131">
        <v>0</v>
      </c>
      <c r="B172" s="132">
        <v>44287</v>
      </c>
      <c r="C172" s="133" t="s">
        <v>185</v>
      </c>
      <c r="D172" s="134">
        <f>D167</f>
        <v>1442839</v>
      </c>
      <c r="E172" s="38"/>
      <c r="F172" s="246">
        <v>1</v>
      </c>
      <c r="G172" s="39">
        <v>44291</v>
      </c>
      <c r="H172" s="1" t="s">
        <v>235</v>
      </c>
      <c r="I172" s="40">
        <v>6100</v>
      </c>
      <c r="J172" s="8"/>
      <c r="K172" s="8"/>
      <c r="L172" s="8"/>
      <c r="M172" s="8"/>
      <c r="N172" s="8"/>
    </row>
    <row r="173" spans="1:14" x14ac:dyDescent="0.5">
      <c r="A173" s="246">
        <v>1</v>
      </c>
      <c r="B173" s="39">
        <v>44297</v>
      </c>
      <c r="C173" s="1" t="s">
        <v>335</v>
      </c>
      <c r="D173" s="248">
        <v>600</v>
      </c>
      <c r="E173" s="38"/>
      <c r="F173" s="258"/>
      <c r="G173" s="39"/>
      <c r="H173" s="1" t="s">
        <v>442</v>
      </c>
      <c r="I173" s="40">
        <v>120</v>
      </c>
      <c r="J173" s="8"/>
      <c r="K173" s="8"/>
      <c r="L173" s="8"/>
      <c r="M173" s="8"/>
      <c r="N173" s="8"/>
    </row>
    <row r="174" spans="1:14" x14ac:dyDescent="0.5">
      <c r="A174" s="246">
        <v>2</v>
      </c>
      <c r="B174" s="39">
        <v>44315</v>
      </c>
      <c r="C174" s="1" t="s">
        <v>335</v>
      </c>
      <c r="D174" s="248">
        <v>6200</v>
      </c>
      <c r="E174" s="38"/>
      <c r="F174" s="260">
        <v>2</v>
      </c>
      <c r="G174" s="39">
        <v>44292</v>
      </c>
      <c r="H174" s="1" t="s">
        <v>438</v>
      </c>
      <c r="I174" s="40">
        <v>200</v>
      </c>
      <c r="J174" s="8"/>
      <c r="K174" s="8"/>
      <c r="L174" s="8"/>
      <c r="M174" s="8"/>
      <c r="N174" s="8"/>
    </row>
    <row r="175" spans="1:14" x14ac:dyDescent="0.5">
      <c r="A175" s="246"/>
      <c r="B175" s="39"/>
      <c r="C175" s="1"/>
      <c r="D175" s="248"/>
      <c r="E175" s="38"/>
      <c r="F175" s="260"/>
      <c r="G175" s="39"/>
      <c r="H175" s="1" t="s">
        <v>443</v>
      </c>
      <c r="I175" s="40">
        <v>90</v>
      </c>
      <c r="J175" s="8"/>
      <c r="K175" s="8"/>
      <c r="L175" s="8"/>
      <c r="M175" s="8"/>
      <c r="N175" s="8"/>
    </row>
    <row r="176" spans="1:14" x14ac:dyDescent="0.5">
      <c r="A176" s="246"/>
      <c r="B176" s="39"/>
      <c r="C176" s="1"/>
      <c r="D176" s="248"/>
      <c r="E176" s="38"/>
      <c r="F176" s="260">
        <v>3</v>
      </c>
      <c r="G176" s="39">
        <v>44293</v>
      </c>
      <c r="H176" s="1" t="s">
        <v>141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46"/>
      <c r="B177" s="39"/>
      <c r="C177" s="1"/>
      <c r="D177" s="248"/>
      <c r="E177" s="38"/>
      <c r="F177" s="260">
        <v>4</v>
      </c>
      <c r="G177" s="39">
        <v>44297</v>
      </c>
      <c r="H177" s="1" t="s">
        <v>444</v>
      </c>
      <c r="I177" s="40">
        <v>60</v>
      </c>
      <c r="J177" s="8"/>
      <c r="K177" s="8"/>
      <c r="L177" s="8"/>
      <c r="M177" s="8"/>
      <c r="N177" s="8"/>
    </row>
    <row r="178" spans="1:14" x14ac:dyDescent="0.5">
      <c r="A178" s="246"/>
      <c r="B178" s="39"/>
      <c r="C178" s="1"/>
      <c r="D178" s="40"/>
      <c r="E178" s="38"/>
      <c r="F178" s="246"/>
      <c r="G178" s="39"/>
      <c r="H178" s="1" t="s">
        <v>445</v>
      </c>
      <c r="I178" s="40">
        <v>150</v>
      </c>
      <c r="J178" s="8"/>
      <c r="K178" s="8"/>
      <c r="L178" s="8"/>
      <c r="M178" s="8"/>
      <c r="N178" s="8"/>
    </row>
    <row r="179" spans="1:14" x14ac:dyDescent="0.5">
      <c r="A179" s="246"/>
      <c r="B179" s="39"/>
      <c r="C179" s="1"/>
      <c r="D179" s="40"/>
      <c r="E179" s="38"/>
      <c r="F179" s="246">
        <v>5</v>
      </c>
      <c r="G179" s="39">
        <v>44298</v>
      </c>
      <c r="H179" s="1" t="s">
        <v>12</v>
      </c>
      <c r="I179" s="40">
        <v>90</v>
      </c>
      <c r="J179" s="8"/>
      <c r="K179" s="8"/>
      <c r="L179" s="8"/>
      <c r="M179" s="8"/>
      <c r="N179" s="8"/>
    </row>
    <row r="180" spans="1:14" x14ac:dyDescent="0.5">
      <c r="A180" s="246"/>
      <c r="B180" s="39"/>
      <c r="C180" s="1"/>
      <c r="D180" s="40"/>
      <c r="E180" s="38"/>
      <c r="F180" s="246">
        <v>6</v>
      </c>
      <c r="G180" s="39">
        <v>44299</v>
      </c>
      <c r="H180" s="1" t="s">
        <v>446</v>
      </c>
      <c r="I180" s="40">
        <v>120</v>
      </c>
      <c r="J180" s="8"/>
      <c r="K180" s="8"/>
      <c r="L180" s="8"/>
      <c r="M180" s="8"/>
      <c r="N180" s="8"/>
    </row>
    <row r="181" spans="1:14" x14ac:dyDescent="0.5">
      <c r="A181" s="246"/>
      <c r="B181" s="39"/>
      <c r="C181" s="1"/>
      <c r="D181" s="40"/>
      <c r="E181" s="38"/>
      <c r="F181" s="246">
        <v>7</v>
      </c>
      <c r="G181" s="39">
        <v>44308</v>
      </c>
      <c r="H181" s="1" t="s">
        <v>449</v>
      </c>
      <c r="I181" s="40">
        <v>400</v>
      </c>
      <c r="J181" s="8"/>
      <c r="K181" s="8"/>
      <c r="L181" s="8"/>
      <c r="M181" s="8"/>
      <c r="N181" s="8"/>
    </row>
    <row r="182" spans="1:14" x14ac:dyDescent="0.5">
      <c r="A182" s="246"/>
      <c r="B182" s="39"/>
      <c r="C182" s="1"/>
      <c r="D182" s="40"/>
      <c r="E182" s="38"/>
      <c r="F182" s="246">
        <v>8</v>
      </c>
      <c r="G182" s="39">
        <v>44309</v>
      </c>
      <c r="H182" s="1" t="s">
        <v>450</v>
      </c>
      <c r="I182" s="40">
        <v>230</v>
      </c>
      <c r="J182" s="8"/>
      <c r="K182" s="8"/>
      <c r="L182" s="8"/>
      <c r="M182" s="8"/>
      <c r="N182" s="8"/>
    </row>
    <row r="183" spans="1:14" x14ac:dyDescent="0.5">
      <c r="A183" s="246"/>
      <c r="B183" s="39"/>
      <c r="C183" s="1"/>
      <c r="D183" s="40"/>
      <c r="E183" s="38"/>
      <c r="F183" s="261"/>
      <c r="G183" s="39"/>
      <c r="H183" s="262" t="s">
        <v>455</v>
      </c>
      <c r="I183" s="134">
        <v>24000</v>
      </c>
      <c r="J183" s="8"/>
      <c r="K183" s="8"/>
      <c r="L183" s="8"/>
      <c r="M183" s="8"/>
      <c r="N183" s="8"/>
    </row>
    <row r="184" spans="1:14" x14ac:dyDescent="0.5">
      <c r="A184" s="1"/>
      <c r="B184" s="1"/>
      <c r="C184" s="1"/>
      <c r="D184" s="40"/>
      <c r="E184" s="38"/>
      <c r="F184" s="263"/>
      <c r="G184" s="39"/>
      <c r="H184" s="66" t="s">
        <v>456</v>
      </c>
      <c r="I184" s="40">
        <v>280</v>
      </c>
      <c r="J184" s="8"/>
      <c r="K184" s="8"/>
      <c r="L184" s="8"/>
      <c r="M184" s="8"/>
      <c r="N184" s="8"/>
    </row>
    <row r="185" spans="1:14" x14ac:dyDescent="0.5">
      <c r="A185" s="1"/>
      <c r="B185" s="1"/>
      <c r="C185" s="1"/>
      <c r="D185" s="40"/>
      <c r="E185" s="38"/>
      <c r="F185" s="263">
        <v>9</v>
      </c>
      <c r="G185" s="39">
        <v>44310</v>
      </c>
      <c r="H185" s="66" t="s">
        <v>452</v>
      </c>
      <c r="I185" s="40">
        <v>50000</v>
      </c>
      <c r="J185" s="8"/>
      <c r="K185" s="8"/>
      <c r="L185" s="8"/>
      <c r="M185" s="8"/>
      <c r="N185" s="8"/>
    </row>
    <row r="186" spans="1:14" x14ac:dyDescent="0.5">
      <c r="A186" s="1"/>
      <c r="B186" s="1"/>
      <c r="C186" s="1"/>
      <c r="D186" s="40"/>
      <c r="E186" s="38"/>
      <c r="F186" s="263">
        <v>10</v>
      </c>
      <c r="G186" s="39">
        <v>44311</v>
      </c>
      <c r="H186" s="1" t="s">
        <v>453</v>
      </c>
      <c r="I186" s="40">
        <v>50000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170">
        <v>11</v>
      </c>
      <c r="G187" s="39">
        <v>44313</v>
      </c>
      <c r="H187" s="1" t="s">
        <v>459</v>
      </c>
      <c r="I187" s="40">
        <v>980</v>
      </c>
      <c r="J187" s="8"/>
      <c r="K187" s="8"/>
      <c r="L187" s="8"/>
      <c r="M187" s="8"/>
      <c r="N187" s="8"/>
    </row>
    <row r="188" spans="1:14" x14ac:dyDescent="0.5">
      <c r="A188" s="68"/>
      <c r="B188" s="68"/>
      <c r="C188" s="68"/>
      <c r="D188" s="69"/>
      <c r="E188" s="38"/>
      <c r="F188" s="170"/>
      <c r="G188" s="39"/>
      <c r="H188" s="1"/>
      <c r="I188" s="40"/>
      <c r="J188" s="8"/>
      <c r="K188" s="8"/>
      <c r="L188" s="8"/>
      <c r="M188" s="8"/>
      <c r="N188" s="8"/>
    </row>
    <row r="189" spans="1:14" x14ac:dyDescent="0.5">
      <c r="A189" s="309" t="s">
        <v>106</v>
      </c>
      <c r="B189" s="310"/>
      <c r="C189" s="310"/>
      <c r="D189" s="44">
        <f>SUM(D172:D188)</f>
        <v>1449639</v>
      </c>
      <c r="E189" s="50"/>
      <c r="F189" s="309" t="s">
        <v>105</v>
      </c>
      <c r="G189" s="310"/>
      <c r="H189" s="311"/>
      <c r="I189" s="44">
        <f>SUM(I172:I188)</f>
        <v>132940</v>
      </c>
      <c r="J189" s="8"/>
      <c r="K189" s="8"/>
      <c r="L189" s="8"/>
      <c r="M189" s="8"/>
      <c r="N189" s="8"/>
    </row>
    <row r="190" spans="1:14" x14ac:dyDescent="0.5">
      <c r="A190" s="55"/>
      <c r="B190" s="55"/>
      <c r="C190" s="55"/>
      <c r="D190" s="56"/>
      <c r="E190" s="8"/>
      <c r="F190" s="55"/>
      <c r="G190" s="55"/>
      <c r="H190" s="55"/>
      <c r="I190" s="56"/>
      <c r="J190" s="8"/>
      <c r="K190" s="8"/>
      <c r="L190" s="8"/>
      <c r="M190" s="8"/>
      <c r="N190" s="8"/>
    </row>
    <row r="191" spans="1:14" x14ac:dyDescent="0.5">
      <c r="A191" s="53"/>
      <c r="B191" s="53"/>
      <c r="C191" s="54" t="s">
        <v>103</v>
      </c>
      <c r="D191" s="58">
        <f>D189</f>
        <v>1449639</v>
      </c>
      <c r="E191" s="8"/>
      <c r="F191" s="53"/>
      <c r="G191" s="53"/>
      <c r="H191" s="53"/>
      <c r="I191" s="53"/>
      <c r="J191" s="8"/>
      <c r="K191" s="8"/>
      <c r="L191" s="8"/>
      <c r="M191" s="8"/>
      <c r="N191" s="8"/>
    </row>
    <row r="192" spans="1:14" x14ac:dyDescent="0.5">
      <c r="A192" s="53"/>
      <c r="B192" s="53"/>
      <c r="C192" s="57" t="s">
        <v>186</v>
      </c>
      <c r="D192" s="58">
        <f>I189</f>
        <v>132940</v>
      </c>
      <c r="E192" s="8"/>
      <c r="F192" s="53"/>
      <c r="G192" s="53"/>
      <c r="H192" s="53"/>
      <c r="I192" s="53"/>
      <c r="J192" s="8"/>
      <c r="K192" s="8"/>
      <c r="L192" s="8"/>
      <c r="M192" s="8"/>
      <c r="N192" s="8"/>
    </row>
    <row r="193" spans="1:14" ht="14.7" thickBot="1" x14ac:dyDescent="0.55000000000000004">
      <c r="A193" s="8"/>
      <c r="B193" s="8"/>
      <c r="C193" s="59"/>
      <c r="D193" s="60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61" t="s">
        <v>4</v>
      </c>
      <c r="D194" s="62">
        <f>D191-D192</f>
        <v>1316699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59" customHeight="1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34" customHeight="1" x14ac:dyDescent="0.5">
      <c r="A196" s="303" t="s">
        <v>461</v>
      </c>
      <c r="B196" s="304"/>
      <c r="C196" s="304"/>
      <c r="D196" s="304"/>
      <c r="E196" s="304"/>
      <c r="F196" s="304"/>
      <c r="G196" s="304"/>
      <c r="H196" s="304"/>
      <c r="I196" s="305"/>
      <c r="J196" s="8"/>
      <c r="K196" s="8"/>
      <c r="L196" s="8"/>
      <c r="M196" s="8"/>
      <c r="N196" s="8"/>
    </row>
    <row r="197" spans="1:14" x14ac:dyDescent="0.5">
      <c r="A197" s="306" t="s">
        <v>81</v>
      </c>
      <c r="B197" s="307"/>
      <c r="C197" s="307"/>
      <c r="D197" s="308"/>
      <c r="E197" s="43"/>
      <c r="F197" s="306" t="s">
        <v>82</v>
      </c>
      <c r="G197" s="307"/>
      <c r="H197" s="307"/>
      <c r="I197" s="308"/>
      <c r="J197" s="8"/>
      <c r="K197" s="8"/>
      <c r="L197" s="8"/>
      <c r="M197" s="8"/>
      <c r="N197" s="8"/>
    </row>
    <row r="198" spans="1:14" x14ac:dyDescent="0.5">
      <c r="A198" s="47" t="s">
        <v>1</v>
      </c>
      <c r="B198" s="47" t="s">
        <v>6</v>
      </c>
      <c r="C198" s="47" t="s">
        <v>83</v>
      </c>
      <c r="D198" s="47" t="s">
        <v>84</v>
      </c>
      <c r="E198" s="48"/>
      <c r="F198" s="47" t="s">
        <v>1</v>
      </c>
      <c r="G198" s="47" t="s">
        <v>6</v>
      </c>
      <c r="H198" s="47" t="s">
        <v>157</v>
      </c>
      <c r="I198" s="47" t="s">
        <v>84</v>
      </c>
      <c r="J198" s="8"/>
      <c r="K198" s="8"/>
      <c r="L198" s="8"/>
      <c r="M198" s="8"/>
      <c r="N198" s="8"/>
    </row>
    <row r="199" spans="1:14" x14ac:dyDescent="0.5">
      <c r="A199" s="131">
        <v>0</v>
      </c>
      <c r="B199" s="132">
        <v>44317</v>
      </c>
      <c r="C199" s="133" t="s">
        <v>185</v>
      </c>
      <c r="D199" s="134">
        <f>D194</f>
        <v>1316699</v>
      </c>
      <c r="E199" s="38"/>
      <c r="F199" s="264">
        <v>1</v>
      </c>
      <c r="G199" s="39">
        <v>44319</v>
      </c>
      <c r="H199" s="1" t="s">
        <v>235</v>
      </c>
      <c r="I199" s="40">
        <v>980</v>
      </c>
      <c r="J199" s="8"/>
      <c r="K199" s="8"/>
      <c r="L199" s="8"/>
      <c r="M199" s="8"/>
      <c r="N199" s="8"/>
    </row>
    <row r="200" spans="1:14" x14ac:dyDescent="0.5">
      <c r="A200" s="264">
        <v>1</v>
      </c>
      <c r="B200" s="39">
        <v>44324</v>
      </c>
      <c r="C200" s="1" t="s">
        <v>467</v>
      </c>
      <c r="D200" s="248">
        <v>100000</v>
      </c>
      <c r="E200" s="38"/>
      <c r="F200" s="264"/>
      <c r="G200" s="39"/>
      <c r="H200" s="1" t="s">
        <v>462</v>
      </c>
      <c r="I200" s="40">
        <v>1582</v>
      </c>
      <c r="J200" s="8"/>
      <c r="K200" s="8"/>
      <c r="L200" s="8"/>
      <c r="M200" s="8"/>
      <c r="N200" s="8"/>
    </row>
    <row r="201" spans="1:14" x14ac:dyDescent="0.5">
      <c r="A201" s="264">
        <v>2</v>
      </c>
      <c r="B201" s="39">
        <v>44341</v>
      </c>
      <c r="C201" s="1" t="s">
        <v>335</v>
      </c>
      <c r="D201" s="248">
        <v>800</v>
      </c>
      <c r="E201" s="38"/>
      <c r="F201" s="264">
        <v>2</v>
      </c>
      <c r="G201" s="39">
        <v>44321</v>
      </c>
      <c r="H201" s="1" t="s">
        <v>463</v>
      </c>
      <c r="I201" s="40">
        <v>3650</v>
      </c>
      <c r="J201" s="8"/>
      <c r="K201" s="8"/>
      <c r="L201" s="8"/>
      <c r="M201" s="8"/>
      <c r="N201" s="8"/>
    </row>
    <row r="202" spans="1:14" x14ac:dyDescent="0.5">
      <c r="A202" s="264">
        <v>3</v>
      </c>
      <c r="B202" s="39">
        <v>44345</v>
      </c>
      <c r="C202" s="1" t="s">
        <v>335</v>
      </c>
      <c r="D202" s="248">
        <v>500</v>
      </c>
      <c r="E202" s="38"/>
      <c r="F202" s="264"/>
      <c r="G202" s="39"/>
      <c r="H202" s="1" t="s">
        <v>464</v>
      </c>
      <c r="I202" s="40">
        <v>4572</v>
      </c>
      <c r="J202" s="8"/>
      <c r="K202" s="8"/>
      <c r="L202" s="8"/>
      <c r="M202" s="8"/>
      <c r="N202" s="8"/>
    </row>
    <row r="203" spans="1:14" x14ac:dyDescent="0.5">
      <c r="A203" s="264">
        <v>4</v>
      </c>
      <c r="B203" s="39">
        <v>44347</v>
      </c>
      <c r="C203" s="1" t="s">
        <v>335</v>
      </c>
      <c r="D203" s="248">
        <v>1500</v>
      </c>
      <c r="E203" s="38"/>
      <c r="F203" s="264">
        <v>3</v>
      </c>
      <c r="G203" s="39">
        <v>44339</v>
      </c>
      <c r="H203" s="1" t="s">
        <v>473</v>
      </c>
      <c r="I203" s="40">
        <v>67000</v>
      </c>
      <c r="J203" s="8"/>
      <c r="K203" s="8"/>
      <c r="L203" s="8"/>
      <c r="M203" s="8"/>
      <c r="N203" s="8"/>
    </row>
    <row r="204" spans="1:14" x14ac:dyDescent="0.5">
      <c r="A204" s="264"/>
      <c r="B204" s="39"/>
      <c r="C204" s="1"/>
      <c r="D204" s="248"/>
      <c r="E204" s="38"/>
      <c r="F204" s="264">
        <v>4</v>
      </c>
      <c r="G204" s="39">
        <v>44340</v>
      </c>
      <c r="H204" s="1" t="s">
        <v>474</v>
      </c>
      <c r="I204" s="40">
        <v>200</v>
      </c>
      <c r="J204" s="8"/>
      <c r="K204" s="8"/>
      <c r="L204" s="8"/>
      <c r="M204" s="8"/>
      <c r="N204" s="8"/>
    </row>
    <row r="205" spans="1:14" x14ac:dyDescent="0.5">
      <c r="A205" s="264"/>
      <c r="B205" s="39"/>
      <c r="C205" s="1"/>
      <c r="D205" s="40"/>
      <c r="E205" s="38"/>
      <c r="F205" s="264">
        <v>5</v>
      </c>
      <c r="G205" s="39">
        <v>44342</v>
      </c>
      <c r="H205" s="1" t="s">
        <v>482</v>
      </c>
      <c r="I205" s="40">
        <v>440</v>
      </c>
      <c r="J205" s="8"/>
      <c r="K205" s="8"/>
      <c r="L205" s="8"/>
      <c r="M205" s="8"/>
      <c r="N205" s="8"/>
    </row>
    <row r="206" spans="1:14" x14ac:dyDescent="0.5">
      <c r="A206" s="264"/>
      <c r="B206" s="39"/>
      <c r="C206" s="1"/>
      <c r="D206" s="40"/>
      <c r="E206" s="38"/>
      <c r="F206" s="264">
        <v>6</v>
      </c>
      <c r="G206" s="39">
        <v>44344</v>
      </c>
      <c r="H206" s="1" t="s">
        <v>506</v>
      </c>
      <c r="I206" s="40">
        <v>390</v>
      </c>
      <c r="J206" s="8"/>
      <c r="K206" s="8"/>
      <c r="L206" s="8"/>
      <c r="M206" s="8"/>
      <c r="N206" s="8"/>
    </row>
    <row r="207" spans="1:14" x14ac:dyDescent="0.5">
      <c r="A207" s="264"/>
      <c r="B207" s="39"/>
      <c r="C207" s="1"/>
      <c r="D207" s="40"/>
      <c r="E207" s="38"/>
      <c r="F207" s="264">
        <v>7</v>
      </c>
      <c r="G207" s="39">
        <v>44346</v>
      </c>
      <c r="H207" s="1" t="s">
        <v>474</v>
      </c>
      <c r="I207" s="40">
        <v>200</v>
      </c>
      <c r="J207" s="8"/>
      <c r="K207" s="8"/>
      <c r="L207" s="8"/>
      <c r="M207" s="8"/>
      <c r="N207" s="8"/>
    </row>
    <row r="208" spans="1:14" x14ac:dyDescent="0.5">
      <c r="A208" s="264"/>
      <c r="B208" s="39"/>
      <c r="C208" s="1"/>
      <c r="D208" s="40"/>
      <c r="E208" s="38"/>
      <c r="F208" s="264">
        <v>8</v>
      </c>
      <c r="G208" s="39"/>
      <c r="H208" s="1" t="s">
        <v>509</v>
      </c>
      <c r="I208" s="40">
        <v>100</v>
      </c>
      <c r="J208" s="8"/>
      <c r="K208" s="8"/>
      <c r="L208" s="8"/>
      <c r="M208" s="8"/>
      <c r="N208" s="8"/>
    </row>
    <row r="209" spans="1:14" x14ac:dyDescent="0.5">
      <c r="A209" s="264"/>
      <c r="B209" s="39"/>
      <c r="C209" s="1"/>
      <c r="D209" s="40"/>
      <c r="E209" s="38"/>
      <c r="F209" s="300">
        <v>9</v>
      </c>
      <c r="G209" s="39">
        <v>44347</v>
      </c>
      <c r="H209" s="1" t="s">
        <v>507</v>
      </c>
      <c r="I209" s="40">
        <v>256000</v>
      </c>
      <c r="J209" s="8"/>
      <c r="K209" s="8"/>
      <c r="L209" s="8"/>
      <c r="M209" s="8"/>
      <c r="N209" s="8"/>
    </row>
    <row r="210" spans="1:14" x14ac:dyDescent="0.5">
      <c r="A210" s="264"/>
      <c r="B210" s="39"/>
      <c r="C210" s="1"/>
      <c r="D210" s="40"/>
      <c r="E210" s="38"/>
      <c r="F210" s="264"/>
      <c r="G210" s="39"/>
      <c r="H210" s="262"/>
      <c r="I210" s="134"/>
      <c r="J210" s="8"/>
      <c r="K210" s="8"/>
      <c r="L210" s="8"/>
      <c r="M210" s="8"/>
      <c r="N210" s="8"/>
    </row>
    <row r="211" spans="1:14" x14ac:dyDescent="0.5">
      <c r="A211" s="68"/>
      <c r="B211" s="68"/>
      <c r="C211" s="68"/>
      <c r="D211" s="69"/>
      <c r="E211" s="38"/>
      <c r="F211" s="170"/>
      <c r="G211" s="39"/>
      <c r="H211" s="1"/>
      <c r="I211" s="40"/>
      <c r="J211" s="8"/>
      <c r="K211" s="8"/>
      <c r="L211" s="8"/>
      <c r="M211" s="8"/>
      <c r="N211" s="8"/>
    </row>
    <row r="212" spans="1:14" x14ac:dyDescent="0.5">
      <c r="A212" s="309" t="s">
        <v>106</v>
      </c>
      <c r="B212" s="310"/>
      <c r="C212" s="310"/>
      <c r="D212" s="44">
        <f>SUM(D199:D211)</f>
        <v>1419499</v>
      </c>
      <c r="E212" s="50"/>
      <c r="F212" s="309" t="s">
        <v>105</v>
      </c>
      <c r="G212" s="310"/>
      <c r="H212" s="311"/>
      <c r="I212" s="44">
        <f>SUM(I199:I211)</f>
        <v>335114</v>
      </c>
      <c r="J212" s="8"/>
      <c r="K212" s="8"/>
      <c r="L212" s="8"/>
      <c r="M212" s="8"/>
      <c r="N212" s="8"/>
    </row>
    <row r="213" spans="1:14" x14ac:dyDescent="0.5">
      <c r="A213" s="55"/>
      <c r="B213" s="55"/>
      <c r="C213" s="55"/>
      <c r="D213" s="56"/>
      <c r="E213" s="8"/>
      <c r="F213" s="55"/>
      <c r="G213" s="55"/>
      <c r="H213" s="55"/>
      <c r="I213" s="56"/>
      <c r="J213" s="8"/>
      <c r="K213" s="8"/>
      <c r="L213" s="8"/>
      <c r="M213" s="8"/>
      <c r="N213" s="8"/>
    </row>
    <row r="214" spans="1:14" x14ac:dyDescent="0.5">
      <c r="A214" s="53"/>
      <c r="B214" s="53"/>
      <c r="C214" s="54" t="s">
        <v>103</v>
      </c>
      <c r="D214" s="58">
        <f>D212</f>
        <v>1419499</v>
      </c>
      <c r="E214" s="8"/>
      <c r="F214" s="53"/>
      <c r="G214" s="53"/>
      <c r="H214" s="53"/>
      <c r="I214" s="53"/>
      <c r="J214" s="8"/>
      <c r="K214" s="8"/>
      <c r="L214" s="8"/>
      <c r="M214" s="8"/>
      <c r="N214" s="8"/>
    </row>
    <row r="215" spans="1:14" x14ac:dyDescent="0.5">
      <c r="A215" s="53"/>
      <c r="B215" s="53"/>
      <c r="C215" s="57" t="s">
        <v>186</v>
      </c>
      <c r="D215" s="58">
        <f>I212</f>
        <v>335114</v>
      </c>
      <c r="E215" s="8"/>
      <c r="F215" s="53"/>
      <c r="G215" s="53"/>
      <c r="H215" s="53"/>
      <c r="I215" s="53"/>
      <c r="J215" s="8"/>
      <c r="K215" s="8"/>
      <c r="L215" s="8"/>
      <c r="M215" s="8"/>
      <c r="N215" s="8"/>
    </row>
    <row r="216" spans="1:14" ht="11.35" customHeight="1" thickBot="1" x14ac:dyDescent="0.55000000000000004">
      <c r="A216" s="8"/>
      <c r="B216" s="8"/>
      <c r="C216" s="59"/>
      <c r="D216" s="60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61" t="s">
        <v>4</v>
      </c>
      <c r="D217" s="62">
        <f>D214-D215</f>
        <v>1084385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60.7" customHeight="1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34.35" customHeight="1" x14ac:dyDescent="0.5">
      <c r="A219" s="303" t="s">
        <v>512</v>
      </c>
      <c r="B219" s="304"/>
      <c r="C219" s="304"/>
      <c r="D219" s="304"/>
      <c r="E219" s="304"/>
      <c r="F219" s="304"/>
      <c r="G219" s="304"/>
      <c r="H219" s="304"/>
      <c r="I219" s="305"/>
      <c r="J219" s="8"/>
      <c r="K219" s="8"/>
      <c r="L219" s="8"/>
      <c r="M219" s="8"/>
      <c r="N219" s="8"/>
    </row>
    <row r="220" spans="1:14" x14ac:dyDescent="0.5">
      <c r="A220" s="306" t="s">
        <v>81</v>
      </c>
      <c r="B220" s="307"/>
      <c r="C220" s="307"/>
      <c r="D220" s="308"/>
      <c r="E220" s="43"/>
      <c r="F220" s="306" t="s">
        <v>82</v>
      </c>
      <c r="G220" s="307"/>
      <c r="H220" s="307"/>
      <c r="I220" s="308"/>
      <c r="J220" s="8"/>
      <c r="K220" s="8"/>
      <c r="L220" s="8"/>
      <c r="M220" s="8"/>
      <c r="N220" s="8"/>
    </row>
    <row r="221" spans="1:14" x14ac:dyDescent="0.5">
      <c r="A221" s="47" t="s">
        <v>1</v>
      </c>
      <c r="B221" s="47" t="s">
        <v>6</v>
      </c>
      <c r="C221" s="47" t="s">
        <v>83</v>
      </c>
      <c r="D221" s="47" t="s">
        <v>84</v>
      </c>
      <c r="E221" s="48"/>
      <c r="F221" s="47" t="s">
        <v>1</v>
      </c>
      <c r="G221" s="47" t="s">
        <v>6</v>
      </c>
      <c r="H221" s="47" t="s">
        <v>157</v>
      </c>
      <c r="I221" s="47" t="s">
        <v>84</v>
      </c>
      <c r="J221" s="8"/>
      <c r="K221" s="8"/>
      <c r="L221" s="8"/>
      <c r="M221" s="8"/>
      <c r="N221" s="8"/>
    </row>
    <row r="222" spans="1:14" x14ac:dyDescent="0.5">
      <c r="A222" s="131">
        <v>0</v>
      </c>
      <c r="B222" s="132">
        <v>44317</v>
      </c>
      <c r="C222" s="133" t="s">
        <v>185</v>
      </c>
      <c r="D222" s="134">
        <f>D217</f>
        <v>1084385</v>
      </c>
      <c r="E222" s="38"/>
      <c r="F222" s="301"/>
      <c r="G222" s="39"/>
      <c r="H222" s="1"/>
      <c r="I222" s="40"/>
      <c r="J222" s="8"/>
      <c r="K222" s="8"/>
      <c r="L222" s="8"/>
      <c r="M222" s="8"/>
      <c r="N222" s="8"/>
    </row>
    <row r="223" spans="1:14" x14ac:dyDescent="0.5">
      <c r="A223" s="301">
        <v>1</v>
      </c>
      <c r="B223" s="39">
        <v>44348</v>
      </c>
      <c r="C223" s="1" t="s">
        <v>513</v>
      </c>
      <c r="D223" s="248">
        <v>2000</v>
      </c>
      <c r="E223" s="38"/>
      <c r="F223" s="301"/>
      <c r="G223" s="39"/>
      <c r="H223" s="1"/>
      <c r="I223" s="40"/>
      <c r="J223" s="8"/>
      <c r="K223" s="8"/>
      <c r="L223" s="8"/>
      <c r="M223" s="8"/>
      <c r="N223" s="8"/>
    </row>
    <row r="224" spans="1:14" x14ac:dyDescent="0.5">
      <c r="A224" s="301"/>
      <c r="B224" s="39"/>
      <c r="C224" s="1" t="s">
        <v>513</v>
      </c>
      <c r="D224" s="248">
        <v>4300</v>
      </c>
      <c r="E224" s="38"/>
      <c r="F224" s="301"/>
      <c r="G224" s="39"/>
      <c r="H224" s="1"/>
      <c r="I224" s="40"/>
      <c r="J224" s="8"/>
      <c r="K224" s="8"/>
      <c r="L224" s="8"/>
      <c r="M224" s="8"/>
      <c r="N224" s="8"/>
    </row>
    <row r="225" spans="1:14" x14ac:dyDescent="0.5">
      <c r="A225" s="301"/>
      <c r="B225" s="39"/>
      <c r="C225" s="1"/>
      <c r="D225" s="248"/>
      <c r="E225" s="38"/>
      <c r="F225" s="301"/>
      <c r="G225" s="39"/>
      <c r="H225" s="1"/>
      <c r="I225" s="40"/>
      <c r="J225" s="8"/>
      <c r="K225" s="8"/>
      <c r="L225" s="8"/>
      <c r="M225" s="8"/>
      <c r="N225" s="8"/>
    </row>
    <row r="226" spans="1:14" x14ac:dyDescent="0.5">
      <c r="A226" s="301"/>
      <c r="B226" s="39"/>
      <c r="C226" s="1"/>
      <c r="D226" s="248"/>
      <c r="E226" s="38"/>
      <c r="F226" s="301"/>
      <c r="G226" s="39"/>
      <c r="H226" s="1"/>
      <c r="I226" s="40"/>
      <c r="J226" s="8"/>
      <c r="K226" s="8"/>
      <c r="L226" s="8"/>
      <c r="M226" s="8"/>
      <c r="N226" s="8"/>
    </row>
    <row r="227" spans="1:14" x14ac:dyDescent="0.5">
      <c r="A227" s="301"/>
      <c r="B227" s="39"/>
      <c r="C227" s="1"/>
      <c r="D227" s="248"/>
      <c r="E227" s="38"/>
      <c r="F227" s="301"/>
      <c r="G227" s="39"/>
      <c r="H227" s="1"/>
      <c r="I227" s="40"/>
      <c r="J227" s="8"/>
      <c r="K227" s="8"/>
      <c r="L227" s="8"/>
      <c r="M227" s="8"/>
      <c r="N227" s="8"/>
    </row>
    <row r="228" spans="1:14" x14ac:dyDescent="0.5">
      <c r="A228" s="301"/>
      <c r="B228" s="39"/>
      <c r="C228" s="1"/>
      <c r="D228" s="40"/>
      <c r="E228" s="38"/>
      <c r="F228" s="301"/>
      <c r="G228" s="39"/>
      <c r="H228" s="1"/>
      <c r="I228" s="40"/>
      <c r="J228" s="8"/>
      <c r="K228" s="8"/>
      <c r="L228" s="8"/>
      <c r="M228" s="8"/>
      <c r="N228" s="8"/>
    </row>
    <row r="229" spans="1:14" x14ac:dyDescent="0.5">
      <c r="A229" s="301"/>
      <c r="B229" s="39"/>
      <c r="C229" s="1"/>
      <c r="D229" s="40"/>
      <c r="E229" s="38"/>
      <c r="F229" s="301"/>
      <c r="G229" s="39"/>
      <c r="H229" s="1"/>
      <c r="I229" s="40"/>
      <c r="J229" s="8"/>
      <c r="K229" s="8"/>
      <c r="L229" s="8"/>
      <c r="M229" s="8"/>
      <c r="N229" s="8"/>
    </row>
    <row r="230" spans="1:14" x14ac:dyDescent="0.5">
      <c r="A230" s="301"/>
      <c r="B230" s="39"/>
      <c r="C230" s="1"/>
      <c r="D230" s="40"/>
      <c r="E230" s="38"/>
      <c r="F230" s="301"/>
      <c r="G230" s="39"/>
      <c r="H230" s="1"/>
      <c r="I230" s="40"/>
      <c r="J230" s="8"/>
      <c r="K230" s="8"/>
      <c r="L230" s="8"/>
      <c r="M230" s="8"/>
      <c r="N230" s="8"/>
    </row>
    <row r="231" spans="1:14" x14ac:dyDescent="0.5">
      <c r="A231" s="301"/>
      <c r="B231" s="39"/>
      <c r="C231" s="1"/>
      <c r="D231" s="40"/>
      <c r="E231" s="38"/>
      <c r="F231" s="301"/>
      <c r="G231" s="39"/>
      <c r="H231" s="1"/>
      <c r="I231" s="40"/>
      <c r="J231" s="8"/>
      <c r="K231" s="8"/>
      <c r="L231" s="8"/>
      <c r="M231" s="8"/>
      <c r="N231" s="8"/>
    </row>
    <row r="232" spans="1:14" x14ac:dyDescent="0.5">
      <c r="A232" s="301"/>
      <c r="B232" s="39"/>
      <c r="C232" s="1"/>
      <c r="D232" s="40"/>
      <c r="E232" s="38"/>
      <c r="F232" s="301"/>
      <c r="G232" s="39"/>
      <c r="H232" s="1"/>
      <c r="I232" s="40"/>
      <c r="J232" s="8"/>
      <c r="K232" s="8"/>
      <c r="L232" s="8"/>
      <c r="M232" s="8"/>
      <c r="N232" s="8"/>
    </row>
    <row r="233" spans="1:14" x14ac:dyDescent="0.5">
      <c r="A233" s="301"/>
      <c r="B233" s="39"/>
      <c r="C233" s="1"/>
      <c r="D233" s="40"/>
      <c r="E233" s="38"/>
      <c r="F233" s="301"/>
      <c r="G233" s="39"/>
      <c r="H233" s="262"/>
      <c r="I233" s="134"/>
      <c r="J233" s="8"/>
      <c r="K233" s="8"/>
      <c r="L233" s="8"/>
      <c r="M233" s="8"/>
      <c r="N233" s="8"/>
    </row>
    <row r="234" spans="1:14" x14ac:dyDescent="0.5">
      <c r="A234" s="68"/>
      <c r="B234" s="68"/>
      <c r="C234" s="68"/>
      <c r="D234" s="69"/>
      <c r="E234" s="38"/>
      <c r="F234" s="170"/>
      <c r="G234" s="39"/>
      <c r="H234" s="1"/>
      <c r="I234" s="40"/>
      <c r="J234" s="8"/>
      <c r="K234" s="8"/>
      <c r="L234" s="8"/>
      <c r="M234" s="8"/>
      <c r="N234" s="8"/>
    </row>
    <row r="235" spans="1:14" x14ac:dyDescent="0.5">
      <c r="A235" s="309" t="s">
        <v>106</v>
      </c>
      <c r="B235" s="310"/>
      <c r="C235" s="310"/>
      <c r="D235" s="44">
        <f>SUM(D222:D234)</f>
        <v>1090685</v>
      </c>
      <c r="E235" s="50"/>
      <c r="F235" s="309" t="s">
        <v>105</v>
      </c>
      <c r="G235" s="310"/>
      <c r="H235" s="311"/>
      <c r="I235" s="44">
        <f>SUM(I222:I234)</f>
        <v>0</v>
      </c>
      <c r="J235" s="8"/>
      <c r="K235" s="8"/>
      <c r="L235" s="8"/>
      <c r="M235" s="8"/>
      <c r="N235" s="8"/>
    </row>
    <row r="236" spans="1:14" x14ac:dyDescent="0.5">
      <c r="A236" s="55"/>
      <c r="B236" s="55"/>
      <c r="C236" s="55"/>
      <c r="D236" s="56"/>
      <c r="E236" s="8"/>
      <c r="F236" s="55"/>
      <c r="G236" s="55"/>
      <c r="H236" s="55"/>
      <c r="I236" s="56"/>
      <c r="J236" s="8"/>
      <c r="K236" s="8"/>
      <c r="L236" s="8"/>
      <c r="M236" s="8"/>
      <c r="N236" s="8"/>
    </row>
    <row r="237" spans="1:14" x14ac:dyDescent="0.5">
      <c r="A237" s="53"/>
      <c r="B237" s="53"/>
      <c r="C237" s="54" t="s">
        <v>103</v>
      </c>
      <c r="D237" s="58">
        <f>D235</f>
        <v>1090685</v>
      </c>
      <c r="E237" s="8"/>
      <c r="F237" s="53"/>
      <c r="G237" s="53"/>
      <c r="H237" s="53"/>
      <c r="I237" s="53"/>
      <c r="J237" s="8"/>
      <c r="K237" s="8"/>
      <c r="L237" s="8"/>
      <c r="M237" s="8"/>
      <c r="N237" s="8"/>
    </row>
    <row r="238" spans="1:14" x14ac:dyDescent="0.5">
      <c r="A238" s="53"/>
      <c r="B238" s="53"/>
      <c r="C238" s="57" t="s">
        <v>186</v>
      </c>
      <c r="D238" s="58">
        <f>I235</f>
        <v>0</v>
      </c>
      <c r="E238" s="8"/>
      <c r="F238" s="53"/>
      <c r="G238" s="53"/>
      <c r="H238" s="53"/>
      <c r="I238" s="53"/>
      <c r="J238" s="8"/>
      <c r="K238" s="8"/>
      <c r="L238" s="8"/>
      <c r="M238" s="8"/>
      <c r="N238" s="8"/>
    </row>
    <row r="239" spans="1:14" ht="14.7" thickBot="1" x14ac:dyDescent="0.55000000000000004">
      <c r="A239" s="8"/>
      <c r="B239" s="8"/>
      <c r="C239" s="59"/>
      <c r="D239" s="60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61" t="s">
        <v>4</v>
      </c>
      <c r="D240" s="62">
        <f>D237-D238</f>
        <v>1090685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J422" s="8"/>
      <c r="K422" s="8"/>
      <c r="L422" s="8"/>
      <c r="M422" s="8"/>
      <c r="N422" s="8"/>
    </row>
    <row r="423" spans="1:14" x14ac:dyDescent="0.5">
      <c r="J423" s="8"/>
      <c r="K423" s="8"/>
      <c r="L423" s="8"/>
      <c r="M423" s="8"/>
      <c r="N423" s="8"/>
    </row>
    <row r="424" spans="1:14" x14ac:dyDescent="0.5">
      <c r="J424" s="8"/>
      <c r="K424" s="8"/>
      <c r="L424" s="8"/>
      <c r="M424" s="8"/>
      <c r="N424" s="8"/>
    </row>
    <row r="425" spans="1:14" x14ac:dyDescent="0.5">
      <c r="J425" s="8"/>
      <c r="K425" s="8"/>
      <c r="L425" s="8"/>
      <c r="M425" s="8"/>
      <c r="N425" s="8"/>
    </row>
    <row r="426" spans="1:14" x14ac:dyDescent="0.5">
      <c r="J426" s="8"/>
      <c r="K426" s="8"/>
      <c r="L426" s="8"/>
      <c r="M426" s="8"/>
      <c r="N426" s="8"/>
    </row>
    <row r="427" spans="1:14" x14ac:dyDescent="0.5">
      <c r="J427" s="8"/>
      <c r="K427" s="8"/>
      <c r="L427" s="8"/>
      <c r="M427" s="8"/>
      <c r="N427" s="8"/>
    </row>
    <row r="428" spans="1:14" x14ac:dyDescent="0.5">
      <c r="J428" s="8"/>
      <c r="K428" s="8"/>
      <c r="L428" s="8"/>
      <c r="M428" s="8"/>
      <c r="N428" s="8"/>
    </row>
    <row r="429" spans="1:14" x14ac:dyDescent="0.5">
      <c r="J429" s="8"/>
      <c r="K429" s="8"/>
      <c r="L429" s="8"/>
      <c r="M429" s="8"/>
      <c r="N429" s="8"/>
    </row>
    <row r="430" spans="1:14" x14ac:dyDescent="0.5">
      <c r="J430" s="8"/>
      <c r="K430" s="8"/>
      <c r="L430" s="8"/>
      <c r="M430" s="8"/>
      <c r="N430" s="8"/>
    </row>
    <row r="431" spans="1:14" x14ac:dyDescent="0.5">
      <c r="J431" s="8"/>
      <c r="K431" s="8"/>
      <c r="L431" s="8"/>
      <c r="M431" s="8"/>
      <c r="N431" s="8"/>
    </row>
    <row r="432" spans="1:14" x14ac:dyDescent="0.5"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</sheetData>
  <mergeCells count="46">
    <mergeCell ref="A219:I219"/>
    <mergeCell ref="A220:D220"/>
    <mergeCell ref="F220:I220"/>
    <mergeCell ref="A235:C235"/>
    <mergeCell ref="F235:H235"/>
    <mergeCell ref="A196:I196"/>
    <mergeCell ref="A197:D197"/>
    <mergeCell ref="F197:I197"/>
    <mergeCell ref="A212:C212"/>
    <mergeCell ref="F212:H212"/>
    <mergeCell ref="A169:I169"/>
    <mergeCell ref="A170:D170"/>
    <mergeCell ref="F170:I170"/>
    <mergeCell ref="A189:C189"/>
    <mergeCell ref="F189:H189"/>
    <mergeCell ref="A84:I84"/>
    <mergeCell ref="A85:D85"/>
    <mergeCell ref="F85:I85"/>
    <mergeCell ref="A103:C103"/>
    <mergeCell ref="F103:H103"/>
    <mergeCell ref="A61:I61"/>
    <mergeCell ref="A62:I62"/>
    <mergeCell ref="A63:D63"/>
    <mergeCell ref="F63:I63"/>
    <mergeCell ref="A77:C77"/>
    <mergeCell ref="F77:H77"/>
    <mergeCell ref="A40:I40"/>
    <mergeCell ref="A41:D41"/>
    <mergeCell ref="F41:I41"/>
    <mergeCell ref="A55:C55"/>
    <mergeCell ref="F55:H55"/>
    <mergeCell ref="F2:I2"/>
    <mergeCell ref="A1:I1"/>
    <mergeCell ref="A2:D2"/>
    <mergeCell ref="F33:H33"/>
    <mergeCell ref="A33:C33"/>
    <mergeCell ref="A110:I110"/>
    <mergeCell ref="A111:D111"/>
    <mergeCell ref="F111:I111"/>
    <mergeCell ref="A131:C131"/>
    <mergeCell ref="F131:H131"/>
    <mergeCell ref="A138:I138"/>
    <mergeCell ref="A139:D139"/>
    <mergeCell ref="F139:I139"/>
    <mergeCell ref="A162:C162"/>
    <mergeCell ref="F162:H162"/>
  </mergeCells>
  <pageMargins left="0.7" right="0.7" top="0.75" bottom="0.75" header="0.3" footer="0.3"/>
  <pageSetup paperSize="5" scale="1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zoomScale="115" zoomScaleNormal="115" workbookViewId="0">
      <selection activeCell="H25" sqref="H25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155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44132</v>
      </c>
      <c r="C4" s="1" t="s">
        <v>112</v>
      </c>
      <c r="D4" s="40">
        <v>450</v>
      </c>
      <c r="E4" s="38"/>
      <c r="F4" s="72">
        <v>1</v>
      </c>
      <c r="G4" s="67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2">
        <v>2</v>
      </c>
      <c r="B5" s="39">
        <v>44140</v>
      </c>
      <c r="C5" s="1" t="s">
        <v>112</v>
      </c>
      <c r="D5" s="40">
        <v>5000</v>
      </c>
      <c r="E5" s="38"/>
      <c r="F5" s="162">
        <v>2</v>
      </c>
      <c r="G5" s="67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3">
        <v>3</v>
      </c>
      <c r="B6" s="67">
        <v>44161</v>
      </c>
      <c r="C6" s="1" t="s">
        <v>112</v>
      </c>
      <c r="D6" s="40">
        <v>1000</v>
      </c>
      <c r="E6" s="38"/>
      <c r="F6" s="162">
        <v>3</v>
      </c>
      <c r="G6" s="67">
        <v>44136</v>
      </c>
      <c r="H6" s="68" t="s">
        <v>145</v>
      </c>
      <c r="I6" s="69">
        <v>5000</v>
      </c>
      <c r="J6" s="8"/>
      <c r="K6" s="8"/>
      <c r="L6" s="8"/>
      <c r="M6" s="8"/>
    </row>
    <row r="7" spans="1:13" x14ac:dyDescent="0.5">
      <c r="A7" s="96">
        <v>4</v>
      </c>
      <c r="B7" s="67">
        <v>44170</v>
      </c>
      <c r="C7" s="1" t="s">
        <v>193</v>
      </c>
      <c r="D7" s="40">
        <v>2000</v>
      </c>
      <c r="E7" s="38"/>
      <c r="F7" s="162">
        <v>4</v>
      </c>
      <c r="G7" s="67">
        <v>44148</v>
      </c>
      <c r="H7" s="1" t="s">
        <v>170</v>
      </c>
      <c r="I7" s="40">
        <v>200</v>
      </c>
      <c r="J7" s="8"/>
      <c r="K7" s="8"/>
      <c r="L7" s="8"/>
      <c r="M7" s="8"/>
    </row>
    <row r="8" spans="1:13" x14ac:dyDescent="0.5">
      <c r="A8" s="98">
        <v>5</v>
      </c>
      <c r="B8" s="67">
        <v>44171</v>
      </c>
      <c r="C8" s="1" t="s">
        <v>194</v>
      </c>
      <c r="D8" s="40">
        <v>1000</v>
      </c>
      <c r="E8" s="38"/>
      <c r="F8" s="162">
        <v>5</v>
      </c>
      <c r="G8" s="67">
        <v>44149</v>
      </c>
      <c r="H8" s="1" t="s">
        <v>175</v>
      </c>
      <c r="I8" s="40">
        <v>5000</v>
      </c>
      <c r="J8" s="8"/>
      <c r="K8" s="8"/>
      <c r="L8" s="8"/>
      <c r="M8" s="8"/>
    </row>
    <row r="9" spans="1:13" x14ac:dyDescent="0.5">
      <c r="A9" s="72"/>
      <c r="B9" s="39"/>
      <c r="C9" s="1" t="s">
        <v>270</v>
      </c>
      <c r="D9" s="40">
        <v>5000</v>
      </c>
      <c r="E9" s="38"/>
      <c r="F9" s="162">
        <v>6</v>
      </c>
      <c r="G9" s="67">
        <v>44160</v>
      </c>
      <c r="H9" s="1" t="s">
        <v>176</v>
      </c>
      <c r="I9" s="40">
        <v>600</v>
      </c>
      <c r="J9" s="8"/>
      <c r="K9" s="8"/>
      <c r="L9" s="8"/>
      <c r="M9" s="8"/>
    </row>
    <row r="10" spans="1:13" x14ac:dyDescent="0.5">
      <c r="A10" s="72">
        <v>6</v>
      </c>
      <c r="B10" s="67">
        <v>44189</v>
      </c>
      <c r="C10" s="1" t="s">
        <v>328</v>
      </c>
      <c r="D10" s="40">
        <v>400</v>
      </c>
      <c r="E10" s="38"/>
      <c r="F10" s="162">
        <v>7</v>
      </c>
      <c r="G10" s="67">
        <v>44161</v>
      </c>
      <c r="H10" s="1" t="s">
        <v>179</v>
      </c>
      <c r="I10" s="40">
        <v>100</v>
      </c>
      <c r="J10" s="8"/>
      <c r="K10" s="8"/>
      <c r="L10" s="8"/>
      <c r="M10" s="8"/>
    </row>
    <row r="11" spans="1:13" x14ac:dyDescent="0.5">
      <c r="A11" s="72">
        <v>7</v>
      </c>
      <c r="B11" s="67">
        <v>44189</v>
      </c>
      <c r="C11" s="1" t="s">
        <v>328</v>
      </c>
      <c r="D11" s="40">
        <v>360</v>
      </c>
      <c r="E11" s="38"/>
      <c r="F11" s="162">
        <v>8</v>
      </c>
      <c r="G11" s="67">
        <v>44164</v>
      </c>
      <c r="H11" s="1" t="s">
        <v>182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2">
        <v>9</v>
      </c>
      <c r="G12" s="67">
        <v>44182</v>
      </c>
      <c r="H12" s="1" t="s">
        <v>247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/>
      <c r="G13" s="39"/>
      <c r="H13" s="1" t="s">
        <v>258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86">
        <v>10</v>
      </c>
      <c r="G14" s="67">
        <v>44189</v>
      </c>
      <c r="H14" s="1" t="s">
        <v>329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87">
        <v>11</v>
      </c>
      <c r="G15" s="67">
        <v>43954</v>
      </c>
      <c r="H15" s="1" t="s">
        <v>460</v>
      </c>
      <c r="I15" s="40">
        <v>500</v>
      </c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87"/>
      <c r="G16" s="67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2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319" t="s">
        <v>106</v>
      </c>
      <c r="B18" s="320"/>
      <c r="C18" s="320"/>
      <c r="D18" s="44">
        <f>SUM(D4:D17)</f>
        <v>15210</v>
      </c>
      <c r="E18" s="50"/>
      <c r="F18" s="319" t="s">
        <v>105</v>
      </c>
      <c r="G18" s="320"/>
      <c r="H18" s="321"/>
      <c r="I18" s="44">
        <f>SUM(I4:I17)</f>
        <v>15710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186</v>
      </c>
      <c r="D21" s="58">
        <f>I18</f>
        <v>15710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-500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H14" sqref="H1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159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/>
      <c r="C4" s="1"/>
      <c r="D4" s="40"/>
      <c r="E4" s="38"/>
      <c r="F4" s="72">
        <v>1</v>
      </c>
      <c r="G4" s="67">
        <v>44127</v>
      </c>
      <c r="H4" s="1" t="s">
        <v>161</v>
      </c>
      <c r="I4" s="40"/>
      <c r="J4" s="8"/>
      <c r="K4" s="8"/>
      <c r="L4" s="8"/>
      <c r="M4" s="8"/>
    </row>
    <row r="5" spans="1:13" x14ac:dyDescent="0.5">
      <c r="A5" s="72"/>
      <c r="B5" s="39"/>
      <c r="C5" s="1"/>
      <c r="D5" s="40"/>
      <c r="E5" s="38"/>
      <c r="F5" s="72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2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319" t="s">
        <v>106</v>
      </c>
      <c r="B7" s="320"/>
      <c r="C7" s="320"/>
      <c r="D7" s="44">
        <f>SUM(D4:D6)</f>
        <v>0</v>
      </c>
      <c r="E7" s="50"/>
      <c r="F7" s="319" t="s">
        <v>105</v>
      </c>
      <c r="G7" s="320"/>
      <c r="H7" s="321"/>
      <c r="I7" s="44">
        <f>SUM(I4:I6)</f>
        <v>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51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44" t="s">
        <v>5</v>
      </c>
      <c r="B1" s="345"/>
      <c r="C1" s="345"/>
      <c r="D1" s="15" t="s">
        <v>20</v>
      </c>
      <c r="E1" s="346" t="s">
        <v>0</v>
      </c>
      <c r="F1" s="346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49">
        <v>3</v>
      </c>
      <c r="B5" s="350">
        <v>44063</v>
      </c>
      <c r="C5" s="351" t="s">
        <v>9</v>
      </c>
      <c r="D5" s="352"/>
      <c r="E5" s="353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49"/>
      <c r="B6" s="350"/>
      <c r="C6" s="351"/>
      <c r="D6" s="352"/>
      <c r="E6" s="353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49">
        <v>4</v>
      </c>
      <c r="B7" s="350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49"/>
      <c r="B8" s="350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49">
        <v>6</v>
      </c>
      <c r="B10" s="350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49"/>
      <c r="B11" s="350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50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50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31" t="s">
        <v>57</v>
      </c>
      <c r="B16" s="331"/>
      <c r="C16" s="331"/>
      <c r="D16" s="332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33"/>
      <c r="B17" s="333"/>
      <c r="C17" s="333"/>
      <c r="D17" s="334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44" t="s">
        <v>5</v>
      </c>
      <c r="B19" s="345"/>
      <c r="C19" s="345"/>
      <c r="D19" s="13" t="s">
        <v>19</v>
      </c>
      <c r="E19" s="346" t="s">
        <v>0</v>
      </c>
      <c r="F19" s="346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38">
        <v>12</v>
      </c>
      <c r="B22" s="335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39"/>
      <c r="B23" s="336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40"/>
      <c r="B24" s="337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38">
        <v>13</v>
      </c>
      <c r="B25" s="335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40"/>
      <c r="B26" s="337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38">
        <v>14</v>
      </c>
      <c r="B27" s="335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40"/>
      <c r="B28" s="337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38">
        <v>15</v>
      </c>
      <c r="B29" s="335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39"/>
      <c r="B30" s="336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39"/>
      <c r="B31" s="336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40"/>
      <c r="B32" s="337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38">
        <v>16</v>
      </c>
      <c r="B33" s="335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39"/>
      <c r="B34" s="336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39"/>
      <c r="B35" s="336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39"/>
      <c r="B36" s="336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40"/>
      <c r="B37" s="337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38">
        <v>17</v>
      </c>
      <c r="B38" s="335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39"/>
      <c r="B39" s="336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40"/>
      <c r="B40" s="337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38">
        <v>18</v>
      </c>
      <c r="B41" s="335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40"/>
      <c r="B42" s="337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38">
        <v>19</v>
      </c>
      <c r="B43" s="335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40"/>
      <c r="B44" s="337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38">
        <v>20</v>
      </c>
      <c r="B45" s="335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40"/>
      <c r="B46" s="337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38">
        <v>21</v>
      </c>
      <c r="B47" s="335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39"/>
      <c r="B48" s="336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39"/>
      <c r="B49" s="336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39"/>
      <c r="B50" s="336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40"/>
      <c r="B51" s="337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38">
        <v>22</v>
      </c>
      <c r="B52" s="335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40"/>
      <c r="B53" s="337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38">
        <v>23</v>
      </c>
      <c r="B54" s="335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39"/>
      <c r="B55" s="336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39"/>
      <c r="B56" s="336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39"/>
      <c r="B57" s="336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38">
        <v>27</v>
      </c>
      <c r="B61" s="335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40"/>
      <c r="B62" s="337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38">
        <v>29</v>
      </c>
      <c r="B64" s="335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40"/>
      <c r="B65" s="337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47" t="s">
        <v>65</v>
      </c>
      <c r="D71" s="348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38">
        <v>37</v>
      </c>
      <c r="B72" s="335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40"/>
      <c r="B73" s="337"/>
      <c r="C73" s="347" t="s">
        <v>75</v>
      </c>
      <c r="D73" s="348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31" t="s">
        <v>57</v>
      </c>
      <c r="B75" s="331"/>
      <c r="C75" s="331"/>
      <c r="D75" s="332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33"/>
      <c r="B76" s="333"/>
      <c r="C76" s="333"/>
      <c r="D76" s="334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44" t="s">
        <v>5</v>
      </c>
      <c r="B78" s="345"/>
      <c r="C78" s="345"/>
      <c r="D78" s="15" t="s">
        <v>69</v>
      </c>
      <c r="E78" s="346" t="s">
        <v>0</v>
      </c>
      <c r="F78" s="346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38">
        <v>39</v>
      </c>
      <c r="B80" s="335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39"/>
      <c r="B81" s="336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39"/>
      <c r="B82" s="336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39"/>
      <c r="B83" s="336"/>
      <c r="C83" s="341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39"/>
      <c r="B84" s="336"/>
      <c r="C84" s="342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39"/>
      <c r="B85" s="336"/>
      <c r="C85" s="342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40"/>
      <c r="B86" s="337"/>
      <c r="C86" s="343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38">
        <v>41</v>
      </c>
      <c r="B88" s="335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40"/>
      <c r="B89" s="337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38">
        <v>44</v>
      </c>
      <c r="B92" s="335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39"/>
      <c r="B93" s="336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39"/>
      <c r="B94" s="336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40"/>
      <c r="B95" s="337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31" t="s">
        <v>57</v>
      </c>
      <c r="B114" s="331"/>
      <c r="C114" s="331"/>
      <c r="D114" s="332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33"/>
      <c r="B115" s="333"/>
      <c r="C115" s="333"/>
      <c r="D115" s="334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1" customWidth="1"/>
    <col min="3" max="3" width="58.29296875" style="145" customWidth="1"/>
    <col min="4" max="4" width="11.41015625" style="154" customWidth="1"/>
  </cols>
  <sheetData>
    <row r="1" spans="1:4" ht="32.450000000000003" customHeight="1" x14ac:dyDescent="0.5">
      <c r="A1" s="354" t="s">
        <v>265</v>
      </c>
      <c r="B1" s="354"/>
      <c r="C1" s="354"/>
      <c r="D1" s="354"/>
    </row>
    <row r="2" spans="1:4" ht="19.95" customHeight="1" x14ac:dyDescent="0.5">
      <c r="A2" s="143" t="s">
        <v>1</v>
      </c>
      <c r="B2" s="146" t="s">
        <v>196</v>
      </c>
      <c r="C2" s="148" t="s">
        <v>197</v>
      </c>
      <c r="D2" s="153" t="s">
        <v>246</v>
      </c>
    </row>
    <row r="3" spans="1:4" x14ac:dyDescent="0.5">
      <c r="A3" s="147">
        <v>1</v>
      </c>
      <c r="B3" s="150">
        <v>44167</v>
      </c>
      <c r="C3" s="149" t="s">
        <v>245</v>
      </c>
      <c r="D3" s="152">
        <v>30000</v>
      </c>
    </row>
    <row r="4" spans="1:4" x14ac:dyDescent="0.5">
      <c r="A4" s="147">
        <v>2</v>
      </c>
      <c r="B4" s="150">
        <v>44182</v>
      </c>
      <c r="C4" s="149" t="s">
        <v>245</v>
      </c>
      <c r="D4" s="152">
        <v>3000</v>
      </c>
    </row>
    <row r="5" spans="1:4" x14ac:dyDescent="0.5">
      <c r="A5" s="147">
        <v>3</v>
      </c>
      <c r="B5" s="150">
        <v>44185</v>
      </c>
      <c r="C5" s="149" t="s">
        <v>249</v>
      </c>
      <c r="D5" s="152">
        <v>350000</v>
      </c>
    </row>
    <row r="6" spans="1:4" x14ac:dyDescent="0.5">
      <c r="A6" s="147">
        <v>4</v>
      </c>
      <c r="B6" s="150">
        <v>44201</v>
      </c>
      <c r="C6" s="149" t="s">
        <v>281</v>
      </c>
      <c r="D6" s="152">
        <v>30000</v>
      </c>
    </row>
    <row r="7" spans="1:4" x14ac:dyDescent="0.5">
      <c r="A7" s="147">
        <v>5</v>
      </c>
      <c r="B7" s="150">
        <v>44230</v>
      </c>
      <c r="C7" s="149" t="s">
        <v>342</v>
      </c>
      <c r="D7" s="152">
        <v>40000</v>
      </c>
    </row>
    <row r="8" spans="1:4" x14ac:dyDescent="0.5">
      <c r="A8" s="147">
        <v>6</v>
      </c>
      <c r="B8" s="150">
        <v>44241</v>
      </c>
      <c r="C8" s="149" t="s">
        <v>355</v>
      </c>
      <c r="D8" s="152">
        <v>530000</v>
      </c>
    </row>
    <row r="9" spans="1:4" x14ac:dyDescent="0.5">
      <c r="A9" s="147">
        <v>7</v>
      </c>
      <c r="B9" s="150">
        <v>44248</v>
      </c>
      <c r="C9" s="149" t="s">
        <v>370</v>
      </c>
      <c r="D9" s="152">
        <v>182000</v>
      </c>
    </row>
    <row r="10" spans="1:4" x14ac:dyDescent="0.5">
      <c r="A10" s="147">
        <v>8</v>
      </c>
      <c r="B10" s="150">
        <v>44257</v>
      </c>
      <c r="C10" s="149" t="s">
        <v>383</v>
      </c>
      <c r="D10" s="152">
        <v>44000</v>
      </c>
    </row>
    <row r="11" spans="1:4" x14ac:dyDescent="0.5">
      <c r="A11" s="147">
        <v>9</v>
      </c>
      <c r="B11" s="150"/>
      <c r="C11" s="149"/>
      <c r="D11" s="152"/>
    </row>
    <row r="12" spans="1:4" x14ac:dyDescent="0.5">
      <c r="A12" s="147">
        <v>10</v>
      </c>
      <c r="B12" s="150"/>
      <c r="C12" s="149"/>
      <c r="D12" s="152"/>
    </row>
    <row r="13" spans="1:4" x14ac:dyDescent="0.5">
      <c r="A13" s="147">
        <v>11</v>
      </c>
      <c r="B13" s="150"/>
      <c r="C13" s="149"/>
      <c r="D13" s="152"/>
    </row>
    <row r="14" spans="1:4" x14ac:dyDescent="0.5">
      <c r="A14" s="147">
        <v>12</v>
      </c>
      <c r="B14" s="150"/>
      <c r="C14" s="149"/>
      <c r="D14" s="152"/>
    </row>
    <row r="15" spans="1:4" x14ac:dyDescent="0.5">
      <c r="A15" s="147">
        <v>13</v>
      </c>
      <c r="B15" s="150"/>
      <c r="C15" s="149"/>
      <c r="D15" s="152"/>
    </row>
    <row r="16" spans="1:4" x14ac:dyDescent="0.5">
      <c r="A16" s="147">
        <v>14</v>
      </c>
      <c r="B16" s="150"/>
      <c r="C16" s="149"/>
      <c r="D16" s="152"/>
    </row>
    <row r="17" spans="1:4" x14ac:dyDescent="0.5">
      <c r="A17" s="147">
        <v>15</v>
      </c>
      <c r="B17" s="150"/>
      <c r="C17" s="149"/>
      <c r="D17" s="152"/>
    </row>
    <row r="18" spans="1:4" x14ac:dyDescent="0.5">
      <c r="A18" s="147">
        <v>16</v>
      </c>
      <c r="B18" s="150"/>
      <c r="C18" s="149"/>
      <c r="D18" s="152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0"/>
      <c r="B1" s="101"/>
      <c r="C1" s="101"/>
      <c r="D1" s="101" t="s">
        <v>195</v>
      </c>
    </row>
    <row r="2" spans="1:4" ht="19.95" customHeight="1" thickTop="1" x14ac:dyDescent="0.5">
      <c r="A2" s="102" t="s">
        <v>1</v>
      </c>
      <c r="B2" s="103" t="s">
        <v>196</v>
      </c>
      <c r="C2" s="104"/>
      <c r="D2" s="103" t="s">
        <v>197</v>
      </c>
    </row>
    <row r="3" spans="1:4" ht="17.7" customHeight="1" x14ac:dyDescent="0.5">
      <c r="A3" s="105">
        <v>1</v>
      </c>
      <c r="B3" s="355">
        <v>44123</v>
      </c>
      <c r="C3" s="106"/>
      <c r="D3" s="107" t="s">
        <v>198</v>
      </c>
    </row>
    <row r="4" spans="1:4" x14ac:dyDescent="0.5">
      <c r="A4" s="108"/>
      <c r="B4" s="356"/>
      <c r="C4" s="109"/>
      <c r="D4" s="110" t="s">
        <v>199</v>
      </c>
    </row>
    <row r="5" spans="1:4" x14ac:dyDescent="0.5">
      <c r="A5" s="108"/>
      <c r="B5" s="356"/>
      <c r="C5" s="109"/>
      <c r="D5" s="111" t="s">
        <v>200</v>
      </c>
    </row>
    <row r="6" spans="1:4" x14ac:dyDescent="0.5">
      <c r="A6" s="108"/>
      <c r="B6" s="356"/>
      <c r="C6" s="109"/>
      <c r="D6" s="111" t="s">
        <v>201</v>
      </c>
    </row>
    <row r="7" spans="1:4" x14ac:dyDescent="0.5">
      <c r="A7" s="108"/>
      <c r="B7" s="356"/>
      <c r="C7" s="109"/>
      <c r="D7" s="111" t="s">
        <v>202</v>
      </c>
    </row>
    <row r="8" spans="1:4" x14ac:dyDescent="0.5">
      <c r="A8" s="108"/>
      <c r="B8" s="356"/>
      <c r="C8" s="109"/>
      <c r="D8" s="111" t="s">
        <v>203</v>
      </c>
    </row>
    <row r="9" spans="1:4" x14ac:dyDescent="0.5">
      <c r="A9" s="108"/>
      <c r="B9" s="356"/>
      <c r="C9" s="109"/>
      <c r="D9" s="111" t="s">
        <v>204</v>
      </c>
    </row>
    <row r="10" spans="1:4" x14ac:dyDescent="0.5">
      <c r="A10" s="108"/>
      <c r="B10" s="356"/>
      <c r="C10" s="109"/>
      <c r="D10" s="111" t="s">
        <v>205</v>
      </c>
    </row>
    <row r="11" spans="1:4" x14ac:dyDescent="0.5">
      <c r="A11" s="108"/>
      <c r="B11" s="356"/>
      <c r="C11" s="109"/>
      <c r="D11" s="111" t="s">
        <v>206</v>
      </c>
    </row>
    <row r="12" spans="1:4" x14ac:dyDescent="0.5">
      <c r="A12" s="108"/>
      <c r="B12" s="112"/>
      <c r="C12" s="113"/>
      <c r="D12" s="114"/>
    </row>
    <row r="13" spans="1:4" x14ac:dyDescent="0.5">
      <c r="A13" s="108"/>
      <c r="B13" s="112">
        <v>44128</v>
      </c>
      <c r="C13" s="113"/>
      <c r="D13" s="114" t="s">
        <v>207</v>
      </c>
    </row>
    <row r="14" spans="1:4" x14ac:dyDescent="0.5">
      <c r="A14" s="108"/>
      <c r="B14" s="112"/>
      <c r="C14" s="113"/>
      <c r="D14" s="111" t="s">
        <v>208</v>
      </c>
    </row>
    <row r="15" spans="1:4" x14ac:dyDescent="0.5">
      <c r="A15" s="108"/>
      <c r="B15" s="112"/>
      <c r="C15" s="113"/>
      <c r="D15" s="111" t="s">
        <v>209</v>
      </c>
    </row>
    <row r="16" spans="1:4" ht="22.95" customHeight="1" x14ac:dyDescent="0.5">
      <c r="A16" s="115"/>
      <c r="B16" s="116"/>
      <c r="C16" s="117"/>
      <c r="D16" s="118"/>
    </row>
    <row r="17" spans="1:4" x14ac:dyDescent="0.5">
      <c r="A17" s="119">
        <v>2</v>
      </c>
      <c r="B17" s="357">
        <v>44124</v>
      </c>
      <c r="C17" s="106"/>
      <c r="D17" s="120" t="s">
        <v>198</v>
      </c>
    </row>
    <row r="18" spans="1:4" x14ac:dyDescent="0.5">
      <c r="A18" s="121"/>
      <c r="B18" s="357"/>
      <c r="C18" s="122"/>
      <c r="D18" s="123" t="s">
        <v>210</v>
      </c>
    </row>
    <row r="19" spans="1:4" x14ac:dyDescent="0.5">
      <c r="A19" s="121"/>
      <c r="B19" s="357"/>
      <c r="C19" s="122"/>
      <c r="D19" s="123" t="s">
        <v>211</v>
      </c>
    </row>
    <row r="20" spans="1:4" x14ac:dyDescent="0.5">
      <c r="A20" s="121"/>
      <c r="B20" s="357"/>
      <c r="C20" s="122"/>
      <c r="D20" s="123" t="s">
        <v>212</v>
      </c>
    </row>
    <row r="21" spans="1:4" x14ac:dyDescent="0.5">
      <c r="A21" s="121"/>
      <c r="B21" s="357"/>
      <c r="C21" s="122"/>
      <c r="D21" s="123" t="s">
        <v>202</v>
      </c>
    </row>
    <row r="22" spans="1:4" x14ac:dyDescent="0.5">
      <c r="A22" s="121"/>
      <c r="B22" s="357"/>
      <c r="C22" s="122"/>
      <c r="D22" s="123" t="s">
        <v>213</v>
      </c>
    </row>
    <row r="23" spans="1:4" x14ac:dyDescent="0.5">
      <c r="A23" s="121"/>
      <c r="B23" s="357"/>
      <c r="C23" s="122"/>
      <c r="D23" s="123" t="s">
        <v>214</v>
      </c>
    </row>
    <row r="24" spans="1:4" x14ac:dyDescent="0.5">
      <c r="A24" s="121"/>
      <c r="B24" s="357"/>
      <c r="C24" s="122"/>
      <c r="D24" s="123" t="s">
        <v>215</v>
      </c>
    </row>
    <row r="25" spans="1:4" x14ac:dyDescent="0.5">
      <c r="A25" s="121"/>
      <c r="B25" s="122"/>
      <c r="C25" s="122"/>
      <c r="D25" s="124" t="s">
        <v>216</v>
      </c>
    </row>
    <row r="26" spans="1:4" x14ac:dyDescent="0.5">
      <c r="A26" s="121"/>
      <c r="B26" s="112">
        <v>44140</v>
      </c>
      <c r="C26" s="122"/>
      <c r="D26" s="123" t="s">
        <v>217</v>
      </c>
    </row>
    <row r="27" spans="1:4" x14ac:dyDescent="0.5">
      <c r="A27" s="121"/>
      <c r="B27" s="122"/>
      <c r="C27" s="122"/>
      <c r="D27" s="123" t="s">
        <v>218</v>
      </c>
    </row>
    <row r="28" spans="1:4" ht="23.5" customHeight="1" x14ac:dyDescent="0.5">
      <c r="A28" s="125"/>
      <c r="B28" s="126"/>
      <c r="C28" s="126"/>
      <c r="D28" s="127"/>
    </row>
    <row r="29" spans="1:4" x14ac:dyDescent="0.5">
      <c r="A29" s="119">
        <v>3</v>
      </c>
      <c r="B29" s="358">
        <v>44126</v>
      </c>
      <c r="C29" s="106"/>
      <c r="D29" s="120" t="s">
        <v>219</v>
      </c>
    </row>
    <row r="30" spans="1:4" x14ac:dyDescent="0.5">
      <c r="A30" s="121"/>
      <c r="B30" s="357"/>
      <c r="C30" s="122"/>
      <c r="D30" s="123" t="s">
        <v>220</v>
      </c>
    </row>
    <row r="31" spans="1:4" x14ac:dyDescent="0.5">
      <c r="A31" s="121"/>
      <c r="B31" s="357"/>
      <c r="C31" s="122"/>
      <c r="D31" s="123" t="s">
        <v>221</v>
      </c>
    </row>
    <row r="32" spans="1:4" x14ac:dyDescent="0.5">
      <c r="A32" s="121"/>
      <c r="B32" s="357"/>
      <c r="C32" s="122"/>
      <c r="D32" s="123" t="s">
        <v>222</v>
      </c>
    </row>
    <row r="33" spans="1:4" x14ac:dyDescent="0.5">
      <c r="A33" s="121"/>
      <c r="B33" s="357"/>
      <c r="C33" s="122"/>
      <c r="D33" s="123" t="s">
        <v>223</v>
      </c>
    </row>
    <row r="34" spans="1:4" x14ac:dyDescent="0.5">
      <c r="A34" s="121"/>
      <c r="B34" s="357"/>
      <c r="C34" s="122"/>
      <c r="D34" s="123" t="s">
        <v>224</v>
      </c>
    </row>
    <row r="35" spans="1:4" x14ac:dyDescent="0.5">
      <c r="A35" s="121"/>
      <c r="B35" s="357"/>
      <c r="C35" s="122"/>
      <c r="D35" s="123" t="s">
        <v>225</v>
      </c>
    </row>
    <row r="36" spans="1:4" ht="24.35" customHeight="1" x14ac:dyDescent="0.5">
      <c r="A36" s="125"/>
      <c r="B36" s="126"/>
      <c r="C36" s="126"/>
      <c r="D36" s="127"/>
    </row>
    <row r="37" spans="1:4" x14ac:dyDescent="0.5">
      <c r="A37" s="119">
        <v>3</v>
      </c>
      <c r="B37" s="358"/>
      <c r="C37" s="106"/>
      <c r="D37" s="120"/>
    </row>
    <row r="38" spans="1:4" x14ac:dyDescent="0.5">
      <c r="A38" s="121"/>
      <c r="B38" s="357"/>
      <c r="C38" s="122"/>
      <c r="D38" s="123"/>
    </row>
    <row r="39" spans="1:4" x14ac:dyDescent="0.5">
      <c r="A39" s="121"/>
      <c r="B39" s="357"/>
      <c r="C39" s="122"/>
      <c r="D39" s="123"/>
    </row>
    <row r="40" spans="1:4" x14ac:dyDescent="0.5">
      <c r="A40" s="121"/>
      <c r="B40" s="357"/>
      <c r="C40" s="122"/>
      <c r="D40" s="123"/>
    </row>
    <row r="41" spans="1:4" x14ac:dyDescent="0.5">
      <c r="A41" s="121"/>
      <c r="B41" s="357"/>
      <c r="C41" s="122"/>
      <c r="D41" s="123"/>
    </row>
    <row r="42" spans="1:4" x14ac:dyDescent="0.5">
      <c r="A42" s="121"/>
      <c r="B42" s="357"/>
      <c r="C42" s="122"/>
      <c r="D42" s="123"/>
    </row>
    <row r="43" spans="1:4" x14ac:dyDescent="0.5">
      <c r="A43" s="121"/>
      <c r="B43" s="357"/>
      <c r="C43" s="122"/>
      <c r="D43" s="123"/>
    </row>
    <row r="44" spans="1:4" ht="24.35" customHeight="1" x14ac:dyDescent="0.5">
      <c r="A44" s="125"/>
      <c r="B44" s="126"/>
      <c r="C44" s="126"/>
      <c r="D44" s="127"/>
    </row>
    <row r="45" spans="1:4" ht="19.95" customHeight="1" x14ac:dyDescent="0.5">
      <c r="A45" s="119">
        <v>4</v>
      </c>
      <c r="B45" s="128"/>
      <c r="C45" s="106"/>
      <c r="D45" s="129" t="s">
        <v>226</v>
      </c>
    </row>
    <row r="46" spans="1:4" x14ac:dyDescent="0.5">
      <c r="A46" s="121"/>
      <c r="B46" s="130">
        <v>44162</v>
      </c>
      <c r="C46" s="122"/>
      <c r="D46" s="123" t="s">
        <v>227</v>
      </c>
    </row>
    <row r="47" spans="1:4" x14ac:dyDescent="0.5">
      <c r="A47" s="121"/>
      <c r="B47" s="130"/>
      <c r="C47" s="122"/>
      <c r="D47" s="123"/>
    </row>
    <row r="48" spans="1:4" x14ac:dyDescent="0.5">
      <c r="A48" s="121"/>
      <c r="B48" s="130"/>
      <c r="C48" s="122"/>
      <c r="D48" s="123"/>
    </row>
    <row r="49" spans="1:4" x14ac:dyDescent="0.5">
      <c r="A49" s="121"/>
      <c r="B49" s="130"/>
      <c r="C49" s="122"/>
      <c r="D49" s="123"/>
    </row>
    <row r="50" spans="1:4" x14ac:dyDescent="0.5">
      <c r="A50" s="121"/>
      <c r="B50" s="130"/>
      <c r="C50" s="122"/>
      <c r="D50" s="123"/>
    </row>
    <row r="51" spans="1:4" x14ac:dyDescent="0.5">
      <c r="A51" s="121"/>
      <c r="B51" s="130"/>
      <c r="C51" s="122"/>
      <c r="D51" s="123"/>
    </row>
    <row r="52" spans="1:4" x14ac:dyDescent="0.5">
      <c r="A52" s="121"/>
      <c r="B52" s="130"/>
      <c r="C52" s="122"/>
      <c r="D52" s="123"/>
    </row>
    <row r="53" spans="1:4" x14ac:dyDescent="0.5">
      <c r="A53" s="125"/>
      <c r="B53" s="126"/>
      <c r="C53" s="126"/>
      <c r="D53" s="127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159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39">
        <v>1</v>
      </c>
      <c r="B4" s="39">
        <v>44177</v>
      </c>
      <c r="C4" s="1" t="s">
        <v>240</v>
      </c>
      <c r="D4" s="40">
        <v>30000</v>
      </c>
      <c r="E4" s="38"/>
      <c r="F4" s="139">
        <v>1</v>
      </c>
      <c r="G4" s="39">
        <v>44177</v>
      </c>
      <c r="H4" s="1" t="s">
        <v>239</v>
      </c>
      <c r="I4" s="40">
        <v>50000</v>
      </c>
      <c r="J4" s="8"/>
      <c r="K4" s="8"/>
      <c r="L4" s="8"/>
      <c r="M4" s="8"/>
    </row>
    <row r="5" spans="1:13" x14ac:dyDescent="0.5">
      <c r="A5" s="155">
        <v>2</v>
      </c>
      <c r="B5" s="39">
        <v>44185</v>
      </c>
      <c r="C5" s="1" t="s">
        <v>248</v>
      </c>
      <c r="D5" s="40">
        <v>20000</v>
      </c>
      <c r="E5" s="38"/>
      <c r="F5" s="139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39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319" t="s">
        <v>106</v>
      </c>
      <c r="B7" s="320"/>
      <c r="C7" s="320"/>
      <c r="D7" s="44">
        <f>SUM(D4:D6)</f>
        <v>50000</v>
      </c>
      <c r="E7" s="50"/>
      <c r="F7" s="319" t="s">
        <v>105</v>
      </c>
      <c r="G7" s="320"/>
      <c r="H7" s="321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zoomScale="145" zoomScaleNormal="145" workbookViewId="0">
      <selection activeCell="C14" sqref="C14"/>
    </sheetView>
  </sheetViews>
  <sheetFormatPr defaultRowHeight="14.35" x14ac:dyDescent="0.5"/>
  <cols>
    <col min="2" max="2" width="13.703125" customWidth="1"/>
    <col min="3" max="3" width="10.9375" style="70" customWidth="1"/>
    <col min="4" max="4" width="12.5859375" customWidth="1"/>
    <col min="5" max="5" width="27.5859375" customWidth="1"/>
    <col min="6" max="6" width="13.703125" style="70" customWidth="1"/>
    <col min="7" max="7" width="7.05859375" customWidth="1"/>
    <col min="8" max="8" width="9" customWidth="1"/>
    <col min="9" max="9" width="9.17578125" customWidth="1"/>
    <col min="10" max="10" width="8.9375" style="70"/>
    <col min="11" max="12" width="8.87890625" style="70"/>
    <col min="13" max="13" width="11.8203125" customWidth="1"/>
    <col min="14" max="14" width="8.9375" style="70"/>
  </cols>
  <sheetData>
    <row r="2" spans="2:14" x14ac:dyDescent="0.5">
      <c r="B2" s="82" t="s">
        <v>31</v>
      </c>
      <c r="C2" s="175">
        <f>BOFC!D240</f>
        <v>1090685</v>
      </c>
      <c r="E2" t="s">
        <v>305</v>
      </c>
      <c r="F2" s="70">
        <v>885000</v>
      </c>
      <c r="H2" s="70"/>
    </row>
    <row r="3" spans="2:14" x14ac:dyDescent="0.5">
      <c r="B3" s="82" t="s">
        <v>302</v>
      </c>
      <c r="C3" s="175">
        <f>KhanJee!D96</f>
        <v>456</v>
      </c>
      <c r="E3" t="s">
        <v>177</v>
      </c>
      <c r="F3" s="70">
        <v>31000</v>
      </c>
    </row>
    <row r="4" spans="2:14" x14ac:dyDescent="0.5">
      <c r="B4" s="82" t="s">
        <v>418</v>
      </c>
      <c r="C4" s="175">
        <f>Sister!D20</f>
        <v>696000</v>
      </c>
      <c r="E4" t="s">
        <v>256</v>
      </c>
      <c r="F4" s="70">
        <v>5000</v>
      </c>
    </row>
    <row r="5" spans="2:14" x14ac:dyDescent="0.5">
      <c r="B5" s="82" t="s">
        <v>432</v>
      </c>
      <c r="C5" s="175">
        <f>UlemaAsmat!D20</f>
        <v>1095000</v>
      </c>
    </row>
    <row r="6" spans="2:14" x14ac:dyDescent="0.5">
      <c r="B6" t="s">
        <v>273</v>
      </c>
      <c r="C6" s="70">
        <f>'Sunny Babar'!D28</f>
        <v>0</v>
      </c>
      <c r="E6" t="s">
        <v>515</v>
      </c>
      <c r="F6" s="70">
        <v>216000</v>
      </c>
    </row>
    <row r="7" spans="2:14" x14ac:dyDescent="0.5">
      <c r="B7" t="s">
        <v>300</v>
      </c>
      <c r="C7" s="70">
        <f>Kamil!D36</f>
        <v>-2500</v>
      </c>
      <c r="E7" t="s">
        <v>514</v>
      </c>
      <c r="F7" s="70">
        <v>116000</v>
      </c>
    </row>
    <row r="8" spans="2:14" x14ac:dyDescent="0.5">
      <c r="B8" t="s">
        <v>301</v>
      </c>
      <c r="C8" s="70">
        <f>Kamil!D18</f>
        <v>-14000</v>
      </c>
      <c r="E8" s="302"/>
    </row>
    <row r="9" spans="2:14" ht="15.7" x14ac:dyDescent="0.55000000000000004">
      <c r="B9" t="s">
        <v>269</v>
      </c>
      <c r="C9" s="70">
        <f>Kamil!D60</f>
        <v>-5000</v>
      </c>
      <c r="E9" s="302"/>
      <c r="H9" s="176"/>
      <c r="I9" s="177"/>
    </row>
    <row r="10" spans="2:14" x14ac:dyDescent="0.5">
      <c r="B10" t="s">
        <v>303</v>
      </c>
      <c r="C10" s="70">
        <f>Kamil!D78</f>
        <v>0</v>
      </c>
    </row>
    <row r="11" spans="2:14" x14ac:dyDescent="0.5">
      <c r="B11" t="s">
        <v>112</v>
      </c>
      <c r="C11" s="70">
        <f>Shehzad!D23</f>
        <v>-500</v>
      </c>
      <c r="E11" t="s">
        <v>516</v>
      </c>
      <c r="F11" s="70">
        <v>72000</v>
      </c>
      <c r="K11" s="70">
        <v>507</v>
      </c>
      <c r="N11" s="175"/>
    </row>
    <row r="12" spans="2:14" x14ac:dyDescent="0.5">
      <c r="B12" t="s">
        <v>314</v>
      </c>
      <c r="C12" s="70">
        <f>Kamil!D96</f>
        <v>0</v>
      </c>
      <c r="E12" t="s">
        <v>511</v>
      </c>
      <c r="F12" s="70">
        <v>57200</v>
      </c>
      <c r="J12" s="185"/>
      <c r="K12" s="70">
        <v>493</v>
      </c>
    </row>
    <row r="13" spans="2:14" x14ac:dyDescent="0.5">
      <c r="J13" s="185"/>
      <c r="K13" s="70">
        <v>720</v>
      </c>
    </row>
    <row r="14" spans="2:14" ht="15.7" x14ac:dyDescent="0.55000000000000004">
      <c r="B14" t="s">
        <v>173</v>
      </c>
      <c r="C14" s="70">
        <f>Mazhar!D22</f>
        <v>-15</v>
      </c>
      <c r="H14" s="176" t="s">
        <v>4</v>
      </c>
      <c r="I14" s="177">
        <f>C19-F19</f>
        <v>532256</v>
      </c>
    </row>
    <row r="15" spans="2:14" x14ac:dyDescent="0.5">
      <c r="B15" t="s">
        <v>121</v>
      </c>
      <c r="C15" s="70">
        <f>Farooq!D12</f>
        <v>0</v>
      </c>
      <c r="E15" s="70"/>
      <c r="K15" s="70">
        <v>572</v>
      </c>
    </row>
    <row r="16" spans="2:14" x14ac:dyDescent="0.5">
      <c r="B16" t="s">
        <v>304</v>
      </c>
      <c r="C16" s="70">
        <f>'Mehboob Boobi'!D12</f>
        <v>0</v>
      </c>
    </row>
    <row r="17" spans="2:12" x14ac:dyDescent="0.5">
      <c r="B17" s="82" t="s">
        <v>302</v>
      </c>
      <c r="C17" s="175">
        <f>'Najeeb New'!D52</f>
        <v>-68670</v>
      </c>
      <c r="E17" s="82" t="s">
        <v>510</v>
      </c>
      <c r="F17" s="175">
        <v>12000</v>
      </c>
    </row>
    <row r="18" spans="2:12" x14ac:dyDescent="0.5">
      <c r="C18" s="228"/>
      <c r="E18" s="82" t="s">
        <v>358</v>
      </c>
      <c r="F18" s="175">
        <v>865000</v>
      </c>
    </row>
    <row r="19" spans="2:12" x14ac:dyDescent="0.5">
      <c r="B19" s="237" t="s">
        <v>143</v>
      </c>
      <c r="C19" s="238">
        <f>SUM(C2:C18)</f>
        <v>2791456</v>
      </c>
      <c r="D19" s="237"/>
      <c r="E19" s="237" t="s">
        <v>143</v>
      </c>
      <c r="F19" s="238">
        <f>SUM(F2:F18)</f>
        <v>2259200</v>
      </c>
      <c r="K19" s="70">
        <v>956</v>
      </c>
      <c r="L19" s="70" t="s">
        <v>403</v>
      </c>
    </row>
    <row r="21" spans="2:12" x14ac:dyDescent="0.5">
      <c r="C21" s="175"/>
      <c r="D21" s="17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D4:I30"/>
  <sheetViews>
    <sheetView zoomScale="130" zoomScaleNormal="130" workbookViewId="0">
      <selection activeCell="E16" sqref="E16"/>
    </sheetView>
  </sheetViews>
  <sheetFormatPr defaultRowHeight="14.35" x14ac:dyDescent="0.5"/>
  <cols>
    <col min="4" max="4" width="26.8203125" customWidth="1"/>
    <col min="5" max="5" width="15.9375" customWidth="1"/>
    <col min="8" max="8" width="18.46875" customWidth="1"/>
  </cols>
  <sheetData>
    <row r="4" spans="4:8" x14ac:dyDescent="0.5">
      <c r="D4" s="82" t="s">
        <v>454</v>
      </c>
      <c r="E4" s="175">
        <f>'GT Calc'!I14</f>
        <v>532256</v>
      </c>
      <c r="F4" s="82"/>
      <c r="G4" s="82"/>
      <c r="H4" s="175"/>
    </row>
    <row r="5" spans="4:8" x14ac:dyDescent="0.5">
      <c r="E5" s="70"/>
    </row>
    <row r="6" spans="4:8" x14ac:dyDescent="0.5">
      <c r="D6" t="s">
        <v>415</v>
      </c>
      <c r="E6" s="70"/>
      <c r="H6" s="175"/>
    </row>
    <row r="7" spans="4:8" x14ac:dyDescent="0.5">
      <c r="D7" t="s">
        <v>414</v>
      </c>
      <c r="E7" s="70">
        <v>162000</v>
      </c>
    </row>
    <row r="8" spans="4:8" x14ac:dyDescent="0.5">
      <c r="D8" t="s">
        <v>416</v>
      </c>
      <c r="E8" s="70">
        <v>150000</v>
      </c>
    </row>
    <row r="9" spans="4:8" x14ac:dyDescent="0.5">
      <c r="D9" t="s">
        <v>417</v>
      </c>
      <c r="E9" s="70">
        <v>15000</v>
      </c>
    </row>
    <row r="10" spans="4:8" x14ac:dyDescent="0.5">
      <c r="D10" t="s">
        <v>411</v>
      </c>
      <c r="E10" s="70">
        <v>10000</v>
      </c>
    </row>
    <row r="11" spans="4:8" x14ac:dyDescent="0.5">
      <c r="D11" t="s">
        <v>410</v>
      </c>
      <c r="E11" s="70">
        <v>30000</v>
      </c>
    </row>
    <row r="12" spans="4:8" x14ac:dyDescent="0.5">
      <c r="D12" t="s">
        <v>409</v>
      </c>
      <c r="E12" s="70">
        <v>35000</v>
      </c>
    </row>
    <row r="13" spans="4:8" x14ac:dyDescent="0.5">
      <c r="E13" s="70"/>
    </row>
    <row r="14" spans="4:8" x14ac:dyDescent="0.5">
      <c r="E14" s="70"/>
    </row>
    <row r="15" spans="4:8" x14ac:dyDescent="0.5">
      <c r="E15" s="175"/>
    </row>
    <row r="16" spans="4:8" x14ac:dyDescent="0.5">
      <c r="E16" s="70"/>
    </row>
    <row r="17" spans="4:9" x14ac:dyDescent="0.5">
      <c r="E17" s="70"/>
    </row>
    <row r="18" spans="4:9" x14ac:dyDescent="0.5">
      <c r="E18" s="70"/>
    </row>
    <row r="19" spans="4:9" x14ac:dyDescent="0.5">
      <c r="D19" s="82" t="s">
        <v>448</v>
      </c>
      <c r="E19" s="175">
        <f>SUM(E6:E18)</f>
        <v>402000</v>
      </c>
    </row>
    <row r="20" spans="4:9" x14ac:dyDescent="0.5">
      <c r="D20" s="82" t="s">
        <v>447</v>
      </c>
      <c r="E20" s="175">
        <f>E4-E19</f>
        <v>130256</v>
      </c>
    </row>
    <row r="23" spans="4:9" x14ac:dyDescent="0.5">
      <c r="G23" s="39"/>
    </row>
    <row r="24" spans="4:9" x14ac:dyDescent="0.5">
      <c r="G24" s="39"/>
    </row>
    <row r="30" spans="4:9" x14ac:dyDescent="0.5">
      <c r="I30">
        <f>SUM(I23:I29)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4AAC-39FA-47DF-AE06-5095737674D6}">
  <dimension ref="A1:F152"/>
  <sheetViews>
    <sheetView zoomScale="160" zoomScaleNormal="160" workbookViewId="0">
      <selection activeCell="E10" sqref="E10"/>
    </sheetView>
  </sheetViews>
  <sheetFormatPr defaultRowHeight="14.35" x14ac:dyDescent="0.5"/>
  <cols>
    <col min="1" max="1" width="5.3515625" customWidth="1"/>
    <col min="2" max="2" width="10.8203125" style="274" customWidth="1"/>
    <col min="3" max="3" width="32.87890625" customWidth="1"/>
    <col min="4" max="4" width="13.05859375" style="272" customWidth="1"/>
    <col min="5" max="6" width="13.9375" style="272" customWidth="1"/>
  </cols>
  <sheetData>
    <row r="1" spans="1:6" ht="31" customHeight="1" x14ac:dyDescent="0.5">
      <c r="A1" s="366"/>
      <c r="B1" s="366"/>
      <c r="C1" s="366"/>
      <c r="D1" s="367" t="s">
        <v>500</v>
      </c>
      <c r="E1" s="367"/>
      <c r="F1" s="277"/>
    </row>
    <row r="2" spans="1:6" ht="17" customHeight="1" x14ac:dyDescent="0.5">
      <c r="A2" s="275" t="s">
        <v>483</v>
      </c>
      <c r="B2" s="292" t="s">
        <v>485</v>
      </c>
      <c r="C2" s="275" t="s">
        <v>197</v>
      </c>
      <c r="D2" s="276" t="s">
        <v>486</v>
      </c>
      <c r="E2" s="276" t="s">
        <v>490</v>
      </c>
      <c r="F2" s="293" t="s">
        <v>501</v>
      </c>
    </row>
    <row r="3" spans="1:6" x14ac:dyDescent="0.5">
      <c r="A3" s="268">
        <v>1</v>
      </c>
      <c r="B3" s="273">
        <v>44248</v>
      </c>
      <c r="C3" s="269"/>
      <c r="D3" s="270"/>
      <c r="E3" s="270"/>
      <c r="F3" s="294"/>
    </row>
    <row r="4" spans="1:6" x14ac:dyDescent="0.5">
      <c r="A4" s="268"/>
      <c r="B4" s="273"/>
      <c r="C4" s="269"/>
      <c r="D4" s="270"/>
      <c r="E4" s="270"/>
      <c r="F4" s="294"/>
    </row>
    <row r="5" spans="1:6" x14ac:dyDescent="0.5">
      <c r="A5" s="268"/>
      <c r="B5" s="273"/>
      <c r="C5" s="269"/>
      <c r="D5" s="270"/>
      <c r="E5" s="270">
        <v>44</v>
      </c>
      <c r="F5" s="294"/>
    </row>
    <row r="6" spans="1:6" x14ac:dyDescent="0.5">
      <c r="A6" s="268"/>
      <c r="B6" s="273"/>
      <c r="C6" s="269"/>
      <c r="D6" s="270"/>
      <c r="E6" s="270"/>
      <c r="F6" s="294"/>
    </row>
    <row r="7" spans="1:6" x14ac:dyDescent="0.5">
      <c r="A7" s="268"/>
      <c r="B7" s="273"/>
      <c r="C7" s="269"/>
      <c r="D7" s="270"/>
      <c r="E7" s="270">
        <v>3</v>
      </c>
      <c r="F7" s="294"/>
    </row>
    <row r="8" spans="1:6" x14ac:dyDescent="0.5">
      <c r="A8" s="268"/>
      <c r="B8" s="273"/>
      <c r="C8" s="269"/>
      <c r="D8" s="270"/>
      <c r="E8" s="270"/>
      <c r="F8" s="294"/>
    </row>
    <row r="9" spans="1:6" x14ac:dyDescent="0.5">
      <c r="A9" s="268"/>
      <c r="B9" s="273"/>
      <c r="C9" s="269"/>
      <c r="D9" s="270"/>
      <c r="E9" s="270">
        <v>3</v>
      </c>
      <c r="F9" s="294"/>
    </row>
    <row r="10" spans="1:6" x14ac:dyDescent="0.5">
      <c r="A10" s="268"/>
      <c r="B10" s="273"/>
      <c r="C10" s="269"/>
      <c r="D10" s="270"/>
      <c r="E10" s="270">
        <v>33</v>
      </c>
      <c r="F10" s="294"/>
    </row>
    <row r="11" spans="1:6" x14ac:dyDescent="0.5">
      <c r="A11" s="268"/>
      <c r="B11" s="273"/>
      <c r="C11" s="269"/>
      <c r="D11" s="270"/>
      <c r="E11" s="270">
        <v>33</v>
      </c>
      <c r="F11" s="294"/>
    </row>
    <row r="12" spans="1:6" x14ac:dyDescent="0.5">
      <c r="A12" s="268"/>
      <c r="B12" s="273"/>
      <c r="C12" s="269"/>
      <c r="D12" s="270"/>
      <c r="E12" s="270">
        <v>33</v>
      </c>
      <c r="F12" s="294"/>
    </row>
    <row r="13" spans="1:6" x14ac:dyDescent="0.5">
      <c r="A13" s="278"/>
      <c r="B13" s="279"/>
      <c r="C13" s="280"/>
      <c r="D13" s="281"/>
      <c r="E13" s="281">
        <v>3</v>
      </c>
      <c r="F13" s="294"/>
    </row>
    <row r="14" spans="1:6" x14ac:dyDescent="0.5">
      <c r="A14" s="286"/>
      <c r="B14" s="368" t="s">
        <v>488</v>
      </c>
      <c r="C14" s="368"/>
      <c r="D14" s="287"/>
      <c r="E14" s="288"/>
      <c r="F14" s="295"/>
    </row>
    <row r="15" spans="1:6" x14ac:dyDescent="0.5">
      <c r="A15" s="289"/>
      <c r="B15" s="369"/>
      <c r="C15" s="369"/>
      <c r="D15" s="290"/>
      <c r="E15" s="291"/>
      <c r="F15" s="295"/>
    </row>
    <row r="16" spans="1:6" x14ac:dyDescent="0.5">
      <c r="A16" s="282"/>
      <c r="B16" s="283"/>
      <c r="C16" s="284"/>
      <c r="D16" s="285"/>
      <c r="E16" s="285"/>
      <c r="F16" s="294"/>
    </row>
    <row r="17" spans="1:6" x14ac:dyDescent="0.5">
      <c r="A17" s="268"/>
      <c r="B17" s="273"/>
      <c r="C17" s="269"/>
      <c r="D17" s="270"/>
      <c r="E17" s="270"/>
      <c r="F17" s="294"/>
    </row>
    <row r="18" spans="1:6" x14ac:dyDescent="0.5">
      <c r="A18" s="268"/>
      <c r="B18" s="273"/>
      <c r="C18" s="269"/>
      <c r="D18" s="270"/>
      <c r="E18" s="270"/>
      <c r="F18" s="294"/>
    </row>
    <row r="19" spans="1:6" x14ac:dyDescent="0.5">
      <c r="A19" s="268"/>
      <c r="B19" s="273"/>
      <c r="C19" s="269"/>
      <c r="D19" s="270"/>
      <c r="E19" s="270"/>
      <c r="F19" s="294"/>
    </row>
    <row r="20" spans="1:6" x14ac:dyDescent="0.5">
      <c r="A20" s="268"/>
      <c r="B20" s="273"/>
      <c r="C20" s="269"/>
      <c r="D20" s="270"/>
      <c r="E20" s="270"/>
      <c r="F20" s="294"/>
    </row>
    <row r="21" spans="1:6" x14ac:dyDescent="0.5">
      <c r="A21" s="268"/>
      <c r="B21" s="273"/>
      <c r="C21" s="269"/>
      <c r="D21" s="270"/>
      <c r="E21" s="270"/>
      <c r="F21" s="294"/>
    </row>
    <row r="22" spans="1:6" x14ac:dyDescent="0.5">
      <c r="A22" s="268"/>
      <c r="B22" s="273"/>
      <c r="C22" s="269"/>
      <c r="D22" s="270"/>
      <c r="E22" s="270"/>
      <c r="F22" s="294"/>
    </row>
    <row r="23" spans="1:6" x14ac:dyDescent="0.5">
      <c r="A23" s="286"/>
      <c r="B23" s="368" t="s">
        <v>489</v>
      </c>
      <c r="C23" s="368"/>
      <c r="D23" s="287"/>
      <c r="E23" s="288"/>
      <c r="F23" s="295"/>
    </row>
    <row r="24" spans="1:6" x14ac:dyDescent="0.5">
      <c r="A24" s="289"/>
      <c r="B24" s="369"/>
      <c r="C24" s="369"/>
      <c r="D24" s="290"/>
      <c r="E24" s="291"/>
      <c r="F24" s="295"/>
    </row>
    <row r="25" spans="1:6" x14ac:dyDescent="0.5">
      <c r="A25" s="268"/>
      <c r="B25" s="273"/>
      <c r="C25" s="269"/>
      <c r="D25" s="270"/>
      <c r="E25" s="270"/>
      <c r="F25" s="294"/>
    </row>
    <row r="26" spans="1:6" x14ac:dyDescent="0.5">
      <c r="A26" s="268"/>
      <c r="B26" s="273"/>
      <c r="C26" s="269"/>
      <c r="D26" s="270"/>
      <c r="E26" s="270"/>
      <c r="F26" s="294"/>
    </row>
    <row r="27" spans="1:6" x14ac:dyDescent="0.5">
      <c r="A27" s="268"/>
      <c r="B27" s="273"/>
      <c r="C27" s="269"/>
      <c r="D27" s="270"/>
      <c r="E27" s="270"/>
      <c r="F27" s="294"/>
    </row>
    <row r="28" spans="1:6" x14ac:dyDescent="0.5">
      <c r="A28" s="268"/>
      <c r="B28" s="273"/>
      <c r="C28" s="269"/>
      <c r="D28" s="270"/>
      <c r="E28" s="270"/>
      <c r="F28" s="294"/>
    </row>
    <row r="29" spans="1:6" x14ac:dyDescent="0.5">
      <c r="A29" s="268"/>
      <c r="B29" s="273"/>
      <c r="C29" s="269"/>
      <c r="D29" s="270"/>
      <c r="E29" s="270"/>
      <c r="F29" s="294"/>
    </row>
    <row r="30" spans="1:6" x14ac:dyDescent="0.5">
      <c r="A30" s="268"/>
      <c r="B30" s="273"/>
      <c r="C30" s="269"/>
      <c r="D30" s="270"/>
      <c r="E30" s="270"/>
      <c r="F30" s="294"/>
    </row>
    <row r="31" spans="1:6" x14ac:dyDescent="0.5">
      <c r="A31" s="286"/>
      <c r="B31" s="368" t="s">
        <v>491</v>
      </c>
      <c r="C31" s="368"/>
      <c r="D31" s="287"/>
      <c r="E31" s="288"/>
      <c r="F31" s="295"/>
    </row>
    <row r="32" spans="1:6" x14ac:dyDescent="0.5">
      <c r="A32" s="289"/>
      <c r="B32" s="369"/>
      <c r="C32" s="369"/>
      <c r="D32" s="290"/>
      <c r="E32" s="291"/>
      <c r="F32" s="295"/>
    </row>
    <row r="33" spans="1:6" x14ac:dyDescent="0.5">
      <c r="A33" s="268"/>
      <c r="B33" s="273"/>
      <c r="C33" s="269"/>
      <c r="D33" s="270"/>
      <c r="E33" s="270"/>
      <c r="F33" s="294"/>
    </row>
    <row r="34" spans="1:6" x14ac:dyDescent="0.5">
      <c r="A34" s="268"/>
      <c r="B34" s="273"/>
      <c r="C34" s="269"/>
      <c r="D34" s="270"/>
      <c r="E34" s="270"/>
      <c r="F34" s="294"/>
    </row>
    <row r="35" spans="1:6" x14ac:dyDescent="0.5">
      <c r="A35" s="268"/>
      <c r="B35" s="273"/>
      <c r="C35" s="269"/>
      <c r="D35" s="270"/>
      <c r="E35" s="270"/>
      <c r="F35" s="294"/>
    </row>
    <row r="36" spans="1:6" x14ac:dyDescent="0.5">
      <c r="A36" s="268"/>
      <c r="B36" s="273"/>
      <c r="C36" s="269"/>
      <c r="D36" s="270"/>
      <c r="E36" s="270"/>
      <c r="F36" s="294"/>
    </row>
    <row r="37" spans="1:6" x14ac:dyDescent="0.5">
      <c r="A37" s="268"/>
      <c r="B37" s="273"/>
      <c r="C37" s="269"/>
      <c r="D37" s="270"/>
      <c r="E37" s="270"/>
      <c r="F37" s="294"/>
    </row>
    <row r="38" spans="1:6" x14ac:dyDescent="0.5">
      <c r="A38" s="268"/>
      <c r="B38" s="273"/>
      <c r="C38" s="269"/>
      <c r="D38" s="270"/>
      <c r="E38" s="270"/>
      <c r="F38" s="294"/>
    </row>
    <row r="39" spans="1:6" x14ac:dyDescent="0.5">
      <c r="A39" s="268"/>
      <c r="B39" s="273"/>
      <c r="C39" s="269"/>
      <c r="D39" s="270"/>
      <c r="E39" s="270"/>
      <c r="F39" s="294"/>
    </row>
    <row r="40" spans="1:6" x14ac:dyDescent="0.5">
      <c r="A40" s="286"/>
      <c r="B40" s="368" t="s">
        <v>492</v>
      </c>
      <c r="C40" s="368"/>
      <c r="D40" s="287"/>
      <c r="E40" s="288"/>
      <c r="F40" s="295"/>
    </row>
    <row r="41" spans="1:6" x14ac:dyDescent="0.5">
      <c r="A41" s="289"/>
      <c r="B41" s="369"/>
      <c r="C41" s="369"/>
      <c r="D41" s="290"/>
      <c r="E41" s="291"/>
      <c r="F41" s="295"/>
    </row>
    <row r="42" spans="1:6" x14ac:dyDescent="0.5">
      <c r="A42" s="268"/>
      <c r="B42" s="273"/>
      <c r="C42" s="269"/>
      <c r="D42" s="270"/>
      <c r="E42" s="270"/>
      <c r="F42" s="294"/>
    </row>
    <row r="43" spans="1:6" x14ac:dyDescent="0.5">
      <c r="A43" s="268"/>
      <c r="B43" s="273"/>
      <c r="C43" s="269"/>
      <c r="D43" s="270"/>
      <c r="E43" s="270"/>
      <c r="F43" s="294"/>
    </row>
    <row r="44" spans="1:6" x14ac:dyDescent="0.5">
      <c r="A44" s="268"/>
      <c r="B44" s="273"/>
      <c r="C44" s="269"/>
      <c r="D44" s="270"/>
      <c r="E44" s="270"/>
      <c r="F44" s="294"/>
    </row>
    <row r="45" spans="1:6" x14ac:dyDescent="0.5">
      <c r="A45" s="268"/>
      <c r="B45" s="273"/>
      <c r="C45" s="269"/>
      <c r="D45" s="270"/>
      <c r="E45" s="270"/>
      <c r="F45" s="294"/>
    </row>
    <row r="46" spans="1:6" x14ac:dyDescent="0.5">
      <c r="A46" s="268"/>
      <c r="B46" s="273"/>
      <c r="C46" s="269"/>
      <c r="D46" s="270"/>
      <c r="E46" s="270"/>
      <c r="F46" s="294"/>
    </row>
    <row r="47" spans="1:6" x14ac:dyDescent="0.5">
      <c r="A47" s="268"/>
      <c r="B47" s="273"/>
      <c r="C47" s="269"/>
      <c r="D47" s="270"/>
      <c r="E47" s="270"/>
      <c r="F47" s="294"/>
    </row>
    <row r="48" spans="1:6" x14ac:dyDescent="0.5">
      <c r="A48" s="286"/>
      <c r="B48" s="368" t="s">
        <v>273</v>
      </c>
      <c r="C48" s="368"/>
      <c r="D48" s="287"/>
      <c r="E48" s="288"/>
      <c r="F48" s="295"/>
    </row>
    <row r="49" spans="1:6" x14ac:dyDescent="0.5">
      <c r="A49" s="289"/>
      <c r="B49" s="369"/>
      <c r="C49" s="369"/>
      <c r="D49" s="290"/>
      <c r="E49" s="291"/>
      <c r="F49" s="295"/>
    </row>
    <row r="50" spans="1:6" x14ac:dyDescent="0.5">
      <c r="A50" s="268"/>
      <c r="B50" s="273"/>
      <c r="C50" s="269"/>
      <c r="D50" s="270"/>
      <c r="E50" s="270"/>
      <c r="F50" s="294"/>
    </row>
    <row r="51" spans="1:6" x14ac:dyDescent="0.5">
      <c r="A51" s="268"/>
      <c r="B51" s="273"/>
      <c r="C51" s="269"/>
      <c r="D51" s="270"/>
      <c r="E51" s="270"/>
      <c r="F51" s="294"/>
    </row>
    <row r="52" spans="1:6" x14ac:dyDescent="0.5">
      <c r="A52" s="268"/>
      <c r="B52" s="273"/>
      <c r="C52" s="269"/>
      <c r="D52" s="270"/>
      <c r="E52" s="270"/>
      <c r="F52" s="294"/>
    </row>
    <row r="53" spans="1:6" x14ac:dyDescent="0.5">
      <c r="A53" s="268"/>
      <c r="B53" s="273"/>
      <c r="C53" s="269"/>
      <c r="D53" s="270"/>
      <c r="E53" s="270"/>
      <c r="F53" s="294"/>
    </row>
    <row r="54" spans="1:6" x14ac:dyDescent="0.5">
      <c r="A54" s="268"/>
      <c r="B54" s="273"/>
      <c r="C54" s="269"/>
      <c r="D54" s="270"/>
      <c r="E54" s="270"/>
      <c r="F54" s="294"/>
    </row>
    <row r="55" spans="1:6" x14ac:dyDescent="0.5">
      <c r="A55" s="268"/>
      <c r="B55" s="273"/>
      <c r="C55" s="269"/>
      <c r="D55" s="270"/>
      <c r="E55" s="270"/>
      <c r="F55" s="294"/>
    </row>
    <row r="56" spans="1:6" x14ac:dyDescent="0.5">
      <c r="A56" s="268"/>
      <c r="B56" s="273"/>
      <c r="C56" s="269"/>
      <c r="D56" s="270"/>
      <c r="E56" s="270"/>
      <c r="F56" s="294"/>
    </row>
    <row r="57" spans="1:6" x14ac:dyDescent="0.5">
      <c r="A57" s="286"/>
      <c r="B57" s="368" t="s">
        <v>173</v>
      </c>
      <c r="C57" s="368"/>
      <c r="D57" s="287"/>
      <c r="E57" s="288"/>
      <c r="F57" s="295"/>
    </row>
    <row r="58" spans="1:6" x14ac:dyDescent="0.5">
      <c r="A58" s="289"/>
      <c r="B58" s="369"/>
      <c r="C58" s="369"/>
      <c r="D58" s="290"/>
      <c r="E58" s="291"/>
      <c r="F58" s="295"/>
    </row>
    <row r="59" spans="1:6" x14ac:dyDescent="0.5">
      <c r="A59" s="268"/>
      <c r="B59" s="273"/>
      <c r="C59" s="269"/>
      <c r="D59" s="270"/>
      <c r="E59" s="270"/>
      <c r="F59" s="294"/>
    </row>
    <row r="60" spans="1:6" x14ac:dyDescent="0.5">
      <c r="A60" s="268"/>
      <c r="B60" s="273"/>
      <c r="C60" s="269"/>
      <c r="D60" s="270"/>
      <c r="E60" s="270"/>
      <c r="F60" s="294"/>
    </row>
    <row r="61" spans="1:6" x14ac:dyDescent="0.5">
      <c r="A61" s="268"/>
      <c r="B61" s="273"/>
      <c r="C61" s="269"/>
      <c r="D61" s="270"/>
      <c r="E61" s="270"/>
      <c r="F61" s="294"/>
    </row>
    <row r="62" spans="1:6" x14ac:dyDescent="0.5">
      <c r="A62" s="268"/>
      <c r="B62" s="273"/>
      <c r="C62" s="269"/>
      <c r="D62" s="270"/>
      <c r="E62" s="270"/>
      <c r="F62" s="294"/>
    </row>
    <row r="63" spans="1:6" x14ac:dyDescent="0.5">
      <c r="A63" s="268"/>
      <c r="B63" s="273"/>
      <c r="C63" s="269"/>
      <c r="D63" s="270"/>
      <c r="E63" s="270"/>
      <c r="F63" s="294"/>
    </row>
    <row r="64" spans="1:6" x14ac:dyDescent="0.5">
      <c r="A64" s="268"/>
      <c r="B64" s="273"/>
      <c r="C64" s="269"/>
      <c r="D64" s="270"/>
      <c r="E64" s="270"/>
      <c r="F64" s="294"/>
    </row>
    <row r="65" spans="1:6" x14ac:dyDescent="0.5">
      <c r="A65" s="268"/>
      <c r="B65" s="273"/>
      <c r="C65" s="269"/>
      <c r="D65" s="270"/>
      <c r="E65" s="270"/>
      <c r="F65" s="294"/>
    </row>
    <row r="66" spans="1:6" x14ac:dyDescent="0.5">
      <c r="A66" s="286"/>
      <c r="B66" s="368" t="s">
        <v>493</v>
      </c>
      <c r="C66" s="368"/>
      <c r="D66" s="287"/>
      <c r="E66" s="288"/>
      <c r="F66" s="295"/>
    </row>
    <row r="67" spans="1:6" x14ac:dyDescent="0.5">
      <c r="A67" s="289"/>
      <c r="B67" s="369"/>
      <c r="C67" s="369"/>
      <c r="D67" s="290"/>
      <c r="E67" s="291"/>
      <c r="F67" s="295"/>
    </row>
    <row r="68" spans="1:6" x14ac:dyDescent="0.5">
      <c r="A68" s="268"/>
      <c r="B68" s="273"/>
      <c r="C68" s="269"/>
      <c r="D68" s="270"/>
      <c r="E68" s="270"/>
      <c r="F68" s="294"/>
    </row>
    <row r="69" spans="1:6" x14ac:dyDescent="0.5">
      <c r="A69" s="268"/>
      <c r="B69" s="273"/>
      <c r="C69" s="269"/>
      <c r="D69" s="270"/>
      <c r="E69" s="270"/>
      <c r="F69" s="294"/>
    </row>
    <row r="70" spans="1:6" x14ac:dyDescent="0.5">
      <c r="A70" s="268"/>
      <c r="B70" s="273"/>
      <c r="C70" s="269"/>
      <c r="D70" s="270"/>
      <c r="E70" s="270"/>
      <c r="F70" s="294"/>
    </row>
    <row r="71" spans="1:6" x14ac:dyDescent="0.5">
      <c r="A71" s="268"/>
      <c r="B71" s="273"/>
      <c r="C71" s="269"/>
      <c r="D71" s="270"/>
      <c r="E71" s="270"/>
      <c r="F71" s="294"/>
    </row>
    <row r="72" spans="1:6" x14ac:dyDescent="0.5">
      <c r="A72" s="268"/>
      <c r="B72" s="273"/>
      <c r="C72" s="269"/>
      <c r="D72" s="270"/>
      <c r="E72" s="270"/>
      <c r="F72" s="294"/>
    </row>
    <row r="73" spans="1:6" x14ac:dyDescent="0.5">
      <c r="A73" s="268"/>
      <c r="B73" s="273"/>
      <c r="C73" s="269"/>
      <c r="D73" s="270"/>
      <c r="E73" s="270"/>
      <c r="F73" s="294"/>
    </row>
    <row r="74" spans="1:6" x14ac:dyDescent="0.5">
      <c r="A74" s="268"/>
      <c r="B74" s="273"/>
      <c r="C74" s="269"/>
      <c r="D74" s="270"/>
      <c r="E74" s="270"/>
      <c r="F74" s="294"/>
    </row>
    <row r="75" spans="1:6" x14ac:dyDescent="0.5">
      <c r="A75" s="268"/>
      <c r="B75" s="273"/>
      <c r="C75" s="269"/>
      <c r="D75" s="270"/>
      <c r="E75" s="270"/>
      <c r="F75" s="294"/>
    </row>
    <row r="76" spans="1:6" x14ac:dyDescent="0.5">
      <c r="A76" s="286"/>
      <c r="B76" s="368" t="s">
        <v>300</v>
      </c>
      <c r="C76" s="368"/>
      <c r="D76" s="287"/>
      <c r="E76" s="288"/>
      <c r="F76" s="295"/>
    </row>
    <row r="77" spans="1:6" x14ac:dyDescent="0.5">
      <c r="A77" s="289"/>
      <c r="B77" s="369"/>
      <c r="C77" s="369"/>
      <c r="D77" s="290"/>
      <c r="E77" s="291"/>
      <c r="F77" s="295"/>
    </row>
    <row r="78" spans="1:6" x14ac:dyDescent="0.5">
      <c r="A78" s="268"/>
      <c r="B78" s="273"/>
      <c r="C78" s="269"/>
      <c r="D78" s="270"/>
      <c r="E78" s="270"/>
      <c r="F78" s="294"/>
    </row>
    <row r="79" spans="1:6" x14ac:dyDescent="0.5">
      <c r="A79" s="268"/>
      <c r="B79" s="273"/>
      <c r="C79" s="269"/>
      <c r="D79" s="270"/>
      <c r="E79" s="270"/>
      <c r="F79" s="294"/>
    </row>
    <row r="80" spans="1:6" x14ac:dyDescent="0.5">
      <c r="A80" s="268"/>
      <c r="B80" s="273"/>
      <c r="C80" s="269"/>
      <c r="D80" s="270"/>
      <c r="E80" s="270"/>
      <c r="F80" s="294"/>
    </row>
    <row r="81" spans="1:6" x14ac:dyDescent="0.5">
      <c r="A81" s="268"/>
      <c r="B81" s="273"/>
      <c r="C81" s="269"/>
      <c r="D81" s="270"/>
      <c r="E81" s="270"/>
      <c r="F81" s="294"/>
    </row>
    <row r="82" spans="1:6" x14ac:dyDescent="0.5">
      <c r="A82" s="268"/>
      <c r="B82" s="273"/>
      <c r="C82" s="269"/>
      <c r="D82" s="270"/>
      <c r="E82" s="270"/>
      <c r="F82" s="294"/>
    </row>
    <row r="83" spans="1:6" x14ac:dyDescent="0.5">
      <c r="A83" s="268"/>
      <c r="B83" s="273"/>
      <c r="C83" s="269"/>
      <c r="D83" s="270"/>
      <c r="E83" s="270"/>
      <c r="F83" s="294"/>
    </row>
    <row r="84" spans="1:6" x14ac:dyDescent="0.5">
      <c r="A84" s="286"/>
      <c r="B84" s="368" t="s">
        <v>269</v>
      </c>
      <c r="C84" s="368"/>
      <c r="D84" s="287"/>
      <c r="E84" s="288"/>
      <c r="F84" s="295"/>
    </row>
    <row r="85" spans="1:6" x14ac:dyDescent="0.5">
      <c r="A85" s="289"/>
      <c r="B85" s="369"/>
      <c r="C85" s="369"/>
      <c r="D85" s="290"/>
      <c r="E85" s="291"/>
      <c r="F85" s="295"/>
    </row>
    <row r="86" spans="1:6" x14ac:dyDescent="0.5">
      <c r="A86" s="268"/>
      <c r="B86" s="273"/>
      <c r="C86" s="269"/>
      <c r="D86" s="270"/>
      <c r="E86" s="270"/>
      <c r="F86" s="294"/>
    </row>
    <row r="87" spans="1:6" x14ac:dyDescent="0.5">
      <c r="A87" s="268"/>
      <c r="B87" s="273"/>
      <c r="C87" s="269"/>
      <c r="D87" s="270"/>
      <c r="E87" s="270"/>
      <c r="F87" s="294"/>
    </row>
    <row r="88" spans="1:6" x14ac:dyDescent="0.5">
      <c r="A88" s="268"/>
      <c r="B88" s="273"/>
      <c r="C88" s="269"/>
      <c r="D88" s="270"/>
      <c r="E88" s="270"/>
      <c r="F88" s="294"/>
    </row>
    <row r="89" spans="1:6" x14ac:dyDescent="0.5">
      <c r="A89" s="268"/>
      <c r="B89" s="273"/>
      <c r="C89" s="269"/>
      <c r="D89" s="270"/>
      <c r="E89" s="270"/>
      <c r="F89" s="294"/>
    </row>
    <row r="90" spans="1:6" x14ac:dyDescent="0.5">
      <c r="A90" s="268"/>
      <c r="B90" s="273"/>
      <c r="C90" s="269"/>
      <c r="D90" s="270"/>
      <c r="E90" s="270"/>
      <c r="F90" s="294"/>
    </row>
    <row r="91" spans="1:6" x14ac:dyDescent="0.5">
      <c r="A91" s="268"/>
      <c r="B91" s="273"/>
      <c r="C91" s="269"/>
      <c r="D91" s="270"/>
      <c r="E91" s="270"/>
      <c r="F91" s="294"/>
    </row>
    <row r="92" spans="1:6" x14ac:dyDescent="0.5">
      <c r="A92" s="268"/>
      <c r="B92" s="273"/>
      <c r="C92" s="269"/>
      <c r="D92" s="270"/>
      <c r="E92" s="270"/>
      <c r="F92" s="294"/>
    </row>
    <row r="93" spans="1:6" x14ac:dyDescent="0.5">
      <c r="A93" s="286"/>
      <c r="B93" s="368" t="s">
        <v>494</v>
      </c>
      <c r="C93" s="368"/>
      <c r="D93" s="287"/>
      <c r="E93" s="288"/>
      <c r="F93" s="295"/>
    </row>
    <row r="94" spans="1:6" x14ac:dyDescent="0.5">
      <c r="A94" s="289"/>
      <c r="B94" s="369"/>
      <c r="C94" s="369"/>
      <c r="D94" s="290"/>
      <c r="E94" s="291"/>
      <c r="F94" s="295"/>
    </row>
    <row r="95" spans="1:6" x14ac:dyDescent="0.5">
      <c r="A95" s="268"/>
      <c r="B95" s="273"/>
      <c r="C95" s="269"/>
      <c r="D95" s="270"/>
      <c r="E95" s="270"/>
      <c r="F95" s="294"/>
    </row>
    <row r="96" spans="1:6" x14ac:dyDescent="0.5">
      <c r="A96" s="268"/>
      <c r="B96" s="273"/>
      <c r="C96" s="269"/>
      <c r="D96" s="270"/>
      <c r="E96" s="270"/>
      <c r="F96" s="294"/>
    </row>
    <row r="97" spans="1:6" x14ac:dyDescent="0.5">
      <c r="A97" s="268"/>
      <c r="B97" s="273"/>
      <c r="C97" s="269"/>
      <c r="D97" s="270"/>
      <c r="E97" s="270"/>
      <c r="F97" s="294"/>
    </row>
    <row r="98" spans="1:6" x14ac:dyDescent="0.5">
      <c r="A98" s="268"/>
      <c r="B98" s="273"/>
      <c r="C98" s="269"/>
      <c r="D98" s="270"/>
      <c r="E98" s="270"/>
      <c r="F98" s="294"/>
    </row>
    <row r="99" spans="1:6" x14ac:dyDescent="0.5">
      <c r="A99" s="268"/>
      <c r="B99" s="273"/>
      <c r="C99" s="269"/>
      <c r="D99" s="270"/>
      <c r="E99" s="270"/>
      <c r="F99" s="294"/>
    </row>
    <row r="100" spans="1:6" x14ac:dyDescent="0.5">
      <c r="A100" s="268"/>
      <c r="B100" s="273"/>
      <c r="C100" s="269"/>
      <c r="D100" s="270"/>
      <c r="E100" s="270"/>
      <c r="F100" s="294"/>
    </row>
    <row r="101" spans="1:6" x14ac:dyDescent="0.5">
      <c r="A101" s="268"/>
      <c r="B101" s="273"/>
      <c r="C101" s="269"/>
      <c r="D101" s="270"/>
      <c r="E101" s="270"/>
      <c r="F101" s="294"/>
    </row>
    <row r="102" spans="1:6" x14ac:dyDescent="0.5">
      <c r="A102" s="286"/>
      <c r="B102" s="368" t="s">
        <v>314</v>
      </c>
      <c r="C102" s="368"/>
      <c r="D102" s="287"/>
      <c r="E102" s="288"/>
      <c r="F102" s="295"/>
    </row>
    <row r="103" spans="1:6" x14ac:dyDescent="0.5">
      <c r="A103" s="289"/>
      <c r="B103" s="369"/>
      <c r="C103" s="369"/>
      <c r="D103" s="290"/>
      <c r="E103" s="291"/>
      <c r="F103" s="295"/>
    </row>
    <row r="104" spans="1:6" x14ac:dyDescent="0.5">
      <c r="A104" s="268"/>
      <c r="B104" s="273"/>
      <c r="C104" s="269"/>
      <c r="D104" s="270"/>
      <c r="E104" s="270"/>
      <c r="F104" s="294"/>
    </row>
    <row r="105" spans="1:6" x14ac:dyDescent="0.5">
      <c r="A105" s="268"/>
      <c r="B105" s="273"/>
      <c r="C105" s="269"/>
      <c r="D105" s="270"/>
      <c r="E105" s="270"/>
      <c r="F105" s="294"/>
    </row>
    <row r="106" spans="1:6" x14ac:dyDescent="0.5">
      <c r="A106" s="268"/>
      <c r="B106" s="273"/>
      <c r="C106" s="269"/>
      <c r="D106" s="270"/>
      <c r="E106" s="270"/>
      <c r="F106" s="294"/>
    </row>
    <row r="107" spans="1:6" x14ac:dyDescent="0.5">
      <c r="A107" s="268"/>
      <c r="B107" s="273"/>
      <c r="C107" s="269"/>
      <c r="D107" s="270"/>
      <c r="E107" s="270"/>
      <c r="F107" s="294"/>
    </row>
    <row r="108" spans="1:6" x14ac:dyDescent="0.5">
      <c r="A108" s="268"/>
      <c r="B108" s="273"/>
      <c r="C108" s="269"/>
      <c r="D108" s="270"/>
      <c r="E108" s="270"/>
      <c r="F108" s="294"/>
    </row>
    <row r="109" spans="1:6" x14ac:dyDescent="0.5">
      <c r="A109" s="268"/>
      <c r="B109" s="273"/>
      <c r="C109" s="269"/>
      <c r="D109" s="270"/>
      <c r="E109" s="270"/>
      <c r="F109" s="294"/>
    </row>
    <row r="110" spans="1:6" x14ac:dyDescent="0.5">
      <c r="A110" s="268"/>
      <c r="B110" s="273"/>
      <c r="C110" s="269"/>
      <c r="D110" s="270"/>
      <c r="E110" s="270"/>
      <c r="F110" s="294"/>
    </row>
    <row r="111" spans="1:6" x14ac:dyDescent="0.5">
      <c r="A111" s="286"/>
      <c r="B111" s="368" t="s">
        <v>303</v>
      </c>
      <c r="C111" s="368"/>
      <c r="D111" s="287"/>
      <c r="E111" s="288"/>
      <c r="F111" s="295"/>
    </row>
    <row r="112" spans="1:6" x14ac:dyDescent="0.5">
      <c r="A112" s="289"/>
      <c r="B112" s="369"/>
      <c r="C112" s="369"/>
      <c r="D112" s="290"/>
      <c r="E112" s="291"/>
      <c r="F112" s="295"/>
    </row>
    <row r="113" spans="1:6" x14ac:dyDescent="0.5">
      <c r="A113" s="268"/>
      <c r="B113" s="273"/>
      <c r="C113" s="269"/>
      <c r="D113" s="270"/>
      <c r="E113" s="270"/>
      <c r="F113" s="294"/>
    </row>
    <row r="114" spans="1:6" x14ac:dyDescent="0.5">
      <c r="A114" s="268"/>
      <c r="B114" s="273"/>
      <c r="C114" s="269"/>
      <c r="D114" s="270"/>
      <c r="E114" s="270"/>
      <c r="F114" s="294"/>
    </row>
    <row r="115" spans="1:6" x14ac:dyDescent="0.5">
      <c r="A115" s="268"/>
      <c r="B115" s="273"/>
      <c r="C115" s="269"/>
      <c r="D115" s="270"/>
      <c r="E115" s="270"/>
      <c r="F115" s="294"/>
    </row>
    <row r="116" spans="1:6" x14ac:dyDescent="0.5">
      <c r="A116" s="268"/>
      <c r="B116" s="273"/>
      <c r="C116" s="269"/>
      <c r="D116" s="270"/>
      <c r="E116" s="270"/>
      <c r="F116" s="294"/>
    </row>
    <row r="117" spans="1:6" x14ac:dyDescent="0.5">
      <c r="A117" s="268"/>
      <c r="B117" s="273"/>
      <c r="C117" s="269"/>
      <c r="D117" s="270"/>
      <c r="E117" s="270"/>
      <c r="F117" s="294"/>
    </row>
    <row r="118" spans="1:6" x14ac:dyDescent="0.5">
      <c r="A118" s="268"/>
      <c r="B118" s="273"/>
      <c r="C118" s="269"/>
      <c r="D118" s="270"/>
      <c r="E118" s="270"/>
      <c r="F118" s="294"/>
    </row>
    <row r="119" spans="1:6" x14ac:dyDescent="0.5">
      <c r="A119" s="286"/>
      <c r="B119" s="368" t="s">
        <v>496</v>
      </c>
      <c r="C119" s="368"/>
      <c r="D119" s="287"/>
      <c r="E119" s="288"/>
      <c r="F119" s="295"/>
    </row>
    <row r="120" spans="1:6" x14ac:dyDescent="0.5">
      <c r="A120" s="289"/>
      <c r="B120" s="369"/>
      <c r="C120" s="369"/>
      <c r="D120" s="290"/>
      <c r="E120" s="291"/>
      <c r="F120" s="295"/>
    </row>
    <row r="121" spans="1:6" x14ac:dyDescent="0.5">
      <c r="A121" s="268"/>
      <c r="B121" s="273"/>
      <c r="C121" s="269"/>
      <c r="D121" s="270"/>
      <c r="E121" s="270"/>
      <c r="F121" s="294"/>
    </row>
    <row r="122" spans="1:6" x14ac:dyDescent="0.5">
      <c r="A122" s="268"/>
      <c r="B122" s="273"/>
      <c r="C122" s="269"/>
      <c r="D122" s="270"/>
      <c r="E122" s="270"/>
      <c r="F122" s="294"/>
    </row>
    <row r="123" spans="1:6" x14ac:dyDescent="0.5">
      <c r="A123" s="268"/>
      <c r="B123" s="273"/>
      <c r="C123" s="269"/>
      <c r="D123" s="270"/>
      <c r="E123" s="270"/>
      <c r="F123" s="294"/>
    </row>
    <row r="124" spans="1:6" x14ac:dyDescent="0.5">
      <c r="A124" s="268"/>
      <c r="B124" s="273"/>
      <c r="C124" s="269"/>
      <c r="D124" s="270"/>
      <c r="E124" s="270"/>
      <c r="F124" s="294"/>
    </row>
    <row r="125" spans="1:6" x14ac:dyDescent="0.5">
      <c r="A125" s="268"/>
      <c r="B125" s="273"/>
      <c r="C125" s="269"/>
      <c r="D125" s="270"/>
      <c r="E125" s="270"/>
      <c r="F125" s="294"/>
    </row>
    <row r="126" spans="1:6" x14ac:dyDescent="0.5">
      <c r="A126" s="268"/>
      <c r="B126" s="273"/>
      <c r="C126" s="269"/>
      <c r="D126" s="270"/>
      <c r="E126" s="270"/>
      <c r="F126" s="294"/>
    </row>
    <row r="127" spans="1:6" x14ac:dyDescent="0.5">
      <c r="A127" s="286"/>
      <c r="B127" s="368" t="s">
        <v>497</v>
      </c>
      <c r="C127" s="368"/>
      <c r="D127" s="287"/>
      <c r="E127" s="288"/>
      <c r="F127" s="295"/>
    </row>
    <row r="128" spans="1:6" x14ac:dyDescent="0.5">
      <c r="A128" s="289"/>
      <c r="B128" s="369"/>
      <c r="C128" s="369"/>
      <c r="D128" s="290"/>
      <c r="E128" s="291"/>
      <c r="F128" s="295"/>
    </row>
    <row r="129" spans="1:6" x14ac:dyDescent="0.5">
      <c r="A129" s="268"/>
      <c r="B129" s="273"/>
      <c r="C129" s="269"/>
      <c r="D129" s="270"/>
      <c r="E129" s="270"/>
      <c r="F129" s="294"/>
    </row>
    <row r="130" spans="1:6" x14ac:dyDescent="0.5">
      <c r="A130" s="268"/>
      <c r="B130" s="273"/>
      <c r="C130" s="269"/>
      <c r="D130" s="270"/>
      <c r="E130" s="270"/>
      <c r="F130" s="294"/>
    </row>
    <row r="131" spans="1:6" x14ac:dyDescent="0.5">
      <c r="A131" s="268"/>
      <c r="B131" s="273"/>
      <c r="C131" s="269"/>
      <c r="D131" s="270"/>
      <c r="E131" s="270"/>
      <c r="F131" s="294"/>
    </row>
    <row r="132" spans="1:6" x14ac:dyDescent="0.5">
      <c r="A132" s="268"/>
      <c r="B132" s="273"/>
      <c r="C132" s="269"/>
      <c r="D132" s="270"/>
      <c r="E132" s="270"/>
      <c r="F132" s="294"/>
    </row>
    <row r="133" spans="1:6" x14ac:dyDescent="0.5">
      <c r="A133" s="268"/>
      <c r="B133" s="273"/>
      <c r="C133" s="269"/>
      <c r="D133" s="270"/>
      <c r="E133" s="270"/>
      <c r="F133" s="294"/>
    </row>
    <row r="134" spans="1:6" x14ac:dyDescent="0.5">
      <c r="A134" s="268"/>
      <c r="B134" s="273"/>
      <c r="C134" s="269"/>
      <c r="D134" s="270"/>
      <c r="E134" s="270"/>
      <c r="F134" s="294"/>
    </row>
    <row r="135" spans="1:6" x14ac:dyDescent="0.5">
      <c r="A135" s="268"/>
      <c r="B135" s="273"/>
      <c r="C135" s="269"/>
      <c r="D135" s="270"/>
      <c r="E135" s="270"/>
      <c r="F135" s="294"/>
    </row>
    <row r="136" spans="1:6" x14ac:dyDescent="0.5">
      <c r="A136" s="286"/>
      <c r="B136" s="368" t="s">
        <v>495</v>
      </c>
      <c r="C136" s="368"/>
      <c r="D136" s="287"/>
      <c r="E136" s="288"/>
      <c r="F136" s="295"/>
    </row>
    <row r="137" spans="1:6" x14ac:dyDescent="0.5">
      <c r="A137" s="289"/>
      <c r="B137" s="369"/>
      <c r="C137" s="369"/>
      <c r="D137" s="290"/>
      <c r="E137" s="291"/>
      <c r="F137" s="295"/>
    </row>
    <row r="138" spans="1:6" x14ac:dyDescent="0.5">
      <c r="A138" s="268"/>
      <c r="B138" s="273"/>
      <c r="C138" s="269"/>
      <c r="D138" s="270"/>
      <c r="E138" s="270"/>
      <c r="F138" s="294"/>
    </row>
    <row r="139" spans="1:6" x14ac:dyDescent="0.5">
      <c r="A139" s="268"/>
      <c r="B139" s="273"/>
      <c r="C139" s="269"/>
      <c r="D139" s="270"/>
      <c r="E139" s="270"/>
      <c r="F139" s="294"/>
    </row>
    <row r="140" spans="1:6" x14ac:dyDescent="0.5">
      <c r="A140" s="268"/>
      <c r="B140" s="273"/>
      <c r="C140" s="269"/>
      <c r="D140" s="270"/>
      <c r="E140" s="270"/>
      <c r="F140" s="294"/>
    </row>
    <row r="141" spans="1:6" x14ac:dyDescent="0.5">
      <c r="A141" s="268"/>
      <c r="B141" s="273"/>
      <c r="C141" s="269"/>
      <c r="D141" s="270"/>
      <c r="E141" s="270"/>
      <c r="F141" s="294"/>
    </row>
    <row r="142" spans="1:6" x14ac:dyDescent="0.5">
      <c r="A142" s="268"/>
      <c r="B142" s="273"/>
      <c r="C142" s="269"/>
      <c r="D142" s="270"/>
      <c r="E142" s="270"/>
      <c r="F142" s="294"/>
    </row>
    <row r="143" spans="1:6" x14ac:dyDescent="0.5">
      <c r="A143" s="268"/>
      <c r="B143" s="273"/>
      <c r="C143" s="269"/>
      <c r="D143" s="270"/>
      <c r="E143" s="270"/>
      <c r="F143" s="294"/>
    </row>
    <row r="144" spans="1:6" x14ac:dyDescent="0.5">
      <c r="A144" s="268"/>
      <c r="B144" s="273"/>
      <c r="C144" s="269"/>
      <c r="D144" s="270"/>
      <c r="E144" s="270"/>
      <c r="F144" s="294"/>
    </row>
    <row r="145" spans="1:6" x14ac:dyDescent="0.5">
      <c r="A145" s="286"/>
      <c r="B145" s="368" t="s">
        <v>498</v>
      </c>
      <c r="C145" s="368"/>
      <c r="D145" s="287"/>
      <c r="E145" s="288"/>
      <c r="F145" s="295"/>
    </row>
    <row r="146" spans="1:6" x14ac:dyDescent="0.5">
      <c r="A146" s="289"/>
      <c r="B146" s="369"/>
      <c r="C146" s="369"/>
      <c r="D146" s="290"/>
      <c r="E146" s="291"/>
      <c r="F146" s="295"/>
    </row>
    <row r="147" spans="1:6" x14ac:dyDescent="0.5">
      <c r="A147" s="268"/>
      <c r="B147" s="273"/>
      <c r="C147" s="269"/>
      <c r="D147" s="270"/>
      <c r="E147" s="270"/>
      <c r="F147" s="294"/>
    </row>
    <row r="148" spans="1:6" x14ac:dyDescent="0.5">
      <c r="A148" s="268"/>
      <c r="B148" s="273"/>
      <c r="C148" s="269"/>
      <c r="D148" s="270"/>
      <c r="E148" s="270"/>
      <c r="F148" s="294"/>
    </row>
    <row r="149" spans="1:6" x14ac:dyDescent="0.5">
      <c r="A149" s="268"/>
      <c r="B149" s="273"/>
      <c r="C149" s="269"/>
      <c r="D149" s="270"/>
      <c r="E149" s="270"/>
      <c r="F149" s="294"/>
    </row>
    <row r="150" spans="1:6" x14ac:dyDescent="0.5">
      <c r="A150" s="268"/>
      <c r="B150" s="273"/>
      <c r="C150" s="269"/>
      <c r="D150" s="270"/>
      <c r="E150" s="270"/>
      <c r="F150" s="294"/>
    </row>
    <row r="151" spans="1:6" x14ac:dyDescent="0.5">
      <c r="A151" s="363" t="s">
        <v>57</v>
      </c>
      <c r="B151" s="364"/>
      <c r="C151" s="365"/>
      <c r="D151" s="271">
        <f>SUM(D3:D150)</f>
        <v>0</v>
      </c>
      <c r="E151" s="271">
        <f>SUM(E3:E150)</f>
        <v>152</v>
      </c>
      <c r="F151" s="296"/>
    </row>
    <row r="152" spans="1:6" ht="19" customHeight="1" x14ac:dyDescent="0.5">
      <c r="A152" s="361" t="s">
        <v>484</v>
      </c>
      <c r="B152" s="362"/>
      <c r="C152" s="360"/>
      <c r="D152" s="359">
        <f>D151+E151</f>
        <v>152</v>
      </c>
      <c r="E152" s="360"/>
      <c r="F152" s="297"/>
    </row>
  </sheetData>
  <mergeCells count="21">
    <mergeCell ref="B102:C103"/>
    <mergeCell ref="B111:C112"/>
    <mergeCell ref="B119:C120"/>
    <mergeCell ref="B127:C128"/>
    <mergeCell ref="B136:C137"/>
    <mergeCell ref="D152:E152"/>
    <mergeCell ref="A152:C152"/>
    <mergeCell ref="A151:C151"/>
    <mergeCell ref="A1:C1"/>
    <mergeCell ref="D1:E1"/>
    <mergeCell ref="B14:C15"/>
    <mergeCell ref="B23:C24"/>
    <mergeCell ref="B31:C32"/>
    <mergeCell ref="B40:C41"/>
    <mergeCell ref="B48:C49"/>
    <mergeCell ref="B57:C58"/>
    <mergeCell ref="B66:C67"/>
    <mergeCell ref="B76:C77"/>
    <mergeCell ref="B84:C85"/>
    <mergeCell ref="B93:C94"/>
    <mergeCell ref="B145:C14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D940-4DD8-43C1-AE6C-3D4EA926C234}">
  <dimension ref="C1:H6"/>
  <sheetViews>
    <sheetView zoomScale="205" zoomScaleNormal="205" workbookViewId="0">
      <selection activeCell="H8" sqref="H8"/>
    </sheetView>
  </sheetViews>
  <sheetFormatPr defaultRowHeight="14.35" x14ac:dyDescent="0.5"/>
  <cols>
    <col min="4" max="8" width="8.9375" style="70"/>
  </cols>
  <sheetData>
    <row r="1" spans="3:8" x14ac:dyDescent="0.5">
      <c r="D1" s="70">
        <v>1350000</v>
      </c>
      <c r="E1" s="70">
        <f>D1/2</f>
        <v>675000</v>
      </c>
      <c r="F1" s="175">
        <f>E1-135000</f>
        <v>540000</v>
      </c>
    </row>
    <row r="2" spans="3:8" x14ac:dyDescent="0.5">
      <c r="C2" s="298"/>
      <c r="D2" s="299"/>
      <c r="E2" s="299"/>
      <c r="F2" s="299"/>
      <c r="G2" s="299" t="s">
        <v>504</v>
      </c>
      <c r="H2" s="299" t="s">
        <v>505</v>
      </c>
    </row>
    <row r="3" spans="3:8" x14ac:dyDescent="0.5">
      <c r="C3" t="s">
        <v>502</v>
      </c>
      <c r="D3" s="185">
        <v>4</v>
      </c>
      <c r="E3" s="185">
        <v>128000</v>
      </c>
      <c r="F3" s="185">
        <v>54000</v>
      </c>
      <c r="G3" s="185">
        <f>E3*D3</f>
        <v>512000</v>
      </c>
      <c r="H3" s="185">
        <f>F3*D3</f>
        <v>216000</v>
      </c>
    </row>
    <row r="4" spans="3:8" x14ac:dyDescent="0.5">
      <c r="C4" t="s">
        <v>503</v>
      </c>
      <c r="D4" s="185">
        <v>1</v>
      </c>
      <c r="E4" s="185">
        <v>54400</v>
      </c>
      <c r="F4" s="185">
        <v>24000</v>
      </c>
      <c r="G4" s="185">
        <f>E4*D4</f>
        <v>54400</v>
      </c>
      <c r="H4" s="185">
        <f>F4*D4</f>
        <v>24000</v>
      </c>
    </row>
    <row r="5" spans="3:8" x14ac:dyDescent="0.5">
      <c r="D5" s="185"/>
      <c r="E5" s="185"/>
      <c r="F5" s="185"/>
      <c r="G5" s="185"/>
      <c r="H5" s="185"/>
    </row>
    <row r="6" spans="3:8" x14ac:dyDescent="0.5">
      <c r="D6" s="185"/>
      <c r="E6" s="185"/>
      <c r="F6" s="185"/>
      <c r="G6" s="185">
        <f>SUM(G3:G5)</f>
        <v>566400</v>
      </c>
      <c r="H6" s="185">
        <f>SUM(H3:H5)</f>
        <v>240000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5" zoomScale="130" zoomScaleNormal="130" workbookViewId="0">
      <selection activeCell="H83" sqref="H83"/>
    </sheetView>
  </sheetViews>
  <sheetFormatPr defaultRowHeight="14.35" x14ac:dyDescent="0.5"/>
  <cols>
    <col min="1" max="1" width="4.52734375" style="78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303" t="s">
        <v>101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44108</v>
      </c>
      <c r="C4" s="1" t="s">
        <v>94</v>
      </c>
      <c r="D4" s="40">
        <v>15000</v>
      </c>
      <c r="E4" s="38"/>
      <c r="F4" s="72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2">
        <v>2</v>
      </c>
      <c r="B5" s="39">
        <v>44111</v>
      </c>
      <c r="C5" s="1" t="s">
        <v>164</v>
      </c>
      <c r="D5" s="40">
        <v>225000</v>
      </c>
      <c r="E5" s="38"/>
      <c r="F5" s="72">
        <v>2</v>
      </c>
      <c r="G5" s="39">
        <v>44110</v>
      </c>
      <c r="H5" s="1" t="s">
        <v>102</v>
      </c>
      <c r="I5" s="40">
        <v>255000</v>
      </c>
      <c r="J5" s="8" t="s">
        <v>340</v>
      </c>
      <c r="K5" s="8">
        <v>255000</v>
      </c>
      <c r="L5" s="191">
        <v>44198</v>
      </c>
      <c r="M5" s="8"/>
    </row>
    <row r="6" spans="1:13" x14ac:dyDescent="0.5">
      <c r="A6" s="72">
        <v>3</v>
      </c>
      <c r="B6" s="39">
        <v>44112</v>
      </c>
      <c r="C6" s="1" t="s">
        <v>110</v>
      </c>
      <c r="D6" s="40">
        <v>75000</v>
      </c>
      <c r="E6" s="38"/>
      <c r="F6" s="72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2">
        <v>4</v>
      </c>
      <c r="B7" s="39">
        <v>44131</v>
      </c>
      <c r="C7" s="1" t="s">
        <v>131</v>
      </c>
      <c r="D7" s="40">
        <v>50000</v>
      </c>
      <c r="E7" s="38"/>
      <c r="F7" s="72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2">
        <v>5</v>
      </c>
      <c r="B8" s="39">
        <v>44132</v>
      </c>
      <c r="C8" s="1" t="s">
        <v>127</v>
      </c>
      <c r="D8" s="40">
        <v>3000</v>
      </c>
      <c r="E8" s="38"/>
      <c r="F8" s="72"/>
      <c r="G8" s="39"/>
      <c r="H8" s="1"/>
      <c r="I8" s="40"/>
      <c r="J8" s="8"/>
      <c r="K8" s="8"/>
      <c r="L8" s="8"/>
      <c r="M8" s="8"/>
    </row>
    <row r="9" spans="1:13" x14ac:dyDescent="0.5">
      <c r="A9" s="72">
        <v>6</v>
      </c>
      <c r="B9" s="39">
        <v>44133</v>
      </c>
      <c r="C9" s="1" t="s">
        <v>130</v>
      </c>
      <c r="D9" s="40">
        <v>3000</v>
      </c>
      <c r="E9" s="38"/>
      <c r="F9" s="72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2"/>
      <c r="B10" s="94"/>
      <c r="C10" s="94"/>
      <c r="D10" s="95"/>
      <c r="E10" s="38"/>
      <c r="F10" s="92"/>
      <c r="G10" s="93"/>
      <c r="H10" s="94"/>
      <c r="I10" s="95"/>
      <c r="J10" s="8"/>
      <c r="K10" s="8"/>
      <c r="L10" s="8"/>
      <c r="M10" s="8"/>
    </row>
    <row r="11" spans="1:13" ht="20.100000000000001" customHeight="1" x14ac:dyDescent="0.5">
      <c r="A11" s="309" t="s">
        <v>106</v>
      </c>
      <c r="B11" s="310"/>
      <c r="C11" s="310"/>
      <c r="D11" s="44">
        <f>SUM(D4:D10)</f>
        <v>371000</v>
      </c>
      <c r="E11" s="50"/>
      <c r="F11" s="309" t="s">
        <v>105</v>
      </c>
      <c r="G11" s="310"/>
      <c r="H11" s="311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6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6"/>
      <c r="B14" s="53"/>
      <c r="C14" s="54" t="s">
        <v>133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6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6"/>
      <c r="B16" s="53"/>
      <c r="C16" s="61" t="s">
        <v>188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303" t="s">
        <v>148</v>
      </c>
      <c r="B18" s="304"/>
      <c r="C18" s="304"/>
      <c r="D18" s="304"/>
      <c r="E18" s="304"/>
      <c r="F18" s="304"/>
      <c r="G18" s="304"/>
      <c r="H18" s="304"/>
      <c r="I18" s="305"/>
      <c r="J18" s="8"/>
      <c r="K18" s="8"/>
      <c r="L18" s="8"/>
      <c r="M18" s="8"/>
    </row>
    <row r="19" spans="1:13" x14ac:dyDescent="0.5">
      <c r="A19" s="306" t="s">
        <v>81</v>
      </c>
      <c r="B19" s="307"/>
      <c r="C19" s="307"/>
      <c r="D19" s="308"/>
      <c r="E19" s="43"/>
      <c r="F19" s="306" t="s">
        <v>82</v>
      </c>
      <c r="G19" s="307"/>
      <c r="H19" s="307"/>
      <c r="I19" s="308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157</v>
      </c>
      <c r="I20" s="47" t="s">
        <v>84</v>
      </c>
      <c r="J20" s="8"/>
      <c r="K20" s="8"/>
      <c r="L20" s="8"/>
      <c r="M20" s="8"/>
    </row>
    <row r="21" spans="1:13" x14ac:dyDescent="0.5">
      <c r="A21" s="131">
        <v>0</v>
      </c>
      <c r="B21" s="132">
        <v>44136</v>
      </c>
      <c r="C21" s="133" t="s">
        <v>185</v>
      </c>
      <c r="D21" s="134">
        <f>D16</f>
        <v>6000</v>
      </c>
      <c r="E21" s="38"/>
      <c r="F21" s="72">
        <v>1</v>
      </c>
      <c r="G21" s="39">
        <v>44138</v>
      </c>
      <c r="H21" s="1" t="s">
        <v>135</v>
      </c>
      <c r="I21" s="40">
        <v>10000</v>
      </c>
      <c r="J21" s="8"/>
      <c r="K21" s="8"/>
      <c r="L21" s="8"/>
      <c r="M21" s="8"/>
    </row>
    <row r="22" spans="1:13" x14ac:dyDescent="0.5">
      <c r="A22" s="91">
        <v>1</v>
      </c>
      <c r="B22" s="39">
        <v>44139</v>
      </c>
      <c r="C22" s="1" t="s">
        <v>138</v>
      </c>
      <c r="D22" s="40">
        <v>4000</v>
      </c>
      <c r="E22" s="38"/>
      <c r="F22" s="99">
        <v>2</v>
      </c>
      <c r="G22" s="39">
        <v>44142</v>
      </c>
      <c r="H22" s="1" t="s">
        <v>149</v>
      </c>
      <c r="I22" s="40">
        <v>14060</v>
      </c>
      <c r="J22" s="8"/>
      <c r="K22" s="8"/>
      <c r="L22" s="8"/>
      <c r="M22" s="8"/>
    </row>
    <row r="23" spans="1:13" x14ac:dyDescent="0.5">
      <c r="A23" s="91">
        <v>2</v>
      </c>
      <c r="B23" s="39">
        <v>44140</v>
      </c>
      <c r="C23" s="68" t="s">
        <v>140</v>
      </c>
      <c r="D23" s="40">
        <v>3000</v>
      </c>
      <c r="E23" s="38"/>
      <c r="F23" s="99">
        <v>3</v>
      </c>
      <c r="G23" s="39">
        <v>44151</v>
      </c>
      <c r="H23" s="1" t="s">
        <v>171</v>
      </c>
      <c r="I23" s="40">
        <v>1000</v>
      </c>
      <c r="J23" s="8"/>
      <c r="K23" s="8"/>
      <c r="L23" s="8"/>
      <c r="M23" s="8"/>
    </row>
    <row r="24" spans="1:13" x14ac:dyDescent="0.5">
      <c r="A24" s="85">
        <v>3</v>
      </c>
      <c r="B24" s="88">
        <v>44141</v>
      </c>
      <c r="C24" s="68" t="s">
        <v>147</v>
      </c>
      <c r="D24" s="79">
        <v>14060</v>
      </c>
      <c r="E24" s="38"/>
      <c r="F24" s="99">
        <v>4</v>
      </c>
      <c r="G24" s="39">
        <v>44153</v>
      </c>
      <c r="H24" s="1" t="s">
        <v>231</v>
      </c>
      <c r="I24" s="40"/>
      <c r="J24" s="8"/>
      <c r="K24" s="8"/>
      <c r="L24" s="8"/>
      <c r="M24" s="8"/>
    </row>
    <row r="25" spans="1:13" x14ac:dyDescent="0.5">
      <c r="A25" s="86"/>
      <c r="B25" s="89"/>
      <c r="C25" s="81" t="s">
        <v>150</v>
      </c>
      <c r="D25" s="79">
        <v>55000</v>
      </c>
      <c r="E25" s="38"/>
      <c r="F25" s="99"/>
      <c r="G25" s="39"/>
      <c r="H25" s="1" t="s">
        <v>232</v>
      </c>
      <c r="I25" s="40">
        <v>200000</v>
      </c>
      <c r="J25" s="8"/>
      <c r="K25" s="8"/>
      <c r="L25" s="8"/>
      <c r="M25" s="8"/>
    </row>
    <row r="26" spans="1:13" x14ac:dyDescent="0.5">
      <c r="A26" s="86"/>
      <c r="B26" s="89"/>
      <c r="C26" s="81" t="s">
        <v>163</v>
      </c>
      <c r="D26" s="79"/>
      <c r="E26" s="38"/>
      <c r="F26" s="99">
        <v>5</v>
      </c>
      <c r="G26" s="39">
        <v>44160</v>
      </c>
      <c r="H26" s="1" t="s">
        <v>230</v>
      </c>
      <c r="I26" s="40"/>
      <c r="J26" s="8"/>
      <c r="K26" s="8"/>
      <c r="L26" s="8"/>
      <c r="M26" s="8"/>
    </row>
    <row r="27" spans="1:13" x14ac:dyDescent="0.5">
      <c r="A27" s="87"/>
      <c r="B27" s="90"/>
      <c r="C27" s="80" t="s">
        <v>162</v>
      </c>
      <c r="D27" s="79"/>
      <c r="E27" s="38"/>
      <c r="F27" s="72"/>
      <c r="G27" s="39"/>
      <c r="H27" s="1"/>
      <c r="I27" s="40"/>
      <c r="J27" s="8"/>
      <c r="K27" s="8"/>
      <c r="L27" s="8"/>
      <c r="M27" s="8"/>
    </row>
    <row r="28" spans="1:13" x14ac:dyDescent="0.5">
      <c r="A28" s="91"/>
      <c r="B28" s="39"/>
      <c r="C28" s="80" t="s">
        <v>181</v>
      </c>
      <c r="D28" s="40"/>
      <c r="E28" s="38"/>
      <c r="F28" s="72"/>
      <c r="G28" s="39"/>
      <c r="H28" s="1"/>
      <c r="I28" s="40"/>
      <c r="J28" s="8"/>
      <c r="K28" s="8"/>
      <c r="L28" s="8"/>
      <c r="M28" s="8"/>
    </row>
    <row r="29" spans="1:13" x14ac:dyDescent="0.5">
      <c r="A29" s="91">
        <v>4</v>
      </c>
      <c r="B29" s="39">
        <v>44165</v>
      </c>
      <c r="C29" s="1" t="s">
        <v>229</v>
      </c>
      <c r="D29" s="40">
        <v>81500</v>
      </c>
      <c r="E29" s="38"/>
      <c r="F29" s="91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2"/>
      <c r="B30" s="94"/>
      <c r="C30" s="94"/>
      <c r="D30" s="95"/>
      <c r="E30" s="38"/>
      <c r="F30" s="92"/>
      <c r="G30" s="93"/>
      <c r="H30" s="94"/>
      <c r="I30" s="95"/>
      <c r="J30" s="8"/>
      <c r="K30" s="8"/>
      <c r="L30" s="8"/>
      <c r="M30" s="8"/>
    </row>
    <row r="31" spans="1:13" ht="19" customHeight="1" x14ac:dyDescent="0.5">
      <c r="A31" s="309" t="s">
        <v>106</v>
      </c>
      <c r="B31" s="310"/>
      <c r="C31" s="310"/>
      <c r="D31" s="44">
        <f>SUM(D21:D30)</f>
        <v>163560</v>
      </c>
      <c r="E31" s="50"/>
      <c r="F31" s="309" t="s">
        <v>105</v>
      </c>
      <c r="G31" s="310"/>
      <c r="H31" s="311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6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6"/>
      <c r="B34" s="53"/>
      <c r="C34" s="54" t="s">
        <v>186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6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6"/>
      <c r="B36" s="53"/>
      <c r="C36" s="61" t="s">
        <v>190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303" t="s">
        <v>183</v>
      </c>
      <c r="B38" s="304"/>
      <c r="C38" s="304"/>
      <c r="D38" s="304"/>
      <c r="E38" s="304"/>
      <c r="F38" s="304"/>
      <c r="G38" s="304"/>
      <c r="H38" s="304"/>
      <c r="I38" s="305"/>
      <c r="J38" s="8"/>
      <c r="K38" s="8"/>
      <c r="L38" s="8"/>
      <c r="M38" s="8"/>
    </row>
    <row r="39" spans="1:13" x14ac:dyDescent="0.5">
      <c r="A39" s="306" t="s">
        <v>81</v>
      </c>
      <c r="B39" s="307"/>
      <c r="C39" s="307"/>
      <c r="D39" s="308"/>
      <c r="E39" s="43"/>
      <c r="F39" s="306" t="s">
        <v>82</v>
      </c>
      <c r="G39" s="307"/>
      <c r="H39" s="307"/>
      <c r="I39" s="308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157</v>
      </c>
      <c r="I40" s="47" t="s">
        <v>84</v>
      </c>
      <c r="J40" s="8"/>
      <c r="K40" s="8"/>
      <c r="L40" s="8"/>
      <c r="M40" s="8"/>
    </row>
    <row r="41" spans="1:13" x14ac:dyDescent="0.5">
      <c r="A41" s="131">
        <v>0</v>
      </c>
      <c r="B41" s="132">
        <v>44166</v>
      </c>
      <c r="C41" s="133" t="s">
        <v>185</v>
      </c>
      <c r="D41" s="134">
        <f>D36</f>
        <v>-61500</v>
      </c>
      <c r="E41" s="38"/>
      <c r="F41" s="91">
        <v>1</v>
      </c>
      <c r="G41" s="39">
        <v>44166</v>
      </c>
      <c r="H41" s="1" t="s">
        <v>184</v>
      </c>
      <c r="I41" s="40">
        <v>100</v>
      </c>
      <c r="J41" s="8"/>
      <c r="K41" s="8"/>
      <c r="L41" s="8"/>
      <c r="M41" s="8"/>
    </row>
    <row r="42" spans="1:13" x14ac:dyDescent="0.5">
      <c r="A42" s="91">
        <v>1</v>
      </c>
      <c r="B42" s="39">
        <v>44166</v>
      </c>
      <c r="C42" s="1" t="s">
        <v>191</v>
      </c>
      <c r="D42" s="40">
        <v>53500</v>
      </c>
      <c r="E42" s="38"/>
      <c r="F42" s="99">
        <v>2</v>
      </c>
      <c r="G42" s="39">
        <v>44172</v>
      </c>
      <c r="H42" s="140" t="s">
        <v>228</v>
      </c>
      <c r="I42" s="40"/>
      <c r="J42" s="8"/>
      <c r="K42" s="8"/>
      <c r="L42" s="8"/>
      <c r="M42" s="8"/>
    </row>
    <row r="43" spans="1:13" x14ac:dyDescent="0.5">
      <c r="A43" s="97">
        <v>2</v>
      </c>
      <c r="B43" s="39">
        <v>44169</v>
      </c>
      <c r="C43" s="68" t="s">
        <v>192</v>
      </c>
      <c r="D43" s="40">
        <v>65000</v>
      </c>
      <c r="E43" s="38"/>
      <c r="F43" s="137">
        <v>3</v>
      </c>
      <c r="G43" s="39">
        <v>44173</v>
      </c>
      <c r="H43" s="1" t="s">
        <v>234</v>
      </c>
      <c r="I43" s="40">
        <v>3100</v>
      </c>
      <c r="J43" s="8"/>
      <c r="K43" s="8"/>
      <c r="L43" s="8"/>
      <c r="M43" s="8"/>
    </row>
    <row r="44" spans="1:13" x14ac:dyDescent="0.5">
      <c r="A44" s="136">
        <v>3</v>
      </c>
      <c r="B44" s="39">
        <v>44172</v>
      </c>
      <c r="C44" s="1" t="s">
        <v>233</v>
      </c>
      <c r="D44" s="79">
        <v>6000</v>
      </c>
      <c r="E44" s="38"/>
      <c r="F44" s="91"/>
      <c r="G44" s="39"/>
      <c r="H44" s="1" t="s">
        <v>235</v>
      </c>
      <c r="I44" s="40">
        <v>4000</v>
      </c>
      <c r="J44" s="8"/>
      <c r="K44" s="8"/>
      <c r="L44" s="8"/>
      <c r="M44" s="8"/>
    </row>
    <row r="45" spans="1:13" x14ac:dyDescent="0.5">
      <c r="A45" s="137">
        <v>4</v>
      </c>
      <c r="B45" s="39">
        <v>44173</v>
      </c>
      <c r="C45" s="1" t="s">
        <v>233</v>
      </c>
      <c r="D45" s="79">
        <v>1650</v>
      </c>
      <c r="E45" s="38"/>
      <c r="F45" s="91"/>
      <c r="G45" s="39"/>
      <c r="H45" s="1" t="s">
        <v>237</v>
      </c>
      <c r="I45" s="40">
        <v>650</v>
      </c>
      <c r="J45" s="8"/>
      <c r="K45" s="8"/>
      <c r="L45" s="8"/>
      <c r="M45" s="8"/>
    </row>
    <row r="46" spans="1:13" x14ac:dyDescent="0.5">
      <c r="A46" s="159">
        <v>5</v>
      </c>
      <c r="B46" s="39">
        <v>44193</v>
      </c>
      <c r="C46" s="1" t="s">
        <v>266</v>
      </c>
      <c r="D46" s="79">
        <v>185500</v>
      </c>
      <c r="E46" s="38"/>
      <c r="F46" s="138"/>
      <c r="G46" s="39"/>
      <c r="H46" s="1"/>
      <c r="I46" s="40"/>
      <c r="J46" s="8"/>
      <c r="K46" s="8"/>
      <c r="L46" s="8"/>
      <c r="M46" s="8"/>
    </row>
    <row r="47" spans="1:13" x14ac:dyDescent="0.5">
      <c r="A47" s="135"/>
      <c r="B47" s="39"/>
      <c r="C47" s="1" t="s">
        <v>271</v>
      </c>
      <c r="D47" s="79">
        <v>3000</v>
      </c>
      <c r="E47" s="38"/>
      <c r="F47" s="91"/>
      <c r="G47" s="39"/>
      <c r="H47" s="1"/>
      <c r="I47" s="40"/>
      <c r="J47" s="8"/>
      <c r="K47" s="8"/>
      <c r="L47" s="8"/>
      <c r="M47" s="8"/>
    </row>
    <row r="48" spans="1:13" x14ac:dyDescent="0.5">
      <c r="A48" s="91">
        <v>6</v>
      </c>
      <c r="B48" s="39">
        <v>44196</v>
      </c>
      <c r="C48" s="80" t="s">
        <v>280</v>
      </c>
      <c r="D48" s="40">
        <v>13000</v>
      </c>
      <c r="E48" s="38"/>
      <c r="F48" s="91"/>
      <c r="G48" s="39"/>
      <c r="H48" s="1"/>
      <c r="I48" s="40"/>
      <c r="J48" s="8"/>
      <c r="K48" s="8"/>
      <c r="L48" s="8"/>
      <c r="M48" s="8"/>
    </row>
    <row r="49" spans="1:13" x14ac:dyDescent="0.5">
      <c r="A49" s="91"/>
      <c r="B49" s="39"/>
      <c r="C49" s="1"/>
      <c r="D49" s="40"/>
      <c r="E49" s="38"/>
      <c r="F49" s="91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2"/>
      <c r="B50" s="94"/>
      <c r="C50" s="94"/>
      <c r="D50" s="95"/>
      <c r="E50" s="38"/>
      <c r="F50" s="92"/>
      <c r="G50" s="93"/>
      <c r="H50" s="94"/>
      <c r="I50" s="95"/>
      <c r="J50" s="8"/>
      <c r="K50" s="8"/>
      <c r="L50" s="8"/>
      <c r="M50" s="8"/>
    </row>
    <row r="51" spans="1:13" ht="17.45" customHeight="1" x14ac:dyDescent="0.5">
      <c r="A51" s="309" t="s">
        <v>106</v>
      </c>
      <c r="B51" s="310"/>
      <c r="C51" s="310"/>
      <c r="D51" s="44">
        <f>SUM(D41:D50)</f>
        <v>266150</v>
      </c>
      <c r="E51" s="50"/>
      <c r="F51" s="309" t="s">
        <v>105</v>
      </c>
      <c r="G51" s="310"/>
      <c r="H51" s="311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6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6"/>
      <c r="B54" s="53"/>
      <c r="C54" s="54" t="s">
        <v>186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6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6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303" t="s">
        <v>277</v>
      </c>
      <c r="B58" s="304"/>
      <c r="C58" s="304"/>
      <c r="D58" s="304"/>
      <c r="E58" s="304"/>
      <c r="F58" s="304"/>
      <c r="G58" s="304"/>
      <c r="H58" s="304"/>
      <c r="I58" s="305"/>
      <c r="J58" s="8"/>
      <c r="K58" s="8"/>
      <c r="L58" s="8"/>
      <c r="M58" s="8"/>
    </row>
    <row r="59" spans="1:13" x14ac:dyDescent="0.5">
      <c r="A59" s="306" t="s">
        <v>81</v>
      </c>
      <c r="B59" s="307"/>
      <c r="C59" s="307"/>
      <c r="D59" s="308"/>
      <c r="E59" s="43"/>
      <c r="F59" s="306" t="s">
        <v>82</v>
      </c>
      <c r="G59" s="307"/>
      <c r="H59" s="307"/>
      <c r="I59" s="308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157</v>
      </c>
      <c r="I60" s="47" t="s">
        <v>84</v>
      </c>
      <c r="J60" s="8"/>
      <c r="K60" s="8"/>
      <c r="L60" s="8"/>
      <c r="M60" s="8"/>
    </row>
    <row r="61" spans="1:13" x14ac:dyDescent="0.5">
      <c r="A61" s="131">
        <v>0</v>
      </c>
      <c r="B61" s="132">
        <v>44197</v>
      </c>
      <c r="C61" s="133" t="s">
        <v>185</v>
      </c>
      <c r="D61" s="134">
        <f>D56</f>
        <v>258300</v>
      </c>
      <c r="E61" s="38"/>
      <c r="F61" s="161">
        <v>1</v>
      </c>
      <c r="G61" s="39">
        <v>44207</v>
      </c>
      <c r="H61" s="1" t="s">
        <v>295</v>
      </c>
      <c r="I61" s="40">
        <v>2459</v>
      </c>
      <c r="J61" s="8"/>
      <c r="K61" s="8"/>
      <c r="L61" s="8"/>
      <c r="M61" s="8"/>
    </row>
    <row r="62" spans="1:13" x14ac:dyDescent="0.5">
      <c r="A62" s="161">
        <v>1</v>
      </c>
      <c r="B62" s="39">
        <v>44197</v>
      </c>
      <c r="C62" s="1" t="s">
        <v>278</v>
      </c>
      <c r="D62" s="40">
        <v>5000</v>
      </c>
      <c r="E62" s="38"/>
      <c r="F62" s="161"/>
      <c r="G62" s="39"/>
      <c r="H62" s="1" t="s">
        <v>296</v>
      </c>
      <c r="I62" s="40">
        <v>3720</v>
      </c>
      <c r="J62" s="8"/>
      <c r="K62" s="8"/>
      <c r="L62" s="8"/>
      <c r="M62" s="8"/>
    </row>
    <row r="63" spans="1:13" x14ac:dyDescent="0.5">
      <c r="A63" s="188">
        <v>2</v>
      </c>
      <c r="B63" s="39">
        <v>44207</v>
      </c>
      <c r="C63" s="1" t="s">
        <v>308</v>
      </c>
      <c r="D63" s="79">
        <v>20000</v>
      </c>
      <c r="E63" s="38"/>
      <c r="F63" s="161"/>
      <c r="G63" s="39"/>
      <c r="H63" s="1" t="s">
        <v>297</v>
      </c>
      <c r="I63" s="40">
        <v>2845</v>
      </c>
      <c r="J63" s="8"/>
      <c r="K63" s="8"/>
      <c r="L63" s="8"/>
      <c r="M63" s="8"/>
    </row>
    <row r="64" spans="1:13" x14ac:dyDescent="0.5">
      <c r="A64" s="188">
        <v>3</v>
      </c>
      <c r="B64" s="67">
        <v>44223</v>
      </c>
      <c r="C64" s="1" t="s">
        <v>330</v>
      </c>
      <c r="D64" s="40">
        <v>5000</v>
      </c>
      <c r="E64" s="38"/>
      <c r="F64" s="173"/>
      <c r="G64" s="39"/>
      <c r="H64" s="1" t="s">
        <v>298</v>
      </c>
      <c r="I64" s="40">
        <v>2950</v>
      </c>
      <c r="J64" s="8"/>
      <c r="K64" s="8"/>
      <c r="L64" s="8"/>
      <c r="M64" s="8"/>
    </row>
    <row r="65" spans="1:13" x14ac:dyDescent="0.5">
      <c r="A65" s="188">
        <v>4</v>
      </c>
      <c r="B65" s="67"/>
      <c r="C65" s="1"/>
      <c r="D65" s="40"/>
      <c r="E65" s="38"/>
      <c r="F65" s="161">
        <v>2</v>
      </c>
      <c r="G65" s="39">
        <v>44209</v>
      </c>
      <c r="H65" s="1" t="s">
        <v>310</v>
      </c>
      <c r="I65" s="40">
        <v>18340</v>
      </c>
      <c r="J65" s="8"/>
      <c r="K65" s="8"/>
      <c r="L65" s="8"/>
      <c r="M65" s="8"/>
    </row>
    <row r="66" spans="1:13" x14ac:dyDescent="0.5">
      <c r="A66" s="188"/>
      <c r="B66" s="67"/>
      <c r="C66" s="1"/>
      <c r="D66" s="79"/>
      <c r="E66" s="38"/>
      <c r="F66" s="161"/>
      <c r="G66" s="39"/>
      <c r="H66" s="1" t="s">
        <v>311</v>
      </c>
      <c r="I66" s="40">
        <v>17250</v>
      </c>
      <c r="J66" s="8"/>
      <c r="K66" s="8"/>
      <c r="L66" s="8"/>
      <c r="M66" s="8"/>
    </row>
    <row r="67" spans="1:13" x14ac:dyDescent="0.5">
      <c r="A67" s="188"/>
      <c r="B67" s="67"/>
      <c r="C67" s="1"/>
      <c r="D67" s="79"/>
      <c r="E67" s="38"/>
      <c r="F67" s="161"/>
      <c r="G67" s="39"/>
      <c r="H67" s="1" t="s">
        <v>317</v>
      </c>
      <c r="I67" s="40">
        <v>780</v>
      </c>
      <c r="J67" s="8"/>
      <c r="K67" s="8"/>
      <c r="L67" s="8"/>
      <c r="M67" s="8"/>
    </row>
    <row r="68" spans="1:13" x14ac:dyDescent="0.5">
      <c r="A68" s="161"/>
      <c r="B68" s="67"/>
      <c r="C68" s="1"/>
      <c r="D68" s="79"/>
      <c r="E68" s="38"/>
      <c r="F68" s="161"/>
      <c r="G68" s="39"/>
      <c r="H68" s="1"/>
      <c r="I68" s="40"/>
      <c r="J68" s="8"/>
      <c r="K68" s="8"/>
      <c r="L68" s="8"/>
      <c r="M68" s="8"/>
    </row>
    <row r="69" spans="1:13" x14ac:dyDescent="0.5">
      <c r="A69" s="161"/>
      <c r="B69" s="67"/>
      <c r="C69" s="1"/>
      <c r="D69" s="40"/>
      <c r="E69" s="38"/>
      <c r="F69" s="161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2"/>
      <c r="B70" s="94"/>
      <c r="C70" s="94"/>
      <c r="D70" s="95"/>
      <c r="E70" s="38"/>
      <c r="F70" s="92"/>
      <c r="G70" s="93"/>
      <c r="H70" s="94"/>
      <c r="I70" s="95"/>
      <c r="J70" s="8"/>
      <c r="K70" s="8"/>
      <c r="L70" s="8"/>
      <c r="M70" s="8"/>
    </row>
    <row r="71" spans="1:13" x14ac:dyDescent="0.5">
      <c r="A71" s="309" t="s">
        <v>106</v>
      </c>
      <c r="B71" s="310"/>
      <c r="C71" s="310"/>
      <c r="D71" s="44">
        <f>SUM(D61:D70)</f>
        <v>288300</v>
      </c>
      <c r="E71" s="50"/>
      <c r="F71" s="309" t="s">
        <v>105</v>
      </c>
      <c r="G71" s="310"/>
      <c r="H71" s="311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6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6"/>
      <c r="B74" s="53"/>
      <c r="C74" s="54" t="s">
        <v>186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6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6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303" t="s">
        <v>334</v>
      </c>
      <c r="B78" s="304"/>
      <c r="C78" s="304"/>
      <c r="D78" s="304"/>
      <c r="E78" s="304"/>
      <c r="F78" s="304"/>
      <c r="G78" s="304"/>
      <c r="H78" s="304"/>
      <c r="I78" s="305"/>
      <c r="J78" s="8"/>
      <c r="K78" s="8"/>
      <c r="L78" s="8"/>
      <c r="M78" s="8"/>
    </row>
    <row r="79" spans="1:13" ht="17.100000000000001" customHeight="1" x14ac:dyDescent="0.5">
      <c r="A79" s="306" t="s">
        <v>81</v>
      </c>
      <c r="B79" s="307"/>
      <c r="C79" s="307"/>
      <c r="D79" s="308"/>
      <c r="E79" s="43"/>
      <c r="F79" s="306" t="s">
        <v>82</v>
      </c>
      <c r="G79" s="307"/>
      <c r="H79" s="307"/>
      <c r="I79" s="308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157</v>
      </c>
      <c r="I80" s="47" t="s">
        <v>84</v>
      </c>
      <c r="J80" s="8"/>
      <c r="K80" s="8"/>
      <c r="L80" s="8"/>
      <c r="M80" s="8"/>
    </row>
    <row r="81" spans="1:13" x14ac:dyDescent="0.5">
      <c r="A81" s="131">
        <v>0</v>
      </c>
      <c r="B81" s="132">
        <v>44228</v>
      </c>
      <c r="C81" s="133" t="s">
        <v>185</v>
      </c>
      <c r="D81" s="134">
        <f>D76</f>
        <v>239956</v>
      </c>
      <c r="E81" s="38"/>
      <c r="F81" s="189">
        <v>1</v>
      </c>
      <c r="G81" s="39">
        <v>44228</v>
      </c>
      <c r="H81" s="1" t="s">
        <v>341</v>
      </c>
      <c r="I81" s="40">
        <v>239500</v>
      </c>
      <c r="J81" s="8"/>
      <c r="K81" s="8"/>
      <c r="L81" s="8"/>
      <c r="M81" s="8"/>
    </row>
    <row r="82" spans="1:13" x14ac:dyDescent="0.5">
      <c r="A82" s="189">
        <v>1</v>
      </c>
      <c r="B82" s="39"/>
      <c r="C82" s="1"/>
      <c r="D82" s="40"/>
      <c r="E82" s="38"/>
      <c r="F82" s="189"/>
      <c r="G82" s="39"/>
      <c r="H82" s="1"/>
      <c r="I82" s="40"/>
      <c r="J82" s="8"/>
      <c r="K82" s="8"/>
      <c r="L82" s="8"/>
      <c r="M82" s="8"/>
    </row>
    <row r="83" spans="1:13" x14ac:dyDescent="0.5">
      <c r="A83" s="189"/>
      <c r="B83" s="39"/>
      <c r="C83" s="1"/>
      <c r="D83" s="79"/>
      <c r="E83" s="38"/>
      <c r="F83" s="189"/>
      <c r="G83" s="39"/>
      <c r="H83" s="1"/>
      <c r="I83" s="40"/>
      <c r="J83" s="8"/>
      <c r="K83" s="8"/>
      <c r="L83" s="8"/>
      <c r="M83" s="8"/>
    </row>
    <row r="84" spans="1:13" x14ac:dyDescent="0.5">
      <c r="A84" s="189"/>
      <c r="B84" s="39"/>
      <c r="C84" s="1"/>
      <c r="D84" s="79"/>
      <c r="E84" s="38"/>
      <c r="F84" s="189"/>
      <c r="G84" s="39"/>
      <c r="H84" s="1"/>
      <c r="I84" s="40"/>
      <c r="J84" s="8"/>
      <c r="K84" s="8"/>
      <c r="L84" s="8"/>
      <c r="M84" s="8"/>
    </row>
    <row r="85" spans="1:13" x14ac:dyDescent="0.5">
      <c r="A85" s="189"/>
      <c r="B85" s="67"/>
      <c r="C85" s="1"/>
      <c r="D85" s="40"/>
      <c r="E85" s="38"/>
      <c r="F85" s="189"/>
      <c r="G85" s="39"/>
      <c r="H85" s="1"/>
      <c r="I85" s="40"/>
      <c r="J85" s="8"/>
      <c r="K85" s="8"/>
      <c r="L85" s="8"/>
      <c r="M85" s="8"/>
    </row>
    <row r="86" spans="1:13" x14ac:dyDescent="0.5">
      <c r="A86" s="189"/>
      <c r="B86" s="67"/>
      <c r="C86" s="1"/>
      <c r="D86" s="79"/>
      <c r="E86" s="38"/>
      <c r="F86" s="189"/>
      <c r="G86" s="39"/>
      <c r="H86" s="1"/>
      <c r="I86" s="40"/>
      <c r="J86" s="8"/>
      <c r="K86" s="8"/>
      <c r="L86" s="8"/>
      <c r="M86" s="8"/>
    </row>
    <row r="87" spans="1:13" x14ac:dyDescent="0.5">
      <c r="A87" s="189"/>
      <c r="B87" s="67"/>
      <c r="C87" s="1"/>
      <c r="D87" s="79"/>
      <c r="E87" s="38"/>
      <c r="F87" s="189"/>
      <c r="G87" s="39"/>
      <c r="H87" s="1"/>
      <c r="I87" s="40"/>
      <c r="J87" s="8"/>
      <c r="K87" s="8"/>
      <c r="L87" s="8"/>
      <c r="M87" s="8"/>
    </row>
    <row r="88" spans="1:13" x14ac:dyDescent="0.5">
      <c r="A88" s="189"/>
      <c r="B88" s="67"/>
      <c r="C88" s="1"/>
      <c r="D88" s="79"/>
      <c r="E88" s="38"/>
      <c r="F88" s="189"/>
      <c r="G88" s="39"/>
      <c r="H88" s="1"/>
      <c r="I88" s="40"/>
      <c r="J88" s="8"/>
      <c r="K88" s="8"/>
      <c r="L88" s="8"/>
      <c r="M88" s="8"/>
    </row>
    <row r="89" spans="1:13" x14ac:dyDescent="0.5">
      <c r="A89" s="189"/>
      <c r="B89" s="67"/>
      <c r="C89" s="1"/>
      <c r="D89" s="40"/>
      <c r="E89" s="38"/>
      <c r="F89" s="18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2"/>
      <c r="B90" s="94"/>
      <c r="C90" s="94"/>
      <c r="D90" s="95"/>
      <c r="E90" s="38"/>
      <c r="F90" s="92"/>
      <c r="G90" s="93"/>
      <c r="H90" s="94"/>
      <c r="I90" s="95"/>
      <c r="J90" s="8"/>
      <c r="K90" s="8"/>
      <c r="L90" s="8"/>
      <c r="M90" s="8"/>
    </row>
    <row r="91" spans="1:13" x14ac:dyDescent="0.5">
      <c r="A91" s="309" t="s">
        <v>106</v>
      </c>
      <c r="B91" s="310"/>
      <c r="C91" s="310"/>
      <c r="D91" s="44">
        <f>SUM(D81:D90)</f>
        <v>239956</v>
      </c>
      <c r="E91" s="50"/>
      <c r="F91" s="309" t="s">
        <v>105</v>
      </c>
      <c r="G91" s="310"/>
      <c r="H91" s="311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6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6"/>
      <c r="B94" s="53"/>
      <c r="C94" s="54" t="s">
        <v>186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6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6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31" zoomScale="130" zoomScaleNormal="130" workbookViewId="0">
      <selection activeCell="C38" sqref="C38"/>
    </sheetView>
  </sheetViews>
  <sheetFormatPr defaultRowHeight="14.35" x14ac:dyDescent="0.5"/>
  <cols>
    <col min="1" max="1" width="5.703125" style="78" customWidth="1"/>
    <col min="2" max="2" width="15.234375" style="192" customWidth="1"/>
    <col min="3" max="3" width="49.76171875" customWidth="1"/>
    <col min="4" max="4" width="10.9375" style="185" customWidth="1"/>
    <col min="5" max="5" width="11.1171875" style="70" customWidth="1"/>
    <col min="6" max="6" width="4.87890625" style="8" customWidth="1"/>
    <col min="7" max="7" width="3.87890625" customWidth="1"/>
    <col min="8" max="8" width="10.17578125" style="222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322" t="s">
        <v>302</v>
      </c>
      <c r="B1" s="323"/>
      <c r="C1" s="323"/>
      <c r="D1" s="323"/>
      <c r="E1" s="324"/>
      <c r="G1" s="317" t="s">
        <v>407</v>
      </c>
      <c r="H1" s="317"/>
      <c r="I1" s="317"/>
      <c r="J1" s="317"/>
      <c r="K1" s="8"/>
      <c r="L1" s="8"/>
      <c r="M1" s="8"/>
    </row>
    <row r="2" spans="1:13" s="193" customFormat="1" ht="26.7" customHeight="1" x14ac:dyDescent="0.5">
      <c r="A2" s="200" t="s">
        <v>1</v>
      </c>
      <c r="B2" s="201" t="s">
        <v>346</v>
      </c>
      <c r="C2" s="200" t="s">
        <v>2</v>
      </c>
      <c r="D2" s="202" t="s">
        <v>84</v>
      </c>
      <c r="E2" s="202" t="s">
        <v>4</v>
      </c>
      <c r="F2" s="223"/>
      <c r="G2" s="318" t="s">
        <v>81</v>
      </c>
      <c r="H2" s="318"/>
      <c r="I2" s="318"/>
      <c r="J2" s="318"/>
      <c r="K2" s="223"/>
      <c r="L2" s="223"/>
      <c r="M2" s="223"/>
    </row>
    <row r="3" spans="1:13" x14ac:dyDescent="0.5">
      <c r="A3" s="313">
        <v>1</v>
      </c>
      <c r="B3" s="196">
        <v>44237</v>
      </c>
      <c r="C3" s="197" t="s">
        <v>347</v>
      </c>
      <c r="D3" s="194">
        <v>30000</v>
      </c>
      <c r="E3" s="315">
        <f>D4-D3</f>
        <v>-30000</v>
      </c>
      <c r="G3" s="47" t="s">
        <v>1</v>
      </c>
      <c r="H3" s="217" t="s">
        <v>6</v>
      </c>
      <c r="I3" s="47" t="s">
        <v>80</v>
      </c>
      <c r="J3" s="47" t="s">
        <v>322</v>
      </c>
      <c r="K3" s="8"/>
      <c r="L3" s="8"/>
      <c r="M3" s="8"/>
    </row>
    <row r="4" spans="1:13" x14ac:dyDescent="0.5">
      <c r="A4" s="314"/>
      <c r="B4" s="198"/>
      <c r="C4" s="199"/>
      <c r="D4" s="195"/>
      <c r="E4" s="316"/>
      <c r="G4" s="215">
        <v>1</v>
      </c>
      <c r="H4" s="218">
        <v>44262</v>
      </c>
      <c r="I4" s="1" t="s">
        <v>398</v>
      </c>
      <c r="J4" s="40">
        <v>2500</v>
      </c>
      <c r="K4" s="8"/>
      <c r="L4" s="8"/>
      <c r="M4" s="8"/>
    </row>
    <row r="5" spans="1:13" x14ac:dyDescent="0.5">
      <c r="A5" s="77"/>
      <c r="B5" s="224"/>
      <c r="C5" s="8"/>
      <c r="D5" s="225"/>
      <c r="E5" s="227"/>
      <c r="G5" s="215"/>
      <c r="H5" s="218"/>
      <c r="I5" s="1" t="s">
        <v>397</v>
      </c>
      <c r="J5" s="40">
        <v>300</v>
      </c>
      <c r="K5" s="8"/>
      <c r="L5" s="8"/>
      <c r="M5" s="8"/>
    </row>
    <row r="6" spans="1:13" x14ac:dyDescent="0.5">
      <c r="A6" s="313">
        <v>2</v>
      </c>
      <c r="B6" s="196">
        <v>44238</v>
      </c>
      <c r="C6" s="197" t="s">
        <v>350</v>
      </c>
      <c r="D6" s="194">
        <v>5000</v>
      </c>
      <c r="E6" s="315">
        <f>D7-D6</f>
        <v>-5000</v>
      </c>
      <c r="G6" s="215">
        <v>2</v>
      </c>
      <c r="H6" s="218">
        <v>44264</v>
      </c>
      <c r="I6" s="1" t="s">
        <v>397</v>
      </c>
      <c r="J6" s="40">
        <v>600</v>
      </c>
      <c r="K6" s="8"/>
      <c r="L6" s="8"/>
      <c r="M6" s="8"/>
    </row>
    <row r="7" spans="1:13" x14ac:dyDescent="0.5">
      <c r="A7" s="314"/>
      <c r="B7" s="198"/>
      <c r="C7" s="199"/>
      <c r="D7" s="195"/>
      <c r="E7" s="316"/>
      <c r="G7" s="215">
        <v>3</v>
      </c>
      <c r="H7" s="218">
        <v>44265</v>
      </c>
      <c r="I7" s="1" t="s">
        <v>398</v>
      </c>
      <c r="J7" s="40">
        <v>760</v>
      </c>
      <c r="K7" s="8"/>
      <c r="L7" s="8"/>
      <c r="M7" s="8"/>
    </row>
    <row r="8" spans="1:13" x14ac:dyDescent="0.5">
      <c r="A8" s="77"/>
      <c r="B8" s="224"/>
      <c r="C8" s="8"/>
      <c r="D8" s="225"/>
      <c r="E8" s="227"/>
      <c r="G8" s="215"/>
      <c r="H8" s="219"/>
      <c r="I8" s="1" t="s">
        <v>397</v>
      </c>
      <c r="J8" s="40">
        <v>200</v>
      </c>
      <c r="K8" s="8"/>
      <c r="L8" s="8"/>
      <c r="M8" s="8"/>
    </row>
    <row r="9" spans="1:13" x14ac:dyDescent="0.5">
      <c r="A9" s="313">
        <v>4</v>
      </c>
      <c r="B9" s="196">
        <v>44240</v>
      </c>
      <c r="C9" s="197" t="s">
        <v>352</v>
      </c>
      <c r="D9" s="194">
        <v>3070</v>
      </c>
      <c r="E9" s="315">
        <f>D10-D9</f>
        <v>-3070</v>
      </c>
      <c r="G9" s="215">
        <v>4</v>
      </c>
      <c r="H9" s="39">
        <v>44273</v>
      </c>
      <c r="I9" s="1" t="s">
        <v>335</v>
      </c>
      <c r="J9" s="40">
        <v>1000</v>
      </c>
      <c r="K9" s="8"/>
      <c r="L9" s="8"/>
      <c r="M9" s="8"/>
    </row>
    <row r="10" spans="1:13" x14ac:dyDescent="0.5">
      <c r="A10" s="314"/>
      <c r="B10" s="198"/>
      <c r="C10" s="199"/>
      <c r="D10" s="195"/>
      <c r="E10" s="316"/>
      <c r="G10" s="215">
        <v>5</v>
      </c>
      <c r="H10" s="39">
        <v>44274</v>
      </c>
      <c r="I10" s="1" t="s">
        <v>335</v>
      </c>
      <c r="J10" s="40">
        <v>3600</v>
      </c>
      <c r="K10" s="8"/>
      <c r="L10" s="8"/>
      <c r="M10" s="8"/>
    </row>
    <row r="11" spans="1:13" x14ac:dyDescent="0.5">
      <c r="A11" s="77"/>
      <c r="B11" s="224"/>
      <c r="C11" s="8"/>
      <c r="D11" s="225"/>
      <c r="E11" s="227"/>
      <c r="G11" s="215">
        <v>6</v>
      </c>
      <c r="H11" s="39">
        <v>44275</v>
      </c>
      <c r="I11" s="1" t="s">
        <v>408</v>
      </c>
      <c r="J11" s="40">
        <v>500</v>
      </c>
      <c r="K11" s="8"/>
      <c r="L11" s="8"/>
      <c r="M11" s="8"/>
    </row>
    <row r="12" spans="1:13" x14ac:dyDescent="0.5">
      <c r="A12" s="313">
        <v>5</v>
      </c>
      <c r="B12" s="196">
        <v>44241</v>
      </c>
      <c r="C12" s="197" t="s">
        <v>356</v>
      </c>
      <c r="D12" s="194">
        <v>5000</v>
      </c>
      <c r="E12" s="315">
        <f>D13-D12</f>
        <v>-5000</v>
      </c>
      <c r="G12" s="241">
        <v>7</v>
      </c>
      <c r="H12" s="242">
        <v>44275</v>
      </c>
      <c r="I12" s="243" t="s">
        <v>406</v>
      </c>
      <c r="J12" s="259">
        <v>-9460</v>
      </c>
      <c r="K12" s="8"/>
      <c r="L12" s="8"/>
      <c r="M12" s="8"/>
    </row>
    <row r="13" spans="1:13" x14ac:dyDescent="0.5">
      <c r="A13" s="314"/>
      <c r="B13" s="198"/>
      <c r="C13" s="199"/>
      <c r="D13" s="195"/>
      <c r="E13" s="316"/>
      <c r="G13" s="1"/>
      <c r="H13" s="218"/>
      <c r="I13" s="1"/>
      <c r="J13" s="40"/>
      <c r="K13" s="8"/>
      <c r="L13" s="8"/>
      <c r="M13" s="8"/>
    </row>
    <row r="14" spans="1:13" x14ac:dyDescent="0.5">
      <c r="A14" s="77"/>
      <c r="B14" s="224"/>
      <c r="C14" s="8"/>
      <c r="D14" s="225"/>
      <c r="E14" s="227"/>
      <c r="G14" s="1"/>
      <c r="H14" s="218"/>
      <c r="I14" s="1"/>
      <c r="J14" s="40"/>
      <c r="K14" s="8"/>
      <c r="L14" s="8"/>
      <c r="M14" s="8"/>
    </row>
    <row r="15" spans="1:13" x14ac:dyDescent="0.5">
      <c r="A15" s="313">
        <v>6</v>
      </c>
      <c r="B15" s="196">
        <v>44246</v>
      </c>
      <c r="C15" s="197" t="s">
        <v>363</v>
      </c>
      <c r="D15" s="194">
        <v>5000</v>
      </c>
      <c r="E15" s="315">
        <f>D16-D15</f>
        <v>-5000</v>
      </c>
      <c r="G15" s="1"/>
      <c r="H15" s="219"/>
      <c r="I15" s="1"/>
      <c r="J15" s="40"/>
      <c r="K15" s="8"/>
      <c r="L15" s="8"/>
      <c r="M15" s="8"/>
    </row>
    <row r="16" spans="1:13" x14ac:dyDescent="0.5">
      <c r="A16" s="314"/>
      <c r="B16" s="198"/>
      <c r="C16" s="199"/>
      <c r="D16" s="195"/>
      <c r="E16" s="316"/>
      <c r="G16" s="1"/>
      <c r="H16" s="219"/>
      <c r="I16" s="1"/>
      <c r="J16" s="40"/>
      <c r="K16" s="8"/>
      <c r="L16" s="8"/>
      <c r="M16" s="8"/>
    </row>
    <row r="17" spans="1:13" ht="14.7" thickBot="1" x14ac:dyDescent="0.55000000000000004">
      <c r="A17" s="77"/>
      <c r="B17" s="224"/>
      <c r="C17" s="8"/>
      <c r="D17" s="225"/>
      <c r="E17" s="227"/>
      <c r="G17" s="94"/>
      <c r="H17" s="220"/>
      <c r="I17" s="94"/>
      <c r="J17" s="95"/>
      <c r="K17" s="8"/>
      <c r="L17" s="8"/>
      <c r="M17" s="8"/>
    </row>
    <row r="18" spans="1:13" x14ac:dyDescent="0.5">
      <c r="A18" s="313">
        <v>7</v>
      </c>
      <c r="B18" s="196">
        <v>44247</v>
      </c>
      <c r="C18" s="197" t="s">
        <v>366</v>
      </c>
      <c r="D18" s="194">
        <v>5000</v>
      </c>
      <c r="E18" s="315">
        <f>D19-D18</f>
        <v>-5000</v>
      </c>
      <c r="G18" s="319" t="s">
        <v>143</v>
      </c>
      <c r="H18" s="320"/>
      <c r="I18" s="321"/>
      <c r="J18" s="44">
        <f>SUM(J4:J17)</f>
        <v>0</v>
      </c>
      <c r="K18" s="8"/>
      <c r="L18" s="8"/>
      <c r="M18" s="8"/>
    </row>
    <row r="19" spans="1:13" x14ac:dyDescent="0.5">
      <c r="A19" s="314"/>
      <c r="B19" s="198"/>
      <c r="C19" s="199"/>
      <c r="D19" s="195"/>
      <c r="E19" s="316"/>
      <c r="G19" s="55"/>
      <c r="H19" s="221"/>
      <c r="I19" s="55"/>
      <c r="J19" s="56"/>
      <c r="K19" s="8"/>
      <c r="L19" s="8"/>
      <c r="M19" s="8"/>
    </row>
    <row r="20" spans="1:13" x14ac:dyDescent="0.5">
      <c r="A20" s="77"/>
      <c r="B20" s="224"/>
      <c r="C20" s="8"/>
      <c r="D20" s="225"/>
      <c r="E20" s="227"/>
      <c r="G20" s="306" t="s">
        <v>391</v>
      </c>
      <c r="H20" s="307"/>
      <c r="I20" s="307"/>
      <c r="J20" s="308"/>
      <c r="K20" s="8"/>
      <c r="L20" s="8"/>
      <c r="M20" s="8"/>
    </row>
    <row r="21" spans="1:13" x14ac:dyDescent="0.5">
      <c r="A21" s="313">
        <v>8</v>
      </c>
      <c r="B21" s="196">
        <v>44250</v>
      </c>
      <c r="C21" s="197" t="s">
        <v>371</v>
      </c>
      <c r="D21" s="194">
        <v>600</v>
      </c>
      <c r="E21" s="315">
        <f>D22-D21</f>
        <v>-600</v>
      </c>
      <c r="G21" s="47" t="s">
        <v>1</v>
      </c>
      <c r="H21" s="217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314"/>
      <c r="B22" s="198"/>
      <c r="C22" s="199"/>
      <c r="D22" s="195"/>
      <c r="E22" s="316"/>
      <c r="G22" s="216">
        <v>1</v>
      </c>
      <c r="H22" s="218">
        <v>44257</v>
      </c>
      <c r="I22" s="1" t="s">
        <v>382</v>
      </c>
      <c r="J22" s="40">
        <v>300000</v>
      </c>
      <c r="K22" s="8"/>
      <c r="L22" s="8"/>
      <c r="M22" s="8"/>
    </row>
    <row r="23" spans="1:13" x14ac:dyDescent="0.5">
      <c r="A23" s="77"/>
      <c r="B23" s="224"/>
      <c r="C23" s="8"/>
      <c r="D23" s="225"/>
      <c r="E23" s="227"/>
      <c r="G23" s="216">
        <v>2</v>
      </c>
      <c r="H23" s="218">
        <v>44273</v>
      </c>
      <c r="I23" s="239" t="s">
        <v>402</v>
      </c>
      <c r="J23" s="240">
        <v>-300000</v>
      </c>
      <c r="K23" s="8"/>
      <c r="L23" s="8"/>
      <c r="M23" s="8"/>
    </row>
    <row r="24" spans="1:13" x14ac:dyDescent="0.5">
      <c r="A24" s="313">
        <v>9</v>
      </c>
      <c r="B24" s="196">
        <v>44251</v>
      </c>
      <c r="C24" s="197" t="s">
        <v>372</v>
      </c>
      <c r="D24" s="194">
        <v>5000</v>
      </c>
      <c r="E24" s="315">
        <f>D25-D24</f>
        <v>-5000</v>
      </c>
      <c r="G24" s="216"/>
      <c r="H24" s="218"/>
      <c r="I24" s="1"/>
      <c r="J24" s="40"/>
      <c r="K24" s="8"/>
      <c r="L24" s="8"/>
      <c r="M24" s="8"/>
    </row>
    <row r="25" spans="1:13" x14ac:dyDescent="0.5">
      <c r="A25" s="314"/>
      <c r="B25" s="198"/>
      <c r="C25" s="199"/>
      <c r="D25" s="195"/>
      <c r="E25" s="316"/>
      <c r="G25" s="216"/>
      <c r="H25" s="219"/>
      <c r="I25" s="1"/>
      <c r="J25" s="40"/>
      <c r="K25" s="8"/>
      <c r="L25" s="8"/>
      <c r="M25" s="8"/>
    </row>
    <row r="26" spans="1:13" x14ac:dyDescent="0.5">
      <c r="A26" s="77"/>
      <c r="B26" s="224"/>
      <c r="C26" s="8"/>
      <c r="D26" s="225"/>
      <c r="E26" s="227"/>
      <c r="G26" s="216"/>
      <c r="H26" s="219"/>
      <c r="I26" s="1"/>
      <c r="J26" s="40"/>
      <c r="K26" s="8"/>
      <c r="L26" s="8"/>
      <c r="M26" s="8"/>
    </row>
    <row r="27" spans="1:13" x14ac:dyDescent="0.5">
      <c r="A27" s="313">
        <v>10</v>
      </c>
      <c r="B27" s="196">
        <v>44254</v>
      </c>
      <c r="C27" s="197" t="s">
        <v>379</v>
      </c>
      <c r="D27" s="194">
        <v>5000</v>
      </c>
      <c r="E27" s="315">
        <f>D28-D27</f>
        <v>-5000</v>
      </c>
      <c r="G27" s="216"/>
      <c r="H27" s="219"/>
      <c r="I27" s="1"/>
      <c r="J27" s="40"/>
      <c r="K27" s="8"/>
      <c r="L27" s="8"/>
      <c r="M27" s="8"/>
    </row>
    <row r="28" spans="1:13" x14ac:dyDescent="0.5">
      <c r="A28" s="314"/>
      <c r="B28" s="198"/>
      <c r="C28" s="199"/>
      <c r="D28" s="195"/>
      <c r="E28" s="316"/>
      <c r="G28" s="216"/>
      <c r="H28" s="219"/>
      <c r="I28" s="1"/>
      <c r="J28" s="40"/>
      <c r="K28" s="8"/>
      <c r="L28" s="8"/>
      <c r="M28" s="8"/>
    </row>
    <row r="29" spans="1:13" x14ac:dyDescent="0.5">
      <c r="A29" s="77"/>
      <c r="B29" s="224"/>
      <c r="C29" s="8"/>
      <c r="D29" s="225"/>
      <c r="E29" s="227"/>
      <c r="G29" s="216"/>
      <c r="H29" s="218"/>
      <c r="I29" s="1"/>
      <c r="J29" s="40"/>
      <c r="K29" s="8"/>
      <c r="L29" s="8"/>
      <c r="M29" s="8"/>
    </row>
    <row r="30" spans="1:13" x14ac:dyDescent="0.5">
      <c r="A30" s="313">
        <v>11</v>
      </c>
      <c r="B30" s="196">
        <v>44259</v>
      </c>
      <c r="C30" s="197" t="s">
        <v>386</v>
      </c>
      <c r="D30" s="194">
        <v>5000</v>
      </c>
      <c r="E30" s="315">
        <f>D31-D30</f>
        <v>-5000</v>
      </c>
      <c r="G30" s="216"/>
      <c r="H30" s="218"/>
      <c r="I30" s="73"/>
      <c r="J30" s="74"/>
      <c r="K30" s="8"/>
      <c r="L30" s="8"/>
      <c r="M30" s="8"/>
    </row>
    <row r="31" spans="1:13" x14ac:dyDescent="0.5">
      <c r="A31" s="314"/>
      <c r="B31" s="198"/>
      <c r="C31" s="199"/>
      <c r="D31" s="195"/>
      <c r="E31" s="316"/>
      <c r="G31" s="1"/>
      <c r="H31" s="218"/>
      <c r="I31" s="1"/>
      <c r="J31" s="40"/>
      <c r="K31" s="8"/>
      <c r="L31" s="8"/>
      <c r="M31" s="8"/>
    </row>
    <row r="32" spans="1:13" x14ac:dyDescent="0.5">
      <c r="A32" s="77"/>
      <c r="B32" s="224"/>
      <c r="C32" s="8"/>
      <c r="D32" s="225"/>
      <c r="E32" s="227"/>
      <c r="G32" s="1"/>
      <c r="H32" s="218"/>
      <c r="I32" s="1"/>
      <c r="J32" s="40"/>
      <c r="K32" s="8"/>
      <c r="L32" s="8"/>
      <c r="M32" s="8"/>
    </row>
    <row r="33" spans="1:13" x14ac:dyDescent="0.5">
      <c r="A33" s="313">
        <v>12</v>
      </c>
      <c r="B33" s="196">
        <v>44293</v>
      </c>
      <c r="C33" s="197" t="s">
        <v>440</v>
      </c>
      <c r="D33" s="194">
        <v>2063</v>
      </c>
      <c r="E33" s="315">
        <f>D34-D33</f>
        <v>0</v>
      </c>
      <c r="G33" s="1"/>
      <c r="H33" s="219"/>
      <c r="I33" s="1"/>
      <c r="J33" s="40"/>
      <c r="K33" s="8"/>
      <c r="L33" s="8"/>
      <c r="M33" s="8"/>
    </row>
    <row r="34" spans="1:13" x14ac:dyDescent="0.5">
      <c r="A34" s="314"/>
      <c r="B34" s="198">
        <v>44294</v>
      </c>
      <c r="C34" s="199" t="s">
        <v>441</v>
      </c>
      <c r="D34" s="195">
        <v>2063</v>
      </c>
      <c r="E34" s="316"/>
      <c r="G34" s="1"/>
      <c r="H34" s="219"/>
      <c r="I34" s="1"/>
      <c r="J34" s="40"/>
      <c r="K34" s="8"/>
      <c r="L34" s="8"/>
      <c r="M34" s="8"/>
    </row>
    <row r="35" spans="1:13" ht="14.7" thickBot="1" x14ac:dyDescent="0.55000000000000004">
      <c r="A35" s="77"/>
      <c r="B35" s="224"/>
      <c r="C35" s="8"/>
      <c r="D35" s="225"/>
      <c r="E35" s="227"/>
      <c r="G35" s="94"/>
      <c r="H35" s="220"/>
      <c r="I35" s="94"/>
      <c r="J35" s="95"/>
      <c r="K35" s="8"/>
      <c r="L35" s="8"/>
      <c r="M35" s="8"/>
    </row>
    <row r="36" spans="1:13" x14ac:dyDescent="0.5">
      <c r="A36" s="313">
        <v>13</v>
      </c>
      <c r="B36" s="196"/>
      <c r="C36" s="197"/>
      <c r="D36" s="194"/>
      <c r="E36" s="315">
        <f>D37-D36</f>
        <v>0</v>
      </c>
      <c r="G36" s="309" t="s">
        <v>143</v>
      </c>
      <c r="H36" s="310"/>
      <c r="I36" s="310"/>
      <c r="J36" s="44">
        <f>SUM(J22:J35)</f>
        <v>0</v>
      </c>
      <c r="K36" s="8"/>
      <c r="L36" s="8"/>
      <c r="M36" s="8"/>
    </row>
    <row r="37" spans="1:13" x14ac:dyDescent="0.5">
      <c r="A37" s="314"/>
      <c r="B37" s="198"/>
      <c r="C37" s="199"/>
      <c r="D37" s="195"/>
      <c r="E37" s="316"/>
      <c r="G37" s="8"/>
      <c r="H37" s="226"/>
      <c r="I37" s="8"/>
      <c r="J37" s="8"/>
      <c r="K37" s="8"/>
      <c r="L37" s="8"/>
      <c r="M37" s="8"/>
    </row>
    <row r="38" spans="1:13" x14ac:dyDescent="0.5">
      <c r="A38" s="77"/>
      <c r="B38" s="224"/>
      <c r="C38" s="8"/>
      <c r="D38" s="225"/>
      <c r="E38" s="227"/>
      <c r="G38" s="8"/>
      <c r="H38" s="226"/>
      <c r="I38" s="227"/>
      <c r="J38" s="8"/>
      <c r="K38" s="8"/>
      <c r="L38" s="8"/>
      <c r="M38" s="8"/>
    </row>
    <row r="39" spans="1:13" x14ac:dyDescent="0.5">
      <c r="A39" s="313">
        <v>14</v>
      </c>
      <c r="B39" s="196"/>
      <c r="C39" s="197"/>
      <c r="D39" s="194"/>
      <c r="E39" s="315">
        <f>D40-D39</f>
        <v>0</v>
      </c>
      <c r="G39" s="8"/>
      <c r="H39" s="226"/>
      <c r="I39" s="227"/>
      <c r="J39" s="8"/>
      <c r="K39" s="8"/>
      <c r="L39" s="8"/>
      <c r="M39" s="8"/>
    </row>
    <row r="40" spans="1:13" x14ac:dyDescent="0.5">
      <c r="A40" s="314"/>
      <c r="B40" s="198"/>
      <c r="C40" s="199"/>
      <c r="D40" s="195"/>
      <c r="E40" s="316"/>
      <c r="G40" s="8"/>
      <c r="H40" s="226"/>
      <c r="I40" s="8"/>
      <c r="J40" s="8"/>
      <c r="K40" s="8"/>
      <c r="L40" s="8"/>
      <c r="M40" s="8"/>
    </row>
    <row r="41" spans="1:13" x14ac:dyDescent="0.5">
      <c r="A41" s="77"/>
      <c r="B41" s="224"/>
      <c r="C41" s="8"/>
      <c r="D41" s="225"/>
      <c r="E41" s="227"/>
      <c r="G41" s="8"/>
      <c r="H41" s="226"/>
      <c r="I41" s="8"/>
      <c r="J41" s="8"/>
      <c r="K41" s="8"/>
      <c r="L41" s="8"/>
      <c r="M41" s="8"/>
    </row>
    <row r="42" spans="1:13" x14ac:dyDescent="0.5">
      <c r="A42" s="313">
        <v>15</v>
      </c>
      <c r="B42" s="196"/>
      <c r="C42" s="197"/>
      <c r="D42" s="194"/>
      <c r="E42" s="315">
        <f>D43-D42</f>
        <v>0</v>
      </c>
      <c r="G42" s="8"/>
      <c r="H42" s="226"/>
      <c r="I42" s="8"/>
      <c r="J42" s="8"/>
      <c r="K42" s="8"/>
      <c r="L42" s="8"/>
      <c r="M42" s="8"/>
    </row>
    <row r="43" spans="1:13" x14ac:dyDescent="0.5">
      <c r="A43" s="314"/>
      <c r="B43" s="198"/>
      <c r="C43" s="199"/>
      <c r="D43" s="195"/>
      <c r="E43" s="316"/>
      <c r="G43" s="8"/>
      <c r="H43" s="226"/>
      <c r="I43" s="8"/>
      <c r="J43" s="8"/>
      <c r="K43" s="8"/>
      <c r="L43" s="8"/>
      <c r="M43" s="8"/>
    </row>
    <row r="44" spans="1:13" x14ac:dyDescent="0.5">
      <c r="A44" s="77"/>
      <c r="B44" s="224"/>
      <c r="C44" s="8"/>
      <c r="D44" s="225"/>
      <c r="E44" s="227"/>
      <c r="G44" s="8"/>
      <c r="H44" s="226"/>
      <c r="I44" s="8"/>
      <c r="J44" s="8"/>
      <c r="K44" s="8"/>
      <c r="L44" s="8"/>
      <c r="M44" s="8"/>
    </row>
    <row r="45" spans="1:13" ht="29.35" customHeight="1" x14ac:dyDescent="0.5">
      <c r="A45" s="326" t="s">
        <v>392</v>
      </c>
      <c r="B45" s="327"/>
      <c r="C45" s="327"/>
      <c r="D45" s="328"/>
      <c r="E45" s="204">
        <f>SUM(E3:E44)</f>
        <v>-68670</v>
      </c>
      <c r="G45" s="8"/>
      <c r="H45" s="226"/>
      <c r="I45" s="8"/>
      <c r="J45" s="8"/>
      <c r="K45" s="8"/>
      <c r="L45" s="8"/>
      <c r="M45" s="8"/>
    </row>
    <row r="46" spans="1:13" ht="14.7" thickBot="1" x14ac:dyDescent="0.55000000000000004">
      <c r="A46" s="77"/>
      <c r="B46" s="224"/>
      <c r="C46" s="8"/>
      <c r="D46" s="325"/>
      <c r="E46" s="325"/>
      <c r="G46" s="8"/>
      <c r="H46" s="226"/>
      <c r="I46" s="8"/>
      <c r="J46" s="8"/>
      <c r="K46" s="8"/>
      <c r="L46" s="8"/>
      <c r="M46" s="8"/>
    </row>
    <row r="47" spans="1:13" x14ac:dyDescent="0.5">
      <c r="A47" s="77"/>
      <c r="B47" s="224"/>
      <c r="C47" s="231" t="s">
        <v>393</v>
      </c>
      <c r="D47" s="232">
        <f>J36</f>
        <v>0</v>
      </c>
      <c r="E47" s="227"/>
      <c r="G47" s="8"/>
      <c r="H47" s="226"/>
      <c r="I47" s="8"/>
      <c r="J47" s="8"/>
      <c r="K47" s="8"/>
      <c r="L47" s="8"/>
      <c r="M47" s="8"/>
    </row>
    <row r="48" spans="1:13" x14ac:dyDescent="0.5">
      <c r="A48" s="77"/>
      <c r="B48" s="224"/>
      <c r="C48" s="233" t="s">
        <v>395</v>
      </c>
      <c r="D48" s="234">
        <f>E45</f>
        <v>-68670</v>
      </c>
      <c r="E48" s="227"/>
      <c r="G48" s="8"/>
      <c r="H48" s="226"/>
      <c r="I48" s="8"/>
      <c r="J48" s="8"/>
      <c r="K48" s="8"/>
      <c r="L48" s="8"/>
      <c r="M48" s="8"/>
    </row>
    <row r="49" spans="1:13" x14ac:dyDescent="0.5">
      <c r="A49" s="77"/>
      <c r="B49" s="224"/>
      <c r="C49" s="233" t="s">
        <v>394</v>
      </c>
      <c r="D49" s="234">
        <f>J18</f>
        <v>0</v>
      </c>
      <c r="E49" s="227"/>
      <c r="G49" s="8"/>
      <c r="H49" s="226"/>
      <c r="I49" s="8"/>
      <c r="J49" s="8"/>
      <c r="K49" s="8"/>
      <c r="L49" s="8"/>
      <c r="M49" s="8"/>
    </row>
    <row r="50" spans="1:13" x14ac:dyDescent="0.5">
      <c r="A50" s="77"/>
      <c r="B50" s="224"/>
      <c r="C50" s="233"/>
      <c r="D50" s="234"/>
      <c r="E50" s="227"/>
      <c r="G50" s="8"/>
      <c r="H50" s="226"/>
      <c r="I50" s="8"/>
      <c r="J50" s="8"/>
      <c r="K50" s="8"/>
      <c r="L50" s="8"/>
      <c r="M50" s="8"/>
    </row>
    <row r="51" spans="1:13" ht="14.7" thickBot="1" x14ac:dyDescent="0.55000000000000004">
      <c r="A51" s="77"/>
      <c r="B51" s="224"/>
      <c r="C51" s="235"/>
      <c r="D51" s="236"/>
      <c r="E51" s="227"/>
      <c r="G51" s="8"/>
      <c r="H51" s="226"/>
      <c r="I51" s="8"/>
      <c r="J51" s="8"/>
      <c r="K51" s="8"/>
      <c r="L51" s="8"/>
      <c r="M51" s="8"/>
    </row>
    <row r="52" spans="1:13" ht="16" thickBot="1" x14ac:dyDescent="0.6">
      <c r="A52" s="77"/>
      <c r="B52" s="224"/>
      <c r="C52" s="229" t="s">
        <v>4</v>
      </c>
      <c r="D52" s="230">
        <f>SUM(D47:D51)</f>
        <v>-68670</v>
      </c>
      <c r="E52" s="227"/>
      <c r="G52" s="8"/>
      <c r="H52" s="226"/>
      <c r="I52" s="8"/>
      <c r="J52" s="8"/>
      <c r="K52" s="8"/>
      <c r="L52" s="8"/>
      <c r="M52" s="8"/>
    </row>
    <row r="53" spans="1:13" x14ac:dyDescent="0.5">
      <c r="A53" s="77"/>
      <c r="B53" s="224"/>
      <c r="C53" s="8"/>
      <c r="D53" s="225"/>
      <c r="E53" s="227"/>
      <c r="G53" s="8"/>
      <c r="H53" s="226"/>
      <c r="I53" s="8"/>
      <c r="J53" s="8"/>
      <c r="K53" s="8"/>
      <c r="L53" s="8"/>
      <c r="M53" s="8"/>
    </row>
    <row r="54" spans="1:13" x14ac:dyDescent="0.5">
      <c r="A54" s="77"/>
      <c r="B54" s="224"/>
      <c r="C54" s="8"/>
      <c r="D54" s="225"/>
      <c r="E54" s="227"/>
      <c r="G54" s="8"/>
      <c r="H54" s="226"/>
      <c r="I54" s="8"/>
      <c r="J54" s="8"/>
      <c r="K54" s="8"/>
      <c r="L54" s="8"/>
      <c r="M54" s="8"/>
    </row>
    <row r="55" spans="1:13" x14ac:dyDescent="0.5">
      <c r="A55" s="77"/>
      <c r="B55" s="224"/>
      <c r="C55" s="8"/>
      <c r="D55" s="225"/>
      <c r="E55" s="227"/>
      <c r="G55" s="8"/>
      <c r="H55" s="226"/>
      <c r="I55" s="8"/>
      <c r="J55" s="8"/>
      <c r="K55" s="8"/>
      <c r="L55" s="8"/>
      <c r="M55" s="8"/>
    </row>
    <row r="56" spans="1:13" x14ac:dyDescent="0.5">
      <c r="A56" s="77"/>
      <c r="B56" s="224"/>
      <c r="C56" s="8"/>
      <c r="D56" s="225"/>
      <c r="E56" s="227"/>
      <c r="G56" s="8"/>
      <c r="H56" s="226"/>
      <c r="I56" s="8"/>
      <c r="J56" s="8"/>
      <c r="K56" s="8"/>
      <c r="L56" s="8"/>
      <c r="M56" s="8"/>
    </row>
    <row r="57" spans="1:13" x14ac:dyDescent="0.5">
      <c r="A57" s="77"/>
      <c r="B57" s="224"/>
      <c r="C57" s="8"/>
      <c r="D57" s="225"/>
      <c r="E57" s="227"/>
      <c r="G57" s="8"/>
      <c r="H57" s="226"/>
      <c r="I57" s="8"/>
      <c r="J57" s="8"/>
      <c r="K57" s="8"/>
      <c r="L57" s="8"/>
      <c r="M57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tabSelected="1" zoomScale="145" zoomScaleNormal="145" workbookViewId="0">
      <selection activeCell="C16" sqref="C16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303" t="s">
        <v>368</v>
      </c>
      <c r="B1" s="304"/>
      <c r="C1" s="304"/>
      <c r="D1" s="304"/>
      <c r="E1" s="304"/>
      <c r="F1" s="8"/>
      <c r="G1" s="8"/>
      <c r="H1" s="8"/>
      <c r="I1" s="8"/>
      <c r="J1" s="8"/>
    </row>
    <row r="2" spans="1:10" ht="1" customHeight="1" x14ac:dyDescent="0.5">
      <c r="A2" s="306"/>
      <c r="B2" s="307"/>
      <c r="C2" s="307"/>
      <c r="D2" s="307"/>
      <c r="E2" s="308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07">
        <v>0</v>
      </c>
      <c r="B4" s="39">
        <v>44248</v>
      </c>
      <c r="C4" s="133" t="s">
        <v>369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07">
        <v>1</v>
      </c>
      <c r="B5" s="39">
        <v>44251</v>
      </c>
      <c r="C5" s="1" t="s">
        <v>335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07">
        <v>2</v>
      </c>
      <c r="B6" s="39">
        <v>44254</v>
      </c>
      <c r="C6" s="1" t="s">
        <v>335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07">
        <v>3</v>
      </c>
      <c r="B7" s="39">
        <v>44289</v>
      </c>
      <c r="C7" s="133" t="s">
        <v>245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07"/>
      <c r="B8" s="39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07"/>
      <c r="B9" s="39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0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0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0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309" t="s">
        <v>143</v>
      </c>
      <c r="B18" s="310"/>
      <c r="C18" s="310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330">
        <f>D18+E18</f>
        <v>696000</v>
      </c>
      <c r="E20" s="330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329"/>
      <c r="E21" s="329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4" sqref="D4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303" t="s">
        <v>431</v>
      </c>
      <c r="B1" s="304"/>
      <c r="C1" s="304"/>
      <c r="D1" s="304"/>
      <c r="E1" s="304"/>
      <c r="F1" s="8"/>
      <c r="G1" s="8"/>
      <c r="H1" s="8"/>
      <c r="I1" s="8"/>
      <c r="J1" s="8"/>
    </row>
    <row r="2" spans="1:10" ht="1" customHeight="1" x14ac:dyDescent="0.5">
      <c r="A2" s="306"/>
      <c r="B2" s="307"/>
      <c r="C2" s="307"/>
      <c r="D2" s="307"/>
      <c r="E2" s="308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47">
        <v>0</v>
      </c>
      <c r="B4" s="39">
        <v>44282</v>
      </c>
      <c r="C4" s="1" t="s">
        <v>423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47">
        <v>1</v>
      </c>
      <c r="B5" s="39">
        <v>44288</v>
      </c>
      <c r="C5" s="1" t="s">
        <v>430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47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47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47"/>
      <c r="B8" s="25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47"/>
      <c r="B9" s="25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4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4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4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309" t="s">
        <v>143</v>
      </c>
      <c r="B18" s="310"/>
      <c r="C18" s="310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330">
        <f>D18+E18</f>
        <v>1095000</v>
      </c>
      <c r="E20" s="330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329"/>
      <c r="E21" s="329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2"/>
  <sheetViews>
    <sheetView topLeftCell="A4" zoomScale="115" zoomScaleNormal="115" workbookViewId="0">
      <selection activeCell="H27" sqref="H27"/>
    </sheetView>
  </sheetViews>
  <sheetFormatPr defaultRowHeight="14.35" x14ac:dyDescent="0.5"/>
  <cols>
    <col min="1" max="1" width="4.52734375" style="78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160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244">
        <v>1</v>
      </c>
      <c r="B4" s="39">
        <v>44131</v>
      </c>
      <c r="C4" s="1" t="s">
        <v>156</v>
      </c>
      <c r="D4" s="40">
        <v>500</v>
      </c>
      <c r="E4" s="38"/>
      <c r="F4" s="72">
        <v>1</v>
      </c>
      <c r="G4" s="67">
        <v>44128</v>
      </c>
      <c r="H4" s="1" t="s">
        <v>128</v>
      </c>
      <c r="I4" s="40">
        <v>400</v>
      </c>
      <c r="J4" s="8"/>
      <c r="K4" s="8"/>
      <c r="L4" s="8"/>
      <c r="M4" s="8"/>
    </row>
    <row r="5" spans="1:13" x14ac:dyDescent="0.5">
      <c r="A5" s="244">
        <v>2</v>
      </c>
      <c r="B5" s="39">
        <v>44201</v>
      </c>
      <c r="C5" s="1" t="s">
        <v>279</v>
      </c>
      <c r="D5" s="40">
        <v>114500</v>
      </c>
      <c r="E5" s="38"/>
      <c r="F5" s="72">
        <v>2</v>
      </c>
      <c r="G5" s="67">
        <v>44131</v>
      </c>
      <c r="H5" s="1" t="s">
        <v>128</v>
      </c>
      <c r="I5" s="40">
        <v>100</v>
      </c>
      <c r="J5" s="8"/>
      <c r="K5" s="8"/>
      <c r="L5" s="8"/>
      <c r="M5" s="8"/>
    </row>
    <row r="6" spans="1:13" x14ac:dyDescent="0.5">
      <c r="A6" s="244">
        <v>3</v>
      </c>
      <c r="B6" s="39">
        <v>44207</v>
      </c>
      <c r="C6" s="1" t="s">
        <v>306</v>
      </c>
      <c r="D6" s="40">
        <v>14000</v>
      </c>
      <c r="E6" s="38"/>
      <c r="F6" s="72">
        <v>3</v>
      </c>
      <c r="G6" s="67">
        <v>44137</v>
      </c>
      <c r="H6" s="68" t="s">
        <v>275</v>
      </c>
      <c r="I6" s="69"/>
      <c r="J6" s="8"/>
      <c r="K6" s="8"/>
      <c r="L6" s="8"/>
      <c r="M6" s="8"/>
    </row>
    <row r="7" spans="1:13" x14ac:dyDescent="0.5">
      <c r="A7" s="244">
        <v>4</v>
      </c>
      <c r="B7" s="39">
        <v>44228</v>
      </c>
      <c r="C7" s="1" t="s">
        <v>337</v>
      </c>
      <c r="D7" s="40">
        <v>171500</v>
      </c>
      <c r="E7" s="38"/>
      <c r="F7" s="72"/>
      <c r="G7" s="67"/>
      <c r="H7" s="73" t="s">
        <v>158</v>
      </c>
      <c r="I7" s="40"/>
      <c r="J7" s="8"/>
      <c r="K7" s="8"/>
      <c r="L7" s="8"/>
      <c r="M7" s="8"/>
    </row>
    <row r="8" spans="1:13" x14ac:dyDescent="0.5">
      <c r="A8" s="244"/>
      <c r="B8" s="39"/>
      <c r="C8" s="1"/>
      <c r="D8" s="40">
        <v>119000</v>
      </c>
      <c r="E8" s="38"/>
      <c r="F8" s="72">
        <v>4</v>
      </c>
      <c r="G8" s="67">
        <v>44152</v>
      </c>
      <c r="H8" s="1" t="s">
        <v>180</v>
      </c>
      <c r="I8" s="40"/>
      <c r="J8" s="8"/>
      <c r="K8" s="8"/>
      <c r="L8" s="8"/>
      <c r="M8" s="8"/>
    </row>
    <row r="9" spans="1:13" x14ac:dyDescent="0.5">
      <c r="A9" s="244"/>
      <c r="B9" s="39"/>
      <c r="C9" s="1"/>
      <c r="D9" s="40">
        <v>24500</v>
      </c>
      <c r="E9" s="38"/>
      <c r="F9" s="160">
        <v>5</v>
      </c>
      <c r="G9" s="67">
        <v>44177</v>
      </c>
      <c r="H9" s="1" t="s">
        <v>338</v>
      </c>
      <c r="I9" s="40">
        <v>24500</v>
      </c>
      <c r="J9" s="8"/>
      <c r="K9" s="8"/>
      <c r="L9" s="8"/>
      <c r="M9" s="8"/>
    </row>
    <row r="10" spans="1:13" x14ac:dyDescent="0.5">
      <c r="A10" s="244">
        <v>5</v>
      </c>
      <c r="B10" s="39">
        <v>44236</v>
      </c>
      <c r="C10" s="1" t="s">
        <v>345</v>
      </c>
      <c r="D10" s="40"/>
      <c r="E10" s="38"/>
      <c r="F10" s="72">
        <v>6</v>
      </c>
      <c r="G10" s="67">
        <v>44196</v>
      </c>
      <c r="H10" s="1" t="s">
        <v>274</v>
      </c>
      <c r="I10" s="40">
        <v>300000</v>
      </c>
      <c r="J10" s="8"/>
      <c r="K10" s="8"/>
      <c r="L10" s="8"/>
      <c r="M10" s="8"/>
    </row>
    <row r="11" spans="1:13" x14ac:dyDescent="0.5">
      <c r="A11" s="244">
        <v>6</v>
      </c>
      <c r="B11" s="39">
        <v>44245</v>
      </c>
      <c r="C11" s="1" t="s">
        <v>361</v>
      </c>
      <c r="D11" s="40">
        <v>64500</v>
      </c>
      <c r="E11" s="38"/>
      <c r="F11" s="72"/>
      <c r="G11" s="67">
        <v>44224</v>
      </c>
      <c r="H11" s="1" t="s">
        <v>333</v>
      </c>
      <c r="I11" s="40">
        <v>56000</v>
      </c>
      <c r="J11" s="8"/>
      <c r="K11" s="8"/>
      <c r="L11" s="8"/>
      <c r="M11" s="8"/>
    </row>
    <row r="12" spans="1:13" x14ac:dyDescent="0.5">
      <c r="A12" s="244">
        <v>7</v>
      </c>
      <c r="B12" s="39">
        <v>44278</v>
      </c>
      <c r="C12" s="1" t="s">
        <v>421</v>
      </c>
      <c r="D12" s="40">
        <v>209000</v>
      </c>
      <c r="E12" s="38"/>
      <c r="F12" s="72"/>
      <c r="G12" s="39"/>
      <c r="H12" s="1" t="s">
        <v>332</v>
      </c>
      <c r="I12" s="40">
        <v>63000</v>
      </c>
      <c r="J12" s="8"/>
      <c r="K12" s="8"/>
      <c r="L12" s="8"/>
      <c r="M12" s="8"/>
    </row>
    <row r="13" spans="1:13" x14ac:dyDescent="0.5">
      <c r="A13" s="249">
        <v>8</v>
      </c>
      <c r="B13" s="39">
        <v>44288</v>
      </c>
      <c r="C13" s="1" t="s">
        <v>435</v>
      </c>
      <c r="D13" s="40">
        <v>20000</v>
      </c>
      <c r="E13" s="38"/>
      <c r="F13" s="190">
        <v>7</v>
      </c>
      <c r="G13" s="39">
        <v>44228</v>
      </c>
      <c r="H13" s="1" t="s">
        <v>339</v>
      </c>
      <c r="I13" s="40"/>
      <c r="J13" s="8"/>
      <c r="K13" s="8"/>
      <c r="L13" s="8"/>
      <c r="M13" s="8"/>
    </row>
    <row r="14" spans="1:13" x14ac:dyDescent="0.5">
      <c r="A14" s="244">
        <v>9</v>
      </c>
      <c r="B14" s="39">
        <v>44337</v>
      </c>
      <c r="C14" s="1" t="s">
        <v>471</v>
      </c>
      <c r="D14" s="40">
        <v>45000</v>
      </c>
      <c r="E14" s="38"/>
      <c r="F14" s="72">
        <v>8</v>
      </c>
      <c r="G14" s="39">
        <v>44256</v>
      </c>
      <c r="H14" s="1" t="s">
        <v>378</v>
      </c>
      <c r="I14" s="40">
        <v>64500</v>
      </c>
      <c r="J14" s="8"/>
      <c r="K14" s="8"/>
      <c r="L14" s="8"/>
      <c r="M14" s="8"/>
    </row>
    <row r="15" spans="1:13" x14ac:dyDescent="0.5">
      <c r="A15" s="244">
        <v>10</v>
      </c>
      <c r="B15" s="39">
        <v>44338</v>
      </c>
      <c r="C15" s="1" t="s">
        <v>472</v>
      </c>
      <c r="D15" s="40">
        <v>50000</v>
      </c>
      <c r="E15" s="38"/>
      <c r="F15" s="216">
        <v>9</v>
      </c>
      <c r="G15" s="39">
        <v>44256</v>
      </c>
      <c r="H15" s="1" t="s">
        <v>424</v>
      </c>
      <c r="I15" s="40">
        <v>151000</v>
      </c>
      <c r="J15" s="8"/>
      <c r="K15" s="8"/>
      <c r="L15" s="8"/>
      <c r="M15" s="8"/>
    </row>
    <row r="16" spans="1:13" x14ac:dyDescent="0.5">
      <c r="A16" s="244">
        <v>11</v>
      </c>
      <c r="B16" s="39">
        <v>44339</v>
      </c>
      <c r="C16" s="1" t="s">
        <v>476</v>
      </c>
      <c r="D16" s="40">
        <v>95000</v>
      </c>
      <c r="E16" s="38"/>
      <c r="F16" s="216">
        <v>10</v>
      </c>
      <c r="G16" s="39">
        <v>44286</v>
      </c>
      <c r="H16" s="1" t="s">
        <v>427</v>
      </c>
      <c r="I16" s="40">
        <v>20000</v>
      </c>
      <c r="J16" s="8"/>
      <c r="K16" s="8"/>
      <c r="L16" s="8"/>
      <c r="M16" s="8"/>
    </row>
    <row r="17" spans="1:13" x14ac:dyDescent="0.5">
      <c r="A17" s="244"/>
      <c r="B17" s="39"/>
      <c r="C17" s="1" t="s">
        <v>477</v>
      </c>
      <c r="D17" s="40">
        <v>24000</v>
      </c>
      <c r="E17" s="38"/>
      <c r="F17" s="216">
        <v>11</v>
      </c>
      <c r="G17" s="39">
        <v>44289</v>
      </c>
      <c r="H17" s="1" t="s">
        <v>437</v>
      </c>
      <c r="I17" s="40">
        <v>58000</v>
      </c>
      <c r="J17" s="8"/>
      <c r="K17" s="8"/>
      <c r="L17" s="8"/>
      <c r="M17" s="8"/>
    </row>
    <row r="18" spans="1:13" x14ac:dyDescent="0.5">
      <c r="A18" s="257">
        <v>12</v>
      </c>
      <c r="B18" s="39">
        <v>44344</v>
      </c>
      <c r="C18" s="1" t="s">
        <v>487</v>
      </c>
      <c r="D18" s="40">
        <v>34000</v>
      </c>
      <c r="E18" s="38"/>
      <c r="F18" s="257">
        <v>12</v>
      </c>
      <c r="G18" s="39">
        <v>44337</v>
      </c>
      <c r="H18" s="1" t="s">
        <v>469</v>
      </c>
      <c r="I18" s="40">
        <v>214000</v>
      </c>
      <c r="J18" s="8"/>
      <c r="K18" s="8"/>
      <c r="L18" s="8"/>
      <c r="M18" s="8"/>
    </row>
    <row r="19" spans="1:13" x14ac:dyDescent="0.5">
      <c r="A19" s="267"/>
      <c r="B19" s="1"/>
      <c r="C19" s="1"/>
      <c r="D19" s="40"/>
      <c r="E19" s="38"/>
      <c r="F19" s="267">
        <v>13</v>
      </c>
      <c r="G19" s="39">
        <v>44341</v>
      </c>
      <c r="H19" s="1" t="s">
        <v>478</v>
      </c>
      <c r="I19" s="40">
        <v>10000</v>
      </c>
      <c r="J19" s="8"/>
      <c r="K19" s="8"/>
      <c r="L19" s="8"/>
      <c r="M19" s="8"/>
    </row>
    <row r="20" spans="1:13" x14ac:dyDescent="0.5">
      <c r="A20" s="267"/>
      <c r="B20" s="1"/>
      <c r="C20" s="1"/>
      <c r="D20" s="40"/>
      <c r="E20" s="38"/>
      <c r="F20" s="267">
        <v>14</v>
      </c>
      <c r="G20" s="39">
        <v>44342</v>
      </c>
      <c r="H20" s="1" t="s">
        <v>480</v>
      </c>
      <c r="I20" s="40">
        <v>24000</v>
      </c>
      <c r="J20" s="8"/>
      <c r="K20" s="8"/>
      <c r="L20" s="8"/>
      <c r="M20" s="8"/>
    </row>
    <row r="21" spans="1:13" x14ac:dyDescent="0.5">
      <c r="A21" s="257"/>
      <c r="B21" s="1"/>
      <c r="C21" s="1"/>
      <c r="D21" s="40"/>
      <c r="E21" s="38"/>
      <c r="F21" s="257"/>
      <c r="G21" s="39"/>
      <c r="H21" s="1"/>
      <c r="I21" s="40"/>
      <c r="J21" s="8"/>
      <c r="K21" s="8"/>
      <c r="L21" s="8"/>
      <c r="M21" s="8"/>
    </row>
    <row r="22" spans="1:13" ht="14.7" thickBot="1" x14ac:dyDescent="0.55000000000000004">
      <c r="A22" s="244"/>
      <c r="B22" s="1"/>
      <c r="C22" s="1"/>
      <c r="D22" s="40"/>
      <c r="E22" s="38"/>
      <c r="F22" s="72"/>
      <c r="G22" s="39"/>
      <c r="H22" s="1"/>
      <c r="I22" s="40"/>
      <c r="J22" s="8"/>
      <c r="K22" s="8"/>
      <c r="L22" s="8"/>
      <c r="M22" s="8"/>
    </row>
    <row r="23" spans="1:13" ht="17.25" customHeight="1" x14ac:dyDescent="0.5">
      <c r="A23" s="319" t="s">
        <v>106</v>
      </c>
      <c r="B23" s="320"/>
      <c r="C23" s="320"/>
      <c r="D23" s="44">
        <f>SUM(D4:D22)</f>
        <v>985500</v>
      </c>
      <c r="E23" s="50"/>
      <c r="F23" s="319" t="s">
        <v>105</v>
      </c>
      <c r="G23" s="320"/>
      <c r="H23" s="321"/>
      <c r="I23" s="44">
        <f>SUM(I4:I22)</f>
        <v>985500</v>
      </c>
      <c r="J23" s="8"/>
      <c r="K23" s="8"/>
      <c r="L23" s="8"/>
      <c r="M23" s="8"/>
    </row>
    <row r="24" spans="1:13" ht="17.25" customHeight="1" x14ac:dyDescent="0.5">
      <c r="A24" s="55"/>
      <c r="B24" s="55"/>
      <c r="C24" s="55"/>
      <c r="D24" s="56"/>
      <c r="E24" s="8"/>
      <c r="F24" s="55"/>
      <c r="G24" s="55"/>
      <c r="H24" s="55"/>
      <c r="I24" s="56"/>
      <c r="J24" s="8"/>
      <c r="K24" s="8"/>
      <c r="L24" s="8"/>
      <c r="M24" s="8"/>
    </row>
    <row r="25" spans="1:13" ht="17.25" customHeight="1" x14ac:dyDescent="0.5">
      <c r="A25" s="76"/>
      <c r="B25" s="53"/>
      <c r="C25" s="54" t="s">
        <v>103</v>
      </c>
      <c r="D25" s="58">
        <f>D23</f>
        <v>985500</v>
      </c>
      <c r="E25" s="8"/>
      <c r="F25" s="53"/>
      <c r="G25" s="53"/>
      <c r="H25" s="53"/>
      <c r="I25" s="53"/>
      <c r="J25" s="8"/>
      <c r="K25" s="8"/>
      <c r="L25" s="8"/>
      <c r="M25" s="8"/>
    </row>
    <row r="26" spans="1:13" ht="17.25" customHeight="1" x14ac:dyDescent="0.5">
      <c r="A26" s="76"/>
      <c r="B26" s="53"/>
      <c r="C26" s="54" t="s">
        <v>186</v>
      </c>
      <c r="D26" s="58">
        <f>I23</f>
        <v>985500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ht="9.6999999999999993" customHeight="1" thickBot="1" x14ac:dyDescent="0.55000000000000004">
      <c r="A27" s="76"/>
      <c r="B27" s="53"/>
      <c r="C27" s="59"/>
      <c r="D27" s="60"/>
      <c r="E27" s="8"/>
      <c r="F27" s="53"/>
      <c r="G27" s="53"/>
      <c r="H27" s="53"/>
      <c r="I27" s="53"/>
      <c r="J27" s="8"/>
      <c r="K27" s="8"/>
      <c r="L27" s="8"/>
      <c r="M27" s="8"/>
    </row>
    <row r="28" spans="1:13" ht="18.850000000000001" customHeight="1" x14ac:dyDescent="0.5">
      <c r="A28" s="76"/>
      <c r="B28" s="53"/>
      <c r="C28" s="61" t="s">
        <v>4</v>
      </c>
      <c r="D28" s="62">
        <f>D25-D26</f>
        <v>0</v>
      </c>
      <c r="E28" s="8"/>
      <c r="F28" s="53"/>
      <c r="G28" s="53"/>
      <c r="H28" s="53"/>
      <c r="I28" s="53"/>
      <c r="J28" s="8"/>
      <c r="K28" s="8"/>
      <c r="L28" s="8"/>
      <c r="M28" s="8"/>
    </row>
    <row r="29" spans="1:13" x14ac:dyDescent="0.5">
      <c r="A29" s="7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A42" s="7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A43" s="7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2:13" x14ac:dyDescent="0.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2:13" x14ac:dyDescent="0.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</sheetData>
  <mergeCells count="5">
    <mergeCell ref="A1:I1"/>
    <mergeCell ref="A2:D2"/>
    <mergeCell ref="F2:I2"/>
    <mergeCell ref="A23:C23"/>
    <mergeCell ref="F23:H23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434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44113</v>
      </c>
      <c r="C4" s="1" t="s">
        <v>153</v>
      </c>
      <c r="D4" s="40">
        <v>1000</v>
      </c>
      <c r="E4" s="38"/>
      <c r="F4" s="72">
        <v>1</v>
      </c>
      <c r="G4" s="67">
        <v>44105</v>
      </c>
      <c r="H4" s="1" t="s">
        <v>129</v>
      </c>
      <c r="I4" s="40">
        <v>80</v>
      </c>
      <c r="J4" s="8"/>
      <c r="K4" s="8"/>
      <c r="L4" s="8"/>
      <c r="M4" s="8"/>
    </row>
    <row r="5" spans="1:13" x14ac:dyDescent="0.5">
      <c r="A5" s="72">
        <v>2</v>
      </c>
      <c r="B5" s="39">
        <v>44124</v>
      </c>
      <c r="C5" s="1" t="s">
        <v>166</v>
      </c>
      <c r="D5" s="40">
        <v>50000</v>
      </c>
      <c r="E5" s="38"/>
      <c r="F5" s="72">
        <v>2</v>
      </c>
      <c r="G5" s="67">
        <v>44112</v>
      </c>
      <c r="H5" s="1" t="s">
        <v>151</v>
      </c>
      <c r="I5" s="40">
        <v>1000</v>
      </c>
      <c r="J5" s="8"/>
      <c r="K5" s="8"/>
      <c r="L5" s="8"/>
      <c r="M5" s="8"/>
    </row>
    <row r="6" spans="1:13" x14ac:dyDescent="0.5">
      <c r="A6" s="72">
        <v>3</v>
      </c>
      <c r="B6" s="39">
        <v>44129</v>
      </c>
      <c r="C6" s="1" t="s">
        <v>122</v>
      </c>
      <c r="D6" s="40">
        <v>95000</v>
      </c>
      <c r="E6" s="38"/>
      <c r="F6" s="72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2">
        <v>4</v>
      </c>
      <c r="B7" s="39">
        <v>44141</v>
      </c>
      <c r="C7" s="1" t="s">
        <v>154</v>
      </c>
      <c r="D7" s="40">
        <v>55000</v>
      </c>
      <c r="E7" s="38"/>
      <c r="F7" s="72">
        <v>4</v>
      </c>
      <c r="G7" s="75">
        <v>44124</v>
      </c>
      <c r="H7" s="73" t="s">
        <v>167</v>
      </c>
      <c r="I7" s="74"/>
      <c r="J7" s="8"/>
      <c r="K7" s="8"/>
      <c r="L7" s="8"/>
      <c r="M7" s="8"/>
    </row>
    <row r="8" spans="1:13" x14ac:dyDescent="0.5">
      <c r="A8" s="180">
        <v>5</v>
      </c>
      <c r="B8" s="67">
        <v>44179</v>
      </c>
      <c r="C8" s="1" t="s">
        <v>242</v>
      </c>
      <c r="D8" s="40">
        <v>40000</v>
      </c>
      <c r="E8" s="38"/>
      <c r="F8" s="72">
        <v>5</v>
      </c>
      <c r="G8" s="67">
        <v>44132</v>
      </c>
      <c r="H8" s="1" t="s">
        <v>152</v>
      </c>
      <c r="I8" s="40">
        <v>135</v>
      </c>
      <c r="J8" s="8"/>
      <c r="K8" s="8"/>
      <c r="L8" s="8"/>
      <c r="M8" s="8"/>
    </row>
    <row r="9" spans="1:13" x14ac:dyDescent="0.5">
      <c r="A9" s="180">
        <v>6</v>
      </c>
      <c r="B9" s="67">
        <v>44209</v>
      </c>
      <c r="C9" s="1" t="s">
        <v>315</v>
      </c>
      <c r="D9" s="40">
        <v>40000</v>
      </c>
      <c r="E9" s="38"/>
      <c r="F9" s="141">
        <v>6</v>
      </c>
      <c r="G9" s="67">
        <v>44182</v>
      </c>
      <c r="H9" s="1" t="s">
        <v>243</v>
      </c>
      <c r="I9" s="40">
        <v>3000</v>
      </c>
      <c r="J9" s="8"/>
      <c r="K9" s="8"/>
      <c r="L9" s="8"/>
      <c r="M9" s="8"/>
    </row>
    <row r="10" spans="1:13" x14ac:dyDescent="0.5">
      <c r="A10" s="72">
        <v>7</v>
      </c>
      <c r="B10" s="39">
        <v>44267</v>
      </c>
      <c r="C10" s="1" t="s">
        <v>401</v>
      </c>
      <c r="D10" s="40">
        <v>2000</v>
      </c>
      <c r="E10" s="38"/>
      <c r="F10" s="144">
        <v>7</v>
      </c>
      <c r="G10" s="67">
        <v>44183</v>
      </c>
      <c r="H10" s="1" t="s">
        <v>244</v>
      </c>
      <c r="I10" s="40">
        <v>37000</v>
      </c>
      <c r="J10" s="8"/>
      <c r="K10" s="8"/>
      <c r="L10" s="8"/>
      <c r="M10" s="8"/>
    </row>
    <row r="11" spans="1:13" x14ac:dyDescent="0.5">
      <c r="A11" s="245">
        <v>8</v>
      </c>
      <c r="B11" s="39">
        <v>44294</v>
      </c>
      <c r="C11" s="1" t="s">
        <v>439</v>
      </c>
      <c r="D11" s="40">
        <v>1100</v>
      </c>
      <c r="E11" s="38"/>
      <c r="F11" s="184">
        <v>8</v>
      </c>
      <c r="G11" s="39">
        <v>44217</v>
      </c>
      <c r="H11" s="1" t="s">
        <v>323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2">
        <v>9</v>
      </c>
      <c r="G12" s="39">
        <v>44258</v>
      </c>
      <c r="H12" s="1" t="s">
        <v>384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>
        <v>10</v>
      </c>
      <c r="G13" s="39">
        <v>44288</v>
      </c>
      <c r="H13" s="1" t="s">
        <v>433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14">
        <v>11</v>
      </c>
      <c r="G14" s="39">
        <v>44289</v>
      </c>
      <c r="H14" s="1" t="s">
        <v>436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14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2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319" t="s">
        <v>106</v>
      </c>
      <c r="B17" s="320"/>
      <c r="C17" s="320"/>
      <c r="D17" s="44">
        <f>SUM(D4:D16)</f>
        <v>284100</v>
      </c>
      <c r="E17" s="50"/>
      <c r="F17" s="319" t="s">
        <v>105</v>
      </c>
      <c r="G17" s="320"/>
      <c r="H17" s="321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186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264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8">
        <v>1</v>
      </c>
      <c r="B4" s="39">
        <v>44191</v>
      </c>
      <c r="C4" s="1" t="s">
        <v>276</v>
      </c>
      <c r="D4" s="40">
        <v>100000</v>
      </c>
      <c r="E4" s="38"/>
      <c r="F4" s="158">
        <v>1</v>
      </c>
      <c r="G4" s="39">
        <v>44191</v>
      </c>
      <c r="H4" s="1" t="s">
        <v>239</v>
      </c>
      <c r="I4" s="40">
        <v>100000</v>
      </c>
      <c r="J4" s="8"/>
      <c r="K4" s="8"/>
      <c r="L4" s="8"/>
      <c r="M4" s="8"/>
    </row>
    <row r="5" spans="1:13" x14ac:dyDescent="0.5">
      <c r="A5" s="164">
        <v>2</v>
      </c>
      <c r="B5" s="39">
        <v>44204</v>
      </c>
      <c r="C5" s="1" t="s">
        <v>284</v>
      </c>
      <c r="D5" s="40">
        <v>20000</v>
      </c>
      <c r="E5" s="38"/>
      <c r="F5" s="164">
        <v>2</v>
      </c>
      <c r="G5" s="39">
        <v>44203</v>
      </c>
      <c r="H5" s="1" t="s">
        <v>283</v>
      </c>
      <c r="I5" s="40">
        <v>20000</v>
      </c>
      <c r="J5" s="8"/>
      <c r="K5" s="8"/>
      <c r="L5" s="8"/>
      <c r="M5" s="8"/>
    </row>
    <row r="6" spans="1:13" x14ac:dyDescent="0.5">
      <c r="A6" s="173"/>
      <c r="B6" s="39"/>
      <c r="C6" s="1"/>
      <c r="D6" s="40"/>
      <c r="E6" s="38"/>
      <c r="F6" s="173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3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58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319" t="s">
        <v>106</v>
      </c>
      <c r="B14" s="320"/>
      <c r="C14" s="320"/>
      <c r="D14" s="44">
        <f>SUM(D4:D13)</f>
        <v>120000</v>
      </c>
      <c r="E14" s="50"/>
      <c r="F14" s="319" t="s">
        <v>105</v>
      </c>
      <c r="G14" s="320"/>
      <c r="H14" s="321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186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82" zoomScale="130" zoomScaleNormal="130" workbookViewId="0">
      <selection activeCell="D45" sqref="D45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303" t="s">
        <v>261</v>
      </c>
      <c r="B1" s="304"/>
      <c r="C1" s="304"/>
      <c r="D1" s="304"/>
      <c r="E1" s="304"/>
      <c r="F1" s="304"/>
      <c r="G1" s="304"/>
      <c r="H1" s="304"/>
      <c r="I1" s="305"/>
      <c r="J1" s="8"/>
      <c r="K1" s="8"/>
      <c r="L1" s="8"/>
      <c r="M1" s="8"/>
    </row>
    <row r="2" spans="1:13" ht="19.600000000000001" customHeight="1" x14ac:dyDescent="0.5">
      <c r="A2" s="306" t="s">
        <v>81</v>
      </c>
      <c r="B2" s="307"/>
      <c r="C2" s="307"/>
      <c r="D2" s="308"/>
      <c r="E2" s="43"/>
      <c r="F2" s="306" t="s">
        <v>82</v>
      </c>
      <c r="G2" s="307"/>
      <c r="H2" s="307"/>
      <c r="I2" s="30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6">
        <v>1</v>
      </c>
      <c r="B4" s="39">
        <v>44188</v>
      </c>
      <c r="C4" s="1" t="s">
        <v>257</v>
      </c>
      <c r="D4" s="40">
        <v>200000</v>
      </c>
      <c r="E4" s="38"/>
      <c r="F4" s="156">
        <v>1</v>
      </c>
      <c r="G4" s="39">
        <v>44187</v>
      </c>
      <c r="H4" s="1" t="s">
        <v>253</v>
      </c>
      <c r="I4" s="40">
        <v>200000</v>
      </c>
      <c r="J4" s="8"/>
      <c r="K4" s="8"/>
      <c r="L4" s="8"/>
      <c r="M4" s="8"/>
    </row>
    <row r="5" spans="1:13" x14ac:dyDescent="0.5">
      <c r="A5" s="174">
        <v>2</v>
      </c>
      <c r="B5" s="39">
        <v>44209</v>
      </c>
      <c r="C5" s="1" t="s">
        <v>312</v>
      </c>
      <c r="D5" s="40">
        <v>60000</v>
      </c>
      <c r="E5" s="38"/>
      <c r="F5" s="169">
        <v>2</v>
      </c>
      <c r="G5" s="39">
        <v>44207</v>
      </c>
      <c r="H5" s="1" t="s">
        <v>294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10">
        <v>3</v>
      </c>
      <c r="G6" s="39">
        <v>44337</v>
      </c>
      <c r="H6" s="1" t="s">
        <v>470</v>
      </c>
      <c r="I6" s="40">
        <v>14000</v>
      </c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69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69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69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69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69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56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319" t="s">
        <v>106</v>
      </c>
      <c r="B13" s="320"/>
      <c r="C13" s="320"/>
      <c r="D13" s="44">
        <f>SUM(D4:D12)</f>
        <v>260000</v>
      </c>
      <c r="E13" s="50"/>
      <c r="F13" s="319" t="s">
        <v>105</v>
      </c>
      <c r="G13" s="320"/>
      <c r="H13" s="321"/>
      <c r="I13" s="44">
        <f>SUM(I4:I12)</f>
        <v>274000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186</v>
      </c>
      <c r="D16" s="58">
        <f>I13</f>
        <v>274000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-14000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303" t="s">
        <v>260</v>
      </c>
      <c r="B20" s="304"/>
      <c r="C20" s="304"/>
      <c r="D20" s="304"/>
      <c r="E20" s="304"/>
      <c r="F20" s="304"/>
      <c r="G20" s="304"/>
      <c r="H20" s="304"/>
      <c r="I20" s="305"/>
      <c r="J20" s="8"/>
      <c r="K20" s="8"/>
      <c r="L20" s="8"/>
      <c r="M20" s="8"/>
    </row>
    <row r="21" spans="1:13" x14ac:dyDescent="0.5">
      <c r="A21" s="306" t="s">
        <v>81</v>
      </c>
      <c r="B21" s="307"/>
      <c r="C21" s="307"/>
      <c r="D21" s="308"/>
      <c r="E21" s="43"/>
      <c r="F21" s="306" t="s">
        <v>82</v>
      </c>
      <c r="G21" s="307"/>
      <c r="H21" s="307"/>
      <c r="I21" s="308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157</v>
      </c>
      <c r="I22" s="47" t="s">
        <v>84</v>
      </c>
      <c r="J22" s="8"/>
      <c r="K22" s="8"/>
      <c r="L22" s="8"/>
      <c r="M22" s="8"/>
    </row>
    <row r="23" spans="1:13" x14ac:dyDescent="0.5">
      <c r="A23" s="157">
        <v>1</v>
      </c>
      <c r="B23" s="39">
        <v>44191</v>
      </c>
      <c r="C23" s="1" t="s">
        <v>262</v>
      </c>
      <c r="D23" s="40">
        <v>45000</v>
      </c>
      <c r="E23" s="38"/>
      <c r="F23" s="157">
        <v>1</v>
      </c>
      <c r="G23" s="39">
        <v>44190</v>
      </c>
      <c r="H23" s="1" t="s">
        <v>259</v>
      </c>
      <c r="I23" s="40">
        <v>45000</v>
      </c>
      <c r="J23" s="8"/>
      <c r="K23" s="8"/>
      <c r="L23" s="8"/>
      <c r="M23" s="8"/>
    </row>
    <row r="24" spans="1:13" x14ac:dyDescent="0.5">
      <c r="A24" s="157"/>
      <c r="B24" s="39"/>
      <c r="C24" s="1" t="s">
        <v>263</v>
      </c>
      <c r="D24" s="40">
        <v>360000</v>
      </c>
      <c r="E24" s="38"/>
      <c r="F24" s="165">
        <v>2</v>
      </c>
      <c r="G24" s="39">
        <v>44194</v>
      </c>
      <c r="H24" s="1" t="s">
        <v>272</v>
      </c>
      <c r="I24" s="40">
        <v>360000</v>
      </c>
      <c r="J24" s="8"/>
      <c r="K24" s="8"/>
      <c r="L24" s="8"/>
      <c r="M24" s="8"/>
    </row>
    <row r="25" spans="1:13" x14ac:dyDescent="0.5">
      <c r="A25" s="169">
        <v>2</v>
      </c>
      <c r="B25" s="39">
        <v>44207</v>
      </c>
      <c r="C25" s="1" t="s">
        <v>309</v>
      </c>
      <c r="D25" s="40">
        <v>5000</v>
      </c>
      <c r="E25" s="38"/>
      <c r="F25" s="172">
        <v>3</v>
      </c>
      <c r="G25" s="39">
        <v>44207</v>
      </c>
      <c r="H25" s="1" t="s">
        <v>299</v>
      </c>
      <c r="I25" s="40">
        <v>5000</v>
      </c>
      <c r="J25" s="8"/>
      <c r="K25" s="8"/>
      <c r="L25" s="8"/>
      <c r="M25" s="8"/>
    </row>
    <row r="26" spans="1:13" x14ac:dyDescent="0.5">
      <c r="A26" s="169">
        <v>3</v>
      </c>
      <c r="B26" s="39">
        <v>44211</v>
      </c>
      <c r="C26" s="1" t="s">
        <v>357</v>
      </c>
      <c r="D26" s="40">
        <v>3000</v>
      </c>
      <c r="E26" s="38"/>
      <c r="F26" s="169">
        <v>4</v>
      </c>
      <c r="G26" s="39">
        <v>44228</v>
      </c>
      <c r="H26" s="1" t="s">
        <v>336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69">
        <v>5</v>
      </c>
      <c r="G27" s="39">
        <v>44347</v>
      </c>
      <c r="H27" s="1" t="s">
        <v>508</v>
      </c>
      <c r="I27" s="40">
        <v>2500</v>
      </c>
      <c r="J27" s="8"/>
      <c r="K27" s="8"/>
      <c r="L27" s="8"/>
      <c r="M27" s="8"/>
    </row>
    <row r="28" spans="1:13" x14ac:dyDescent="0.5">
      <c r="A28" s="158"/>
      <c r="B28" s="39"/>
      <c r="C28" s="1"/>
      <c r="D28" s="40"/>
      <c r="E28" s="38"/>
      <c r="F28" s="158"/>
      <c r="G28" s="67"/>
      <c r="H28" s="1"/>
      <c r="I28" s="40"/>
      <c r="J28" s="8"/>
      <c r="K28" s="8"/>
      <c r="L28" s="8"/>
      <c r="M28" s="8"/>
    </row>
    <row r="29" spans="1:13" x14ac:dyDescent="0.5">
      <c r="A29" s="158"/>
      <c r="B29" s="39"/>
      <c r="C29" s="1"/>
      <c r="D29" s="40"/>
      <c r="E29" s="38"/>
      <c r="F29" s="158"/>
      <c r="G29" s="67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57"/>
      <c r="G30" s="39"/>
      <c r="H30" s="1"/>
      <c r="I30" s="40"/>
      <c r="J30" s="8"/>
      <c r="K30" s="8"/>
      <c r="L30" s="8"/>
      <c r="M30" s="8"/>
    </row>
    <row r="31" spans="1:13" x14ac:dyDescent="0.5">
      <c r="A31" s="319" t="s">
        <v>106</v>
      </c>
      <c r="B31" s="320"/>
      <c r="C31" s="320"/>
      <c r="D31" s="44">
        <f>SUM(D23:D30)</f>
        <v>413000</v>
      </c>
      <c r="E31" s="50"/>
      <c r="F31" s="319" t="s">
        <v>105</v>
      </c>
      <c r="G31" s="320"/>
      <c r="H31" s="321"/>
      <c r="I31" s="44">
        <f>SUM(I23:I30)</f>
        <v>415500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186</v>
      </c>
      <c r="D34" s="58">
        <f>I31</f>
        <v>415500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-2500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303" t="s">
        <v>267</v>
      </c>
      <c r="B40" s="304"/>
      <c r="C40" s="304"/>
      <c r="D40" s="304"/>
      <c r="E40" s="304"/>
      <c r="F40" s="304"/>
      <c r="G40" s="304"/>
      <c r="H40" s="304"/>
      <c r="I40" s="305"/>
      <c r="J40" s="8"/>
      <c r="K40" s="8"/>
      <c r="L40" s="8"/>
      <c r="M40" s="8"/>
    </row>
    <row r="41" spans="1:13" x14ac:dyDescent="0.5">
      <c r="A41" s="306" t="s">
        <v>81</v>
      </c>
      <c r="B41" s="307"/>
      <c r="C41" s="307"/>
      <c r="D41" s="308"/>
      <c r="E41" s="43"/>
      <c r="F41" s="306" t="s">
        <v>82</v>
      </c>
      <c r="G41" s="307"/>
      <c r="H41" s="307"/>
      <c r="I41" s="308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</row>
    <row r="43" spans="1:13" x14ac:dyDescent="0.5">
      <c r="A43" s="159">
        <v>1</v>
      </c>
      <c r="B43" s="39">
        <v>44203</v>
      </c>
      <c r="C43" s="1" t="s">
        <v>282</v>
      </c>
      <c r="D43" s="40">
        <v>1200000</v>
      </c>
      <c r="E43" s="38"/>
      <c r="F43" s="159">
        <v>1</v>
      </c>
      <c r="G43" s="39">
        <v>44192</v>
      </c>
      <c r="H43" s="40" t="s">
        <v>268</v>
      </c>
      <c r="I43" s="40">
        <v>3000</v>
      </c>
      <c r="J43" s="8"/>
      <c r="K43" s="8"/>
      <c r="L43" s="8"/>
      <c r="M43" s="8"/>
    </row>
    <row r="44" spans="1:13" x14ac:dyDescent="0.5">
      <c r="A44" s="174">
        <v>2</v>
      </c>
      <c r="B44" s="39">
        <v>44207</v>
      </c>
      <c r="C44" s="1" t="s">
        <v>307</v>
      </c>
      <c r="D44" s="40">
        <v>3500</v>
      </c>
      <c r="E44" s="38"/>
      <c r="F44" s="163">
        <v>2</v>
      </c>
      <c r="G44" s="39">
        <v>44194</v>
      </c>
      <c r="H44" s="1" t="s">
        <v>268</v>
      </c>
      <c r="I44" s="40">
        <v>500</v>
      </c>
      <c r="J44" s="8"/>
      <c r="K44" s="8"/>
      <c r="L44" s="8"/>
      <c r="M44" s="8"/>
    </row>
    <row r="45" spans="1:13" x14ac:dyDescent="0.5">
      <c r="A45" s="159"/>
      <c r="B45" s="39"/>
      <c r="C45" s="1"/>
      <c r="D45" s="40"/>
      <c r="E45" s="38"/>
      <c r="F45" s="165">
        <v>3</v>
      </c>
      <c r="G45" s="39">
        <v>44203</v>
      </c>
      <c r="H45" s="1" t="s">
        <v>286</v>
      </c>
      <c r="I45" s="40">
        <v>1000000</v>
      </c>
      <c r="J45" s="8"/>
      <c r="K45" s="8"/>
      <c r="L45" s="8"/>
      <c r="M45" s="8"/>
    </row>
    <row r="46" spans="1:13" x14ac:dyDescent="0.5">
      <c r="A46" s="159"/>
      <c r="B46" s="39"/>
      <c r="C46" s="1"/>
      <c r="D46" s="40"/>
      <c r="E46" s="38"/>
      <c r="F46" s="165">
        <v>4</v>
      </c>
      <c r="G46" s="39">
        <v>44204</v>
      </c>
      <c r="H46" s="1" t="s">
        <v>285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69">
        <v>5</v>
      </c>
      <c r="G47" s="39">
        <v>44310</v>
      </c>
      <c r="H47" s="1" t="s">
        <v>457</v>
      </c>
      <c r="I47" s="40">
        <v>5000</v>
      </c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69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69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69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5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5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5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59"/>
      <c r="G54" s="39"/>
      <c r="H54" s="1"/>
      <c r="I54" s="40"/>
      <c r="J54" s="8"/>
      <c r="K54" s="8"/>
      <c r="L54" s="8"/>
      <c r="M54" s="8"/>
    </row>
    <row r="55" spans="1:13" x14ac:dyDescent="0.5">
      <c r="A55" s="319" t="s">
        <v>106</v>
      </c>
      <c r="B55" s="320"/>
      <c r="C55" s="320"/>
      <c r="D55" s="44">
        <f>SUM(D43:D54)</f>
        <v>1203500</v>
      </c>
      <c r="E55" s="50"/>
      <c r="F55" s="319" t="s">
        <v>105</v>
      </c>
      <c r="G55" s="320"/>
      <c r="H55" s="321"/>
      <c r="I55" s="44">
        <f>SUM(I43:I54)</f>
        <v>1208500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186</v>
      </c>
      <c r="D58" s="58">
        <f>I55</f>
        <v>1208500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-5000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303" t="s">
        <v>287</v>
      </c>
      <c r="B62" s="304"/>
      <c r="C62" s="304"/>
      <c r="D62" s="304"/>
      <c r="E62" s="304"/>
      <c r="F62" s="304"/>
      <c r="G62" s="304"/>
      <c r="H62" s="304"/>
      <c r="I62" s="305"/>
      <c r="J62" s="8"/>
      <c r="K62" s="8"/>
      <c r="L62" s="8"/>
      <c r="M62" s="8"/>
    </row>
    <row r="63" spans="1:13" x14ac:dyDescent="0.5">
      <c r="A63" s="306" t="s">
        <v>81</v>
      </c>
      <c r="B63" s="307"/>
      <c r="C63" s="307"/>
      <c r="D63" s="308"/>
      <c r="E63" s="43"/>
      <c r="F63" s="306" t="s">
        <v>82</v>
      </c>
      <c r="G63" s="307"/>
      <c r="H63" s="307"/>
      <c r="I63" s="308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</row>
    <row r="65" spans="1:13" x14ac:dyDescent="0.5">
      <c r="A65" s="166">
        <v>1</v>
      </c>
      <c r="B65" s="39">
        <v>44206</v>
      </c>
      <c r="C65" s="1" t="s">
        <v>290</v>
      </c>
      <c r="D65" s="40">
        <v>100000</v>
      </c>
      <c r="E65" s="38"/>
      <c r="F65" s="166">
        <v>1</v>
      </c>
      <c r="G65" s="39">
        <v>44205</v>
      </c>
      <c r="H65" s="40" t="s">
        <v>288</v>
      </c>
      <c r="I65" s="40">
        <v>100000</v>
      </c>
      <c r="J65" s="8"/>
      <c r="K65" s="8"/>
      <c r="L65" s="8"/>
      <c r="M65" s="8"/>
    </row>
    <row r="66" spans="1:13" x14ac:dyDescent="0.5">
      <c r="A66" s="178">
        <v>2</v>
      </c>
      <c r="B66" s="39">
        <v>44209</v>
      </c>
      <c r="C66" s="1" t="s">
        <v>313</v>
      </c>
      <c r="D66" s="40">
        <v>3500</v>
      </c>
      <c r="E66" s="38"/>
      <c r="F66" s="167">
        <v>2</v>
      </c>
      <c r="G66" s="39">
        <v>44206</v>
      </c>
      <c r="H66" s="1" t="s">
        <v>289</v>
      </c>
      <c r="I66" s="40">
        <v>3500</v>
      </c>
      <c r="J66" s="8"/>
      <c r="K66" s="8"/>
      <c r="L66" s="8"/>
      <c r="M66" s="8"/>
    </row>
    <row r="67" spans="1:13" x14ac:dyDescent="0.5">
      <c r="A67" s="166">
        <v>3</v>
      </c>
      <c r="B67" s="39">
        <v>44312</v>
      </c>
      <c r="C67" s="1" t="s">
        <v>458</v>
      </c>
      <c r="D67" s="40">
        <v>17000</v>
      </c>
      <c r="E67" s="38"/>
      <c r="F67" s="166">
        <v>3</v>
      </c>
      <c r="G67" s="39">
        <v>44309</v>
      </c>
      <c r="H67" s="1" t="s">
        <v>451</v>
      </c>
      <c r="I67" s="40">
        <v>17000</v>
      </c>
      <c r="J67" s="8"/>
      <c r="K67" s="8"/>
      <c r="L67" s="8"/>
      <c r="M67" s="8"/>
    </row>
    <row r="68" spans="1:13" x14ac:dyDescent="0.5">
      <c r="A68" s="166"/>
      <c r="B68" s="39"/>
      <c r="C68" s="1"/>
      <c r="D68" s="40"/>
      <c r="E68" s="38"/>
      <c r="F68" s="166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66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66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66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66"/>
      <c r="G72" s="39"/>
      <c r="H72" s="1"/>
      <c r="I72" s="40"/>
      <c r="J72" s="8"/>
      <c r="K72" s="8"/>
      <c r="L72" s="8"/>
      <c r="M72" s="8"/>
    </row>
    <row r="73" spans="1:13" x14ac:dyDescent="0.5">
      <c r="A73" s="319" t="s">
        <v>106</v>
      </c>
      <c r="B73" s="320"/>
      <c r="C73" s="320"/>
      <c r="D73" s="44">
        <f>SUM(D65:D72)</f>
        <v>120500</v>
      </c>
      <c r="E73" s="50"/>
      <c r="F73" s="319" t="s">
        <v>105</v>
      </c>
      <c r="G73" s="320"/>
      <c r="H73" s="321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120500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186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303" t="s">
        <v>351</v>
      </c>
      <c r="B80" s="304"/>
      <c r="C80" s="304"/>
      <c r="D80" s="304"/>
      <c r="E80" s="304"/>
      <c r="F80" s="304"/>
      <c r="G80" s="304"/>
      <c r="H80" s="304"/>
      <c r="I80" s="305"/>
      <c r="J80" s="8"/>
      <c r="K80" s="8"/>
      <c r="L80" s="8"/>
      <c r="M80" s="8"/>
    </row>
    <row r="81" spans="1:13" x14ac:dyDescent="0.5">
      <c r="A81" s="306" t="s">
        <v>81</v>
      </c>
      <c r="B81" s="307"/>
      <c r="C81" s="307"/>
      <c r="D81" s="308"/>
      <c r="E81" s="43"/>
      <c r="F81" s="306" t="s">
        <v>82</v>
      </c>
      <c r="G81" s="307"/>
      <c r="H81" s="307"/>
      <c r="I81" s="308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157</v>
      </c>
      <c r="I82" s="47" t="s">
        <v>84</v>
      </c>
      <c r="J82" s="8"/>
      <c r="K82" s="8"/>
      <c r="L82" s="8"/>
      <c r="M82" s="8"/>
    </row>
    <row r="83" spans="1:13" x14ac:dyDescent="0.5">
      <c r="A83" s="179">
        <v>1</v>
      </c>
      <c r="B83" s="39">
        <v>44209</v>
      </c>
      <c r="C83" s="40" t="s">
        <v>316</v>
      </c>
      <c r="D83" s="40">
        <v>20000</v>
      </c>
      <c r="E83" s="38"/>
      <c r="F83" s="179">
        <v>1</v>
      </c>
      <c r="G83" s="39">
        <v>44209</v>
      </c>
      <c r="H83" s="40" t="s">
        <v>288</v>
      </c>
      <c r="I83" s="40">
        <v>20000</v>
      </c>
      <c r="J83" s="8"/>
      <c r="K83" s="8"/>
      <c r="L83" s="8"/>
      <c r="M83" s="8"/>
    </row>
    <row r="84" spans="1:13" x14ac:dyDescent="0.5">
      <c r="A84" s="244">
        <v>2</v>
      </c>
      <c r="B84" s="39">
        <v>44277</v>
      </c>
      <c r="C84" s="1" t="s">
        <v>419</v>
      </c>
      <c r="D84" s="40">
        <v>100000</v>
      </c>
      <c r="E84" s="38"/>
      <c r="F84" s="179">
        <v>2</v>
      </c>
      <c r="G84" s="39">
        <v>44277</v>
      </c>
      <c r="H84" s="1" t="s">
        <v>413</v>
      </c>
      <c r="I84" s="40">
        <v>100000</v>
      </c>
      <c r="J84" s="8"/>
      <c r="K84" s="8"/>
      <c r="L84" s="8"/>
      <c r="M84" s="8"/>
    </row>
    <row r="85" spans="1:13" x14ac:dyDescent="0.5">
      <c r="A85" s="179">
        <v>3</v>
      </c>
      <c r="B85" s="39">
        <v>44280</v>
      </c>
      <c r="C85" s="1" t="s">
        <v>479</v>
      </c>
      <c r="D85" s="40">
        <v>10000</v>
      </c>
      <c r="E85" s="38"/>
      <c r="F85" s="179">
        <v>3</v>
      </c>
      <c r="G85" s="39">
        <v>44339</v>
      </c>
      <c r="H85" s="1" t="s">
        <v>475</v>
      </c>
      <c r="I85" s="40">
        <v>10000</v>
      </c>
      <c r="J85" s="8"/>
      <c r="K85" s="8"/>
      <c r="L85" s="8"/>
      <c r="M85" s="8"/>
    </row>
    <row r="86" spans="1:13" x14ac:dyDescent="0.5">
      <c r="A86" s="179"/>
      <c r="B86" s="39"/>
      <c r="C86" s="1" t="s">
        <v>499</v>
      </c>
      <c r="D86" s="40">
        <v>20000</v>
      </c>
      <c r="E86" s="38"/>
      <c r="F86" s="179">
        <v>4</v>
      </c>
      <c r="G86" s="39">
        <v>44342</v>
      </c>
      <c r="H86" s="1" t="s">
        <v>481</v>
      </c>
      <c r="I86" s="40">
        <v>20000</v>
      </c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79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79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7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79"/>
      <c r="G90" s="39"/>
      <c r="H90" s="1"/>
      <c r="I90" s="40"/>
      <c r="J90" s="8"/>
      <c r="K90" s="8"/>
      <c r="L90" s="8"/>
      <c r="M90" s="8"/>
    </row>
    <row r="91" spans="1:13" x14ac:dyDescent="0.5">
      <c r="A91" s="319" t="s">
        <v>106</v>
      </c>
      <c r="B91" s="320"/>
      <c r="C91" s="320"/>
      <c r="D91" s="44">
        <f>SUM(D83:D90)</f>
        <v>150000</v>
      </c>
      <c r="E91" s="50"/>
      <c r="F91" s="319" t="s">
        <v>105</v>
      </c>
      <c r="G91" s="320"/>
      <c r="H91" s="321"/>
      <c r="I91" s="44">
        <f>SUM(I83:I90)</f>
        <v>150000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150000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186</v>
      </c>
      <c r="D94" s="58">
        <f>I91</f>
        <v>150000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GT Calc</vt:lpstr>
      <vt:lpstr>MyCal</vt:lpstr>
      <vt:lpstr>Sheet1</vt:lpstr>
      <vt:lpstr>Sheet2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2021-05-06T10:24:35Z</cp:lastPrinted>
  <dcterms:created xsi:type="dcterms:W3CDTF">2020-09-21T06:38:41Z</dcterms:created>
  <dcterms:modified xsi:type="dcterms:W3CDTF">2021-06-01T16:14:23Z</dcterms:modified>
</cp:coreProperties>
</file>