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8B372DEF-0373-4B5F-AE31-74BC45DB799A}" xr6:coauthVersionLast="46" xr6:coauthVersionMax="46" xr10:uidLastSave="{00000000-0000-0000-0000-000000000000}"/>
  <bookViews>
    <workbookView xWindow="-93" yWindow="-93" windowWidth="25786" windowHeight="13986" tabRatio="904" activeTab="15" xr2:uid="{B2A19E3B-6786-4ED5-96A6-D1A6BAD18668}"/>
  </bookViews>
  <sheets>
    <sheet name="BOFC" sheetId="4" r:id="rId1"/>
    <sheet name="Sis" sheetId="28" r:id="rId2"/>
    <sheet name="Najeeb New" sheetId="27" r:id="rId3"/>
    <sheet name="KhanJee" sheetId="15" r:id="rId4"/>
    <sheet name="Sunny Babar" sheetId="13" r:id="rId5"/>
    <sheet name="Jhangir" sheetId="22" r:id="rId6"/>
    <sheet name="Kamil" sheetId="21" r:id="rId7"/>
    <sheet name="Shehzad" sheetId="12" r:id="rId8"/>
    <sheet name="Farooq" sheetId="14" r:id="rId9"/>
    <sheet name="Old Record" sheetId="2" r:id="rId10"/>
    <sheet name="MDiary" sheetId="19" r:id="rId11"/>
    <sheet name="Diary Najeeb" sheetId="17" r:id="rId12"/>
    <sheet name="Mehboob Boobi" sheetId="18" r:id="rId13"/>
    <sheet name="Mazhar" sheetId="11" r:id="rId14"/>
    <sheet name="BWC" sheetId="26" r:id="rId15"/>
    <sheet name="GT Calc" sheetId="24" r:id="rId16"/>
  </sheets>
  <definedNames>
    <definedName name="_xlnm.Print_Area" localSheetId="9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4" l="1"/>
  <c r="C15" i="24"/>
  <c r="C16" i="24"/>
  <c r="C12" i="24"/>
  <c r="C11" i="24"/>
  <c r="C10" i="24"/>
  <c r="C9" i="24"/>
  <c r="C8" i="24"/>
  <c r="C7" i="24"/>
  <c r="C6" i="24"/>
  <c r="C5" i="24"/>
  <c r="C4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8" i="27" s="1"/>
  <c r="J18" i="27"/>
  <c r="D50" i="27" s="1"/>
  <c r="I161" i="4"/>
  <c r="D164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E45" i="27" l="1"/>
  <c r="D49" i="27" s="1"/>
  <c r="D53" i="27" s="1"/>
  <c r="C17" i="24" s="1"/>
  <c r="D20" i="28"/>
  <c r="I14" i="26"/>
  <c r="G17" i="26"/>
  <c r="H17" i="26"/>
  <c r="I8" i="26"/>
  <c r="I7" i="26"/>
  <c r="I6" i="26"/>
  <c r="I5" i="26"/>
  <c r="I4" i="26"/>
  <c r="D96" i="2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19" i="13"/>
  <c r="D22" i="13" s="1"/>
  <c r="D19" i="13"/>
  <c r="D21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4" i="13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1" i="4" s="1"/>
  <c r="D163" i="4" s="1"/>
  <c r="D166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<sst xmlns="http://schemas.openxmlformats.org/spreadsheetml/2006/main" count="916" uniqueCount="429">
  <si>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</si>
  <si>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</si>
  <si>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</si>
  <si>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</si>
  <si>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</si>
  <si>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</si>
  <si>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</si>
  <si>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</si>
  <si>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</si>
  <si>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</si>
  <si>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</si>
  <si>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</si>
  <si>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</si>
  <si>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</si>
  <si>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</si>
  <si>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</si>
  <si>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</si>
  <si>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</si>
  <si>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</si>
  <si>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</si>
  <si>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</si>
  <si>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</si>
  <si>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</si>
  <si>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</si>
  <si>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</si>
  <si>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</si>
  <si>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</si>
  <si>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</si>
  <si>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</si>
  <si>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</si>
  <si>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</si>
  <si>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</si>
  <si>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</si>
  <si>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</si>
  <si>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</si>
  <si>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</si>
  <si>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</si>
  <si>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</si>
  <si>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</si>
  <si>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</si>
  <si>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</si>
  <si>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</si>
  <si>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</si>
  <si>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</si>
  <si>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</si>
  <si>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</si>
  <si>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</si>
  <si>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</si>
  <si>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</si>
  <si>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</si>
  <si>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</si>
  <si>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</si>
  <si>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</si>
  <si>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</si>
  <si>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</si>
  <si>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</si>
  <si>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</si>
  <si>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</si>
  <si>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</si>
  <si>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</si>
  <si>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</si>
  <si>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</si>
  <si>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</si>
  <si>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</si>
  <si>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</si>
  <si>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</si>
  <si>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</si>
  <si>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</si>
  <si>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</si>
  <si>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</si>
  <si>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</si>
  <si>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</si>
  <si>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</si>
  <si>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</si>
  <si>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</si>
  <si>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</si>
  <si>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</si>
  <si>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</si>
  <si>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</si>
  <si>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</si>
  <si>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</si>
  <si>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</si>
  <si>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</si>
  <si>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</si>
  <si>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</si>
  <si>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</si>
  <si>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</si>
  <si>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</si>
  <si>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</si>
  <si>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</si>
  <si>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</si>
  <si>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</si>
  <si>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</si>
  <si>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</si>
  <si>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</si>
  <si>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</si>
  <si>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</si>
  <si>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</si>
  <si>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</si>
  <si>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</si>
  <si>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</si>
  <si>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</si>
  <si>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</si>
  <si>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</si>
  <si>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</si>
  <si>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</si>
  <si>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</si>
  <si>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</si>
  <si>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</si>
  <si>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</si>
  <si>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</si>
  <si>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</si>
  <si>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</si>
  <si>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</si>
  <si>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</si>
  <si>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</si>
  <si>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</si>
  <si>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</si>
  <si>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</si>
  <si>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</si>
  <si>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</si>
  <si>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</si>
  <si>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</si>
  <si>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</si>
  <si>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</si>
  <si>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</si>
  <si>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</si>
  <si>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</si>
  <si>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</si>
  <si>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</si>
  <si>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</si>
  <si>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</si>
  <si>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</si>
  <si>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</si>
  <si>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</si>
  <si>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</si>
  <si>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</si>
  <si>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</si>
  <si>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</si>
  <si>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</si>
  <si>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</si>
  <si>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</si>
  <si>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</si>
  <si>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</si>
  <si>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</si>
  <si>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</si>
  <si>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</si>
  <si>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</si>
  <si>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</si>
  <si>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</si>
  <si>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</si>
  <si>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</si>
  <si>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</si>
  <si>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</si>
  <si>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</si>
  <si>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</si>
  <si>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</si>
  <si>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LOAN STATEMENT - MAZHAR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</si>
  <si>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</si>
  <si>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</si>
  <si>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</si>
  <si>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</si>
  <si>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</si>
  <si>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</si>
  <si>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</si>
  <si>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</si>
  <si>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</si>
  <si>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</si>
  <si>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</si>
  <si>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</si>
  <si>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</si>
  <si>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</si>
  <si>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</si>
  <si>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</si>
  <si>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</si>
  <si>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</si>
  <si>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</si>
  <si>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</si>
  <si>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</si>
  <si>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</si>
  <si>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</si>
  <si>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</si>
  <si>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</si>
  <si>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</si>
  <si>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</si>
  <si>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</si>
  <si>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</si>
  <si>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</si>
  <si>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</si>
  <si>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</si>
  <si>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</si>
  <si>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</si>
  <si>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</si>
  <si>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</si>
  <si>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</si>
  <si>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</si>
  <si>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</si>
  <si>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</si>
  <si>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</si>
  <si>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</si>
  <si>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</si>
  <si>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</si>
  <si>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</si>
  <si>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</si>
  <si>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</si>
  <si>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</si>
  <si>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</si>
  <si>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</si>
  <si>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</si>
  <si>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</si>
  <si>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</si>
  <si>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</si>
  <si>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</si>
  <si>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</si>
  <si>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</si>
  <si>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</si>
  <si>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</si>
  <si>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</si>
  <si>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</si>
  <si>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</si>
  <si>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</si>
  <si>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</si>
  <si>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</si>
  <si>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</si>
  <si>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</si>
  <si>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</si>
  <si>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</si>
  <si>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</si>
  <si>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</si>
  <si>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</si>
  <si>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</si>
  <si>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</si>
  <si>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</si>
  <si>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</si>
  <si>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</si>
  <si>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</si>
  <si>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</si>
  <si>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</si>
  <si>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</si>
  <si>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</si>
  <si>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</si>
  <si>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</si>
  <si>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</si>
  <si>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</si>
  <si>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</si>
  <si>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</si>
  <si>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</si>
  <si>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</si>
  <si>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</si>
  <si>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</si>
  <si>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</si>
  <si>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</si>
  <si>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</si>
  <si>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</si>
  <si>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</si>
  <si>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</si>
  <si>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</si>
  <si>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</si>
  <si>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</si>
  <si>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</si>
  <si>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</si>
  <si>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</si>
  <si>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</si>
  <si>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</si>
  <si>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</si>
  <si>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</si>
  <si>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</si>
  <si>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</si>
  <si>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</si>
  <si>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</si>
  <si>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</si>
  <si>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</si>
  <si>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</si>
  <si>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</si>
  <si>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</si>
  <si>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</si>
  <si>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</si>
  <si>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</si>
  <si>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</si>
  <si>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</si>
  <si>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</si>
  <si>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</si>
  <si>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</si>
  <si>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</si>
  <si>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</si>
  <si>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</si>
  <si>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</si>
  <si>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</si>
  <si>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</si>
  <si>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</si>
  <si>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</si>
  <si>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</si>
  <si>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</si>
  <si>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</si>
  <si>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</si>
  <si>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</si>
  <si>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</si>
  <si>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</si>
  <si>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</si>
  <si>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</si>
  <si>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</si>
  <si>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</si>
  <si>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</si>
  <si>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</si>
  <si>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</si>
  <si>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</si>
  <si>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</si>
  <si>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</si>
  <si>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Jhangir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</si>
  <si>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</si>
  <si>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</si>
  <si>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</si>
  <si>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</si>
  <si>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</si>
  <si>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</si>
  <si>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</si>
  <si>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</si>
  <si>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</si>
  <si>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</si>
  <si>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</si>
  <si>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</si>
  <si>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</si>
  <si>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</si>
  <si>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</si>
  <si>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</si>
  <si>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</si>
  <si>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</si>
  <si>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</si>
  <si>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</si>
  <si>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</si>
  <si>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</si>
  <si>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</si>
  <si>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</si>
  <si>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</si>
  <si>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</si>
  <si>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</si>
  <si>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</si>
  <si>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</si>
  <si>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</si>
  <si>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</si>
  <si>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</si>
  <si>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</si>
  <si>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</si>
  <si>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</si>
  <si>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</si>
  <si>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</si>
  <si>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</si>
  <si>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</si>
  <si>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</si>
  <si>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</si>
  <si>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</si>
  <si>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</si>
  <si>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</si>
  <si>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</si>
  <si>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</si>
  <si>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</si>
  <si>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</si>
  <si>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</si>
  <si>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</si>
  <si>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</si>
  <si>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</si>
  <si>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</si>
  <si>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</si>
  <si>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</si>
  <si>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</si>
  <si>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</si>
  <si>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</si>
  <si>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</si>
  <si>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</si>
  <si>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</si>
  <si>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500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</si>
  <si>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</si>
  <si>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</si>
  <si>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</si>
  <si>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</si>
  <si>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</si>
  <si>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</si>
  <si>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</si>
  <si>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</si>
  <si>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</si>
  <si>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</si>
  <si>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</si>
  <si>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</si>
  <si>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</si>
  <si>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</si>
  <si>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</si>
  <si>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21/2/2021</t>
  </si>
  <si>
    <t>WO Amir Bhai</t>
  </si>
  <si>
    <t>Received Cash from BOFC of Sister - by hand Waheed</t>
  </si>
  <si>
    <t>20 Afghani Nan + Dahi</t>
  </si>
  <si>
    <t>24/2/2021</t>
  </si>
  <si>
    <t>KhanJee Post Paid Balance Jazz Sim + 3800 Cash</t>
  </si>
  <si>
    <t>Received</t>
  </si>
  <si>
    <t>Trade</t>
  </si>
  <si>
    <t>G.Total</t>
  </si>
  <si>
    <t>Tea for guests - Anwar G16 Required</t>
  </si>
  <si>
    <t>sunny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</si>
  <si>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</si>
  <si>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</si>
  <si>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</si>
  <si>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</si>
  <si>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</si>
  <si>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>27/2/2021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</si>
  <si>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</si>
  <si>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</si>
  <si>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</si>
  <si>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</si>
  <si>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</si>
  <si>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</si>
  <si>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</si>
  <si>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</si>
  <si>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</si>
  <si>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</si>
  <si>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</si>
  <si>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Mazhar - Doors - Shopers for little home of Chikens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</si>
  <si>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</si>
  <si>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</si>
  <si>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</si>
  <si>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</si>
  <si>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</si>
  <si>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</si>
  <si>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</si>
  <si>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</si>
  <si>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</si>
  <si>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</si>
  <si>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</si>
  <si>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</si>
  <si>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</si>
  <si>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7m old 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</si>
</sst>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3"/>
  <sheetViews>
    <sheetView topLeftCell="A142" zoomScale="120" zoomScaleNormal="120" workbookViewId="0">
      <selection activeCell="D166" sqref="D166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3" customWidth="1"/>
    <col min="9" max="9" width="9.17578125" customWidth="1"/>
  </cols>
  <sheetData>
    <row r="1" spans="1:14" ht="37.6" customHeight="1" x14ac:dyDescent="0.5">
      <c r="A1" s="256" t="s">
        <v>101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  <c r="N1" s="8"/>
    </row>
    <row r="2" spans="1:14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187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62" t="s">
        <v>106</v>
      </c>
      <c r="B34" s="263"/>
      <c r="C34" s="263"/>
      <c r="D34" s="44">
        <f>SUM(D4:D33)</f>
        <v>457640</v>
      </c>
      <c r="E34" s="50"/>
      <c r="F34" s="262" t="s">
        <v>105</v>
      </c>
      <c r="G34" s="263"/>
      <c r="H34" s="264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188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190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56" t="s">
        <v>149</v>
      </c>
      <c r="B41" s="257"/>
      <c r="C41" s="257"/>
      <c r="D41" s="257"/>
      <c r="E41" s="257"/>
      <c r="F41" s="257"/>
      <c r="G41" s="257"/>
      <c r="H41" s="257"/>
      <c r="I41" s="258"/>
      <c r="J41" s="8"/>
      <c r="K41" s="8"/>
      <c r="L41" s="8"/>
      <c r="M41" s="8"/>
      <c r="N41" s="8"/>
    </row>
    <row r="42" spans="1:14" x14ac:dyDescent="0.5">
      <c r="A42" s="259" t="s">
        <v>81</v>
      </c>
      <c r="B42" s="260"/>
      <c r="C42" s="260"/>
      <c r="D42" s="261"/>
      <c r="E42" s="43"/>
      <c r="F42" s="259" t="s">
        <v>82</v>
      </c>
      <c r="G42" s="260"/>
      <c r="H42" s="260"/>
      <c r="I42" s="261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159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187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167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170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171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176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180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62" t="s">
        <v>106</v>
      </c>
      <c r="B56" s="263"/>
      <c r="C56" s="263"/>
      <c r="D56" s="44">
        <f>SUM(D44:D55)</f>
        <v>302105</v>
      </c>
      <c r="E56" s="50"/>
      <c r="F56" s="262" t="s">
        <v>105</v>
      </c>
      <c r="G56" s="263"/>
      <c r="H56" s="264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188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189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65"/>
      <c r="B62" s="265"/>
      <c r="C62" s="265"/>
      <c r="D62" s="265"/>
      <c r="E62" s="265"/>
      <c r="F62" s="265"/>
      <c r="G62" s="265"/>
      <c r="H62" s="265"/>
      <c r="I62" s="265"/>
      <c r="J62" s="8"/>
      <c r="K62" s="8"/>
      <c r="L62" s="8"/>
      <c r="M62" s="8"/>
      <c r="N62" s="8"/>
    </row>
    <row r="63" spans="1:14" ht="34.75" customHeight="1" x14ac:dyDescent="0.5">
      <c r="A63" s="256" t="s">
        <v>185</v>
      </c>
      <c r="B63" s="257"/>
      <c r="C63" s="257"/>
      <c r="D63" s="257"/>
      <c r="E63" s="257"/>
      <c r="F63" s="257"/>
      <c r="G63" s="257"/>
      <c r="H63" s="257"/>
      <c r="I63" s="258"/>
      <c r="J63" s="8"/>
      <c r="K63" s="8"/>
      <c r="L63" s="8"/>
      <c r="M63" s="8"/>
      <c r="N63" s="8"/>
    </row>
    <row r="64" spans="1:14" x14ac:dyDescent="0.5">
      <c r="A64" s="259" t="s">
        <v>81</v>
      </c>
      <c r="B64" s="260"/>
      <c r="C64" s="260"/>
      <c r="D64" s="261"/>
      <c r="E64" s="43"/>
      <c r="F64" s="259" t="s">
        <v>82</v>
      </c>
      <c r="G64" s="260"/>
      <c r="H64" s="260"/>
      <c r="I64" s="261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159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187</v>
      </c>
      <c r="D66" s="136">
        <f>D61</f>
        <v>293405</v>
      </c>
      <c r="E66" s="38"/>
      <c r="F66" s="86">
        <v>1</v>
      </c>
      <c r="G66" s="39">
        <v>44166</v>
      </c>
      <c r="H66" s="1" t="s">
        <v>167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191</v>
      </c>
      <c r="D67" s="40">
        <v>15000</v>
      </c>
      <c r="E67" s="38"/>
      <c r="F67" s="142">
        <v>2</v>
      </c>
      <c r="G67" s="39">
        <v>44170</v>
      </c>
      <c r="H67" s="1" t="s">
        <v>195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191</v>
      </c>
      <c r="D68" s="40">
        <v>15000</v>
      </c>
      <c r="E68" s="38"/>
      <c r="F68" s="142">
        <v>3</v>
      </c>
      <c r="G68" s="39">
        <v>44173</v>
      </c>
      <c r="H68" s="1" t="s">
        <v>239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255</v>
      </c>
      <c r="D69" s="40">
        <v>335000</v>
      </c>
      <c r="E69" s="38"/>
      <c r="F69" s="142">
        <v>4</v>
      </c>
      <c r="G69" s="39">
        <v>44174</v>
      </c>
      <c r="H69" s="1" t="s">
        <v>241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244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256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257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259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260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298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361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62" t="s">
        <v>106</v>
      </c>
      <c r="B79" s="263"/>
      <c r="C79" s="263"/>
      <c r="D79" s="44">
        <f>SUM(D66:D78)</f>
        <v>658405</v>
      </c>
      <c r="E79" s="50"/>
      <c r="F79" s="262" t="s">
        <v>105</v>
      </c>
      <c r="G79" s="263"/>
      <c r="H79" s="264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188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56" t="s">
        <v>282</v>
      </c>
      <c r="B86" s="257"/>
      <c r="C86" s="257"/>
      <c r="D86" s="257"/>
      <c r="E86" s="257"/>
      <c r="F86" s="257"/>
      <c r="G86" s="257"/>
      <c r="H86" s="257"/>
      <c r="I86" s="258"/>
      <c r="J86" s="8"/>
      <c r="K86" s="8"/>
      <c r="L86" s="8"/>
      <c r="M86" s="8"/>
      <c r="N86" s="8"/>
    </row>
    <row r="87" spans="1:14" ht="18" customHeight="1" x14ac:dyDescent="0.5">
      <c r="A87" s="259" t="s">
        <v>81</v>
      </c>
      <c r="B87" s="260"/>
      <c r="C87" s="260"/>
      <c r="D87" s="261"/>
      <c r="E87" s="43"/>
      <c r="F87" s="259" t="s">
        <v>82</v>
      </c>
      <c r="G87" s="260"/>
      <c r="H87" s="260"/>
      <c r="I87" s="261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159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187</v>
      </c>
      <c r="D89" s="136">
        <f>D84</f>
        <v>584845</v>
      </c>
      <c r="E89" s="38"/>
      <c r="F89" s="164">
        <v>1</v>
      </c>
      <c r="G89" s="39">
        <v>44205</v>
      </c>
      <c r="H89" s="1" t="s">
        <v>296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248</v>
      </c>
      <c r="D90" s="40">
        <v>200000</v>
      </c>
      <c r="E90" s="38"/>
      <c r="F90" s="172">
        <v>2</v>
      </c>
      <c r="G90" s="39">
        <v>44206</v>
      </c>
      <c r="H90" s="1" t="s">
        <v>297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336</v>
      </c>
      <c r="D91" s="81">
        <v>21500</v>
      </c>
      <c r="E91" s="38"/>
      <c r="F91" s="185">
        <v>3</v>
      </c>
      <c r="G91" s="39">
        <v>44212</v>
      </c>
      <c r="H91" s="1" t="s">
        <v>296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341</v>
      </c>
      <c r="D92" s="81">
        <v>110000</v>
      </c>
      <c r="E92" s="38"/>
      <c r="F92" s="186">
        <v>4</v>
      </c>
      <c r="G92" s="39">
        <v>44213</v>
      </c>
      <c r="H92" s="1" t="s">
        <v>324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356</v>
      </c>
      <c r="D93" s="81">
        <v>5000</v>
      </c>
      <c r="E93" s="38"/>
      <c r="F93" s="186">
        <v>5</v>
      </c>
      <c r="G93" s="39">
        <v>44214</v>
      </c>
      <c r="H93" s="1" t="s">
        <v>325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356</v>
      </c>
      <c r="D94" s="81">
        <v>6000</v>
      </c>
      <c r="E94" s="38"/>
      <c r="F94" s="186"/>
      <c r="G94" s="39"/>
      <c r="H94" s="1" t="s">
        <v>362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356</v>
      </c>
      <c r="D95" s="40">
        <v>8000</v>
      </c>
      <c r="E95" s="38"/>
      <c r="F95" s="187">
        <v>5</v>
      </c>
      <c r="G95" s="39">
        <v>44214</v>
      </c>
      <c r="H95" s="1" t="s">
        <v>327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326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334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335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337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296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296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368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62" t="s">
        <v>106</v>
      </c>
      <c r="B105" s="263"/>
      <c r="C105" s="263"/>
      <c r="D105" s="44">
        <f>SUM(D89:D104)</f>
        <v>935345</v>
      </c>
      <c r="E105" s="50"/>
      <c r="F105" s="262" t="s">
        <v>105</v>
      </c>
      <c r="G105" s="263"/>
      <c r="H105" s="264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188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56" t="s">
        <v>347</v>
      </c>
      <c r="B112" s="257"/>
      <c r="C112" s="257"/>
      <c r="D112" s="257"/>
      <c r="E112" s="257"/>
      <c r="F112" s="257"/>
      <c r="G112" s="257"/>
      <c r="H112" s="257"/>
      <c r="I112" s="258"/>
      <c r="J112" s="8"/>
      <c r="K112" s="8"/>
      <c r="L112" s="8"/>
      <c r="M112" s="8"/>
      <c r="N112" s="8"/>
    </row>
    <row r="113" spans="1:14" ht="19.7" customHeight="1" x14ac:dyDescent="0.5">
      <c r="A113" s="259" t="s">
        <v>81</v>
      </c>
      <c r="B113" s="260"/>
      <c r="C113" s="260"/>
      <c r="D113" s="261"/>
      <c r="E113" s="43"/>
      <c r="F113" s="259" t="s">
        <v>82</v>
      </c>
      <c r="G113" s="260"/>
      <c r="H113" s="260"/>
      <c r="I113" s="261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159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187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296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348</v>
      </c>
      <c r="D116" s="40">
        <v>1800</v>
      </c>
      <c r="E116" s="38"/>
      <c r="F116" s="201"/>
      <c r="G116" s="39"/>
      <c r="H116" s="1" t="s">
        <v>357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348</v>
      </c>
      <c r="D117" s="40">
        <v>900</v>
      </c>
      <c r="E117" s="38"/>
      <c r="F117" s="201">
        <v>2</v>
      </c>
      <c r="G117" s="39">
        <v>44238</v>
      </c>
      <c r="H117" s="1" t="s">
        <v>363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348</v>
      </c>
      <c r="D118" s="40">
        <v>6300</v>
      </c>
      <c r="E118" s="38"/>
      <c r="F118" s="218">
        <v>3</v>
      </c>
      <c r="G118" s="39">
        <v>44239</v>
      </c>
      <c r="H118" s="1" t="s">
        <v>367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370</v>
      </c>
      <c r="D119" s="40">
        <v>500000</v>
      </c>
      <c r="E119" s="38"/>
      <c r="F119" s="201">
        <v>4</v>
      </c>
      <c r="G119" s="39">
        <v>44242</v>
      </c>
      <c r="H119" s="1" t="s">
        <v>375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348</v>
      </c>
      <c r="D120" s="40">
        <v>2500</v>
      </c>
      <c r="E120" s="38"/>
      <c r="F120" s="201">
        <v>5</v>
      </c>
      <c r="G120" s="39">
        <v>44243</v>
      </c>
      <c r="H120" s="1" t="s">
        <v>376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348</v>
      </c>
      <c r="D121" s="40">
        <v>1800</v>
      </c>
      <c r="E121" s="38"/>
      <c r="F121" s="201">
        <v>6</v>
      </c>
      <c r="G121" s="39">
        <v>44245</v>
      </c>
      <c r="H121" s="1" t="s">
        <v>378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380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383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381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296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296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395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398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62" t="s">
        <v>106</v>
      </c>
      <c r="B133" s="263"/>
      <c r="C133" s="263"/>
      <c r="D133" s="44">
        <f>SUM(D115:D132)</f>
        <v>1433998</v>
      </c>
      <c r="E133" s="50"/>
      <c r="F133" s="262" t="s">
        <v>105</v>
      </c>
      <c r="G133" s="263"/>
      <c r="H133" s="264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188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31.7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56" t="s">
        <v>399</v>
      </c>
      <c r="B140" s="257"/>
      <c r="C140" s="257"/>
      <c r="D140" s="257"/>
      <c r="E140" s="257"/>
      <c r="F140" s="257"/>
      <c r="G140" s="257"/>
      <c r="H140" s="257"/>
      <c r="I140" s="258"/>
      <c r="J140" s="8"/>
      <c r="K140" s="8"/>
      <c r="L140" s="8"/>
      <c r="M140" s="8"/>
      <c r="N140" s="8"/>
    </row>
    <row r="141" spans="1:14" ht="19.7" customHeight="1" x14ac:dyDescent="0.5">
      <c r="A141" s="259" t="s">
        <v>81</v>
      </c>
      <c r="B141" s="260"/>
      <c r="C141" s="260"/>
      <c r="D141" s="261"/>
      <c r="E141" s="43"/>
      <c r="F141" s="259" t="s">
        <v>82</v>
      </c>
      <c r="G141" s="260"/>
      <c r="H141" s="260"/>
      <c r="I141" s="261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159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187</v>
      </c>
      <c r="D143" s="136">
        <f>D138</f>
        <v>1431898</v>
      </c>
      <c r="E143" s="38"/>
      <c r="F143" s="226">
        <v>1</v>
      </c>
      <c r="G143" s="39">
        <v>44256</v>
      </c>
      <c r="H143" s="1" t="s">
        <v>403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348</v>
      </c>
      <c r="D144" s="40">
        <v>1500</v>
      </c>
      <c r="E144" s="38"/>
      <c r="F144" s="228">
        <v>2</v>
      </c>
      <c r="G144" s="39">
        <v>44258</v>
      </c>
      <c r="H144" s="1" t="s">
        <v>403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348</v>
      </c>
      <c r="D145" s="40">
        <v>500</v>
      </c>
      <c r="E145" s="38"/>
      <c r="F145" s="228">
        <v>3</v>
      </c>
      <c r="G145" s="39"/>
      <c r="H145" s="1" t="s">
        <v>404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348</v>
      </c>
      <c r="D146" s="40">
        <v>2000</v>
      </c>
      <c r="E146" s="38"/>
      <c r="F146" s="226"/>
      <c r="G146" s="39">
        <v>44260</v>
      </c>
      <c r="H146" s="1" t="s">
        <v>408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348</v>
      </c>
      <c r="D147" s="40">
        <v>600</v>
      </c>
      <c r="E147" s="38"/>
      <c r="F147" s="226">
        <v>4</v>
      </c>
      <c r="G147" s="39"/>
      <c r="H147" s="1" t="s">
        <v>410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348</v>
      </c>
      <c r="D148" s="40">
        <v>2600</v>
      </c>
      <c r="E148" s="38"/>
      <c r="F148" s="226"/>
      <c r="G148" s="39">
        <v>44261</v>
      </c>
      <c r="H148" s="1" t="s">
        <v>411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/>
      <c r="C149" s="1"/>
      <c r="D149" s="40"/>
      <c r="E149" s="38"/>
      <c r="F149" s="226">
        <v>5</v>
      </c>
      <c r="G149" s="39">
        <v>44262</v>
      </c>
      <c r="H149" s="1" t="s">
        <v>412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/>
      <c r="B150" s="39"/>
      <c r="C150" s="1"/>
      <c r="D150" s="40"/>
      <c r="E150" s="38"/>
      <c r="F150" s="226">
        <v>6</v>
      </c>
      <c r="G150" s="39"/>
      <c r="H150" s="1" t="s">
        <v>414</v>
      </c>
      <c r="I150" s="40">
        <v>4500</v>
      </c>
      <c r="J150" s="8"/>
      <c r="K150" s="8"/>
      <c r="L150" s="8"/>
      <c r="M150" s="8"/>
      <c r="N150" s="8"/>
    </row>
    <row r="151" spans="1:14" x14ac:dyDescent="0.5">
      <c r="A151" s="226"/>
      <c r="B151" s="39"/>
      <c r="C151" s="1"/>
      <c r="D151" s="40"/>
      <c r="E151" s="38"/>
      <c r="F151" s="226"/>
      <c r="G151" s="39">
        <v>44263</v>
      </c>
      <c r="H151" s="1" t="s">
        <v>413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420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423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424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/>
      <c r="G155" s="39"/>
      <c r="H155" s="1"/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/>
      <c r="G156" s="39"/>
      <c r="H156" s="1"/>
      <c r="I156" s="40"/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/>
      <c r="I157" s="40"/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/>
      <c r="G158" s="39"/>
      <c r="H158" s="1"/>
      <c r="I158" s="40"/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/>
      <c r="G159" s="39"/>
      <c r="H159" s="1"/>
      <c r="I159" s="40"/>
      <c r="J159" s="8"/>
      <c r="K159" s="8"/>
      <c r="L159" s="8"/>
      <c r="M159" s="8"/>
      <c r="N159" s="8"/>
    </row>
    <row r="160" spans="1:14" ht="14.7" thickBot="1" x14ac:dyDescent="0.55000000000000004">
      <c r="A160" s="96"/>
      <c r="B160" s="96"/>
      <c r="C160" s="96"/>
      <c r="D160" s="97"/>
      <c r="E160" s="38"/>
      <c r="F160" s="94"/>
      <c r="G160" s="95"/>
      <c r="H160" s="96"/>
      <c r="I160" s="97"/>
      <c r="J160" s="8"/>
      <c r="K160" s="8"/>
      <c r="L160" s="8"/>
      <c r="M160" s="8"/>
      <c r="N160" s="8"/>
    </row>
    <row r="161" spans="1:14" x14ac:dyDescent="0.5">
      <c r="A161" s="262" t="s">
        <v>106</v>
      </c>
      <c r="B161" s="263"/>
      <c r="C161" s="263"/>
      <c r="D161" s="44">
        <f>SUM(D143:D160)</f>
        <v>1439098</v>
      </c>
      <c r="E161" s="50"/>
      <c r="F161" s="262" t="s">
        <v>105</v>
      </c>
      <c r="G161" s="263"/>
      <c r="H161" s="264"/>
      <c r="I161" s="44">
        <f>SUM(I143:I160)</f>
        <v>5809</v>
      </c>
      <c r="J161" s="8"/>
      <c r="K161" s="8"/>
      <c r="L161" s="8"/>
      <c r="M161" s="8"/>
      <c r="N161" s="8"/>
    </row>
    <row r="162" spans="1:14" x14ac:dyDescent="0.5">
      <c r="A162" s="55"/>
      <c r="B162" s="55"/>
      <c r="C162" s="55"/>
      <c r="D162" s="56"/>
      <c r="E162" s="8"/>
      <c r="F162" s="55"/>
      <c r="G162" s="55"/>
      <c r="H162" s="55"/>
      <c r="I162" s="56"/>
      <c r="J162" s="8"/>
      <c r="K162" s="8"/>
      <c r="L162" s="8"/>
      <c r="M162" s="8"/>
      <c r="N162" s="8"/>
    </row>
    <row r="163" spans="1:14" x14ac:dyDescent="0.5">
      <c r="A163" s="53"/>
      <c r="B163" s="53"/>
      <c r="C163" s="54" t="s">
        <v>103</v>
      </c>
      <c r="D163" s="58">
        <f>D161</f>
        <v>1439098</v>
      </c>
      <c r="E163" s="8"/>
      <c r="F163" s="53"/>
      <c r="G163" s="53"/>
      <c r="H163" s="53"/>
      <c r="I163" s="53"/>
      <c r="J163" s="8"/>
      <c r="K163" s="8"/>
      <c r="L163" s="8"/>
      <c r="M163" s="8"/>
      <c r="N163" s="8"/>
    </row>
    <row r="164" spans="1:14" x14ac:dyDescent="0.5">
      <c r="A164" s="53"/>
      <c r="B164" s="53"/>
      <c r="C164" s="57" t="s">
        <v>188</v>
      </c>
      <c r="D164" s="58">
        <f>I161</f>
        <v>5809</v>
      </c>
      <c r="E164" s="8"/>
      <c r="F164" s="53"/>
      <c r="G164" s="53"/>
      <c r="H164" s="53"/>
      <c r="I164" s="53"/>
      <c r="J164" s="8"/>
      <c r="K164" s="8"/>
      <c r="L164" s="8"/>
      <c r="M164" s="8"/>
      <c r="N164" s="8"/>
    </row>
    <row r="165" spans="1:14" ht="14.7" thickBot="1" x14ac:dyDescent="0.55000000000000004">
      <c r="A165" s="8"/>
      <c r="B165" s="8"/>
      <c r="C165" s="59"/>
      <c r="D165" s="60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5">
      <c r="A166" s="8"/>
      <c r="B166" s="8"/>
      <c r="C166" s="61" t="s">
        <v>4</v>
      </c>
      <c r="D166" s="62">
        <f>D163-D164</f>
        <v>1433289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J430" s="8"/>
      <c r="K430" s="8"/>
      <c r="L430" s="8"/>
      <c r="M430" s="8"/>
      <c r="N430" s="8"/>
    </row>
    <row r="431" spans="1:14" x14ac:dyDescent="0.5">
      <c r="J431" s="8"/>
      <c r="K431" s="8"/>
      <c r="L431" s="8"/>
      <c r="M431" s="8"/>
      <c r="N431" s="8"/>
    </row>
    <row r="432" spans="1:14" x14ac:dyDescent="0.5"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</sheetData>
  <mergeCells count="31">
    <mergeCell ref="A86:I86"/>
    <mergeCell ref="A87:D87"/>
    <mergeCell ref="F87:I87"/>
    <mergeCell ref="A105:C105"/>
    <mergeCell ref="F105:H105"/>
    <mergeCell ref="A62:I62"/>
    <mergeCell ref="A63:I63"/>
    <mergeCell ref="A64:D64"/>
    <mergeCell ref="F64:I64"/>
    <mergeCell ref="A79:C79"/>
    <mergeCell ref="F79:H79"/>
    <mergeCell ref="A41:I41"/>
    <mergeCell ref="A42:D42"/>
    <mergeCell ref="F42:I42"/>
    <mergeCell ref="A56:C56"/>
    <mergeCell ref="F56:H56"/>
    <mergeCell ref="F2:I2"/>
    <mergeCell ref="A1:I1"/>
    <mergeCell ref="A2:D2"/>
    <mergeCell ref="F34:H34"/>
    <mergeCell ref="A34:C34"/>
    <mergeCell ref="A112:I112"/>
    <mergeCell ref="A113:D113"/>
    <mergeCell ref="F113:I113"/>
    <mergeCell ref="A133:C133"/>
    <mergeCell ref="F133:H133"/>
    <mergeCell ref="A140:I140"/>
    <mergeCell ref="A141:D141"/>
    <mergeCell ref="F141:I141"/>
    <mergeCell ref="A161:C161"/>
    <mergeCell ref="F161:H161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297" t="s">
        <v>5</v>
      </c>
      <c r="B1" s="298"/>
      <c r="C1" s="298"/>
      <c r="D1" s="15" t="s">
        <v>20</v>
      </c>
      <c r="E1" s="299" t="s">
        <v>0</v>
      </c>
      <c r="F1" s="299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2">
        <v>3</v>
      </c>
      <c r="B5" s="303">
        <v>44063</v>
      </c>
      <c r="C5" s="304" t="s">
        <v>9</v>
      </c>
      <c r="D5" s="305"/>
      <c r="E5" s="306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2"/>
      <c r="B6" s="303"/>
      <c r="C6" s="304"/>
      <c r="D6" s="305"/>
      <c r="E6" s="306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2">
        <v>4</v>
      </c>
      <c r="B7" s="303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2"/>
      <c r="B8" s="303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2">
        <v>6</v>
      </c>
      <c r="B10" s="303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2"/>
      <c r="B11" s="303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3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3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84" t="s">
        <v>57</v>
      </c>
      <c r="B16" s="284"/>
      <c r="C16" s="284"/>
      <c r="D16" s="285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286"/>
      <c r="B17" s="286"/>
      <c r="C17" s="286"/>
      <c r="D17" s="287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297" t="s">
        <v>5</v>
      </c>
      <c r="B19" s="298"/>
      <c r="C19" s="298"/>
      <c r="D19" s="13" t="s">
        <v>19</v>
      </c>
      <c r="E19" s="299" t="s">
        <v>0</v>
      </c>
      <c r="F19" s="299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1">
        <v>12</v>
      </c>
      <c r="B22" s="288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292"/>
      <c r="B23" s="289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293"/>
      <c r="B24" s="290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1">
        <v>13</v>
      </c>
      <c r="B25" s="288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293"/>
      <c r="B26" s="290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1">
        <v>14</v>
      </c>
      <c r="B27" s="288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293"/>
      <c r="B28" s="290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1">
        <v>15</v>
      </c>
      <c r="B29" s="288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292"/>
      <c r="B30" s="289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292"/>
      <c r="B31" s="289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293"/>
      <c r="B32" s="290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1">
        <v>16</v>
      </c>
      <c r="B33" s="288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292"/>
      <c r="B34" s="289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292"/>
      <c r="B35" s="289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292"/>
      <c r="B36" s="289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293"/>
      <c r="B37" s="290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1">
        <v>17</v>
      </c>
      <c r="B38" s="288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292"/>
      <c r="B39" s="289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293"/>
      <c r="B40" s="290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1">
        <v>18</v>
      </c>
      <c r="B41" s="288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293"/>
      <c r="B42" s="290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1">
        <v>19</v>
      </c>
      <c r="B43" s="288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293"/>
      <c r="B44" s="290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1">
        <v>20</v>
      </c>
      <c r="B45" s="288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293"/>
      <c r="B46" s="290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1">
        <v>21</v>
      </c>
      <c r="B47" s="288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292"/>
      <c r="B48" s="289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292"/>
      <c r="B49" s="289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292"/>
      <c r="B50" s="289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293"/>
      <c r="B51" s="290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1">
        <v>22</v>
      </c>
      <c r="B52" s="288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293"/>
      <c r="B53" s="290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1">
        <v>23</v>
      </c>
      <c r="B54" s="288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292"/>
      <c r="B55" s="289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292"/>
      <c r="B56" s="289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292"/>
      <c r="B57" s="289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1">
        <v>27</v>
      </c>
      <c r="B61" s="288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293"/>
      <c r="B62" s="290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1">
        <v>29</v>
      </c>
      <c r="B64" s="288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293"/>
      <c r="B65" s="290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00" t="s">
        <v>65</v>
      </c>
      <c r="D71" s="301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1">
        <v>37</v>
      </c>
      <c r="B72" s="288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293"/>
      <c r="B73" s="290"/>
      <c r="C73" s="300" t="s">
        <v>75</v>
      </c>
      <c r="D73" s="301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84" t="s">
        <v>57</v>
      </c>
      <c r="B75" s="284"/>
      <c r="C75" s="284"/>
      <c r="D75" s="285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286"/>
      <c r="B76" s="286"/>
      <c r="C76" s="286"/>
      <c r="D76" s="287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297" t="s">
        <v>5</v>
      </c>
      <c r="B78" s="298"/>
      <c r="C78" s="298"/>
      <c r="D78" s="15" t="s">
        <v>69</v>
      </c>
      <c r="E78" s="299" t="s">
        <v>0</v>
      </c>
      <c r="F78" s="299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1">
        <v>39</v>
      </c>
      <c r="B80" s="288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292"/>
      <c r="B81" s="289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292"/>
      <c r="B82" s="289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292"/>
      <c r="B83" s="289"/>
      <c r="C83" s="294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292"/>
      <c r="B84" s="289"/>
      <c r="C84" s="295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292"/>
      <c r="B85" s="289"/>
      <c r="C85" s="295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293"/>
      <c r="B86" s="290"/>
      <c r="C86" s="296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1">
        <v>41</v>
      </c>
      <c r="B88" s="288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293"/>
      <c r="B89" s="290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1">
        <v>44</v>
      </c>
      <c r="B92" s="288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292"/>
      <c r="B93" s="289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292"/>
      <c r="B94" s="289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293"/>
      <c r="B95" s="290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84" t="s">
        <v>57</v>
      </c>
      <c r="B114" s="284"/>
      <c r="C114" s="284"/>
      <c r="D114" s="285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286"/>
      <c r="B115" s="286"/>
      <c r="C115" s="286"/>
      <c r="D115" s="287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07" t="s">
        <v>270</v>
      </c>
      <c r="B1" s="307"/>
      <c r="C1" s="307"/>
      <c r="D1" s="307"/>
    </row>
    <row r="2" spans="1:4" ht="19.95" customHeight="1" x14ac:dyDescent="0.5">
      <c r="A2" s="146" t="s">
        <v>1</v>
      </c>
      <c r="B2" s="149" t="s">
        <v>199</v>
      </c>
      <c r="C2" s="151" t="s">
        <v>200</v>
      </c>
      <c r="D2" s="156" t="s">
        <v>249</v>
      </c>
    </row>
    <row r="3" spans="1:4" x14ac:dyDescent="0.5">
      <c r="A3" s="150">
        <v>1</v>
      </c>
      <c r="B3" s="153">
        <v>44167</v>
      </c>
      <c r="C3" s="152" t="s">
        <v>248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248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254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286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355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371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388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406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198</v>
      </c>
    </row>
    <row r="2" spans="1:4" ht="19.95" customHeight="1" thickTop="1" x14ac:dyDescent="0.5">
      <c r="A2" s="104" t="s">
        <v>1</v>
      </c>
      <c r="B2" s="105" t="s">
        <v>199</v>
      </c>
      <c r="C2" s="106"/>
      <c r="D2" s="105" t="s">
        <v>200</v>
      </c>
    </row>
    <row r="3" spans="1:4" ht="17.7" customHeight="1" x14ac:dyDescent="0.5">
      <c r="A3" s="107">
        <v>1</v>
      </c>
      <c r="B3" s="308">
        <v>44123</v>
      </c>
      <c r="C3" s="108"/>
      <c r="D3" s="109" t="s">
        <v>201</v>
      </c>
    </row>
    <row r="4" spans="1:4" x14ac:dyDescent="0.5">
      <c r="A4" s="110"/>
      <c r="B4" s="309"/>
      <c r="C4" s="111"/>
      <c r="D4" s="112" t="s">
        <v>202</v>
      </c>
    </row>
    <row r="5" spans="1:4" x14ac:dyDescent="0.5">
      <c r="A5" s="110"/>
      <c r="B5" s="309"/>
      <c r="C5" s="111"/>
      <c r="D5" s="113" t="s">
        <v>203</v>
      </c>
    </row>
    <row r="6" spans="1:4" x14ac:dyDescent="0.5">
      <c r="A6" s="110"/>
      <c r="B6" s="309"/>
      <c r="C6" s="111"/>
      <c r="D6" s="113" t="s">
        <v>204</v>
      </c>
    </row>
    <row r="7" spans="1:4" x14ac:dyDescent="0.5">
      <c r="A7" s="110"/>
      <c r="B7" s="309"/>
      <c r="C7" s="111"/>
      <c r="D7" s="113" t="s">
        <v>205</v>
      </c>
    </row>
    <row r="8" spans="1:4" x14ac:dyDescent="0.5">
      <c r="A8" s="110"/>
      <c r="B8" s="309"/>
      <c r="C8" s="111"/>
      <c r="D8" s="113" t="s">
        <v>206</v>
      </c>
    </row>
    <row r="9" spans="1:4" x14ac:dyDescent="0.5">
      <c r="A9" s="110"/>
      <c r="B9" s="309"/>
      <c r="C9" s="111"/>
      <c r="D9" s="113" t="s">
        <v>207</v>
      </c>
    </row>
    <row r="10" spans="1:4" x14ac:dyDescent="0.5">
      <c r="A10" s="110"/>
      <c r="B10" s="309"/>
      <c r="C10" s="111"/>
      <c r="D10" s="113" t="s">
        <v>208</v>
      </c>
    </row>
    <row r="11" spans="1:4" x14ac:dyDescent="0.5">
      <c r="A11" s="110"/>
      <c r="B11" s="309"/>
      <c r="C11" s="111"/>
      <c r="D11" s="113" t="s">
        <v>209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210</v>
      </c>
    </row>
    <row r="14" spans="1:4" x14ac:dyDescent="0.5">
      <c r="A14" s="110"/>
      <c r="B14" s="114"/>
      <c r="C14" s="115"/>
      <c r="D14" s="113" t="s">
        <v>211</v>
      </c>
    </row>
    <row r="15" spans="1:4" x14ac:dyDescent="0.5">
      <c r="A15" s="110"/>
      <c r="B15" s="114"/>
      <c r="C15" s="115"/>
      <c r="D15" s="113" t="s">
        <v>212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10">
        <v>44124</v>
      </c>
      <c r="C17" s="108"/>
      <c r="D17" s="122" t="s">
        <v>201</v>
      </c>
    </row>
    <row r="18" spans="1:4" x14ac:dyDescent="0.5">
      <c r="A18" s="123"/>
      <c r="B18" s="310"/>
      <c r="C18" s="124"/>
      <c r="D18" s="125" t="s">
        <v>213</v>
      </c>
    </row>
    <row r="19" spans="1:4" x14ac:dyDescent="0.5">
      <c r="A19" s="123"/>
      <c r="B19" s="310"/>
      <c r="C19" s="124"/>
      <c r="D19" s="125" t="s">
        <v>214</v>
      </c>
    </row>
    <row r="20" spans="1:4" x14ac:dyDescent="0.5">
      <c r="A20" s="123"/>
      <c r="B20" s="310"/>
      <c r="C20" s="124"/>
      <c r="D20" s="125" t="s">
        <v>215</v>
      </c>
    </row>
    <row r="21" spans="1:4" x14ac:dyDescent="0.5">
      <c r="A21" s="123"/>
      <c r="B21" s="310"/>
      <c r="C21" s="124"/>
      <c r="D21" s="125" t="s">
        <v>205</v>
      </c>
    </row>
    <row r="22" spans="1:4" x14ac:dyDescent="0.5">
      <c r="A22" s="123"/>
      <c r="B22" s="310"/>
      <c r="C22" s="124"/>
      <c r="D22" s="125" t="s">
        <v>216</v>
      </c>
    </row>
    <row r="23" spans="1:4" x14ac:dyDescent="0.5">
      <c r="A23" s="123"/>
      <c r="B23" s="310"/>
      <c r="C23" s="124"/>
      <c r="D23" s="125" t="s">
        <v>217</v>
      </c>
    </row>
    <row r="24" spans="1:4" x14ac:dyDescent="0.5">
      <c r="A24" s="123"/>
      <c r="B24" s="310"/>
      <c r="C24" s="124"/>
      <c r="D24" s="125" t="s">
        <v>218</v>
      </c>
    </row>
    <row r="25" spans="1:4" x14ac:dyDescent="0.5">
      <c r="A25" s="123"/>
      <c r="B25" s="124"/>
      <c r="C25" s="124"/>
      <c r="D25" s="126" t="s">
        <v>219</v>
      </c>
    </row>
    <row r="26" spans="1:4" x14ac:dyDescent="0.5">
      <c r="A26" s="123"/>
      <c r="B26" s="114">
        <v>44140</v>
      </c>
      <c r="C26" s="124"/>
      <c r="D26" s="125" t="s">
        <v>220</v>
      </c>
    </row>
    <row r="27" spans="1:4" x14ac:dyDescent="0.5">
      <c r="A27" s="123"/>
      <c r="B27" s="124"/>
      <c r="C27" s="124"/>
      <c r="D27" s="125" t="s">
        <v>221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11">
        <v>44126</v>
      </c>
      <c r="C29" s="108"/>
      <c r="D29" s="122" t="s">
        <v>222</v>
      </c>
    </row>
    <row r="30" spans="1:4" x14ac:dyDescent="0.5">
      <c r="A30" s="123"/>
      <c r="B30" s="310"/>
      <c r="C30" s="124"/>
      <c r="D30" s="125" t="s">
        <v>223</v>
      </c>
    </row>
    <row r="31" spans="1:4" x14ac:dyDescent="0.5">
      <c r="A31" s="123"/>
      <c r="B31" s="310"/>
      <c r="C31" s="124"/>
      <c r="D31" s="125" t="s">
        <v>224</v>
      </c>
    </row>
    <row r="32" spans="1:4" x14ac:dyDescent="0.5">
      <c r="A32" s="123"/>
      <c r="B32" s="310"/>
      <c r="C32" s="124"/>
      <c r="D32" s="125" t="s">
        <v>225</v>
      </c>
    </row>
    <row r="33" spans="1:4" x14ac:dyDescent="0.5">
      <c r="A33" s="123"/>
      <c r="B33" s="310"/>
      <c r="C33" s="124"/>
      <c r="D33" s="125" t="s">
        <v>226</v>
      </c>
    </row>
    <row r="34" spans="1:4" x14ac:dyDescent="0.5">
      <c r="A34" s="123"/>
      <c r="B34" s="310"/>
      <c r="C34" s="124"/>
      <c r="D34" s="125" t="s">
        <v>227</v>
      </c>
    </row>
    <row r="35" spans="1:4" x14ac:dyDescent="0.5">
      <c r="A35" s="123"/>
      <c r="B35" s="310"/>
      <c r="C35" s="124"/>
      <c r="D35" s="125" t="s">
        <v>228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11"/>
      <c r="C37" s="108"/>
      <c r="D37" s="122"/>
    </row>
    <row r="38" spans="1:4" x14ac:dyDescent="0.5">
      <c r="A38" s="123"/>
      <c r="B38" s="310"/>
      <c r="C38" s="124"/>
      <c r="D38" s="125"/>
    </row>
    <row r="39" spans="1:4" x14ac:dyDescent="0.5">
      <c r="A39" s="123"/>
      <c r="B39" s="310"/>
      <c r="C39" s="124"/>
      <c r="D39" s="125"/>
    </row>
    <row r="40" spans="1:4" x14ac:dyDescent="0.5">
      <c r="A40" s="123"/>
      <c r="B40" s="310"/>
      <c r="C40" s="124"/>
      <c r="D40" s="125"/>
    </row>
    <row r="41" spans="1:4" x14ac:dyDescent="0.5">
      <c r="A41" s="123"/>
      <c r="B41" s="310"/>
      <c r="C41" s="124"/>
      <c r="D41" s="125"/>
    </row>
    <row r="42" spans="1:4" x14ac:dyDescent="0.5">
      <c r="A42" s="123"/>
      <c r="B42" s="310"/>
      <c r="C42" s="124"/>
      <c r="D42" s="125"/>
    </row>
    <row r="43" spans="1:4" x14ac:dyDescent="0.5">
      <c r="A43" s="123"/>
      <c r="B43" s="310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229</v>
      </c>
    </row>
    <row r="46" spans="1:4" x14ac:dyDescent="0.5">
      <c r="A46" s="123"/>
      <c r="B46" s="132">
        <v>44162</v>
      </c>
      <c r="C46" s="124"/>
      <c r="D46" s="125" t="s">
        <v>230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243</v>
      </c>
      <c r="D4" s="40">
        <v>30000</v>
      </c>
      <c r="E4" s="38"/>
      <c r="F4" s="141">
        <v>1</v>
      </c>
      <c r="G4" s="39">
        <v>44177</v>
      </c>
      <c r="H4" s="1" t="s">
        <v>242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253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1" t="s">
        <v>106</v>
      </c>
      <c r="B7" s="282"/>
      <c r="C7" s="282"/>
      <c r="D7" s="44">
        <f>SUM(D4:D6)</f>
        <v>50000</v>
      </c>
      <c r="E7" s="50"/>
      <c r="F7" s="281" t="s">
        <v>105</v>
      </c>
      <c r="G7" s="282"/>
      <c r="H7" s="283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3" zoomScale="145" zoomScaleNormal="145" workbookViewId="0">
      <selection activeCell="C10" sqref="C10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157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168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169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245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321</v>
      </c>
      <c r="D9" s="40">
        <v>40000</v>
      </c>
      <c r="E9" s="38"/>
      <c r="F9" s="144">
        <v>6</v>
      </c>
      <c r="G9" s="69">
        <v>44182</v>
      </c>
      <c r="H9" s="1" t="s">
        <v>246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425</v>
      </c>
      <c r="D10" s="40">
        <v>2000</v>
      </c>
      <c r="E10" s="38"/>
      <c r="F10" s="147">
        <v>7</v>
      </c>
      <c r="G10" s="69">
        <v>44183</v>
      </c>
      <c r="H10" s="1" t="s">
        <v>247</v>
      </c>
      <c r="I10" s="40">
        <v>37000</v>
      </c>
      <c r="J10" s="8"/>
      <c r="K10" s="8"/>
      <c r="L10" s="8"/>
      <c r="M10" s="8"/>
    </row>
    <row r="11" spans="1:13" x14ac:dyDescent="0.5">
      <c r="A11" s="74"/>
      <c r="B11" s="39"/>
      <c r="C11" s="1"/>
      <c r="D11" s="40"/>
      <c r="E11" s="38"/>
      <c r="F11" s="188">
        <v>8</v>
      </c>
      <c r="G11" s="39">
        <v>44217</v>
      </c>
      <c r="H11" s="1" t="s">
        <v>333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407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/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/>
      <c r="G14" s="39"/>
      <c r="H14" s="1"/>
      <c r="I14" s="40"/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1" t="s">
        <v>106</v>
      </c>
      <c r="B17" s="282"/>
      <c r="C17" s="282"/>
      <c r="D17" s="44">
        <f>SUM(D4:D16)</f>
        <v>283000</v>
      </c>
      <c r="E17" s="50"/>
      <c r="F17" s="281" t="s">
        <v>105</v>
      </c>
      <c r="G17" s="282"/>
      <c r="H17" s="283"/>
      <c r="I17" s="44">
        <f>SUM(I4:I16)</f>
        <v>283215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283000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188</v>
      </c>
      <c r="D20" s="58">
        <f>I17</f>
        <v>283215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-215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251</v>
      </c>
      <c r="D2" s="204" t="s">
        <v>332</v>
      </c>
      <c r="E2" s="204" t="s">
        <v>331</v>
      </c>
      <c r="F2" s="203" t="s">
        <v>252</v>
      </c>
      <c r="G2" s="204" t="s">
        <v>330</v>
      </c>
      <c r="H2" s="204" t="s">
        <v>328</v>
      </c>
      <c r="I2" s="204" t="s">
        <v>329</v>
      </c>
    </row>
    <row r="3" spans="2:12" x14ac:dyDescent="0.5">
      <c r="B3" s="194">
        <v>44216</v>
      </c>
      <c r="C3" s="195" t="s">
        <v>344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>E3*F3</f>
        <v>145000</v>
      </c>
      <c r="I3" s="196">
        <f>H3-G3</f>
        <v>18000</v>
      </c>
    </row>
    <row r="4" spans="2:12" x14ac:dyDescent="0.5">
      <c r="B4" s="197"/>
      <c r="C4" s="195" t="s">
        <v>344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ref="H4:H7" si="1">E4*F4</f>
        <v>317500</v>
      </c>
      <c r="I4" s="196">
        <f t="shared" ref="I4:I7" si="2">H4-G4</f>
        <v>1500</v>
      </c>
    </row>
    <row r="5" spans="2:12" x14ac:dyDescent="0.5">
      <c r="B5" s="198"/>
      <c r="C5" s="195" t="s">
        <v>344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346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344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344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ref="H8" si="3">E8*F8</f>
        <v>381000</v>
      </c>
      <c r="I8" s="196">
        <f t="shared" ref="I8" si="4">H8-G8</f>
        <v>6000</v>
      </c>
    </row>
    <row r="9" spans="2:12" x14ac:dyDescent="0.5">
      <c r="B9" s="194">
        <v>44225</v>
      </c>
      <c r="C9" s="195" t="s">
        <v>345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ref="H9" si="5">E9*F9</f>
        <v>488000</v>
      </c>
      <c r="I9" s="196">
        <f t="shared" ref="I9" si="6">H9-G9</f>
        <v>8000</v>
      </c>
    </row>
    <row r="10" spans="2:12" x14ac:dyDescent="0.5">
      <c r="B10" s="194">
        <v>44226</v>
      </c>
      <c r="C10" s="195" t="s">
        <v>344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ref="H10:H14" si="7">E10*F10</f>
        <v>0</v>
      </c>
      <c r="I10" s="196"/>
    </row>
    <row r="11" spans="2:12" x14ac:dyDescent="0.5">
      <c r="B11" s="194">
        <v>44227</v>
      </c>
      <c r="C11" s="195" t="s">
        <v>344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7"/>
        <v>0</v>
      </c>
      <c r="I11" s="196"/>
    </row>
    <row r="12" spans="2:12" x14ac:dyDescent="0.5">
      <c r="B12" s="195"/>
      <c r="C12" s="195" t="s">
        <v>345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7"/>
        <v>0</v>
      </c>
      <c r="I12" s="196"/>
      <c r="J12" s="80"/>
      <c r="K12" s="80"/>
      <c r="L12" t="s">
        <v>397</v>
      </c>
    </row>
    <row r="13" spans="2:12" x14ac:dyDescent="0.5">
      <c r="B13" s="194">
        <v>44228</v>
      </c>
      <c r="C13" s="195" t="s">
        <v>345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7"/>
        <v>93000</v>
      </c>
      <c r="I13" s="196">
        <f t="shared" ref="I13:I14" si="8">H13-G13</f>
        <v>1500</v>
      </c>
      <c r="J13" s="80"/>
      <c r="K13" s="80"/>
    </row>
    <row r="14" spans="2:12" x14ac:dyDescent="0.5">
      <c r="B14" s="195"/>
      <c r="C14" s="195" t="s">
        <v>344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7"/>
        <v>192000</v>
      </c>
      <c r="I14" s="196">
        <f t="shared" si="8"/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M21"/>
  <sheetViews>
    <sheetView tabSelected="1" zoomScale="145" zoomScaleNormal="145" workbookViewId="0">
      <selection activeCell="H10" sqref="H10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0.703125" customWidth="1"/>
    <col min="6" max="6" width="11.52734375" style="72" customWidth="1"/>
    <col min="7" max="7" width="3" customWidth="1"/>
    <col min="8" max="8" width="9" customWidth="1"/>
    <col min="9" max="9" width="9.17578125" customWidth="1"/>
    <col min="10" max="10" width="3.5859375" customWidth="1"/>
    <col min="12" max="13" width="8.87890625" style="72"/>
  </cols>
  <sheetData>
    <row r="2" spans="2:13" x14ac:dyDescent="0.5">
      <c r="B2" s="84" t="s">
        <v>31</v>
      </c>
      <c r="C2" s="179">
        <f>BOFC!D166</f>
        <v>1433289</v>
      </c>
      <c r="E2" t="s">
        <v>311</v>
      </c>
      <c r="F2" s="72">
        <v>85000</v>
      </c>
      <c r="H2" s="72"/>
    </row>
    <row r="3" spans="2:13" x14ac:dyDescent="0.5">
      <c r="B3" s="84" t="s">
        <v>307</v>
      </c>
      <c r="C3" s="179">
        <f>KhanJee!D96</f>
        <v>456</v>
      </c>
      <c r="E3" t="s">
        <v>179</v>
      </c>
      <c r="F3" s="72">
        <v>5000</v>
      </c>
    </row>
    <row r="4" spans="2:13" x14ac:dyDescent="0.5">
      <c r="B4" t="s">
        <v>387</v>
      </c>
      <c r="C4" s="72">
        <f>Sis!D20</f>
        <v>196000</v>
      </c>
      <c r="E4" t="s">
        <v>261</v>
      </c>
      <c r="F4" s="72">
        <v>3700</v>
      </c>
    </row>
    <row r="5" spans="2:13" x14ac:dyDescent="0.5">
      <c r="B5" t="s">
        <v>308</v>
      </c>
      <c r="C5" s="72">
        <f>Jhangir!D19</f>
        <v>0</v>
      </c>
    </row>
    <row r="6" spans="2:13" x14ac:dyDescent="0.5">
      <c r="B6" t="s">
        <v>278</v>
      </c>
      <c r="C6" s="72">
        <f>'Sunny Babar'!D24</f>
        <v>0</v>
      </c>
      <c r="E6" s="84" t="s">
        <v>374</v>
      </c>
      <c r="F6" s="179">
        <v>865000</v>
      </c>
    </row>
    <row r="7" spans="2:13" x14ac:dyDescent="0.5">
      <c r="B7" t="s">
        <v>305</v>
      </c>
      <c r="C7" s="72">
        <f>Kamil!D36</f>
        <v>0</v>
      </c>
    </row>
    <row r="8" spans="2:13" x14ac:dyDescent="0.5">
      <c r="B8" t="s">
        <v>306</v>
      </c>
      <c r="C8" s="72">
        <f>Kamil!D18</f>
        <v>0</v>
      </c>
    </row>
    <row r="9" spans="2:13" ht="15.7" x14ac:dyDescent="0.55000000000000004">
      <c r="B9" t="s">
        <v>274</v>
      </c>
      <c r="C9" s="72">
        <f>Kamil!D60</f>
        <v>0</v>
      </c>
      <c r="H9" s="180"/>
      <c r="I9" s="181"/>
    </row>
    <row r="10" spans="2:13" x14ac:dyDescent="0.5">
      <c r="B10" t="s">
        <v>309</v>
      </c>
      <c r="C10" s="72">
        <f>Kamil!D78</f>
        <v>0</v>
      </c>
      <c r="F10" s="72">
        <v>-80000</v>
      </c>
      <c r="K10" s="72"/>
    </row>
    <row r="11" spans="2:13" x14ac:dyDescent="0.5">
      <c r="B11" t="s">
        <v>112</v>
      </c>
      <c r="C11" s="72">
        <f>Shehzad!D23</f>
        <v>0</v>
      </c>
      <c r="E11" t="s">
        <v>428</v>
      </c>
      <c r="F11" s="72">
        <v>595000</v>
      </c>
      <c r="L11" s="72">
        <v>507</v>
      </c>
    </row>
    <row r="12" spans="2:13" x14ac:dyDescent="0.5">
      <c r="B12" t="s">
        <v>320</v>
      </c>
      <c r="C12" s="72">
        <f>Kamil!D96</f>
        <v>0</v>
      </c>
      <c r="K12" s="80" t="s">
        <v>369</v>
      </c>
      <c r="L12" s="72">
        <v>493</v>
      </c>
      <c r="M12" s="72" t="s">
        <v>396</v>
      </c>
    </row>
    <row r="13" spans="2:13" x14ac:dyDescent="0.5">
      <c r="E13" s="72"/>
      <c r="K13" s="80" t="s">
        <v>369</v>
      </c>
      <c r="L13" s="72">
        <v>720</v>
      </c>
      <c r="M13" s="72" t="s">
        <v>396</v>
      </c>
    </row>
    <row r="14" spans="2:13" ht="15.7" x14ac:dyDescent="0.55000000000000004">
      <c r="B14" t="s">
        <v>175</v>
      </c>
      <c r="C14" s="72">
        <f>Mazhar!D22</f>
        <v>-215</v>
      </c>
      <c r="H14" s="180" t="s">
        <v>4</v>
      </c>
      <c r="I14" s="181">
        <f>C19-F19</f>
        <v>89520</v>
      </c>
    </row>
    <row r="15" spans="2:13" x14ac:dyDescent="0.5">
      <c r="B15" t="s">
        <v>121</v>
      </c>
      <c r="C15" s="72">
        <f>Farooq!D12</f>
        <v>-3000</v>
      </c>
      <c r="L15" s="72">
        <v>572</v>
      </c>
    </row>
    <row r="16" spans="2:13" x14ac:dyDescent="0.5">
      <c r="B16" t="s">
        <v>310</v>
      </c>
      <c r="C16" s="72">
        <f>'Mehboob Boobi'!D12</f>
        <v>0</v>
      </c>
    </row>
    <row r="17" spans="2:13" x14ac:dyDescent="0.5">
      <c r="B17" s="84" t="s">
        <v>307</v>
      </c>
      <c r="C17" s="179">
        <f>'Najeeb New'!D53</f>
        <v>-63310</v>
      </c>
    </row>
    <row r="18" spans="2:13" x14ac:dyDescent="0.5">
      <c r="C18" s="243"/>
    </row>
    <row r="19" spans="2:13" x14ac:dyDescent="0.5">
      <c r="B19" s="252" t="s">
        <v>144</v>
      </c>
      <c r="C19" s="253">
        <f>SUM(C2:C18)</f>
        <v>1563220</v>
      </c>
      <c r="D19" s="252"/>
      <c r="E19" s="252" t="s">
        <v>144</v>
      </c>
      <c r="F19" s="253">
        <f>SUM(F2:F18)</f>
        <v>1473700</v>
      </c>
      <c r="L19" s="72">
        <v>956</v>
      </c>
      <c r="M19" s="72" t="s">
        <v>427</v>
      </c>
    </row>
    <row r="21" spans="2:13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24" zoomScaleNormal="160" workbookViewId="0">
      <selection activeCell="C21" sqref="C21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5" width="9.64453125" customWidth="1"/>
  </cols>
  <sheetData>
    <row r="1" spans="1:10" ht="37.6" customHeight="1" x14ac:dyDescent="0.5">
      <c r="A1" s="256" t="s">
        <v>384</v>
      </c>
      <c r="B1" s="257"/>
      <c r="C1" s="257"/>
      <c r="D1" s="257"/>
      <c r="E1" s="257"/>
      <c r="F1" s="8"/>
      <c r="G1" s="8"/>
      <c r="H1" s="8"/>
      <c r="I1" s="8"/>
      <c r="J1" s="8"/>
    </row>
    <row r="2" spans="1:10" ht="19.600000000000001" customHeight="1" x14ac:dyDescent="0.5">
      <c r="A2" s="259" t="s">
        <v>81</v>
      </c>
      <c r="B2" s="260"/>
      <c r="C2" s="260"/>
      <c r="D2" s="260"/>
      <c r="E2" s="26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47" t="s">
        <v>6</v>
      </c>
      <c r="C3" s="47" t="s">
        <v>83</v>
      </c>
      <c r="D3" s="47" t="s">
        <v>392</v>
      </c>
      <c r="E3" s="47" t="s">
        <v>393</v>
      </c>
      <c r="F3" s="8"/>
      <c r="G3" s="8"/>
      <c r="H3" s="8"/>
      <c r="I3" s="8"/>
      <c r="J3" s="8"/>
    </row>
    <row r="4" spans="1:10" x14ac:dyDescent="0.5">
      <c r="A4" s="222">
        <v>0</v>
      </c>
      <c r="B4" s="39" t="s">
        <v>386</v>
      </c>
      <c r="C4" s="1" t="s">
        <v>385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 t="s">
        <v>390</v>
      </c>
      <c r="C5" s="1" t="s">
        <v>348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 t="s">
        <v>402</v>
      </c>
      <c r="C6" s="1" t="s">
        <v>348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/>
      <c r="B7" s="1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22"/>
      <c r="B8" s="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3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3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3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3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9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62" t="s">
        <v>144</v>
      </c>
      <c r="B18" s="263"/>
      <c r="C18" s="263"/>
      <c r="D18" s="44">
        <f>SUM(D4:D17)</f>
        <v>182000</v>
      </c>
      <c r="E18" s="44">
        <f>SUM(E4:E17)</f>
        <v>14000</v>
      </c>
      <c r="F18" s="8"/>
      <c r="G18" s="8"/>
      <c r="H18" s="8"/>
      <c r="I18" s="8"/>
      <c r="J18" s="8"/>
    </row>
    <row r="19" spans="1:10" ht="17.25" customHeight="1" x14ac:dyDescent="0.5">
      <c r="A19" s="55"/>
      <c r="B19" s="55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53"/>
      <c r="C20" s="224" t="s">
        <v>394</v>
      </c>
      <c r="D20" s="267">
        <f>D18+E18</f>
        <v>196000</v>
      </c>
      <c r="E20" s="267"/>
      <c r="F20" s="8"/>
      <c r="G20" s="8"/>
      <c r="H20" s="8"/>
      <c r="I20" s="8"/>
      <c r="J20" s="8"/>
    </row>
    <row r="21" spans="1:10" x14ac:dyDescent="0.5">
      <c r="A21" s="8"/>
      <c r="B21" s="8"/>
      <c r="C21" s="8"/>
      <c r="D21" s="266"/>
      <c r="E21" s="266"/>
      <c r="F21" s="8"/>
      <c r="G21" s="8"/>
      <c r="H21" s="8"/>
      <c r="I21" s="8"/>
      <c r="J21" s="8"/>
    </row>
    <row r="22" spans="1:10" x14ac:dyDescent="0.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8"/>
  <sheetViews>
    <sheetView topLeftCell="C16" zoomScale="130" zoomScaleNormal="130" workbookViewId="0">
      <selection activeCell="G9" sqref="G9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8" customWidth="1"/>
    <col min="4" max="4" width="10.41015625" style="189" customWidth="1"/>
    <col min="5" max="5" width="12" style="72" customWidth="1"/>
    <col min="6" max="6" width="4.87890625" style="8" customWidth="1"/>
    <col min="7" max="7" width="4.5273437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74" t="s">
        <v>307</v>
      </c>
      <c r="B1" s="275"/>
      <c r="C1" s="275"/>
      <c r="D1" s="275"/>
      <c r="E1" s="276"/>
      <c r="G1" s="273" t="s">
        <v>393</v>
      </c>
      <c r="H1" s="273"/>
      <c r="I1" s="273"/>
      <c r="J1" s="273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359</v>
      </c>
      <c r="C2" s="215" t="s">
        <v>2</v>
      </c>
      <c r="D2" s="217" t="s">
        <v>84</v>
      </c>
      <c r="E2" s="217" t="s">
        <v>4</v>
      </c>
      <c r="F2" s="238"/>
      <c r="G2" s="268" t="s">
        <v>81</v>
      </c>
      <c r="H2" s="268"/>
      <c r="I2" s="268"/>
      <c r="J2" s="268"/>
      <c r="K2" s="238"/>
      <c r="L2" s="238"/>
      <c r="M2" s="238"/>
    </row>
    <row r="3" spans="1:13" x14ac:dyDescent="0.5">
      <c r="A3" s="269">
        <v>1</v>
      </c>
      <c r="B3" s="211">
        <v>44237</v>
      </c>
      <c r="C3" s="212" t="s">
        <v>360</v>
      </c>
      <c r="D3" s="209">
        <v>30000</v>
      </c>
      <c r="E3" s="271">
        <f>D4-D3</f>
        <v>-30000</v>
      </c>
      <c r="G3" s="47" t="s">
        <v>1</v>
      </c>
      <c r="H3" s="232" t="s">
        <v>6</v>
      </c>
      <c r="I3" s="47" t="s">
        <v>80</v>
      </c>
      <c r="J3" s="47" t="s">
        <v>329</v>
      </c>
      <c r="K3" s="8"/>
      <c r="L3" s="8"/>
      <c r="M3" s="8"/>
    </row>
    <row r="4" spans="1:13" x14ac:dyDescent="0.5">
      <c r="A4" s="270"/>
      <c r="B4" s="213"/>
      <c r="C4" s="214"/>
      <c r="D4" s="210"/>
      <c r="E4" s="272"/>
      <c r="G4" s="230">
        <v>1</v>
      </c>
      <c r="H4" s="233">
        <v>44262</v>
      </c>
      <c r="I4" s="1" t="s">
        <v>422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421</v>
      </c>
      <c r="J5" s="40">
        <v>300</v>
      </c>
      <c r="K5" s="8"/>
      <c r="L5" s="8"/>
      <c r="M5" s="8"/>
    </row>
    <row r="6" spans="1:13" x14ac:dyDescent="0.5">
      <c r="A6" s="269">
        <v>2</v>
      </c>
      <c r="B6" s="211">
        <v>44238</v>
      </c>
      <c r="C6" s="212" t="s">
        <v>364</v>
      </c>
      <c r="D6" s="209">
        <v>5000</v>
      </c>
      <c r="E6" s="271">
        <f>D7-D6</f>
        <v>-5000</v>
      </c>
      <c r="G6" s="230">
        <v>2</v>
      </c>
      <c r="H6" s="233">
        <v>44264</v>
      </c>
      <c r="I6" s="1" t="s">
        <v>421</v>
      </c>
      <c r="J6" s="40">
        <v>600</v>
      </c>
      <c r="K6" s="8"/>
      <c r="L6" s="8"/>
      <c r="M6" s="8"/>
    </row>
    <row r="7" spans="1:13" x14ac:dyDescent="0.5">
      <c r="A7" s="270"/>
      <c r="B7" s="213"/>
      <c r="C7" s="214"/>
      <c r="D7" s="210"/>
      <c r="E7" s="272"/>
      <c r="G7" s="230">
        <v>3</v>
      </c>
      <c r="H7" s="233">
        <v>44265</v>
      </c>
      <c r="I7" s="1" t="s">
        <v>422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421</v>
      </c>
      <c r="J8" s="40">
        <v>200</v>
      </c>
      <c r="K8" s="8"/>
      <c r="L8" s="8"/>
      <c r="M8" s="8"/>
    </row>
    <row r="9" spans="1:13" x14ac:dyDescent="0.5">
      <c r="A9" s="269">
        <v>4</v>
      </c>
      <c r="B9" s="211">
        <v>44240</v>
      </c>
      <c r="C9" s="212" t="s">
        <v>366</v>
      </c>
      <c r="D9" s="209">
        <v>3070</v>
      </c>
      <c r="E9" s="271">
        <f>D10-D9</f>
        <v>-3070</v>
      </c>
      <c r="G9" s="230">
        <v>4</v>
      </c>
      <c r="H9" s="39">
        <v>44273</v>
      </c>
      <c r="I9" s="1" t="s">
        <v>348</v>
      </c>
      <c r="J9" s="40">
        <v>1000</v>
      </c>
      <c r="K9" s="8"/>
      <c r="L9" s="8"/>
      <c r="M9" s="8"/>
    </row>
    <row r="10" spans="1:13" x14ac:dyDescent="0.5">
      <c r="A10" s="270"/>
      <c r="B10" s="213"/>
      <c r="C10" s="214"/>
      <c r="D10" s="210"/>
      <c r="E10" s="272"/>
      <c r="G10" s="230"/>
      <c r="H10" s="234"/>
      <c r="I10" s="1"/>
      <c r="J10" s="40"/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/>
      <c r="H11" s="233"/>
      <c r="I11" s="1"/>
      <c r="J11" s="40"/>
      <c r="K11" s="8"/>
      <c r="L11" s="8"/>
      <c r="M11" s="8"/>
    </row>
    <row r="12" spans="1:13" x14ac:dyDescent="0.5">
      <c r="A12" s="269">
        <v>5</v>
      </c>
      <c r="B12" s="211">
        <v>44241</v>
      </c>
      <c r="C12" s="212" t="s">
        <v>372</v>
      </c>
      <c r="D12" s="209">
        <v>5000</v>
      </c>
      <c r="E12" s="271">
        <f>D13-D12</f>
        <v>-5000</v>
      </c>
      <c r="G12" s="230"/>
      <c r="H12" s="233"/>
      <c r="I12" s="75"/>
      <c r="J12" s="76"/>
      <c r="K12" s="8"/>
      <c r="L12" s="8"/>
      <c r="M12" s="8"/>
    </row>
    <row r="13" spans="1:13" x14ac:dyDescent="0.5">
      <c r="A13" s="270"/>
      <c r="B13" s="213"/>
      <c r="C13" s="214"/>
      <c r="D13" s="210"/>
      <c r="E13" s="272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69">
        <v>6</v>
      </c>
      <c r="B15" s="211">
        <v>44246</v>
      </c>
      <c r="C15" s="212" t="s">
        <v>379</v>
      </c>
      <c r="D15" s="209">
        <v>5000</v>
      </c>
      <c r="E15" s="271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70"/>
      <c r="B16" s="213"/>
      <c r="C16" s="214"/>
      <c r="D16" s="210"/>
      <c r="E16" s="272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69">
        <v>7</v>
      </c>
      <c r="B18" s="211">
        <v>44247</v>
      </c>
      <c r="C18" s="212" t="s">
        <v>382</v>
      </c>
      <c r="D18" s="209">
        <v>5000</v>
      </c>
      <c r="E18" s="271">
        <f>D19-D18</f>
        <v>-5000</v>
      </c>
      <c r="G18" s="262" t="s">
        <v>144</v>
      </c>
      <c r="H18" s="263"/>
      <c r="I18" s="263"/>
      <c r="J18" s="44">
        <f>SUM(J4:J17)</f>
        <v>5360</v>
      </c>
      <c r="K18" s="8"/>
      <c r="L18" s="8"/>
      <c r="M18" s="8"/>
    </row>
    <row r="19" spans="1:13" x14ac:dyDescent="0.5">
      <c r="A19" s="270"/>
      <c r="B19" s="213"/>
      <c r="C19" s="214"/>
      <c r="D19" s="210"/>
      <c r="E19" s="272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68" t="s">
        <v>415</v>
      </c>
      <c r="H20" s="268"/>
      <c r="I20" s="268"/>
      <c r="J20" s="268"/>
      <c r="K20" s="8"/>
      <c r="L20" s="8"/>
      <c r="M20" s="8"/>
    </row>
    <row r="21" spans="1:13" x14ac:dyDescent="0.5">
      <c r="A21" s="269">
        <v>8</v>
      </c>
      <c r="B21" s="211">
        <v>44250</v>
      </c>
      <c r="C21" s="212" t="s">
        <v>389</v>
      </c>
      <c r="D21" s="209">
        <v>600</v>
      </c>
      <c r="E21" s="271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0"/>
      <c r="B22" s="213"/>
      <c r="C22" s="214"/>
      <c r="D22" s="210"/>
      <c r="E22" s="272"/>
      <c r="G22" s="231">
        <v>1</v>
      </c>
      <c r="H22" s="233">
        <v>44257</v>
      </c>
      <c r="I22" s="1" t="s">
        <v>405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426</v>
      </c>
      <c r="J23" s="255">
        <v>-300000</v>
      </c>
      <c r="K23" s="8"/>
      <c r="L23" s="8"/>
      <c r="M23" s="8"/>
    </row>
    <row r="24" spans="1:13" x14ac:dyDescent="0.5">
      <c r="A24" s="269">
        <v>9</v>
      </c>
      <c r="B24" s="211">
        <v>44251</v>
      </c>
      <c r="C24" s="212" t="s">
        <v>391</v>
      </c>
      <c r="D24" s="209">
        <v>5000</v>
      </c>
      <c r="E24" s="271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70"/>
      <c r="B25" s="213"/>
      <c r="C25" s="214"/>
      <c r="D25" s="210"/>
      <c r="E25" s="272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69">
        <v>10</v>
      </c>
      <c r="B27" s="211">
        <v>44254</v>
      </c>
      <c r="C27" s="212" t="s">
        <v>401</v>
      </c>
      <c r="D27" s="209">
        <v>5000</v>
      </c>
      <c r="E27" s="271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70"/>
      <c r="B28" s="213"/>
      <c r="C28" s="214"/>
      <c r="D28" s="210"/>
      <c r="E28" s="272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69">
        <v>11</v>
      </c>
      <c r="B30" s="211">
        <v>44259</v>
      </c>
      <c r="C30" s="212" t="s">
        <v>409</v>
      </c>
      <c r="D30" s="209">
        <v>5000</v>
      </c>
      <c r="E30" s="271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70"/>
      <c r="B31" s="213"/>
      <c r="C31" s="214"/>
      <c r="D31" s="210"/>
      <c r="E31" s="272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69">
        <v>12</v>
      </c>
      <c r="B33" s="211"/>
      <c r="C33" s="212"/>
      <c r="D33" s="209"/>
      <c r="E33" s="271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70"/>
      <c r="B34" s="213"/>
      <c r="C34" s="214"/>
      <c r="D34" s="210"/>
      <c r="E34" s="272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69">
        <v>13</v>
      </c>
      <c r="B36" s="211"/>
      <c r="C36" s="212"/>
      <c r="D36" s="209"/>
      <c r="E36" s="271">
        <f>D37-D36</f>
        <v>0</v>
      </c>
      <c r="G36" s="262" t="s">
        <v>144</v>
      </c>
      <c r="H36" s="263"/>
      <c r="I36" s="263"/>
      <c r="J36" s="44">
        <f>SUM(J22:J35)</f>
        <v>0</v>
      </c>
      <c r="K36" s="8"/>
      <c r="L36" s="8"/>
      <c r="M36" s="8"/>
    </row>
    <row r="37" spans="1:13" x14ac:dyDescent="0.5">
      <c r="A37" s="270"/>
      <c r="B37" s="213"/>
      <c r="C37" s="214"/>
      <c r="D37" s="210"/>
      <c r="E37" s="272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69">
        <v>14</v>
      </c>
      <c r="B39" s="211"/>
      <c r="C39" s="212"/>
      <c r="D39" s="209"/>
      <c r="E39" s="271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70"/>
      <c r="B40" s="213"/>
      <c r="C40" s="214"/>
      <c r="D40" s="210"/>
      <c r="E40" s="272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69">
        <v>15</v>
      </c>
      <c r="B42" s="211"/>
      <c r="C42" s="212"/>
      <c r="D42" s="209"/>
      <c r="E42" s="271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70"/>
      <c r="B43" s="213"/>
      <c r="C43" s="214"/>
      <c r="D43" s="210"/>
      <c r="E43" s="272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78" t="s">
        <v>416</v>
      </c>
      <c r="B45" s="279"/>
      <c r="C45" s="279"/>
      <c r="D45" s="280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x14ac:dyDescent="0.5">
      <c r="A46" s="79"/>
      <c r="B46" s="239"/>
      <c r="C46" s="8"/>
      <c r="D46" s="277"/>
      <c r="E46" s="277"/>
      <c r="G46" s="8"/>
      <c r="H46" s="241"/>
      <c r="I46" s="8"/>
      <c r="J46" s="8"/>
      <c r="K46" s="8"/>
      <c r="L46" s="8"/>
      <c r="M46" s="8"/>
    </row>
    <row r="47" spans="1:13" ht="14.7" thickBot="1" x14ac:dyDescent="0.55000000000000004">
      <c r="A47" s="79"/>
      <c r="B47" s="239"/>
      <c r="C47" s="8"/>
      <c r="D47" s="240"/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6" t="s">
        <v>417</v>
      </c>
      <c r="D48" s="247">
        <f>J36</f>
        <v>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419</v>
      </c>
      <c r="D49" s="249">
        <f>E45</f>
        <v>-68670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 t="s">
        <v>418</v>
      </c>
      <c r="D50" s="249">
        <f>J18</f>
        <v>5360</v>
      </c>
      <c r="E50" s="242"/>
      <c r="G50" s="8"/>
      <c r="H50" s="241"/>
      <c r="I50" s="8"/>
      <c r="J50" s="8"/>
      <c r="K50" s="8"/>
      <c r="L50" s="8"/>
      <c r="M50" s="8"/>
    </row>
    <row r="51" spans="1:13" x14ac:dyDescent="0.5">
      <c r="A51" s="79"/>
      <c r="B51" s="239"/>
      <c r="C51" s="248"/>
      <c r="D51" s="249"/>
      <c r="E51" s="242"/>
      <c r="G51" s="8"/>
      <c r="H51" s="241"/>
      <c r="I51" s="8"/>
      <c r="J51" s="8"/>
      <c r="K51" s="8"/>
      <c r="L51" s="8"/>
      <c r="M51" s="8"/>
    </row>
    <row r="52" spans="1:13" ht="14.7" thickBot="1" x14ac:dyDescent="0.55000000000000004">
      <c r="A52" s="79"/>
      <c r="B52" s="239"/>
      <c r="C52" s="250"/>
      <c r="D52" s="251"/>
      <c r="E52" s="242"/>
      <c r="G52" s="8"/>
      <c r="H52" s="241"/>
      <c r="I52" s="8"/>
      <c r="J52" s="8"/>
      <c r="K52" s="8"/>
      <c r="L52" s="8"/>
      <c r="M52" s="8"/>
    </row>
    <row r="53" spans="1:13" ht="16" thickBot="1" x14ac:dyDescent="0.6">
      <c r="A53" s="79"/>
      <c r="B53" s="239"/>
      <c r="C53" s="244" t="s">
        <v>4</v>
      </c>
      <c r="D53" s="245">
        <f>SUM(D48:D52)</f>
        <v>-63310</v>
      </c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  <row r="58" spans="1:13" x14ac:dyDescent="0.5">
      <c r="A58" s="79"/>
      <c r="B58" s="239"/>
      <c r="C58" s="8"/>
      <c r="D58" s="240"/>
      <c r="E58" s="242"/>
      <c r="G58" s="8"/>
      <c r="H58" s="241"/>
      <c r="I58" s="8"/>
      <c r="J58" s="8"/>
      <c r="K58" s="8"/>
      <c r="L58" s="8"/>
      <c r="M58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8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56" t="s">
        <v>101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166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353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62" t="s">
        <v>106</v>
      </c>
      <c r="B11" s="263"/>
      <c r="C11" s="263"/>
      <c r="D11" s="44">
        <f>SUM(D4:D10)</f>
        <v>371000</v>
      </c>
      <c r="E11" s="50"/>
      <c r="F11" s="262" t="s">
        <v>105</v>
      </c>
      <c r="G11" s="263"/>
      <c r="H11" s="264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190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56" t="s">
        <v>149</v>
      </c>
      <c r="B18" s="257"/>
      <c r="C18" s="257"/>
      <c r="D18" s="257"/>
      <c r="E18" s="257"/>
      <c r="F18" s="257"/>
      <c r="G18" s="257"/>
      <c r="H18" s="257"/>
      <c r="I18" s="258"/>
      <c r="J18" s="8"/>
      <c r="K18" s="8"/>
      <c r="L18" s="8"/>
      <c r="M18" s="8"/>
    </row>
    <row r="19" spans="1:13" x14ac:dyDescent="0.5">
      <c r="A19" s="259" t="s">
        <v>81</v>
      </c>
      <c r="B19" s="260"/>
      <c r="C19" s="260"/>
      <c r="D19" s="261"/>
      <c r="E19" s="43"/>
      <c r="F19" s="259" t="s">
        <v>82</v>
      </c>
      <c r="G19" s="260"/>
      <c r="H19" s="260"/>
      <c r="I19" s="261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159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187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173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234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235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165</v>
      </c>
      <c r="D26" s="81"/>
      <c r="E26" s="38"/>
      <c r="F26" s="101">
        <v>5</v>
      </c>
      <c r="G26" s="39">
        <v>44160</v>
      </c>
      <c r="H26" s="1" t="s">
        <v>233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164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183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232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62" t="s">
        <v>106</v>
      </c>
      <c r="B31" s="263"/>
      <c r="C31" s="263"/>
      <c r="D31" s="44">
        <f>SUM(D21:D30)</f>
        <v>163560</v>
      </c>
      <c r="E31" s="50"/>
      <c r="F31" s="262" t="s">
        <v>105</v>
      </c>
      <c r="G31" s="263"/>
      <c r="H31" s="264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188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192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56" t="s">
        <v>185</v>
      </c>
      <c r="B38" s="257"/>
      <c r="C38" s="257"/>
      <c r="D38" s="257"/>
      <c r="E38" s="257"/>
      <c r="F38" s="257"/>
      <c r="G38" s="257"/>
      <c r="H38" s="257"/>
      <c r="I38" s="258"/>
      <c r="J38" s="8"/>
      <c r="K38" s="8"/>
      <c r="L38" s="8"/>
      <c r="M38" s="8"/>
    </row>
    <row r="39" spans="1:13" x14ac:dyDescent="0.5">
      <c r="A39" s="259" t="s">
        <v>81</v>
      </c>
      <c r="B39" s="260"/>
      <c r="C39" s="260"/>
      <c r="D39" s="261"/>
      <c r="E39" s="43"/>
      <c r="F39" s="259" t="s">
        <v>82</v>
      </c>
      <c r="G39" s="260"/>
      <c r="H39" s="260"/>
      <c r="I39" s="261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159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187</v>
      </c>
      <c r="D41" s="136">
        <f>D36</f>
        <v>-61500</v>
      </c>
      <c r="E41" s="38"/>
      <c r="F41" s="93">
        <v>1</v>
      </c>
      <c r="G41" s="39">
        <v>44166</v>
      </c>
      <c r="H41" s="1" t="s">
        <v>186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193</v>
      </c>
      <c r="D42" s="40">
        <v>53500</v>
      </c>
      <c r="E42" s="38"/>
      <c r="F42" s="101">
        <v>2</v>
      </c>
      <c r="G42" s="39">
        <v>44172</v>
      </c>
      <c r="H42" s="143" t="s">
        <v>231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194</v>
      </c>
      <c r="D43" s="40">
        <v>65000</v>
      </c>
      <c r="E43" s="38"/>
      <c r="F43" s="139">
        <v>3</v>
      </c>
      <c r="G43" s="39">
        <v>44173</v>
      </c>
      <c r="H43" s="1" t="s">
        <v>237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236</v>
      </c>
      <c r="D44" s="81">
        <v>6000</v>
      </c>
      <c r="E44" s="38"/>
      <c r="F44" s="93"/>
      <c r="G44" s="39"/>
      <c r="H44" s="1" t="s">
        <v>238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236</v>
      </c>
      <c r="D45" s="81">
        <v>1650</v>
      </c>
      <c r="E45" s="38"/>
      <c r="F45" s="93"/>
      <c r="G45" s="39"/>
      <c r="H45" s="1" t="s">
        <v>240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271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276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285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62" t="s">
        <v>106</v>
      </c>
      <c r="B51" s="263"/>
      <c r="C51" s="263"/>
      <c r="D51" s="44">
        <f>SUM(D41:D50)</f>
        <v>266150</v>
      </c>
      <c r="E51" s="50"/>
      <c r="F51" s="262" t="s">
        <v>105</v>
      </c>
      <c r="G51" s="263"/>
      <c r="H51" s="264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188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56" t="s">
        <v>282</v>
      </c>
      <c r="B58" s="257"/>
      <c r="C58" s="257"/>
      <c r="D58" s="257"/>
      <c r="E58" s="257"/>
      <c r="F58" s="257"/>
      <c r="G58" s="257"/>
      <c r="H58" s="257"/>
      <c r="I58" s="258"/>
      <c r="J58" s="8"/>
      <c r="K58" s="8"/>
      <c r="L58" s="8"/>
      <c r="M58" s="8"/>
    </row>
    <row r="59" spans="1:13" x14ac:dyDescent="0.5">
      <c r="A59" s="259" t="s">
        <v>81</v>
      </c>
      <c r="B59" s="260"/>
      <c r="C59" s="260"/>
      <c r="D59" s="261"/>
      <c r="E59" s="43"/>
      <c r="F59" s="259" t="s">
        <v>82</v>
      </c>
      <c r="G59" s="260"/>
      <c r="H59" s="260"/>
      <c r="I59" s="261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159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187</v>
      </c>
      <c r="D61" s="136">
        <f>D56</f>
        <v>258300</v>
      </c>
      <c r="E61" s="38"/>
      <c r="F61" s="165">
        <v>1</v>
      </c>
      <c r="G61" s="39">
        <v>44207</v>
      </c>
      <c r="H61" s="1" t="s">
        <v>300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283</v>
      </c>
      <c r="D62" s="40">
        <v>5000</v>
      </c>
      <c r="E62" s="38"/>
      <c r="F62" s="165"/>
      <c r="G62" s="39"/>
      <c r="H62" s="1" t="s">
        <v>301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314</v>
      </c>
      <c r="D63" s="81">
        <v>20000</v>
      </c>
      <c r="E63" s="38"/>
      <c r="F63" s="165"/>
      <c r="G63" s="39"/>
      <c r="H63" s="1" t="s">
        <v>302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340</v>
      </c>
      <c r="D64" s="40">
        <v>5000</v>
      </c>
      <c r="E64" s="38"/>
      <c r="F64" s="177"/>
      <c r="G64" s="39"/>
      <c r="H64" s="1" t="s">
        <v>303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316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317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323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62" t="s">
        <v>106</v>
      </c>
      <c r="B71" s="263"/>
      <c r="C71" s="263"/>
      <c r="D71" s="44">
        <f>SUM(D61:D70)</f>
        <v>288300</v>
      </c>
      <c r="E71" s="50"/>
      <c r="F71" s="262" t="s">
        <v>105</v>
      </c>
      <c r="G71" s="263"/>
      <c r="H71" s="264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188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56" t="s">
        <v>347</v>
      </c>
      <c r="B78" s="257"/>
      <c r="C78" s="257"/>
      <c r="D78" s="257"/>
      <c r="E78" s="257"/>
      <c r="F78" s="257"/>
      <c r="G78" s="257"/>
      <c r="H78" s="257"/>
      <c r="I78" s="258"/>
      <c r="J78" s="8"/>
      <c r="K78" s="8"/>
      <c r="L78" s="8"/>
      <c r="M78" s="8"/>
    </row>
    <row r="79" spans="1:13" ht="17.100000000000001" customHeight="1" x14ac:dyDescent="0.5">
      <c r="A79" s="259" t="s">
        <v>81</v>
      </c>
      <c r="B79" s="260"/>
      <c r="C79" s="260"/>
      <c r="D79" s="261"/>
      <c r="E79" s="43"/>
      <c r="F79" s="259" t="s">
        <v>82</v>
      </c>
      <c r="G79" s="260"/>
      <c r="H79" s="260"/>
      <c r="I79" s="261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159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187</v>
      </c>
      <c r="D81" s="136">
        <f>D76</f>
        <v>239956</v>
      </c>
      <c r="E81" s="38"/>
      <c r="F81" s="201">
        <v>1</v>
      </c>
      <c r="G81" s="39">
        <v>44228</v>
      </c>
      <c r="H81" s="1" t="s">
        <v>354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62" t="s">
        <v>106</v>
      </c>
      <c r="B91" s="263"/>
      <c r="C91" s="263"/>
      <c r="D91" s="44">
        <f>SUM(D81:D90)</f>
        <v>239956</v>
      </c>
      <c r="E91" s="50"/>
      <c r="F91" s="262" t="s">
        <v>105</v>
      </c>
      <c r="G91" s="263"/>
      <c r="H91" s="264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188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58"/>
  <sheetViews>
    <sheetView topLeftCell="A4" zoomScale="145" zoomScaleNormal="145" workbookViewId="0">
      <selection activeCell="G20" sqref="G2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162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44131</v>
      </c>
      <c r="C4" s="1" t="s">
        <v>158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74">
        <v>2</v>
      </c>
      <c r="B5" s="39">
        <v>44201</v>
      </c>
      <c r="C5" s="1" t="s">
        <v>284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74">
        <v>3</v>
      </c>
      <c r="B6" s="39">
        <v>44207</v>
      </c>
      <c r="C6" s="1" t="s">
        <v>312</v>
      </c>
      <c r="D6" s="40">
        <v>14000</v>
      </c>
      <c r="E6" s="38"/>
      <c r="F6" s="74">
        <v>3</v>
      </c>
      <c r="G6" s="69">
        <v>44137</v>
      </c>
      <c r="H6" s="70" t="s">
        <v>280</v>
      </c>
      <c r="I6" s="71"/>
      <c r="J6" s="8"/>
      <c r="K6" s="8"/>
      <c r="L6" s="8"/>
      <c r="M6" s="8"/>
    </row>
    <row r="7" spans="1:13" x14ac:dyDescent="0.5">
      <c r="A7" s="74">
        <v>4</v>
      </c>
      <c r="B7" s="39">
        <v>44228</v>
      </c>
      <c r="C7" s="1" t="s">
        <v>350</v>
      </c>
      <c r="D7" s="40">
        <v>171500</v>
      </c>
      <c r="E7" s="38"/>
      <c r="F7" s="74"/>
      <c r="G7" s="69"/>
      <c r="H7" s="75" t="s">
        <v>160</v>
      </c>
      <c r="I7" s="40"/>
      <c r="J7" s="8"/>
      <c r="K7" s="8"/>
      <c r="L7" s="8"/>
      <c r="M7" s="8"/>
    </row>
    <row r="8" spans="1:13" x14ac:dyDescent="0.5">
      <c r="A8" s="74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182</v>
      </c>
      <c r="I8" s="40"/>
      <c r="J8" s="8"/>
      <c r="K8" s="8"/>
      <c r="L8" s="8"/>
      <c r="M8" s="8"/>
    </row>
    <row r="9" spans="1:13" x14ac:dyDescent="0.5">
      <c r="A9" s="74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351</v>
      </c>
      <c r="I9" s="40">
        <v>24500</v>
      </c>
      <c r="J9" s="8"/>
      <c r="K9" s="8"/>
      <c r="L9" s="8"/>
      <c r="M9" s="8"/>
    </row>
    <row r="10" spans="1:13" x14ac:dyDescent="0.5">
      <c r="A10" s="74">
        <v>5</v>
      </c>
      <c r="B10" s="39">
        <v>44236</v>
      </c>
      <c r="C10" s="1" t="s">
        <v>358</v>
      </c>
      <c r="D10" s="40"/>
      <c r="E10" s="38"/>
      <c r="F10" s="74">
        <v>6</v>
      </c>
      <c r="G10" s="69">
        <v>44196</v>
      </c>
      <c r="H10" s="1" t="s">
        <v>279</v>
      </c>
      <c r="I10" s="40">
        <v>300000</v>
      </c>
      <c r="J10" s="8"/>
      <c r="K10" s="8"/>
      <c r="L10" s="8"/>
      <c r="M10" s="8"/>
    </row>
    <row r="11" spans="1:13" x14ac:dyDescent="0.5">
      <c r="A11" s="74">
        <v>6</v>
      </c>
      <c r="B11" s="39">
        <v>44245</v>
      </c>
      <c r="C11" s="1" t="s">
        <v>377</v>
      </c>
      <c r="D11" s="40">
        <v>64500</v>
      </c>
      <c r="E11" s="38"/>
      <c r="F11" s="74"/>
      <c r="G11" s="69">
        <v>44224</v>
      </c>
      <c r="H11" s="1" t="s">
        <v>343</v>
      </c>
      <c r="I11" s="40">
        <v>56000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/>
      <c r="G12" s="39"/>
      <c r="H12" s="1" t="s">
        <v>342</v>
      </c>
      <c r="I12" s="40">
        <v>63000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205">
        <v>7</v>
      </c>
      <c r="G13" s="39">
        <v>44228</v>
      </c>
      <c r="H13" s="1" t="s">
        <v>352</v>
      </c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74">
        <v>8</v>
      </c>
      <c r="G14" s="39">
        <v>44256</v>
      </c>
      <c r="H14" s="1" t="s">
        <v>400</v>
      </c>
      <c r="I14" s="40">
        <v>64500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31"/>
      <c r="G15" s="3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231"/>
      <c r="G16" s="39"/>
      <c r="H16" s="1"/>
      <c r="I16" s="40"/>
      <c r="J16" s="8"/>
      <c r="K16" s="8"/>
      <c r="L16" s="8"/>
      <c r="M16" s="8"/>
    </row>
    <row r="17" spans="1:13" x14ac:dyDescent="0.5">
      <c r="A17" s="1"/>
      <c r="B17" s="1"/>
      <c r="C17" s="1"/>
      <c r="D17" s="40"/>
      <c r="E17" s="38"/>
      <c r="F17" s="231"/>
      <c r="G17" s="39"/>
      <c r="H17" s="1"/>
      <c r="I17" s="40"/>
      <c r="J17" s="8"/>
      <c r="K17" s="8"/>
      <c r="L17" s="8"/>
      <c r="M17" s="8"/>
    </row>
    <row r="18" spans="1:13" ht="14.7" thickBot="1" x14ac:dyDescent="0.55000000000000004">
      <c r="A18" s="1"/>
      <c r="B18" s="1"/>
      <c r="C18" s="1"/>
      <c r="D18" s="40"/>
      <c r="E18" s="38"/>
      <c r="F18" s="74"/>
      <c r="G18" s="39"/>
      <c r="H18" s="1"/>
      <c r="I18" s="40"/>
      <c r="J18" s="8"/>
      <c r="K18" s="8"/>
      <c r="L18" s="8"/>
      <c r="M18" s="8"/>
    </row>
    <row r="19" spans="1:13" ht="17.25" customHeight="1" x14ac:dyDescent="0.5">
      <c r="A19" s="281" t="s">
        <v>106</v>
      </c>
      <c r="B19" s="282"/>
      <c r="C19" s="282"/>
      <c r="D19" s="44">
        <f>SUM(D4:D18)</f>
        <v>508500</v>
      </c>
      <c r="E19" s="50"/>
      <c r="F19" s="281" t="s">
        <v>105</v>
      </c>
      <c r="G19" s="282"/>
      <c r="H19" s="283"/>
      <c r="I19" s="44">
        <f>SUM(I4:I18)</f>
        <v>508500</v>
      </c>
      <c r="J19" s="8"/>
      <c r="K19" s="8"/>
      <c r="L19" s="8"/>
      <c r="M19" s="8"/>
    </row>
    <row r="20" spans="1:13" ht="17.25" customHeight="1" x14ac:dyDescent="0.5">
      <c r="A20" s="55"/>
      <c r="B20" s="55"/>
      <c r="C20" s="55"/>
      <c r="D20" s="56"/>
      <c r="E20" s="8"/>
      <c r="F20" s="55"/>
      <c r="G20" s="55"/>
      <c r="H20" s="55"/>
      <c r="I20" s="56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103</v>
      </c>
      <c r="D21" s="58">
        <f>D19</f>
        <v>508500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17.25" customHeight="1" x14ac:dyDescent="0.5">
      <c r="A22" s="53"/>
      <c r="B22" s="53"/>
      <c r="C22" s="54" t="s">
        <v>188</v>
      </c>
      <c r="D22" s="58">
        <f>I19</f>
        <v>508500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ht="9.6999999999999993" customHeight="1" thickBot="1" x14ac:dyDescent="0.55000000000000004">
      <c r="A23" s="53"/>
      <c r="B23" s="53"/>
      <c r="C23" s="59"/>
      <c r="D23" s="60"/>
      <c r="E23" s="8"/>
      <c r="F23" s="53"/>
      <c r="G23" s="53"/>
      <c r="H23" s="53"/>
      <c r="I23" s="53"/>
      <c r="J23" s="8"/>
      <c r="K23" s="8"/>
      <c r="L23" s="8"/>
      <c r="M23" s="8"/>
    </row>
    <row r="24" spans="1:13" ht="18.850000000000001" customHeight="1" x14ac:dyDescent="0.5">
      <c r="A24" s="53"/>
      <c r="B24" s="53"/>
      <c r="C24" s="61" t="s">
        <v>4</v>
      </c>
      <c r="D24" s="62">
        <f>D21-D22</f>
        <v>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</sheetData>
  <mergeCells count="5">
    <mergeCell ref="A1:I1"/>
    <mergeCell ref="A2:D2"/>
    <mergeCell ref="F2:I2"/>
    <mergeCell ref="A19:C19"/>
    <mergeCell ref="F19:H19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269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281</v>
      </c>
      <c r="D4" s="40">
        <v>100000</v>
      </c>
      <c r="E4" s="38"/>
      <c r="F4" s="162">
        <v>1</v>
      </c>
      <c r="G4" s="39">
        <v>44191</v>
      </c>
      <c r="H4" s="1" t="s">
        <v>242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289</v>
      </c>
      <c r="D5" s="40">
        <v>20000</v>
      </c>
      <c r="E5" s="38"/>
      <c r="F5" s="168">
        <v>2</v>
      </c>
      <c r="G5" s="39">
        <v>44203</v>
      </c>
      <c r="H5" s="1" t="s">
        <v>288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1" t="s">
        <v>106</v>
      </c>
      <c r="B14" s="282"/>
      <c r="C14" s="282"/>
      <c r="D14" s="44">
        <f>SUM(D4:D13)</f>
        <v>120000</v>
      </c>
      <c r="E14" s="50"/>
      <c r="F14" s="281" t="s">
        <v>105</v>
      </c>
      <c r="G14" s="282"/>
      <c r="H14" s="283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188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zoomScale="130" zoomScaleNormal="130" workbookViewId="0">
      <selection activeCell="H9" sqref="H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266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262</v>
      </c>
      <c r="D4" s="40">
        <v>200000</v>
      </c>
      <c r="E4" s="38"/>
      <c r="F4" s="160">
        <v>1</v>
      </c>
      <c r="G4" s="39">
        <v>44187</v>
      </c>
      <c r="H4" s="1" t="s">
        <v>258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318</v>
      </c>
      <c r="D5" s="40">
        <v>60000</v>
      </c>
      <c r="E5" s="38"/>
      <c r="F5" s="173">
        <v>2</v>
      </c>
      <c r="G5" s="39">
        <v>44207</v>
      </c>
      <c r="H5" s="1" t="s">
        <v>299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1" t="s">
        <v>106</v>
      </c>
      <c r="B13" s="282"/>
      <c r="C13" s="282"/>
      <c r="D13" s="44">
        <f>SUM(D4:D12)</f>
        <v>260000</v>
      </c>
      <c r="E13" s="50"/>
      <c r="F13" s="281" t="s">
        <v>105</v>
      </c>
      <c r="G13" s="282"/>
      <c r="H13" s="283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188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56" t="s">
        <v>265</v>
      </c>
      <c r="B20" s="257"/>
      <c r="C20" s="257"/>
      <c r="D20" s="257"/>
      <c r="E20" s="257"/>
      <c r="F20" s="257"/>
      <c r="G20" s="257"/>
      <c r="H20" s="257"/>
      <c r="I20" s="258"/>
      <c r="J20" s="8"/>
      <c r="K20" s="8"/>
      <c r="L20" s="8"/>
      <c r="M20" s="8"/>
    </row>
    <row r="21" spans="1:13" x14ac:dyDescent="0.5">
      <c r="A21" s="259" t="s">
        <v>81</v>
      </c>
      <c r="B21" s="260"/>
      <c r="C21" s="260"/>
      <c r="D21" s="261"/>
      <c r="E21" s="43"/>
      <c r="F21" s="259" t="s">
        <v>82</v>
      </c>
      <c r="G21" s="260"/>
      <c r="H21" s="260"/>
      <c r="I21" s="261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159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267</v>
      </c>
      <c r="D23" s="40">
        <v>45000</v>
      </c>
      <c r="E23" s="38"/>
      <c r="F23" s="161">
        <v>1</v>
      </c>
      <c r="G23" s="39">
        <v>44190</v>
      </c>
      <c r="H23" s="1" t="s">
        <v>264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268</v>
      </c>
      <c r="D24" s="40">
        <v>360000</v>
      </c>
      <c r="E24" s="38"/>
      <c r="F24" s="169">
        <v>2</v>
      </c>
      <c r="G24" s="39">
        <v>44194</v>
      </c>
      <c r="H24" s="1" t="s">
        <v>277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315</v>
      </c>
      <c r="D25" s="40">
        <v>5000</v>
      </c>
      <c r="E25" s="38"/>
      <c r="F25" s="176">
        <v>3</v>
      </c>
      <c r="G25" s="39">
        <v>44207</v>
      </c>
      <c r="H25" s="1" t="s">
        <v>304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373</v>
      </c>
      <c r="D26" s="40">
        <v>3000</v>
      </c>
      <c r="E26" s="38"/>
      <c r="F26" s="173"/>
      <c r="G26" s="39">
        <v>44228</v>
      </c>
      <c r="H26" s="1" t="s">
        <v>349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1" t="s">
        <v>106</v>
      </c>
      <c r="B31" s="282"/>
      <c r="C31" s="282"/>
      <c r="D31" s="44">
        <f>SUM(D23:D30)</f>
        <v>413000</v>
      </c>
      <c r="E31" s="50"/>
      <c r="F31" s="281" t="s">
        <v>105</v>
      </c>
      <c r="G31" s="282"/>
      <c r="H31" s="283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188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56" t="s">
        <v>272</v>
      </c>
      <c r="B40" s="257"/>
      <c r="C40" s="257"/>
      <c r="D40" s="257"/>
      <c r="E40" s="257"/>
      <c r="F40" s="257"/>
      <c r="G40" s="257"/>
      <c r="H40" s="257"/>
      <c r="I40" s="258"/>
      <c r="J40" s="8"/>
      <c r="K40" s="8"/>
      <c r="L40" s="8"/>
      <c r="M40" s="8"/>
    </row>
    <row r="41" spans="1:13" x14ac:dyDescent="0.5">
      <c r="A41" s="259" t="s">
        <v>81</v>
      </c>
      <c r="B41" s="260"/>
      <c r="C41" s="260"/>
      <c r="D41" s="261"/>
      <c r="E41" s="43"/>
      <c r="F41" s="259" t="s">
        <v>82</v>
      </c>
      <c r="G41" s="260"/>
      <c r="H41" s="260"/>
      <c r="I41" s="261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159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287</v>
      </c>
      <c r="D43" s="40">
        <v>1200000</v>
      </c>
      <c r="E43" s="38"/>
      <c r="F43" s="163">
        <v>1</v>
      </c>
      <c r="G43" s="39">
        <v>44192</v>
      </c>
      <c r="H43" s="40" t="s">
        <v>273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313</v>
      </c>
      <c r="D44" s="40">
        <v>3500</v>
      </c>
      <c r="E44" s="38"/>
      <c r="F44" s="167">
        <v>2</v>
      </c>
      <c r="G44" s="39">
        <v>44194</v>
      </c>
      <c r="H44" s="1" t="s">
        <v>273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291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290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1" t="s">
        <v>106</v>
      </c>
      <c r="B55" s="282"/>
      <c r="C55" s="282"/>
      <c r="D55" s="44">
        <f>SUM(D43:D54)</f>
        <v>1203500</v>
      </c>
      <c r="E55" s="50"/>
      <c r="F55" s="281" t="s">
        <v>105</v>
      </c>
      <c r="G55" s="282"/>
      <c r="H55" s="283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188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56" t="s">
        <v>292</v>
      </c>
      <c r="B62" s="257"/>
      <c r="C62" s="257"/>
      <c r="D62" s="257"/>
      <c r="E62" s="257"/>
      <c r="F62" s="257"/>
      <c r="G62" s="257"/>
      <c r="H62" s="257"/>
      <c r="I62" s="258"/>
      <c r="J62" s="8"/>
      <c r="K62" s="8"/>
      <c r="L62" s="8"/>
      <c r="M62" s="8"/>
    </row>
    <row r="63" spans="1:13" x14ac:dyDescent="0.5">
      <c r="A63" s="259" t="s">
        <v>81</v>
      </c>
      <c r="B63" s="260"/>
      <c r="C63" s="260"/>
      <c r="D63" s="261"/>
      <c r="E63" s="43"/>
      <c r="F63" s="259" t="s">
        <v>82</v>
      </c>
      <c r="G63" s="260"/>
      <c r="H63" s="260"/>
      <c r="I63" s="261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159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295</v>
      </c>
      <c r="D65" s="40">
        <v>100000</v>
      </c>
      <c r="E65" s="38"/>
      <c r="F65" s="170">
        <v>1</v>
      </c>
      <c r="G65" s="39">
        <v>44205</v>
      </c>
      <c r="H65" s="40" t="s">
        <v>293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319</v>
      </c>
      <c r="D66" s="40">
        <v>3500</v>
      </c>
      <c r="E66" s="38"/>
      <c r="F66" s="171">
        <v>2</v>
      </c>
      <c r="G66" s="39">
        <v>44206</v>
      </c>
      <c r="H66" s="1" t="s">
        <v>294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1" t="s">
        <v>106</v>
      </c>
      <c r="B73" s="282"/>
      <c r="C73" s="282"/>
      <c r="D73" s="44">
        <f>SUM(D65:D72)</f>
        <v>103500</v>
      </c>
      <c r="E73" s="50"/>
      <c r="F73" s="281" t="s">
        <v>105</v>
      </c>
      <c r="G73" s="282"/>
      <c r="H73" s="283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188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56" t="s">
        <v>365</v>
      </c>
      <c r="B80" s="257"/>
      <c r="C80" s="257"/>
      <c r="D80" s="257"/>
      <c r="E80" s="257"/>
      <c r="F80" s="257"/>
      <c r="G80" s="257"/>
      <c r="H80" s="257"/>
      <c r="I80" s="258"/>
      <c r="J80" s="8"/>
      <c r="K80" s="8"/>
      <c r="L80" s="8"/>
      <c r="M80" s="8"/>
    </row>
    <row r="81" spans="1:13" x14ac:dyDescent="0.5">
      <c r="A81" s="259" t="s">
        <v>81</v>
      </c>
      <c r="B81" s="260"/>
      <c r="C81" s="260"/>
      <c r="D81" s="261"/>
      <c r="E81" s="43"/>
      <c r="F81" s="259" t="s">
        <v>82</v>
      </c>
      <c r="G81" s="260"/>
      <c r="H81" s="260"/>
      <c r="I81" s="261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159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322</v>
      </c>
      <c r="D83" s="40">
        <v>20000</v>
      </c>
      <c r="E83" s="38"/>
      <c r="F83" s="183">
        <v>1</v>
      </c>
      <c r="G83" s="39">
        <v>44209</v>
      </c>
      <c r="H83" s="40" t="s">
        <v>293</v>
      </c>
      <c r="I83" s="40">
        <v>20000</v>
      </c>
      <c r="J83" s="8"/>
      <c r="K83" s="8"/>
      <c r="L83" s="8"/>
      <c r="M83" s="8"/>
    </row>
    <row r="84" spans="1:13" x14ac:dyDescent="0.5">
      <c r="A84" s="183"/>
      <c r="B84" s="39"/>
      <c r="C84" s="1"/>
      <c r="D84" s="40"/>
      <c r="E84" s="38"/>
      <c r="F84" s="183"/>
      <c r="G84" s="39"/>
      <c r="H84" s="1"/>
      <c r="I84" s="40"/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1" t="s">
        <v>106</v>
      </c>
      <c r="B91" s="282"/>
      <c r="C91" s="282"/>
      <c r="D91" s="44">
        <f>SUM(D83:D90)</f>
        <v>20000</v>
      </c>
      <c r="E91" s="50"/>
      <c r="F91" s="281" t="s">
        <v>105</v>
      </c>
      <c r="G91" s="282"/>
      <c r="H91" s="283"/>
      <c r="I91" s="44">
        <f>SUM(I83:I90)</f>
        <v>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188</v>
      </c>
      <c r="D94" s="58">
        <f>I91</f>
        <v>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156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196</v>
      </c>
      <c r="D7" s="40">
        <v>2000</v>
      </c>
      <c r="E7" s="38"/>
      <c r="F7" s="166">
        <v>4</v>
      </c>
      <c r="G7" s="69">
        <v>44148</v>
      </c>
      <c r="H7" s="1" t="s">
        <v>172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197</v>
      </c>
      <c r="D8" s="40">
        <v>1000</v>
      </c>
      <c r="E8" s="38"/>
      <c r="F8" s="166">
        <v>5</v>
      </c>
      <c r="G8" s="69">
        <v>44149</v>
      </c>
      <c r="H8" s="1" t="s">
        <v>177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275</v>
      </c>
      <c r="D9" s="40">
        <v>5000</v>
      </c>
      <c r="E9" s="38"/>
      <c r="F9" s="166">
        <v>6</v>
      </c>
      <c r="G9" s="69">
        <v>44160</v>
      </c>
      <c r="H9" s="1" t="s">
        <v>178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338</v>
      </c>
      <c r="D10" s="40">
        <v>400</v>
      </c>
      <c r="E10" s="38"/>
      <c r="F10" s="166">
        <v>7</v>
      </c>
      <c r="G10" s="69">
        <v>44161</v>
      </c>
      <c r="H10" s="1" t="s">
        <v>181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338</v>
      </c>
      <c r="D11" s="40">
        <v>360</v>
      </c>
      <c r="E11" s="38"/>
      <c r="F11" s="166">
        <v>8</v>
      </c>
      <c r="G11" s="69">
        <v>44164</v>
      </c>
      <c r="H11" s="1" t="s">
        <v>184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250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263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1" t="s">
        <v>106</v>
      </c>
      <c r="B18" s="282"/>
      <c r="C18" s="282"/>
      <c r="D18" s="44">
        <f>SUM(D4:D17)</f>
        <v>15210</v>
      </c>
      <c r="E18" s="50"/>
      <c r="F18" s="281" t="s">
        <v>105</v>
      </c>
      <c r="G18" s="282"/>
      <c r="H18" s="283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188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56" t="s">
        <v>161</v>
      </c>
      <c r="B1" s="257"/>
      <c r="C1" s="257"/>
      <c r="D1" s="257"/>
      <c r="E1" s="257"/>
      <c r="F1" s="257"/>
      <c r="G1" s="257"/>
      <c r="H1" s="257"/>
      <c r="I1" s="258"/>
      <c r="J1" s="8"/>
      <c r="K1" s="8"/>
      <c r="L1" s="8"/>
      <c r="M1" s="8"/>
    </row>
    <row r="2" spans="1:13" ht="19.600000000000001" customHeight="1" x14ac:dyDescent="0.5">
      <c r="A2" s="259" t="s">
        <v>81</v>
      </c>
      <c r="B2" s="260"/>
      <c r="C2" s="260"/>
      <c r="D2" s="261"/>
      <c r="E2" s="43"/>
      <c r="F2" s="259" t="s">
        <v>82</v>
      </c>
      <c r="G2" s="260"/>
      <c r="H2" s="260"/>
      <c r="I2" s="26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163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1" t="s">
        <v>106</v>
      </c>
      <c r="B7" s="282"/>
      <c r="C7" s="282"/>
      <c r="D7" s="44">
        <f>SUM(D4:D6)</f>
        <v>0</v>
      </c>
      <c r="E7" s="50"/>
      <c r="F7" s="281" t="s">
        <v>105</v>
      </c>
      <c r="G7" s="282"/>
      <c r="H7" s="283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BOFC</vt:lpstr>
      <vt:lpstr>Sis</vt:lpstr>
      <vt:lpstr>Najeeb New</vt:lpstr>
      <vt:lpstr>KhanJee</vt:lpstr>
      <vt:lpstr>Sunny Babar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Mazhar</vt:lpstr>
      <vt:lpstr>BWC</vt:lpstr>
      <vt:lpstr>GT Calc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2021-03-19T10:17:35Z</dcterms:modified>
</cp:coreProperties>
</file>