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64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44525"/>
</workbook>
</file>

<file path=xl/sharedStrings.xml><?xml version="1.0" encoding="utf-8"?>
<sst xmlns="http://schemas.openxmlformats.org/spreadsheetml/2006/main" count="586" uniqueCount="99">
  <si>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</si>
  <si>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</si>
  <si>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</si>
  <si>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</si>
  <si>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</si>
  <si>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</si>
  <si>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</si>
  <si>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</si>
  <si>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</si>
  <si>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</si>
  <si>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</si>
  <si>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</si>
  <si>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</si>
  <si>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</si>
  <si>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</si>
  <si>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</si>
  <si>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</si>
  <si>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</si>
  <si>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</si>
  <si>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</si>
  <si>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</si>
  <si>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</si>
  <si>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</si>
  <si>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</si>
  <si>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</si>
  <si>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</si>
  <si>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</si>
  <si>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</si>
  <si>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</si>
  <si>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</si>
  <si>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</si>
  <si>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</si>
  <si>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</si>
  <si>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</si>
  <si>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</si>
  <si>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</si>
  <si>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</si>
  <si>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IF</t>
  </si>
  <si>
    <t>IFS</t>
  </si>
  <si>
    <t>LEN(B2)</t>
  </si>
  <si>
    <t>Can be used to see difference between 100s and thousands. Can find bad Social Security numbers if they're 10 digits instead of 9</t>
  </si>
  <si>
    <t>Email</t>
  </si>
  <si>
    <t>Left</t>
  </si>
  <si>
    <t>Right</t>
  </si>
  <si>
    <t>11/2/2001</t>
  </si>
  <si>
    <t>9/6/2015</t>
  </si>
  <si>
    <t>Jim.Halpert@DunderMifflin.com</t>
  </si>
  <si>
    <t>10/3/1999</t>
  </si>
  <si>
    <t>10/10/2015</t>
  </si>
  <si>
    <t>Pam.Beasley@DunderMifflin.com</t>
  </si>
  <si>
    <t>7/4/2000</t>
  </si>
  <si>
    <t>9/8/2017</t>
  </si>
  <si>
    <t>Dwight.Schrute@AOL.com</t>
  </si>
  <si>
    <t>1/5/2000</t>
  </si>
  <si>
    <t>12/3/2015</t>
  </si>
  <si>
    <t>Angela.Martin@DunderMifflin.com</t>
  </si>
  <si>
    <t>5/6/2001</t>
  </si>
  <si>
    <t>8/30/2017</t>
  </si>
  <si>
    <t>Toby.Flenderson@DunderMifflinCorporate.com</t>
  </si>
  <si>
    <t>9/11/2013</t>
  </si>
  <si>
    <t>Michael.Scott@DunderMifflin.com</t>
  </si>
  <si>
    <t>11/8/2003</t>
  </si>
  <si>
    <t>Meredith.Palmer@Yahoo.com</t>
  </si>
  <si>
    <t>6/9/2002</t>
  </si>
  <si>
    <t>4/22/2015</t>
  </si>
  <si>
    <t>Stanley.Hudson@gmail.com</t>
  </si>
  <si>
    <t>8/10/2003</t>
  </si>
  <si>
    <t>Kevin.Malone@DunderMifflin.com</t>
  </si>
  <si>
    <t>TEXT(H2,"dd/mm/yyyy")</t>
  </si>
  <si>
    <t>TRIM(C2)</t>
  </si>
  <si>
    <t>It just removes unwanted spaces on both sides</t>
  </si>
  <si>
    <t xml:space="preserve"> Schrute</t>
  </si>
  <si>
    <t xml:space="preserve">Flenderson    </t>
  </si>
  <si>
    <t xml:space="preserve">   Scott</t>
  </si>
  <si>
    <t xml:space="preserve">  Hudson</t>
  </si>
  <si>
    <t xml:space="preserve">Malone </t>
  </si>
  <si>
    <t>with 1 instance</t>
  </si>
  <si>
    <t>with 2 instances</t>
  </si>
  <si>
    <t>with NO instances</t>
  </si>
  <si>
    <t>11/2/2002</t>
  </si>
  <si>
    <t>11/2/2003</t>
  </si>
  <si>
    <t>11/2/2004</t>
  </si>
  <si>
    <t>11/2/2005</t>
  </si>
  <si>
    <t>11/2/2006</t>
  </si>
  <si>
    <t>11/2/2007</t>
  </si>
  <si>
    <t>11/2/2008</t>
  </si>
  <si>
    <t>11/2/2009</t>
  </si>
  <si>
    <t xml:space="preserve"> </t>
  </si>
  <si>
    <t>SUM</t>
  </si>
  <si>
    <t>SUMIF</t>
  </si>
  <si>
    <t>SUMIFS</t>
  </si>
  <si>
    <t>COUNT</t>
  </si>
  <si>
    <t>COUNTIF</t>
  </si>
  <si>
    <t>COUNTIFS</t>
  </si>
  <si>
    <t>CONCATENATE(B2," ",C2)</t>
  </si>
  <si>
    <t>DAYS</t>
  </si>
  <si>
    <t>NETWORKDAYS</t>
  </si>
  <si>
    <t>30/8/2017</t>
  </si>
  <si>
    <t>22/4/2015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</si>
</sst>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/>
    <xf numFmtId="0" fontId="0" fillId="0" borderId="0" xfId="0" applyNumberFormat="1"/>
    <xf numFmtId="49" fontId="0" fillId="0" borderId="0" xfId="0" applyNumberFormat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tabSelected="1" workbookViewId="0">
      <selection activeCell="K12" sqref="K12"/>
    </sheetView>
  </sheetViews>
  <sheetFormatPr defaultColWidth="13.6666666666667" defaultRowHeight="14.4"/>
  <cols>
    <col min="1" max="1" width="10.7777777777778" customWidth="1"/>
    <col min="4" max="4" width="7.6666666666666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4">
        <v>37197</v>
      </c>
      <c r="I2" s="4">
        <v>42253</v>
      </c>
      <c r="J2" s="4">
        <f>MAX(H2:H10)</f>
        <v>37933</v>
      </c>
      <c r="K2" s="4">
        <f>MIN(H2:H10)</f>
        <v>35040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4">
        <v>36436</v>
      </c>
      <c r="I3" s="4">
        <v>42287</v>
      </c>
      <c r="J3" s="2">
        <f>MAX(G2:G10)</f>
        <v>65000</v>
      </c>
      <c r="K3" s="2">
        <f>MIN(G2:G10)</f>
        <v>36000</v>
      </c>
    </row>
    <row r="4" spans="1:9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4">
        <v>36711</v>
      </c>
      <c r="I4" s="4">
        <v>42986</v>
      </c>
    </row>
    <row r="5" spans="1:9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4">
        <v>36530</v>
      </c>
      <c r="I5" s="4">
        <v>42341</v>
      </c>
    </row>
    <row r="6" spans="1:9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4">
        <v>37017</v>
      </c>
      <c r="I6" s="4">
        <v>42977</v>
      </c>
    </row>
    <row r="7" spans="1:9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4">
        <v>35040</v>
      </c>
      <c r="I7" s="4">
        <v>41528</v>
      </c>
    </row>
    <row r="8" spans="1:9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4">
        <v>37933</v>
      </c>
      <c r="I8" s="4">
        <v>41551</v>
      </c>
    </row>
    <row r="9" spans="1:9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4">
        <v>37416</v>
      </c>
      <c r="I9" s="4">
        <v>42116</v>
      </c>
    </row>
    <row r="10" spans="1:9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4">
        <v>37843</v>
      </c>
      <c r="I10" s="4">
        <v>40800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2"/>
  <sheetViews>
    <sheetView workbookViewId="0">
      <selection activeCell="J16" sqref="J16"/>
    </sheetView>
  </sheetViews>
  <sheetFormatPr defaultColWidth="9" defaultRowHeight="14.4"/>
  <cols>
    <col min="2" max="2" width="10.4444444444444" customWidth="1"/>
    <col min="3" max="5" width="10.6666666666667" customWidth="1"/>
    <col min="6" max="6" width="16.5555555555556" customWidth="1"/>
    <col min="8" max="8" width="14.2222222222222" customWidth="1"/>
    <col min="9" max="9" width="14.7777777777778" customWidth="1"/>
    <col min="10" max="10" width="22" customWidth="1"/>
    <col min="11" max="11" width="21.333333333333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94</v>
      </c>
      <c r="K1" t="s">
        <v>41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4">
        <v>37197</v>
      </c>
      <c r="I2" s="4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4">
        <v>36436</v>
      </c>
      <c r="I3" s="4">
        <v>42287</v>
      </c>
      <c r="J3" t="str">
        <f t="shared" ref="J3:J12" si="0">CONCATENATE(B3," ",C3)</f>
        <v>Pam Beasley</v>
      </c>
      <c r="K3" t="str">
        <f t="shared" ref="K3:K12" si="1">CONCATENATE(B3,".",C3,"@gmail.com")</f>
        <v>Pam.Beasley@gmail.com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4">
        <v>36711</v>
      </c>
      <c r="I4" s="4">
        <v>42986</v>
      </c>
      <c r="J4" t="str">
        <f t="shared" si="0"/>
        <v>Dwight Schrute</v>
      </c>
      <c r="K4" t="str">
        <f t="shared" si="1"/>
        <v>Dwight.Schrute@gmail.com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4">
        <v>36530</v>
      </c>
      <c r="I5" s="4">
        <v>42341</v>
      </c>
      <c r="J5" t="str">
        <f t="shared" si="0"/>
        <v>Angela Martin</v>
      </c>
      <c r="K5" t="str">
        <f t="shared" si="1"/>
        <v>Angela.Martin@gmail.com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4">
        <v>37017</v>
      </c>
      <c r="I6" s="4">
        <v>42977</v>
      </c>
      <c r="J6" t="str">
        <f t="shared" si="0"/>
        <v>Toby Flenderson</v>
      </c>
      <c r="K6" t="str">
        <f t="shared" si="1"/>
        <v>Toby.Flenderson@gmail.com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4">
        <v>35040</v>
      </c>
      <c r="I7" s="4">
        <v>41528</v>
      </c>
      <c r="J7" t="str">
        <f t="shared" si="0"/>
        <v>Michael Scott</v>
      </c>
      <c r="K7" t="str">
        <f t="shared" si="1"/>
        <v>Michael.Scott@gmail.com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4">
        <v>37933</v>
      </c>
      <c r="I8" s="4">
        <v>41551</v>
      </c>
      <c r="J8" t="str">
        <f t="shared" si="0"/>
        <v>Meredith Palmer</v>
      </c>
      <c r="K8" t="str">
        <f t="shared" si="1"/>
        <v>Meredith.Palmer@gmail.com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4">
        <v>37416</v>
      </c>
      <c r="I9" s="4">
        <v>42116</v>
      </c>
      <c r="J9" t="str">
        <f t="shared" si="0"/>
        <v>Stanley Hudson</v>
      </c>
      <c r="K9" t="str">
        <f t="shared" si="1"/>
        <v>Stanley.Hudson@gmail.com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4">
        <v>37843</v>
      </c>
      <c r="I10" s="4">
        <v>40800</v>
      </c>
      <c r="J10" t="str">
        <f t="shared" si="0"/>
        <v>Kevin Malone</v>
      </c>
      <c r="K10" t="str">
        <f t="shared" si="1"/>
        <v>Kevin.Malone@gmail.com</v>
      </c>
    </row>
    <row r="11" spans="8:10">
      <c r="H11" t="str">
        <f t="shared" ref="H3:H12" si="2">CONCATENATE(B11," ",C11)</f>
        <v> </v>
      </c>
      <c r="J11" t="str">
        <f t="shared" si="0"/>
        <v> </v>
      </c>
    </row>
    <row r="12" spans="8:10">
      <c r="H12" t="str">
        <f t="shared" si="2"/>
        <v> </v>
      </c>
      <c r="J12" t="str">
        <f t="shared" si="0"/>
        <v> 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workbookViewId="0">
      <selection activeCell="O6" sqref="O6"/>
    </sheetView>
  </sheetViews>
  <sheetFormatPr defaultColWidth="9" defaultRowHeight="14.4"/>
  <cols>
    <col min="6" max="6" width="9" style="1"/>
    <col min="8" max="8" width="14.4444444444444" customWidth="1"/>
    <col min="9" max="9" width="13.333333333333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t="s">
        <v>7</v>
      </c>
      <c r="I1" s="3" t="s">
        <v>8</v>
      </c>
      <c r="J1" t="s">
        <v>95</v>
      </c>
      <c r="K1" t="s">
        <v>96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s="1" t="s">
        <v>14</v>
      </c>
      <c r="G2" s="2">
        <v>45000</v>
      </c>
      <c r="H2" s="3" t="s">
        <v>44</v>
      </c>
      <c r="I2" s="3" t="s">
        <v>45</v>
      </c>
      <c r="J2">
        <f>_xlfn.DAYS(I2,H2)</f>
        <v>5231</v>
      </c>
      <c r="K2">
        <f>NETWORKDAYS(H2,I2)</f>
        <v>3737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s="1" t="s">
        <v>18</v>
      </c>
      <c r="G3" s="2">
        <v>36000</v>
      </c>
      <c r="H3" s="3" t="s">
        <v>47</v>
      </c>
      <c r="I3" s="3" t="s">
        <v>48</v>
      </c>
      <c r="J3">
        <f t="shared" ref="J3:J10" si="0">_xlfn.DAYS(I3,H3)</f>
        <v>6058</v>
      </c>
      <c r="K3">
        <f t="shared" ref="K3:K10" si="1">NETWORKDAYS(H3,I3)</f>
        <v>4328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s="1" t="s">
        <v>14</v>
      </c>
      <c r="G4" s="2">
        <v>63000</v>
      </c>
      <c r="H4" s="3" t="s">
        <v>50</v>
      </c>
      <c r="I4" s="3" t="s">
        <v>51</v>
      </c>
      <c r="J4">
        <f t="shared" si="0"/>
        <v>6333</v>
      </c>
      <c r="K4">
        <f t="shared" si="1"/>
        <v>4524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s="1" t="s">
        <v>23</v>
      </c>
      <c r="G5" s="2">
        <v>47000</v>
      </c>
      <c r="H5" s="3" t="s">
        <v>53</v>
      </c>
      <c r="I5" s="3" t="s">
        <v>54</v>
      </c>
      <c r="J5">
        <f t="shared" si="0"/>
        <v>5428</v>
      </c>
      <c r="K5">
        <f t="shared" si="1"/>
        <v>3879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s="1" t="s">
        <v>26</v>
      </c>
      <c r="G6" s="2">
        <v>50000</v>
      </c>
      <c r="H6" s="3" t="s">
        <v>56</v>
      </c>
      <c r="I6" s="3" t="s">
        <v>97</v>
      </c>
      <c r="J6">
        <f t="shared" si="0"/>
        <v>5930</v>
      </c>
      <c r="K6">
        <f t="shared" si="1"/>
        <v>4237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s="1" t="s">
        <v>29</v>
      </c>
      <c r="G7" s="2">
        <v>65000</v>
      </c>
      <c r="H7" s="3" t="s">
        <v>56</v>
      </c>
      <c r="I7" s="3" t="s">
        <v>59</v>
      </c>
      <c r="J7">
        <f t="shared" si="0"/>
        <v>4540</v>
      </c>
      <c r="K7">
        <f t="shared" si="1"/>
        <v>3244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s="1" t="s">
        <v>32</v>
      </c>
      <c r="G8" s="2">
        <v>41000</v>
      </c>
      <c r="H8" s="3" t="s">
        <v>61</v>
      </c>
      <c r="I8" s="3" t="s">
        <v>59</v>
      </c>
      <c r="J8">
        <f t="shared" si="0"/>
        <v>3743</v>
      </c>
      <c r="K8">
        <f t="shared" si="1"/>
        <v>2675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s="1" t="s">
        <v>14</v>
      </c>
      <c r="G9" s="2">
        <v>48000</v>
      </c>
      <c r="H9" s="3" t="s">
        <v>63</v>
      </c>
      <c r="I9" s="3" t="s">
        <v>98</v>
      </c>
      <c r="J9">
        <f t="shared" si="0"/>
        <v>4611</v>
      </c>
      <c r="K9">
        <f t="shared" si="1"/>
        <v>3294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s="1" t="s">
        <v>23</v>
      </c>
      <c r="G10" s="2">
        <v>42000</v>
      </c>
      <c r="H10" s="3" t="s">
        <v>66</v>
      </c>
      <c r="I10" s="3" t="s">
        <v>98</v>
      </c>
      <c r="J10">
        <f t="shared" si="0"/>
        <v>4214</v>
      </c>
      <c r="K10">
        <f t="shared" si="1"/>
        <v>3011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workbookViewId="0">
      <selection activeCell="K12" sqref="K12"/>
    </sheetView>
  </sheetViews>
  <sheetFormatPr defaultColWidth="13.6666666666667" defaultRowHeight="14.4"/>
  <cols>
    <col min="1" max="1" width="10.7777777777778" customWidth="1"/>
    <col min="4" max="4" width="7.66666666666667" customWidth="1"/>
    <col min="11" max="11" width="18.8888888888889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37</v>
      </c>
      <c r="K1" t="s">
        <v>38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4">
        <v>37197</v>
      </c>
      <c r="I2" s="4">
        <v>42253</v>
      </c>
      <c r="J2" t="str">
        <f>IF(D2:D10&gt;30,"Old","Young")</f>
        <v>Young</v>
      </c>
      <c r="K2" t="str">
        <f>_xlfn.IFS(F2:F10="Salesman","Sales",F2:F10="HR","Fire",F2:F10="Regional Manager","Bonus")</f>
        <v>Sales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4">
        <v>36436</v>
      </c>
      <c r="I3" s="4">
        <v>42287</v>
      </c>
      <c r="J3" t="str">
        <f t="shared" ref="J3:J10" si="0">IF(D3:D11&gt;30,"Old","Young")</f>
        <v>Young</v>
      </c>
      <c r="K3" t="e">
        <f t="shared" ref="K3:K10" si="1">_xlfn.IFS(F3:F11="Salesman","Sales",F3:F11="HR","Fire",F3:F11="Regional Manager","Bonus")</f>
        <v>#N/A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4">
        <v>36711</v>
      </c>
      <c r="I4" s="4">
        <v>42986</v>
      </c>
      <c r="J4" t="str">
        <f t="shared" si="0"/>
        <v>Young</v>
      </c>
      <c r="K4" t="str">
        <f t="shared" si="1"/>
        <v>Sales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4">
        <v>36530</v>
      </c>
      <c r="I5" s="4">
        <v>42341</v>
      </c>
      <c r="J5" t="str">
        <f t="shared" si="0"/>
        <v>Old</v>
      </c>
      <c r="K5" t="e">
        <f t="shared" si="1"/>
        <v>#N/A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4">
        <v>37017</v>
      </c>
      <c r="I6" s="4">
        <v>42977</v>
      </c>
      <c r="J6" t="str">
        <f t="shared" si="0"/>
        <v>Old</v>
      </c>
      <c r="K6" t="str">
        <f t="shared" si="1"/>
        <v>Fire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4">
        <v>35040</v>
      </c>
      <c r="I7" s="4">
        <v>41528</v>
      </c>
      <c r="J7" t="str">
        <f t="shared" si="0"/>
        <v>Old</v>
      </c>
      <c r="K7" t="str">
        <f t="shared" si="1"/>
        <v>Bonus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4">
        <v>37933</v>
      </c>
      <c r="I8" s="4">
        <v>41551</v>
      </c>
      <c r="J8" t="str">
        <f t="shared" si="0"/>
        <v>Old</v>
      </c>
      <c r="K8" t="e">
        <f t="shared" si="1"/>
        <v>#N/A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4">
        <v>37416</v>
      </c>
      <c r="I9" s="4">
        <v>42116</v>
      </c>
      <c r="J9" t="str">
        <f t="shared" si="0"/>
        <v>Old</v>
      </c>
      <c r="K9" t="str">
        <f t="shared" si="1"/>
        <v>Sales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4">
        <v>37843</v>
      </c>
      <c r="I10" s="4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10"/>
  <sheetViews>
    <sheetView workbookViewId="0">
      <selection activeCell="J2" sqref="J2:J10"/>
    </sheetView>
  </sheetViews>
  <sheetFormatPr defaultColWidth="10.8888888888889" defaultRowHeight="14.4"/>
  <cols>
    <col min="1" max="1" width="10.7777777777778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39</v>
      </c>
      <c r="L1" t="s">
        <v>40</v>
      </c>
    </row>
    <row r="2" spans="1:10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4">
        <v>37197</v>
      </c>
      <c r="I2" s="4">
        <v>42253</v>
      </c>
      <c r="J2">
        <f>LEN(C2:C10)</f>
        <v>7</v>
      </c>
    </row>
    <row r="3" spans="1:10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4">
        <v>36436</v>
      </c>
      <c r="I3" s="4">
        <v>42287</v>
      </c>
      <c r="J3">
        <f t="shared" ref="J3:J10" si="0">LEN(C3:C11)</f>
        <v>7</v>
      </c>
    </row>
    <row r="4" spans="1:10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4">
        <v>36711</v>
      </c>
      <c r="I4" s="4">
        <v>42986</v>
      </c>
      <c r="J4">
        <f t="shared" si="0"/>
        <v>7</v>
      </c>
    </row>
    <row r="5" spans="1:10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4">
        <v>36530</v>
      </c>
      <c r="I5" s="4">
        <v>42341</v>
      </c>
      <c r="J5">
        <f t="shared" si="0"/>
        <v>6</v>
      </c>
    </row>
    <row r="6" spans="1:10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4">
        <v>37017</v>
      </c>
      <c r="I6" s="4">
        <v>42977</v>
      </c>
      <c r="J6">
        <f t="shared" si="0"/>
        <v>10</v>
      </c>
    </row>
    <row r="7" spans="1:10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4">
        <v>35040</v>
      </c>
      <c r="I7" s="4">
        <v>41528</v>
      </c>
      <c r="J7">
        <f t="shared" si="0"/>
        <v>5</v>
      </c>
    </row>
    <row r="8" spans="1:10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4">
        <v>37933</v>
      </c>
      <c r="I8" s="4">
        <v>41551</v>
      </c>
      <c r="J8">
        <f t="shared" si="0"/>
        <v>6</v>
      </c>
    </row>
    <row r="9" spans="1:10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4">
        <v>37416</v>
      </c>
      <c r="I9" s="4">
        <v>42116</v>
      </c>
      <c r="J9">
        <f t="shared" si="0"/>
        <v>6</v>
      </c>
    </row>
    <row r="10" spans="1:10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4">
        <v>37843</v>
      </c>
      <c r="I10" s="4">
        <v>40800</v>
      </c>
      <c r="J10">
        <f t="shared" si="0"/>
        <v>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M10"/>
  <sheetViews>
    <sheetView workbookViewId="0">
      <selection activeCell="M17" sqref="M17"/>
    </sheetView>
  </sheetViews>
  <sheetFormatPr defaultColWidth="14.5555555555556" defaultRowHeight="14.4"/>
  <cols>
    <col min="4" max="4" width="8" customWidth="1"/>
    <col min="10" max="10" width="40.666666666666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41</v>
      </c>
      <c r="K1" t="s">
        <v>42</v>
      </c>
      <c r="L1" t="s">
        <v>43</v>
      </c>
      <c r="M1" t="s">
        <v>43</v>
      </c>
    </row>
    <row r="2" spans="1:13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3" t="s">
        <v>44</v>
      </c>
      <c r="I2" s="3" t="s">
        <v>45</v>
      </c>
      <c r="J2" s="4" t="s">
        <v>46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3" t="s">
        <v>47</v>
      </c>
      <c r="I3" s="3" t="s">
        <v>48</v>
      </c>
      <c r="J3" s="4" t="s">
        <v>49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3" t="s">
        <v>50</v>
      </c>
      <c r="I4" s="3" t="s">
        <v>51</v>
      </c>
      <c r="J4" s="4" t="s">
        <v>52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3" t="s">
        <v>53</v>
      </c>
      <c r="I5" s="3" t="s">
        <v>54</v>
      </c>
      <c r="J5" s="4" t="s">
        <v>55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3" t="s">
        <v>56</v>
      </c>
      <c r="I6" s="3" t="s">
        <v>57</v>
      </c>
      <c r="J6" s="4" t="s">
        <v>58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3" t="s">
        <v>56</v>
      </c>
      <c r="I7" s="3" t="s">
        <v>59</v>
      </c>
      <c r="J7" s="4" t="s">
        <v>60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3" t="s">
        <v>61</v>
      </c>
      <c r="I8" s="3" t="s">
        <v>59</v>
      </c>
      <c r="J8" s="4" t="s">
        <v>62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3" t="s">
        <v>63</v>
      </c>
      <c r="I9" s="3" t="s">
        <v>64</v>
      </c>
      <c r="J9" s="4" t="s">
        <v>65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3" t="s">
        <v>66</v>
      </c>
      <c r="I10" s="3" t="s">
        <v>64</v>
      </c>
      <c r="J10" s="4" t="s">
        <v>67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M13"/>
  <sheetViews>
    <sheetView workbookViewId="0">
      <selection activeCell="L12" sqref="L12"/>
    </sheetView>
  </sheetViews>
  <sheetFormatPr defaultColWidth="13.6666666666667" defaultRowHeight="14.4"/>
  <cols>
    <col min="1" max="1" width="10.7777777777778" customWidth="1"/>
    <col min="4" max="4" width="7.6666666666666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68</v>
      </c>
    </row>
    <row r="2" spans="1:13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4">
        <v>37197</v>
      </c>
      <c r="I2" s="4">
        <v>42253</v>
      </c>
      <c r="J2" t="str">
        <f>TEXT(H2:H10,"dd/mm/yyyy")</f>
        <v>02/11/2001</v>
      </c>
      <c r="K2" s="3"/>
      <c r="L2" t="str">
        <f t="shared" ref="L2:L10" si="0">TEXT(J2:J10,"dd/mm/yyyy")</f>
        <v>02/11/2001</v>
      </c>
      <c r="M2" t="str">
        <f>RIGHT(L2:L10,4)</f>
        <v>2001</v>
      </c>
    </row>
    <row r="3" spans="1:13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4">
        <v>36436</v>
      </c>
      <c r="I3" s="4">
        <v>42287</v>
      </c>
      <c r="J3" t="str">
        <f t="shared" ref="J3:J10" si="1">TEXT(H3:H11,"dd/mm/yyyy")</f>
        <v>03/10/1999</v>
      </c>
      <c r="K3" s="3"/>
      <c r="L3" t="str">
        <f t="shared" si="0"/>
        <v>03/10/1999</v>
      </c>
      <c r="M3" t="str">
        <f t="shared" ref="M3:M10" si="2">RIGHT(L3:L11,4)</f>
        <v>1999</v>
      </c>
    </row>
    <row r="4" spans="1:13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4">
        <v>36711</v>
      </c>
      <c r="I4" s="4">
        <v>42986</v>
      </c>
      <c r="J4" t="str">
        <f t="shared" si="1"/>
        <v>04/07/2000</v>
      </c>
      <c r="K4" s="3"/>
      <c r="L4" t="str">
        <f t="shared" si="0"/>
        <v>04/07/2000</v>
      </c>
      <c r="M4" t="str">
        <f t="shared" si="2"/>
        <v>2000</v>
      </c>
    </row>
    <row r="5" spans="1:13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4">
        <v>36530</v>
      </c>
      <c r="I5" s="4">
        <v>42341</v>
      </c>
      <c r="J5" t="str">
        <f t="shared" si="1"/>
        <v>05/01/2000</v>
      </c>
      <c r="K5" s="3"/>
      <c r="L5" t="str">
        <f t="shared" si="0"/>
        <v>05/01/2000</v>
      </c>
      <c r="M5" t="str">
        <f t="shared" si="2"/>
        <v>2000</v>
      </c>
    </row>
    <row r="6" spans="1:13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4">
        <v>37017</v>
      </c>
      <c r="I6" s="4">
        <v>42977</v>
      </c>
      <c r="J6" t="str">
        <f t="shared" si="1"/>
        <v>06/05/2001</v>
      </c>
      <c r="K6" s="3"/>
      <c r="L6" t="str">
        <f t="shared" si="0"/>
        <v>06/05/2001</v>
      </c>
      <c r="M6" t="str">
        <f t="shared" si="2"/>
        <v>2001</v>
      </c>
    </row>
    <row r="7" spans="1:13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4">
        <v>35040</v>
      </c>
      <c r="I7" s="4">
        <v>41528</v>
      </c>
      <c r="J7" t="str">
        <f t="shared" si="1"/>
        <v>07/12/1995</v>
      </c>
      <c r="K7" s="3"/>
      <c r="L7" t="str">
        <f t="shared" si="0"/>
        <v>07/12/1995</v>
      </c>
      <c r="M7" t="str">
        <f t="shared" si="2"/>
        <v>1995</v>
      </c>
    </row>
    <row r="8" spans="1:13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4">
        <v>37933</v>
      </c>
      <c r="I8" s="4">
        <v>41551</v>
      </c>
      <c r="J8" t="str">
        <f t="shared" si="1"/>
        <v>08/11/2003</v>
      </c>
      <c r="K8" s="3"/>
      <c r="L8" t="str">
        <f t="shared" si="0"/>
        <v>08/11/2003</v>
      </c>
      <c r="M8" t="str">
        <f t="shared" si="2"/>
        <v>2003</v>
      </c>
    </row>
    <row r="9" spans="1:13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4">
        <v>37416</v>
      </c>
      <c r="I9" s="4">
        <v>42116</v>
      </c>
      <c r="J9" t="str">
        <f t="shared" si="1"/>
        <v>09/06/2002</v>
      </c>
      <c r="K9" s="3"/>
      <c r="L9" t="str">
        <f t="shared" si="0"/>
        <v>09/06/2002</v>
      </c>
      <c r="M9" t="str">
        <f t="shared" si="2"/>
        <v>2002</v>
      </c>
    </row>
    <row r="10" spans="1:13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4">
        <v>37843</v>
      </c>
      <c r="I10" s="4">
        <v>40800</v>
      </c>
      <c r="J10" t="str">
        <f t="shared" si="1"/>
        <v>10/08/2003</v>
      </c>
      <c r="K10" s="3"/>
      <c r="L10" t="str">
        <f t="shared" si="0"/>
        <v>10/08/2003</v>
      </c>
      <c r="M10" t="str">
        <f t="shared" si="2"/>
        <v>2003</v>
      </c>
    </row>
    <row r="12" spans="8:8">
      <c r="H12" s="4"/>
    </row>
    <row r="13" spans="8:8">
      <c r="H13" s="3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workbookViewId="0">
      <selection activeCell="I12" sqref="I12"/>
    </sheetView>
  </sheetViews>
  <sheetFormatPr defaultColWidth="13.6666666666667" defaultRowHeight="14.4"/>
  <cols>
    <col min="1" max="1" width="10.7777777777778" customWidth="1"/>
    <col min="4" max="4" width="7.6666666666666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</row>
    <row r="2" spans="1:10">
      <c r="A2">
        <v>1001</v>
      </c>
      <c r="B2" s="3" t="s">
        <v>11</v>
      </c>
      <c r="C2" s="3" t="s">
        <v>12</v>
      </c>
      <c r="D2">
        <v>30</v>
      </c>
      <c r="E2" t="s">
        <v>13</v>
      </c>
      <c r="F2" t="s">
        <v>14</v>
      </c>
      <c r="G2">
        <v>45000</v>
      </c>
      <c r="H2" s="4">
        <v>37197</v>
      </c>
      <c r="I2" s="4">
        <v>42253</v>
      </c>
      <c r="J2" t="str">
        <f>TRIM(C2:C10)</f>
        <v>Halpert</v>
      </c>
    </row>
    <row r="3" spans="1:10">
      <c r="A3">
        <v>1002</v>
      </c>
      <c r="B3" s="3" t="s">
        <v>15</v>
      </c>
      <c r="C3" s="3" t="s">
        <v>16</v>
      </c>
      <c r="D3">
        <v>30</v>
      </c>
      <c r="E3" t="s">
        <v>17</v>
      </c>
      <c r="F3" t="s">
        <v>18</v>
      </c>
      <c r="G3">
        <v>36000</v>
      </c>
      <c r="H3" s="4">
        <v>36436</v>
      </c>
      <c r="I3" s="4">
        <v>42287</v>
      </c>
      <c r="J3" t="str">
        <f t="shared" ref="J3:J10" si="0">TRIM(C3:C11)</f>
        <v>Beasley</v>
      </c>
    </row>
    <row r="4" spans="1:10">
      <c r="A4">
        <v>1003</v>
      </c>
      <c r="B4" s="3" t="s">
        <v>19</v>
      </c>
      <c r="C4" s="3" t="s">
        <v>71</v>
      </c>
      <c r="D4">
        <v>29</v>
      </c>
      <c r="E4" t="s">
        <v>13</v>
      </c>
      <c r="F4" t="s">
        <v>14</v>
      </c>
      <c r="G4">
        <v>63000</v>
      </c>
      <c r="H4" s="4">
        <v>36711</v>
      </c>
      <c r="I4" s="4">
        <v>42986</v>
      </c>
      <c r="J4" t="str">
        <f t="shared" si="0"/>
        <v>Schrute</v>
      </c>
    </row>
    <row r="5" spans="1:10">
      <c r="A5">
        <v>1004</v>
      </c>
      <c r="B5" s="3" t="s">
        <v>21</v>
      </c>
      <c r="C5" s="3" t="s">
        <v>22</v>
      </c>
      <c r="D5">
        <v>31</v>
      </c>
      <c r="E5" t="s">
        <v>17</v>
      </c>
      <c r="F5" t="s">
        <v>23</v>
      </c>
      <c r="G5">
        <v>47000</v>
      </c>
      <c r="H5" s="4">
        <v>36530</v>
      </c>
      <c r="I5" s="4">
        <v>42341</v>
      </c>
      <c r="J5" t="str">
        <f t="shared" si="0"/>
        <v>Martin</v>
      </c>
    </row>
    <row r="6" spans="1:10">
      <c r="A6">
        <v>1005</v>
      </c>
      <c r="B6" s="3" t="s">
        <v>24</v>
      </c>
      <c r="C6" s="3" t="s">
        <v>72</v>
      </c>
      <c r="D6">
        <v>32</v>
      </c>
      <c r="E6" t="s">
        <v>13</v>
      </c>
      <c r="F6" t="s">
        <v>26</v>
      </c>
      <c r="G6">
        <v>50000</v>
      </c>
      <c r="H6" s="4">
        <v>37017</v>
      </c>
      <c r="I6" s="4">
        <v>42977</v>
      </c>
      <c r="J6" t="str">
        <f t="shared" si="0"/>
        <v>Flenderson</v>
      </c>
    </row>
    <row r="7" spans="1:10">
      <c r="A7">
        <v>1006</v>
      </c>
      <c r="B7" s="3" t="s">
        <v>27</v>
      </c>
      <c r="C7" s="3" t="s">
        <v>73</v>
      </c>
      <c r="D7">
        <v>35</v>
      </c>
      <c r="E7" t="s">
        <v>13</v>
      </c>
      <c r="F7" t="s">
        <v>29</v>
      </c>
      <c r="G7">
        <v>65000</v>
      </c>
      <c r="H7" s="4">
        <v>35040</v>
      </c>
      <c r="I7" s="4">
        <v>41528</v>
      </c>
      <c r="J7" t="str">
        <f t="shared" si="0"/>
        <v>Scott</v>
      </c>
    </row>
    <row r="8" spans="1:10">
      <c r="A8">
        <v>1007</v>
      </c>
      <c r="B8" s="3" t="s">
        <v>30</v>
      </c>
      <c r="C8" s="3" t="s">
        <v>31</v>
      </c>
      <c r="D8">
        <v>32</v>
      </c>
      <c r="E8" t="s">
        <v>17</v>
      </c>
      <c r="F8" t="s">
        <v>32</v>
      </c>
      <c r="G8">
        <v>41000</v>
      </c>
      <c r="H8" s="4">
        <v>37933</v>
      </c>
      <c r="I8" s="4">
        <v>41551</v>
      </c>
      <c r="J8" t="str">
        <f t="shared" si="0"/>
        <v>Palmer</v>
      </c>
    </row>
    <row r="9" spans="1:10">
      <c r="A9">
        <v>1008</v>
      </c>
      <c r="B9" s="3" t="s">
        <v>33</v>
      </c>
      <c r="C9" s="3" t="s">
        <v>74</v>
      </c>
      <c r="D9">
        <v>38</v>
      </c>
      <c r="E9" t="s">
        <v>13</v>
      </c>
      <c r="F9" t="s">
        <v>14</v>
      </c>
      <c r="G9">
        <v>48000</v>
      </c>
      <c r="H9" s="4">
        <v>37416</v>
      </c>
      <c r="I9" s="4">
        <v>42116</v>
      </c>
      <c r="J9" t="str">
        <f t="shared" si="0"/>
        <v>Hudson</v>
      </c>
    </row>
    <row r="10" spans="1:10">
      <c r="A10">
        <v>1009</v>
      </c>
      <c r="B10" s="3" t="s">
        <v>35</v>
      </c>
      <c r="C10" s="3" t="s">
        <v>75</v>
      </c>
      <c r="D10">
        <v>31</v>
      </c>
      <c r="E10" t="s">
        <v>13</v>
      </c>
      <c r="F10" t="s">
        <v>23</v>
      </c>
      <c r="G10">
        <v>42000</v>
      </c>
      <c r="H10" s="4">
        <v>37843</v>
      </c>
      <c r="I10" s="4">
        <v>40800</v>
      </c>
      <c r="J10" t="str">
        <f t="shared" si="0"/>
        <v>Malone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20"/>
  <sheetViews>
    <sheetView workbookViewId="0">
      <selection activeCell="J19" sqref="J19"/>
    </sheetView>
  </sheetViews>
  <sheetFormatPr defaultColWidth="13.6666666666667" defaultRowHeight="14.4"/>
  <cols>
    <col min="1" max="1" width="10.7777777777778" customWidth="1"/>
    <col min="4" max="4" width="7.66666666666667" customWidth="1"/>
    <col min="7" max="7" width="13.6666666666667" style="2"/>
    <col min="10" max="10" width="17.3333333333333" customWidth="1"/>
    <col min="11" max="11" width="17.1111111111111" customWidth="1"/>
    <col min="12" max="12" width="17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76</v>
      </c>
      <c r="K1" t="s">
        <v>77</v>
      </c>
      <c r="L1" t="s">
        <v>78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 s="2">
        <v>45000</v>
      </c>
      <c r="H2" s="3" t="s">
        <v>44</v>
      </c>
      <c r="I2" s="3" t="s">
        <v>45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 s="2">
        <v>36000</v>
      </c>
      <c r="H3" s="3" t="s">
        <v>79</v>
      </c>
      <c r="I3" s="3" t="s">
        <v>48</v>
      </c>
      <c r="J3" t="str">
        <f t="shared" ref="J3:J10" si="0">SUBSTITUTE(H3:H11,"/","-",1)</f>
        <v>11-2/2002</v>
      </c>
      <c r="K3" t="str">
        <f t="shared" ref="K3:K10" si="1">SUBSTITUTE(H3:H11,"/","-",2)</f>
        <v>11/2-2002</v>
      </c>
      <c r="L3" t="str">
        <f t="shared" ref="L3:L10" si="2">SUBSTITUTE(H3:H11,"/","-")</f>
        <v>11-2-2002</v>
      </c>
    </row>
    <row r="4" spans="1:12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 s="2">
        <v>63000</v>
      </c>
      <c r="H4" s="3" t="s">
        <v>80</v>
      </c>
      <c r="I4" s="3" t="s">
        <v>51</v>
      </c>
      <c r="J4" t="str">
        <f t="shared" si="0"/>
        <v>11-2/2003</v>
      </c>
      <c r="K4" t="str">
        <f t="shared" si="1"/>
        <v>11/2-2003</v>
      </c>
      <c r="L4" t="str">
        <f t="shared" si="2"/>
        <v>11-2-2003</v>
      </c>
    </row>
    <row r="5" spans="1:12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 s="2">
        <v>47000</v>
      </c>
      <c r="H5" s="3" t="s">
        <v>81</v>
      </c>
      <c r="I5" s="3" t="s">
        <v>54</v>
      </c>
      <c r="J5" t="str">
        <f t="shared" si="0"/>
        <v>11-2/2004</v>
      </c>
      <c r="K5" t="str">
        <f t="shared" si="1"/>
        <v>11/2-2004</v>
      </c>
      <c r="L5" t="str">
        <f t="shared" si="2"/>
        <v>11-2-2004</v>
      </c>
    </row>
    <row r="6" spans="1:12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 s="2">
        <v>50000</v>
      </c>
      <c r="H6" s="3" t="s">
        <v>82</v>
      </c>
      <c r="I6" s="3" t="s">
        <v>57</v>
      </c>
      <c r="J6" t="str">
        <f t="shared" si="0"/>
        <v>11-2/2005</v>
      </c>
      <c r="K6" t="str">
        <f t="shared" si="1"/>
        <v>11/2-2005</v>
      </c>
      <c r="L6" t="str">
        <f t="shared" si="2"/>
        <v>11-2-2005</v>
      </c>
    </row>
    <row r="7" spans="1:12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 s="2">
        <v>65000</v>
      </c>
      <c r="H7" s="3" t="s">
        <v>83</v>
      </c>
      <c r="I7" s="3" t="s">
        <v>59</v>
      </c>
      <c r="J7" t="str">
        <f t="shared" si="0"/>
        <v>11-2/2006</v>
      </c>
      <c r="K7" t="str">
        <f t="shared" si="1"/>
        <v>11/2-2006</v>
      </c>
      <c r="L7" t="str">
        <f t="shared" si="2"/>
        <v>11-2-2006</v>
      </c>
    </row>
    <row r="8" spans="1:12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 s="2">
        <v>41000</v>
      </c>
      <c r="H8" s="3" t="s">
        <v>84</v>
      </c>
      <c r="I8" s="3" t="s">
        <v>59</v>
      </c>
      <c r="J8" t="str">
        <f t="shared" si="0"/>
        <v>11-2/2007</v>
      </c>
      <c r="K8" t="str">
        <f t="shared" si="1"/>
        <v>11/2-2007</v>
      </c>
      <c r="L8" t="str">
        <f t="shared" si="2"/>
        <v>11-2-2007</v>
      </c>
    </row>
    <row r="9" spans="1:12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 s="2">
        <v>48000</v>
      </c>
      <c r="H9" s="3" t="s">
        <v>85</v>
      </c>
      <c r="I9" s="3" t="s">
        <v>64</v>
      </c>
      <c r="J9" t="str">
        <f t="shared" si="0"/>
        <v>11-2/2008</v>
      </c>
      <c r="K9" t="str">
        <f t="shared" si="1"/>
        <v>11/2-2008</v>
      </c>
      <c r="L9" t="str">
        <f t="shared" si="2"/>
        <v>11-2-2008</v>
      </c>
    </row>
    <row r="10" spans="1:12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 s="2">
        <v>42000</v>
      </c>
      <c r="H10" s="3" t="s">
        <v>86</v>
      </c>
      <c r="I10" s="3" t="s">
        <v>64</v>
      </c>
      <c r="J10" t="str">
        <f t="shared" si="0"/>
        <v>11-2/2009</v>
      </c>
      <c r="K10" t="str">
        <f t="shared" si="1"/>
        <v>11/2-2009</v>
      </c>
      <c r="L10" t="str">
        <f t="shared" si="2"/>
        <v>11-2-2009</v>
      </c>
    </row>
    <row r="12" spans="8:9">
      <c r="H12" s="3"/>
      <c r="I12" s="3"/>
    </row>
    <row r="13" spans="8:9">
      <c r="H13" s="3"/>
      <c r="I13" s="3"/>
    </row>
    <row r="14" spans="8:9">
      <c r="H14" s="3"/>
      <c r="I14" s="3"/>
    </row>
    <row r="15" spans="8:9">
      <c r="H15" s="3"/>
      <c r="I15" s="3"/>
    </row>
    <row r="16" spans="8:9">
      <c r="H16" s="3"/>
      <c r="I16" s="3"/>
    </row>
    <row r="17" spans="8:9">
      <c r="H17" s="3"/>
      <c r="I17" s="3"/>
    </row>
    <row r="18" spans="8:9">
      <c r="H18" s="3"/>
      <c r="I18" s="3"/>
    </row>
    <row r="19" spans="8:10">
      <c r="H19" s="3"/>
      <c r="I19" s="3"/>
      <c r="J19" t="s">
        <v>87</v>
      </c>
    </row>
    <row r="20" spans="8:9">
      <c r="H20" s="3"/>
      <c r="I20" s="3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10"/>
  <sheetViews>
    <sheetView workbookViewId="0">
      <selection activeCell="L4" sqref="L4"/>
    </sheetView>
  </sheetViews>
  <sheetFormatPr defaultColWidth="13" defaultRowHeight="14.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88</v>
      </c>
      <c r="K1" t="s">
        <v>89</v>
      </c>
      <c r="L1" t="s">
        <v>90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4">
        <v>37197</v>
      </c>
      <c r="I2" s="4">
        <v>42253</v>
      </c>
      <c r="J2" s="2">
        <f>SUM(G2:G10)</f>
        <v>437000</v>
      </c>
      <c r="K2">
        <f>SUMIF(G2:G10,"&gt;50000")</f>
        <v>128000</v>
      </c>
      <c r="L2">
        <f>SUMIFS(G2:G10,E2:E10,"=Female",D2:D10,"&gt;30")</f>
        <v>88000</v>
      </c>
    </row>
    <row r="3" spans="1:12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4">
        <v>36436</v>
      </c>
      <c r="I3" s="4">
        <v>42287</v>
      </c>
      <c r="L3">
        <f>SUMIFS(G2:G10,E2:E10,"=Male",D2:D10,"&gt;30")</f>
        <v>205000</v>
      </c>
    </row>
    <row r="4" spans="1:9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4">
        <v>36711</v>
      </c>
      <c r="I4" s="4">
        <v>42986</v>
      </c>
    </row>
    <row r="5" spans="1:9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4">
        <v>36530</v>
      </c>
      <c r="I5" s="4">
        <v>42341</v>
      </c>
    </row>
    <row r="6" spans="1:9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4">
        <v>37017</v>
      </c>
      <c r="I6" s="4">
        <v>42977</v>
      </c>
    </row>
    <row r="7" spans="1:9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4">
        <v>35040</v>
      </c>
      <c r="I7" s="4">
        <v>41528</v>
      </c>
    </row>
    <row r="8" spans="1:9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4">
        <v>37933</v>
      </c>
      <c r="I8" s="4">
        <v>41551</v>
      </c>
    </row>
    <row r="9" spans="1:9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4">
        <v>37416</v>
      </c>
      <c r="I9" s="4">
        <v>42116</v>
      </c>
    </row>
    <row r="10" spans="1:9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4">
        <v>37843</v>
      </c>
      <c r="I10" s="4">
        <v>40800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22"/>
  <sheetViews>
    <sheetView workbookViewId="0">
      <selection activeCell="L3" sqref="L3"/>
    </sheetView>
  </sheetViews>
  <sheetFormatPr defaultColWidth="13.6666666666667" defaultRowHeight="14.4"/>
  <cols>
    <col min="1" max="1" width="10.7777777777778" customWidth="1"/>
    <col min="4" max="4" width="7.66666666666667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91</v>
      </c>
      <c r="K1" t="s">
        <v>92</v>
      </c>
      <c r="L1" t="s">
        <v>93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4">
        <v>37197</v>
      </c>
      <c r="I2" s="4">
        <v>42253</v>
      </c>
      <c r="K2">
        <f>COUNTIF(E2:E10,"=Male")</f>
        <v>6</v>
      </c>
      <c r="L2">
        <f>COUNTIFS(A2:A10,"&gt;1005",E2:E10,"=Male")</f>
        <v>3</v>
      </c>
    </row>
    <row r="3" spans="1:9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4">
        <v>36436</v>
      </c>
      <c r="I3" s="4">
        <v>42287</v>
      </c>
    </row>
    <row r="4" spans="1:9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4">
        <v>36711</v>
      </c>
      <c r="I4" s="4">
        <v>42986</v>
      </c>
    </row>
    <row r="5" spans="1:9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4">
        <v>36530</v>
      </c>
      <c r="I5" s="4">
        <v>42341</v>
      </c>
    </row>
    <row r="6" spans="1:9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4">
        <v>37017</v>
      </c>
      <c r="I6" s="4">
        <v>42977</v>
      </c>
    </row>
    <row r="7" spans="1:9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4">
        <v>35040</v>
      </c>
      <c r="I7" s="4">
        <v>41528</v>
      </c>
    </row>
    <row r="8" spans="1:9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4">
        <v>37933</v>
      </c>
      <c r="I8" s="4">
        <v>41551</v>
      </c>
    </row>
    <row r="9" spans="1:9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4">
        <v>37416</v>
      </c>
      <c r="I9" s="4">
        <v>42116</v>
      </c>
    </row>
    <row r="10" spans="1:9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4">
        <v>37843</v>
      </c>
      <c r="I10" s="4">
        <v>40800</v>
      </c>
    </row>
    <row r="22" spans="6:6">
      <c r="F22" t="s">
        <v>87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hashi</cp:lastModifiedBy>
  <dcterms:created xsi:type="dcterms:W3CDTF">2021-12-16T14:18:00Z</dcterms:created>
  <dcterms:modified xsi:type="dcterms:W3CDTF">2023-09-14T15:36:13Z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196B7C4079964468B79A75358135173B_12</vt:lpwstr>
  </property>
  <property fmtid="{D5CDD505-2E9C-101B-9397-08002B2CF9AE}" pid="3" name="KSOProductBuildVer">
    <vt:lpwstr>1033-12.2.0.13201</vt:lpwstr>
  </property>
</Properties>
</file>