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i23ca8IqAexSri4V5QWfLBF+c2A=="/>
    </ext>
  </extLst>
</workbook>
</file>

<file path=xl/sharedStrings.xml><?xml version="1.0" encoding="utf-8"?>
<sst xmlns="http://schemas.openxmlformats.org/spreadsheetml/2006/main" count="189" uniqueCount="189">
  <si>
    <t>Comments</t>
  </si>
  <si>
    <t>comment_english</t>
  </si>
  <si>
    <t>['alur', 'cerita', 'terkadang', 'persis', 'rasa', 'lapang', 'teknisi', '']</t>
  </si>
  <si>
    <t>['turah', 'rusia', 'suka', 'komplain']</t>
  </si>
  <si>
    <t>['inget', 'kerja', 'indihome', 'langgan', 'bawel', 'orang', 'bae', 'suka', 'ngasih', 'uang', 'tip', 'ngasih', 'makan', 'rokok', '']</t>
  </si>
  <si>
    <t>['please', 'indihome', 'series', 'lanjutin', 'yaa', 'bener', 'hibur', 'malem', 'senin', '']</t>
  </si>
  <si>
    <t>['mantap']</t>
  </si>
  <si>
    <t>['gara', 'happy', 'teknisi', 'indihome', 'thank', 'mli']</t>
  </si>
  <si>
    <t>['teknisi', 'deket', 'rumah', 'benerin', 'kabel', 'suruh', 'nebang', 'pohon', 'nenek', '']</t>
  </si>
  <si>
    <t>['cerita', 'sederhana', 'penuh', 'lawak', '']</t>
  </si>
  <si>
    <t>['banjarnegara', 'sapa', '']</t>
  </si>
  <si>
    <t>['nyangka', 'yaa', 'series', 'ber', '']</t>
  </si>
  <si>
    <t>['mantap', 'indihome', 'udah', 'tretan', 'muslim', 'sma', 'dustin', 'asik', 'tunggu', '']</t>
  </si>
  <si>
    <t>['series', 'cocok', 'banget', 'kayak', 'pas', 'puasa', 'uyy']</t>
  </si>
  <si>
    <t>['nyandu', 'nontonnya', 'kualitas', 'brasa', 'emas', 'net', '']</t>
  </si>
  <si>
    <t>['tolong', 'serta', 'mas', 'agus', 'teknisi', 'indihome', 'viral']</t>
  </si>
  <si>
    <t>['turah', 'kalah', 'game', 'melulu', 'coba', 'pakai', 'baju', 'capital', 'sport', 'mli', 'menang']</t>
  </si>
  <si>
    <t>['ajak', 'rigen', 'customer', 'marah', 'kek', 'seru']</t>
  </si>
  <si>
    <t>['moga', 'pokemon', 'muslim', 'ikut', 'series', '']</t>
  </si>
  <si>
    <t>['asekkk', 'tretan', 'tunjuk', 'kreatifitas']</t>
  </si>
  <si>
    <t>['indihome', 'internet', 'baik', '']</t>
  </si>
  <si>
    <t>['', 'tunggu', 'episode', '']</t>
  </si>
  <si>
    <t>['signal', 'wifi', 'tetangga', 'lemah', 'rumah', 'tinggal', 'pasang', 'wifi', 'extender', 'sabi', 'kali', '']</t>
  </si>
  <si>
    <t>['apresiasi', 'tim', 'indihome', 'keren', '']</t>
  </si>
  <si>
    <t>['tunggu', 'konten', 'teknisi', 'magang']</t>
  </si>
  <si>
    <t>['turah', 'muslim', 'oke', 'gilir', 'zero', 'logic', 'dustin', 'ngomong', 'ambyar', '']</t>
  </si>
  <si>
    <t>['', 'ngeliat', 'dustin', 'makan', 'ngakak', '']</t>
  </si>
  <si>
    <t>['bagus', 'kocag']</t>
  </si>
  <si>
    <t>['', 'jadi', 'undang', 'rumah', 'langgan', 'suruh', 'hadirin', 'pesta', 'nikah', 'anak', 'rumah', 'langgan', 'karna', 'ganggu', '']</t>
  </si>
  <si>
    <t>['nunggu', 'episode', 'tema', 'benerin', 'jaring', 'indihome', 'pas', 'hujan']</t>
  </si>
  <si>
    <t>['keinget', 'film', 'sketsa', 'ojan', '']</t>
  </si>
  <si>
    <t>['komedi', 'informasi', '']</t>
  </si>
  <si>
    <t>['cameo', 'cok', 'pardede', '']</t>
  </si>
  <si>
    <t>['cerita', 'teknisi', 'lapang', '']</t>
  </si>
  <si>
    <t>['keluh', 'kesah', 'klw', 'psb', 'dapet', 'order', 'zonk', 'odp', 'penuh', 'wahh', 'pokoke', 'puyeng', '']</t>
  </si>
  <si>
    <t>['makan', 'langsung', 'keselek', 'gara', 'adegan', 'akhir', 'nyariin', 'minum', '']</t>
  </si>
  <si>
    <t>['rispo', 'seru', '']</t>
  </si>
  <si>
    <t>['mantap', 'tunggu', 'tayang']</t>
  </si>
  <si>
    <t>['', 'pasang', 'daftar', 'call', 'centre', 'pusat', 'spot', 'available', '']</t>
  </si>
  <si>
    <t>['gasabar', 'nunggu', 'formasi', 'lengkap', 'pemuda', 'sesat', '']</t>
  </si>
  <si>
    <t>['abang', 'wifi', 'indihome', 'jaktim', 'cakep', 'cakep', '']</t>
  </si>
  <si>
    <t>['sumpah', 'episode', 'ngakak']</t>
  </si>
  <si>
    <t>['tanggap', 'olya', 'yulya', 'lihat', 'turah', '']</t>
  </si>
  <si>
    <t>['salalu', 'nonton', 'sebel', 'indihome', '']</t>
  </si>
  <si>
    <t>['minggu', 'nungguin', 'cerita']</t>
  </si>
  <si>
    <t>['mantaaap', 'indihome', '']</t>
  </si>
  <si>
    <t>['sumpah', 'dustin', 'gajelas', 'ngomong', 'ngakak', 'denger', 'ngmg', 'monangis', '']</t>
  </si>
  <si>
    <t>['permanen', 'series', 'terima', 'kasih', 'telkom']</t>
  </si>
  <si>
    <t>['tonton', 'nyari', 'ilmu', 'karna', 'bentar', 'magang', 'tkj', 'kek', 'hadapin', 'costomer', '']</t>
  </si>
  <si>
    <t>['dustin', 'absurd', 'banget']</t>
  </si>
  <si>
    <t>['plot', 'cerita', 'mudah', 'tebak', 'teasernya', 'ngasih', 'plot', 'cerita']</t>
  </si>
  <si>
    <t>['relate', 'kerja', 'tekhnisi', 'indihome']</t>
  </si>
  <si>
    <t>['', 'habib', 'jafar', 'min', 'ajar', 'positif', '']</t>
  </si>
  <si>
    <t>['inget', 'teknisi', 'paksa', 'suruh', 'makan', 'pempek', 'plnggan', 'suka', 'ikan', 'paksa', 'coba', 'makan', 'liat', 'plngnnya', 'tua', 'tolong', 'cobain', 'kuat', 'muntahin', 'alam', 'inget', 'smpe', 'skrng', '']</t>
  </si>
  <si>
    <t>['', 'tunggu', 'tunggu', '']</t>
  </si>
  <si>
    <t>['sukaaa', 'lihat', 'iniii']</t>
  </si>
  <si>
    <t>['dustin', 'lucu', 'parah', 'wkwkw']</t>
  </si>
  <si>
    <t>['keren', 'series', 'ikutin', 'trus', 'episode']</t>
  </si>
  <si>
    <t>['achievement', 'nonton', 'pas', 'rto', 'indihome', '']</t>
  </si>
  <si>
    <t>['ending', 'bagong', 'sketsa', 'tawa', 'suwiwiwi']</t>
  </si>
  <si>
    <t>['min', 'solusi', 'gamers', 'kadang', 'pingnya', 'suka', 'merah', 'alias', 'jump', 'ping', 'ganggu', 'banget', 'kadang', 'rto', 'pdhl', 'sinyal', 'bagus', 'full']</t>
  </si>
  <si>
    <t>['tambahin', 'sales', 'keluh', 'kesah', 'sales', 'temu', '']</t>
  </si>
  <si>
    <t>['coba', 'scane', 'teknisi', 'cuan', 'kabel', 'langgan', 'masuk']</t>
  </si>
  <si>
    <t>['lanjut', 'min', 'sampe', 'eps', '']</t>
  </si>
  <si>
    <t>['ngga', 'bismillah', 'habib', 'far', 'menang']</t>
  </si>
  <si>
    <t>['butuh', 'dark', 'jok', 'tolong', 'saji', 'dan', 'aditya', 'mutan', 'mutan', 'dark', 'joke', 'muncul']</t>
  </si>
  <si>
    <t>['auto', 'subscribe', 'anak', 'beda', 'alam', 'chaaaaakkkkksssss', '']</t>
  </si>
  <si>
    <t>['beli', 'extendernya', 'gimana', '']</t>
  </si>
  <si>
    <t>['endingnya', 'nada', 'sang', 'mendiang', '']</t>
  </si>
  <si>
    <t>['kerja', 'bagus', 'costumer', 'silah', 'restar', 'modem']</t>
  </si>
  <si>
    <t>['liat', 'kolom', 'komentar', 'teknisi', 'ngadu', 'nasib', 'sabar', 'teknisi', 'jasa', '']</t>
  </si>
  <si>
    <t>['lgsg', 'episode', 'seru', 'nie']</t>
  </si>
  <si>
    <t>['jadi', 'inget', 'punyaa', 'langgan', 'bangett', 'kasih', 'makan', 'hahaha']</t>
  </si>
  <si>
    <t>['ayo', 'indihome', 'panjang', 'series', 'kalah', 'tukang', 'bubur', 'haji']</t>
  </si>
  <si>
    <t>['tunggu', 'tunggu']</t>
  </si>
  <si>
    <t>['rajin', 'indihome', 'upload', '']</t>
  </si>
  <si>
    <t>['keren', 'ngakak', '']</t>
  </si>
  <si>
    <t>['nge', 'apply', 'moga', 'panggil', 'indi', 'home', '']</t>
  </si>
  <si>
    <t>['hidup', 'bahagia', 'tamat']</t>
  </si>
  <si>
    <t>['menit', 'funny', 'moment', 'dustin', 'tifunny', '']</t>
  </si>
  <si>
    <t>['moga', 'series', 'panjang', 'indihome', 'please', 'series', 'panjang', '']</t>
  </si>
  <si>
    <t>['turah', 'ektingnya', 'mantaaap']</t>
  </si>
  <si>
    <t>['bang', 'turah', 'ajakin', 'muslim', 'dustin', 'rusia']</t>
  </si>
  <si>
    <t>['terima', 'kasih', 'mana', 'muslim', 'gitu', 'keren', 'dustin', 'bagus', 'salah', '']</t>
  </si>
  <si>
    <t>['tolong', 'masukin', 'mas', 'agus', 'ubur', 'lucu']</t>
  </si>
  <si>
    <t>['lucu', 'khas', 'keren', 'abissss']</t>
  </si>
  <si>
    <t>['untung', 'endingnya', 'msh', 'lucu', '']</t>
  </si>
  <si>
    <t>['cinta', 'indihome', '']</t>
  </si>
  <si>
    <t>['marketing', 'harga', '']</t>
  </si>
  <si>
    <t>['ciee', 'turah', '']</t>
  </si>
  <si>
    <t>['aowkwowko', 'keinget', 'jaman', 'jdi', 'teknisi', 'indihome', 'langgan', 'disuguhin', 'air', 'botol', 'vodka', 'trus', 'gelas', 'sloki', 'udah', 'astagfirullah', 'astagfirullah', 'pas', 'minum', 'air', 'putih', '']</t>
  </si>
  <si>
    <t>['make', 'indihome', 'udah', 'subscribe', 'cinta', 'indihome', '']</t>
  </si>
  <si>
    <t>['makasih', 'indihome', 'kak', 'musmlim', 'chuaks']</t>
  </si>
  <si>
    <t>['komedi', 'standar', 'indihome']</t>
  </si>
  <si>
    <t>['extender', 'teknisi', 'sepi', 'parallel', 'wuahahahaha']</t>
  </si>
  <si>
    <t>['wahh', 'keren', 'parah']</t>
  </si>
  <si>
    <t>['solusi', 'pararel', '']</t>
  </si>
  <si>
    <t>['tunggu', 'next', 'episode']</t>
  </si>
  <si>
    <t>['ketemu', 'teknisi', 'indihome', 'gampang', 'ajak', 'olahraga', 'komplain', 'via', 'sosmed', 'mantul', 'banget', 'ide', '']</t>
  </si>
  <si>
    <t>['gilak', 'brp', 'menit', 'lngsung', 'rame', 'deadwood', '']</t>
  </si>
  <si>
    <t>['jujur', 'episode', 'kali', 'rada', 'komedi', 'moga', 'episode', 'gerr', 'komedi']</t>
  </si>
  <si>
    <t>['jokes', 'lucu', 'turah', 'ikut']</t>
  </si>
  <si>
    <t>['indihomeee']</t>
  </si>
  <si>
    <t>['', 'jam', 'durasi']</t>
  </si>
  <si>
    <t>['dustin', 'ngomng', 'liat', 'mukak', 'udah', 'ketawa', 'gua', 'njir', '']</t>
  </si>
  <si>
    <t>['ken', 'pasang', 'extender']</t>
  </si>
  <si>
    <t>['teknisi', 'psb', 'sedih', 'baik', 'bayar', '']</t>
  </si>
  <si>
    <t>['mantap', 'emng', 'wifi', 'extender', '']</t>
  </si>
  <si>
    <t>['cocok', 'tayang', '']</t>
  </si>
  <si>
    <t>['durasi', 'flm', 'dikit', '']</t>
  </si>
  <si>
    <t>['ngakak', 'parah', 'auto', 'subs']</t>
  </si>
  <si>
    <t>['muslim', 'ama', 'dustin', 'konten', 'gausah', 'make', 'scrip', 'lucu']</t>
  </si>
  <si>
    <t>['lanjut', 'miliar', 'episode']</t>
  </si>
  <si>
    <t>['leluhur', 'indihome', 'jirr', '']</t>
  </si>
  <si>
    <t>['rumah', 'butuh', 'alat', 'espender', 'min', 'indihome', 'gratis', 'kah', '']</t>
  </si>
  <si>
    <t>['beli', 'dmn', 'wifi', 'extender', 'indihome', 'butuh']</t>
  </si>
  <si>
    <t>['klimaks', 'enak', '']</t>
  </si>
  <si>
    <t>['seris', 'ngakak', 'cuk', 'wkwkwkwkwkw']</t>
  </si>
  <si>
    <t>['', 'see', 'tretan', 'klik']</t>
  </si>
  <si>
    <t>['pizza', 'kuning', 'gitu', 'kasih', 'selai', 'nanas', '']</t>
  </si>
  <si>
    <t>['indihome', 'keren', 'strategi', 'mantullll']</t>
  </si>
  <si>
    <t>['nama', 'indihome', 'taruh', 'video', 'orang', '']</t>
  </si>
  <si>
    <t>['kocak', 'wkwkwkwkwk', '']</t>
  </si>
  <si>
    <t>['durasi', 'tambahin', 'min']</t>
  </si>
  <si>
    <t>['telkom', 'indihome', 'series', 'ratus', 'episode', 'cinta', 'fitri']</t>
  </si>
  <si>
    <t>['gambar', 'indihome', 'tarif', 'serius', 'jaring', 'comedy', '']</t>
  </si>
  <si>
    <t>['indihome', 'pintar', 'pilih', 'per', 'tretan', 'sang', 'kumpul', 'mutant', 'dustin', 'the', 'king', 'logic']</t>
  </si>
  <si>
    <t>['teknisi', 'cok', 'muslim', 'indihome', 'bahan', 'sarkas', 'roasting', 'chaakksss']</t>
  </si>
  <si>
    <t>['character', 'unlock', '']</t>
  </si>
  <si>
    <t>['gpp', 'deh', 'indihome', 'rumah', 'gue', 'lot', 'banget', 'banyakin', 'episode', 'series', 'gue', 'ngerasain', 'lot', 'indihome', 'pas', 'liat', 'video', '']</t>
  </si>
  <si>
    <t>['susah', 'kerja', 'bareng', 'solasi', 'kabel']</t>
  </si>
  <si>
    <t>['resah', 'teknisi', 'indihome', 'gelisah', 'customer', 'jadi', 'sketsa', 'komedi', 'kereen']</t>
  </si>
  <si>
    <t>['wkwkw', 'kocaak', 'mantep', 'strategi', 'indihome', 'gaet', 'skaligus', 'edukasi', 'langgan', 'konten', 'sperti', 'lanjutkeunn']</t>
  </si>
  <si>
    <t>['terimakasih', 'editor', 'indihome', 'karna', 'taruh', 'laughtrack', 'sfx', 'kocak', 'serial', '']</t>
  </si>
  <si>
    <t>['simpul', 'dapat']</t>
  </si>
  <si>
    <t>['pecah', 'emang', 'dustin', 'wkwkkw', 'salah', 'indihome', 'konten', 'kek', 'gin', '']</t>
  </si>
  <si>
    <t>['bawa', 'lucu', 'mas', 'madura', '']</t>
  </si>
  <si>
    <t>['episode', 'pkoknya', '']</t>
  </si>
  <si>
    <t>['indihome', 'cerdas', 'pilih', 'per', 'nonton', 'tretan', 'muslim', '']</t>
  </si>
  <si>
    <t>['nggak', 'orang', 'marah', 'marah', 'sosmed', 'jaring', 'lot', 'tretan', 'muslim', '']</t>
  </si>
  <si>
    <t>['wkwkwk', 'gokil', 'parah', '']</t>
  </si>
  <si>
    <t>['tuju', 'indihome', 'konten', 'comedy', 'keluh', 'guna', 'indihome', 'teknisi', 'kocak', 'gasih', 'wkw']</t>
  </si>
  <si>
    <t>['naaaaaahhh', 'unggul', 'indihome', 'layan', 'nomor', 'bagus', 'buanget', 'keluh', 'adu', 'langsung', 'tanggap', 'kilat', 'ramah', 'langsung', 'lancar', '']</t>
  </si>
  <si>
    <t>['senang', 'bangga', 'mitra', 'mli', 'wajah', 'pertelivisian', 'youtube', 'indonesia']</t>
  </si>
  <si>
    <t>['', 'kantor', 'sebar', 'hoax', 'ngakak', 'parah', 'episode', 'tunggu', '']</t>
  </si>
  <si>
    <t>['terimakasih', 'indihome', 'search', 'rekomendasi', 'video', 'cinta', 'indihome', '']</t>
  </si>
  <si>
    <t>['hahaha', 'hibur', 'siiiih', 'ep', 'tunggu', 'yaa', 'ep', '']</t>
  </si>
  <si>
    <t>['sabar', 'lihat', 'eps', '']</t>
  </si>
  <si>
    <t>['keren', 'banget', 'anak', 'muda', 'bangga', 'bangsa', 'bangga', 'customer', 'langgan', 'puas', 'banget']</t>
  </si>
  <si>
    <t>['mudah', 'mudah', 'teknisi', 'legendaris', 'mas', 'agus', 'mas', 'pras']</t>
  </si>
  <si>
    <t>['', 'teknisi', 'indihome', 'cerita', 'kek', 'gitu', 'relate', 'cukk', '']</t>
  </si>
  <si>
    <t>['mantapppp', '']</t>
  </si>
  <si>
    <t>['konten', 'seri', 'min', 'hahaha', 'ngakak', 'favorit', 'muslim', 'dustin', '']</t>
  </si>
  <si>
    <t>['gara', 'gara', 'konten', 'indihome', 'langsung', 'langgan', 'indihome', '']</t>
  </si>
  <si>
    <t>['episode', 'instalasi', 'indhome', 'ruang', 'rehab', 'uncle', 'cok', '']</t>
  </si>
  <si>
    <t>['muslim', 'dastin', 'emang', 'kombinasi', 'komika', 'terbaek', 'tambah', 'paman', 'cok', 'beuhhhhh', 'lucu', 'obat', '']</t>
  </si>
  <si>
    <t>['hibur', 'tunggu', 'episode', 'ajak', 'deby', 'ceper', 'hhahah']</t>
  </si>
  <si>
    <t>['cerdas', 'indihome', 'ngumpulin', 'jadiin', 'series', '']</t>
  </si>
  <si>
    <t>['anak', 'series', 'mantap', 'paman', 'cok', 'ganti', 'season']</t>
  </si>
  <si>
    <t>['salah', 'contoh', 'code', 'conduct', '']</t>
  </si>
  <si>
    <t>['udah', 'bagus', 'ditingkatin', 'humoritas', 'skrip', '']</t>
  </si>
  <si>
    <t>['natural', 'acting', 'ayah', 'anak', '']</t>
  </si>
  <si>
    <t>['tanggungjawab', 'indihome', 'gue', 'tagih', 'awas', 'next', 'partnya', 'gue', 'putus', 'jaring', 'luu', 'kos', 'kosan', '']</t>
  </si>
  <si>
    <t>['mantappp', 'indihome', 'ngga', 'salah', 'milih', 'talent', '']</t>
  </si>
  <si>
    <t>['kemaren', 'epep', 'srkarang', 'indihome', 'hmmm', 'multi', 'talenta', 'mas', 'mas', 'madura']</t>
  </si>
  <si>
    <t>['gila', 'dustin', 'cakep', 'actingnya', 'euy', '']</t>
  </si>
  <si>
    <t>['edukasi', 'balut', 'komedi', 'goks', '']</t>
  </si>
  <si>
    <t>['teknisi', 'siluman', 'kacang', 'ijo', 'bapack', 'bapack', 'madura', 'sinyal', 'indihome', 'kencanggg']</t>
  </si>
  <si>
    <t>['series', 'sales', 'edukasi', 'sistem', 'pascabayar', 'abodemen', '']</t>
  </si>
  <si>
    <t>['episode', '']</t>
  </si>
  <si>
    <t>['kantor', 'indihome', 'emang', 'udah', 'digeruduk', 'ormas', '']</t>
  </si>
  <si>
    <t>['ngakak', 'banget', 'dustin', 'benerin', 'wifi', 'nerawang', 'jin', '']</t>
  </si>
  <si>
    <t>['lord', 'dustin', 'kocak', 'parah', 'tunggu', 'episode', 'hahaha']</t>
  </si>
  <si>
    <t>['simpul', 'teknisi', 'cepat', 'unggah', 'twitter', 'viral', 'tangan', 'hahaha', '']</t>
  </si>
  <si>
    <t>['mantap', 'jaya', 'teknisi', 'indihome', 'indonesia', 'salam', 'teknisi', 'kalbar', '']</t>
  </si>
  <si>
    <t>['mantap', 'jiwa', 'series', 'cocok', 'nyata']</t>
  </si>
  <si>
    <t>['anjir', 'tretan', 'dustin', 'cikuakzzssss', 'mantap', 'indihome', 'konten', 'nyaa', 'ggwp', '']</t>
  </si>
  <si>
    <t>['episode', 'sabar', 'liat', 'mas', 'mas', 'teknisi', 'indihome']</t>
  </si>
  <si>
    <t>['wkwkwkw', 'related', 'langgan', 'gin', 'tunggu', 'eps', '']</t>
  </si>
  <si>
    <t>['emang', 'bener', 'wakil', 'layan', 'indihome', 'solusi', 'nggak', '']</t>
  </si>
  <si>
    <t>['panas', 'panas', 'hujan', 'hujan', 'keluh', 'kesah', 'teknisi', 'idi', 'lapang', 'langgan', 'indihome', 'cinta', '']</t>
  </si>
  <si>
    <t>['part', 'min', '']</t>
  </si>
  <si>
    <t>['hahah', 'ngakak', 'sihh', 'tunggu', 'eps', '']</t>
  </si>
  <si>
    <t>['dead', 'wood', 'umat', 'lucu', 'dengar', 'musuh', 'masyarakat', 'ngekek', 'liat', '']</t>
  </si>
  <si>
    <t>['sumpah', 'ketawa', 'mulu', 'tunggu', 'posting', 'episode']</t>
  </si>
  <si>
    <t>['indihome', 'ambil', 'putus', 'orang', 'gajelas', '']</t>
  </si>
  <si>
    <t>['konten', 'lucu', 'nonton', 'indihome', '']</t>
  </si>
  <si>
    <t>['diam', 'tinggal', 'cok', 'gerak', 'teknisi']</t>
  </si>
  <si>
    <t>['lord', 'dustin', 'kocak', 'parah', 'hahahahah', 'sumpah', 'episode', 'ngakak', 'banget', 'nonton']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</si>
</sst>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1.0</v>
      </c>
      <c r="B2" s="3" t="s">
        <v>2</v>
      </c>
      <c r="C2" s="3" t="str">
        <f>IFERROR(__xludf.DUMMYFUNCTION("GOOGLETRANSLATE(B2,""id"",""en"")"),"['groove', 'story', 'sometimes', 'exactly', 'taste', 'field', 'technician', '']")</f>
        <v>['groove', 'story', 'sometimes', 'exactly', 'taste', 'field', 'technician', '']</v>
      </c>
    </row>
    <row r="3">
      <c r="A3" s="1">
        <v>2.0</v>
      </c>
      <c r="B3" s="3" t="s">
        <v>3</v>
      </c>
      <c r="C3" s="3" t="str">
        <f>IFERROR(__xludf.DUMMYFUNCTION("GOOGLETRANSLATE(B3,""id"",""en"")"),"['Turah', 'Russian', 'like', 'complaints']")</f>
        <v>['Turah', 'Russian', 'like', 'complaints']</v>
      </c>
    </row>
    <row r="4">
      <c r="A4" s="1">
        <v>3.0</v>
      </c>
      <c r="B4" s="3" t="s">
        <v>4</v>
      </c>
      <c r="C4" s="3" t="str">
        <f>IFERROR(__xludf.DUMMYFUNCTION("GOOGLETRANSLATE(B4,""id"",""en"")"),"['remember', 'work', 'Indihome', 'subscribe', 'bawel', 'person', 'bae', 'likes',' giving ',' money ',' tip ',' gave ',' Eat ',' cigarette ',' ']")</f>
        <v>['remember', 'work', 'Indihome', 'subscribe', 'bawel', 'person', 'bae', 'likes',' giving ',' money ',' tip ',' gave ',' Eat ',' cigarette ',' ']</v>
      </c>
    </row>
    <row r="5">
      <c r="A5" s="1">
        <v>4.0</v>
      </c>
      <c r="B5" s="3" t="s">
        <v>5</v>
      </c>
      <c r="C5" s="3" t="str">
        <f>IFERROR(__xludf.DUMMYFUNCTION("GOOGLETRANSLATE(B5,""id"",""en"")"),"['Please', 'Indihome', 'Series', 'continue', 'yaa', 'Bener', 'Entertaining', 'Malem', 'Monday', '']")</f>
        <v>['Please', 'Indihome', 'Series', 'continue', 'yaa', 'Bener', 'Entertaining', 'Malem', 'Monday', '']</v>
      </c>
    </row>
    <row r="6">
      <c r="A6" s="1">
        <v>5.0</v>
      </c>
      <c r="B6" s="3" t="s">
        <v>6</v>
      </c>
      <c r="C6" s="3" t="str">
        <f>IFERROR(__xludf.DUMMYFUNCTION("GOOGLETRANSLATE(B6,""id"",""en"")"),"['steady']")</f>
        <v>['steady']</v>
      </c>
    </row>
    <row r="7">
      <c r="A7" s="1">
        <v>6.0</v>
      </c>
      <c r="B7" s="3" t="s">
        <v>7</v>
      </c>
      <c r="C7" s="3" t="str">
        <f>IFERROR(__xludf.DUMMYFUNCTION("GOOGLETRANSLATE(B7,""id"",""en"")"),"['Gara', 'Happy', 'Technicians', 'Indihome', 'Thank', 'Mli']")</f>
        <v>['Gara', 'Happy', 'Technicians', 'Indihome', 'Thank', 'Mli']</v>
      </c>
    </row>
    <row r="8">
      <c r="A8" s="1">
        <v>7.0</v>
      </c>
      <c r="B8" s="3" t="s">
        <v>8</v>
      </c>
      <c r="C8" s="3" t="str">
        <f>IFERROR(__xludf.DUMMYFUNCTION("GOOGLETRANSLATE(B8,""id"",""en"")"),"['Technicians', 'near', 'house', 'Benerin', 'cable', 'told', 'Nebang', 'tree', 'Grandma', ""]")</f>
        <v>['Technicians', 'near', 'house', 'Benerin', 'cable', 'told', 'Nebang', 'tree', 'Grandma', "]</v>
      </c>
    </row>
    <row r="9">
      <c r="A9" s="1">
        <v>8.0</v>
      </c>
      <c r="B9" s="3" t="s">
        <v>9</v>
      </c>
      <c r="C9" s="3" t="str">
        <f>IFERROR(__xludf.DUMMYFUNCTION("GOOGLETRANSLATE(B9,""id"",""en"")"),"['Story', 'Simple', 'Full', 'Lawak', '']")</f>
        <v>['Story', 'Simple', 'Full', 'Lawak', '']</v>
      </c>
    </row>
    <row r="10">
      <c r="A10" s="1">
        <v>9.0</v>
      </c>
      <c r="B10" s="3" t="s">
        <v>10</v>
      </c>
      <c r="C10" s="3" t="str">
        <f>IFERROR(__xludf.DUMMYFUNCTION("GOOGLETRANSLATE(B10,""id"",""en"")"),"['Banjarnegara', 'Sapa', ""]")</f>
        <v>['Banjarnegara', 'Sapa', "]</v>
      </c>
    </row>
    <row r="11">
      <c r="A11" s="1">
        <v>30.0</v>
      </c>
      <c r="B11" s="3" t="s">
        <v>11</v>
      </c>
      <c r="C11" s="3" t="str">
        <f>IFERROR(__xludf.DUMMYFUNCTION("GOOGLETRANSLATE(B11,""id"",""en"")"),"['Eord', 'Yaa', 'Series', 'Ber', '']")</f>
        <v>['Eord', 'Yaa', 'Series', 'Ber', '']</v>
      </c>
    </row>
    <row r="12">
      <c r="A12" s="1">
        <v>31.0</v>
      </c>
      <c r="B12" s="3" t="s">
        <v>12</v>
      </c>
      <c r="C12" s="3" t="str">
        <f>IFERROR(__xludf.DUMMYFUNCTION("GOOGLETRANSLATE(B12,""id"",""en"")"),"['Steady', 'Indihome', 'already', 'Sethan', 'Muslim', 'SMA', 'Dustin', 'Asik', 'Wait', ""]")</f>
        <v>['Steady', 'Indihome', 'already', 'Sethan', 'Muslim', 'SMA', 'Dustin', 'Asik', 'Wait', "]</v>
      </c>
    </row>
    <row r="13">
      <c r="A13" s="1">
        <v>32.0</v>
      </c>
      <c r="B13" s="3" t="s">
        <v>13</v>
      </c>
      <c r="C13" s="3" t="str">
        <f>IFERROR(__xludf.DUMMYFUNCTION("GOOGLETRANSLATE(B13,""id"",""en"")"),"['Series', 'matched', 'really', 'like', 'right', 'fasting', 'uyy']")</f>
        <v>['Series', 'matched', 'really', 'like', 'right', 'fasting', 'uyy']</v>
      </c>
    </row>
    <row r="14">
      <c r="A14" s="1">
        <v>33.0</v>
      </c>
      <c r="B14" s="3" t="s">
        <v>14</v>
      </c>
      <c r="C14" s="3" t="str">
        <f>IFERROR(__xludf.DUMMYFUNCTION("GOOGLETRANSLATE(B14,""id"",""en"")"),"['Nyandu', 'watch "",' Quality ',' Brasa ',' Gold ',' Net ',' ']")</f>
        <v>['Nyandu', 'watch ",' Quality ',' Brasa ',' Gold ',' Net ',' ']</v>
      </c>
    </row>
    <row r="15">
      <c r="A15" s="1">
        <v>34.0</v>
      </c>
      <c r="B15" s="3" t="s">
        <v>15</v>
      </c>
      <c r="C15" s="3" t="str">
        <f>IFERROR(__xludf.DUMMYFUNCTION("GOOGLETRANSLATE(B15,""id"",""en"")"),"['Please', 'and', 'Mas', 'Agus', 'Technicians', 'Indihome', 'Viral']")</f>
        <v>['Please', 'and', 'Mas', 'Agus', 'Technicians', 'Indihome', 'Viral']</v>
      </c>
    </row>
    <row r="16">
      <c r="A16" s="1">
        <v>65.0</v>
      </c>
      <c r="B16" s="3" t="s">
        <v>16</v>
      </c>
      <c r="C16" s="3" t="str">
        <f>IFERROR(__xludf.DUMMYFUNCTION("GOOGLETRANSLATE(B16,""id"",""en"")"),"['Tahurah', 'Lose', 'Game', 'just', 'Try', 'use', 'Capital', 'Capital', 'Sport', 'Mli', 'Win']")</f>
        <v>['Tahurah', 'Lose', 'Game', 'just', 'Try', 'use', 'Capital', 'Capital', 'Sport', 'Mli', 'Win']</v>
      </c>
    </row>
    <row r="17">
      <c r="A17" s="1">
        <v>66.0</v>
      </c>
      <c r="B17" s="3" t="s">
        <v>17</v>
      </c>
      <c r="C17" s="3" t="str">
        <f>IFERROR(__xludf.DUMMYFUNCTION("GOOGLETRANSLATE(B17,""id"",""en"")"),"['invite', 'Rigen', 'Customer', 'angry', 'Kek', 'exciting']")</f>
        <v>['invite', 'Rigen', 'Customer', 'angry', 'Kek', 'exciting']</v>
      </c>
    </row>
    <row r="18">
      <c r="A18" s="1">
        <v>67.0</v>
      </c>
      <c r="B18" s="3" t="s">
        <v>18</v>
      </c>
      <c r="C18" s="3" t="str">
        <f>IFERROR(__xludf.DUMMYFUNCTION("GOOGLETRANSLATE(B18,""id"",""en"")"),"['Moga', 'Pokemon', 'Muslim', 'Join', 'Series', ""]")</f>
        <v>['Moga', 'Pokemon', 'Muslim', 'Join', 'Series', "]</v>
      </c>
    </row>
    <row r="19">
      <c r="A19" s="1">
        <v>68.0</v>
      </c>
      <c r="B19" s="3" t="s">
        <v>19</v>
      </c>
      <c r="C19" s="3" t="str">
        <f>IFERROR(__xludf.DUMMYFUNCTION("GOOGLETRANSLATE(B19,""id"",""en"")"),"['ASEKKK', 'SETNAN', 'Point', 'Creativity']")</f>
        <v>['ASEKKK', 'SETNAN', 'Point', 'Creativity']</v>
      </c>
    </row>
    <row r="20">
      <c r="A20" s="1">
        <v>69.0</v>
      </c>
      <c r="B20" s="3" t="s">
        <v>20</v>
      </c>
      <c r="C20" s="3" t="str">
        <f>IFERROR(__xludf.DUMMYFUNCTION("GOOGLETRANSLATE(B20,""id"",""en"")"),"['Indihome', 'Internet', 'Good', '']")</f>
        <v>['Indihome', 'Internet', 'Good', '']</v>
      </c>
    </row>
    <row r="21" ht="15.75" customHeight="1">
      <c r="A21" s="1">
        <v>70.0</v>
      </c>
      <c r="B21" s="3" t="s">
        <v>21</v>
      </c>
      <c r="C21" s="3" t="str">
        <f>IFERROR(__xludf.DUMMYFUNCTION("GOOGLETRANSLATE(B21,""id"",""en"")"),"['', 'Wait', 'episode', '']")</f>
        <v>['', 'Wait', 'episode', '']</v>
      </c>
    </row>
    <row r="22" ht="15.75" customHeight="1">
      <c r="A22" s="1">
        <v>71.0</v>
      </c>
      <c r="B22" s="3" t="s">
        <v>22</v>
      </c>
      <c r="C22" s="3" t="str">
        <f>IFERROR(__xludf.DUMMYFUNCTION("GOOGLETRANSLATE(B22,""id"",""en"")"),"['Signal', 'wifi', 'neighbors', 'weak', 'home', 'stay', 'pairs', 'wifi', 'extender', 'sabi', 'times']")</f>
        <v>['Signal', 'wifi', 'neighbors', 'weak', 'home', 'stay', 'pairs', 'wifi', 'extender', 'sabi', 'times']</v>
      </c>
    </row>
    <row r="23" ht="15.75" customHeight="1">
      <c r="A23" s="1">
        <v>72.0</v>
      </c>
      <c r="B23" s="3" t="s">
        <v>23</v>
      </c>
      <c r="C23" s="3" t="str">
        <f>IFERROR(__xludf.DUMMYFUNCTION("GOOGLETRANSLATE(B23,""id"",""en"")"),"['Appreciation', 'Team', 'Indihome', 'Cool', ""]")</f>
        <v>['Appreciation', 'Team', 'Indihome', 'Cool', "]</v>
      </c>
    </row>
    <row r="24" ht="15.75" customHeight="1">
      <c r="A24" s="1">
        <v>73.0</v>
      </c>
      <c r="B24" s="3" t="s">
        <v>24</v>
      </c>
      <c r="C24" s="3" t="str">
        <f>IFERROR(__xludf.DUMMYFUNCTION("GOOGLETRANSLATE(B24,""id"",""en"")"),"['Wait', 'Content', 'Technician', 'Internship']")</f>
        <v>['Wait', 'Content', 'Technician', 'Internship']</v>
      </c>
    </row>
    <row r="25" ht="15.75" customHeight="1">
      <c r="A25" s="1">
        <v>74.0</v>
      </c>
      <c r="B25" s="3" t="s">
        <v>25</v>
      </c>
      <c r="C25" s="3" t="str">
        <f>IFERROR(__xludf.DUMMYFUNCTION("GOOGLETRANSLATE(B25,""id"",""en"")"),"['Turah', 'Muslim', 'Okay', 'Golir', 'Zero', 'Logic', 'Dustin', 'talking', 'Ambar', ""]")</f>
        <v>['Turah', 'Muslim', 'Okay', 'Golir', 'Zero', 'Logic', 'Dustin', 'talking', 'Ambar', "]</v>
      </c>
    </row>
    <row r="26" ht="15.75" customHeight="1">
      <c r="A26" s="1">
        <v>75.0</v>
      </c>
      <c r="B26" s="3" t="s">
        <v>26</v>
      </c>
      <c r="C26" s="3" t="str">
        <f>IFERROR(__xludf.DUMMYFUNCTION("GOOGLETRANSLATE(B26,""id"",""en"")"),"['', 'Seeing', 'Dustin', 'Eat', 'Ngakak', ""]")</f>
        <v>['', 'Seeing', 'Dustin', 'Eat', 'Ngakak', "]</v>
      </c>
    </row>
    <row r="27" ht="15.75" customHeight="1">
      <c r="A27" s="1">
        <v>76.0</v>
      </c>
      <c r="B27" s="3" t="s">
        <v>27</v>
      </c>
      <c r="C27" s="3" t="str">
        <f>IFERROR(__xludf.DUMMYFUNCTION("GOOGLETRANSLATE(B27,""id"",""en"")"),"['Good', 'kocag']")</f>
        <v>['Good', 'kocag']</v>
      </c>
    </row>
    <row r="28" ht="15.75" customHeight="1">
      <c r="A28" s="1">
        <v>77.0</v>
      </c>
      <c r="B28" s="3" t="s">
        <v>28</v>
      </c>
      <c r="C28" s="3" t="str">
        <f>IFERROR(__xludf.DUMMYFUNCTION("GOOGLETRANSLATE(B28,""id"",""en"")"),"['', 'So', 'Law', 'home', 'subscribe', 'told', 'Ladies',' party ',' marriage ',' child ',' home ',' subscribe ',' Karna ', 'disturb', '']")</f>
        <v>['', 'So', 'Law', 'home', 'subscribe', 'told', 'Ladies',' party ',' marriage ',' child ',' home ',' subscribe ',' Karna ', 'disturb', '']</v>
      </c>
    </row>
    <row r="29" ht="15.75" customHeight="1">
      <c r="A29" s="1">
        <v>78.0</v>
      </c>
      <c r="B29" s="3" t="s">
        <v>29</v>
      </c>
      <c r="C29" s="3" t="str">
        <f>IFERROR(__xludf.DUMMYFUNCTION("GOOGLETRANSLATE(B29,""id"",""en"")"),"['Wait', 'episode', 'theme', 'Benerin', 'net', 'Indihome', 'right', 'Rain']")</f>
        <v>['Wait', 'episode', 'theme', 'Benerin', 'net', 'Indihome', 'right', 'Rain']</v>
      </c>
    </row>
    <row r="30" ht="15.75" customHeight="1">
      <c r="A30" s="1">
        <v>79.0</v>
      </c>
      <c r="B30" s="3" t="s">
        <v>30</v>
      </c>
      <c r="C30" s="3" t="str">
        <f>IFERROR(__xludf.DUMMYFUNCTION("GOOGLETRANSLATE(B30,""id"",""en"")"),"['Keinget', 'film', 'sketch', 'ojan', ""]")</f>
        <v>['Keinget', 'film', 'sketch', 'ojan', "]</v>
      </c>
    </row>
    <row r="31" ht="15.75" customHeight="1">
      <c r="A31" s="1">
        <v>80.0</v>
      </c>
      <c r="B31" s="3" t="s">
        <v>31</v>
      </c>
      <c r="C31" s="3" t="str">
        <f>IFERROR(__xludf.DUMMYFUNCTION("GOOGLETRANSLATE(B31,""id"",""en"")"),"['comedy', 'information', ""]")</f>
        <v>['comedy', 'information', "]</v>
      </c>
    </row>
    <row r="32" ht="15.75" customHeight="1">
      <c r="A32" s="1">
        <v>81.0</v>
      </c>
      <c r="B32" s="3" t="s">
        <v>32</v>
      </c>
      <c r="C32" s="3" t="str">
        <f>IFERROR(__xludf.DUMMYFUNCTION("GOOGLETRANSLATE(B32,""id"",""en"")"),"['cameo', 'COK', 'Pardede', '']")</f>
        <v>['cameo', 'COK', 'Pardede', '']</v>
      </c>
    </row>
    <row r="33" ht="15.75" customHeight="1">
      <c r="A33" s="1">
        <v>82.0</v>
      </c>
      <c r="B33" s="3" t="s">
        <v>33</v>
      </c>
      <c r="C33" s="3" t="str">
        <f>IFERROR(__xludf.DUMMYFUNCTION("GOOGLETRANSLATE(B33,""id"",""en"")"),"['Story', 'Technician', 'FAIRANG', '' ']")</f>
        <v>['Story', 'Technician', 'FAIRANG', '' ']</v>
      </c>
    </row>
    <row r="34" ht="15.75" customHeight="1">
      <c r="A34" s="1">
        <v>83.0</v>
      </c>
      <c r="B34" s="3" t="s">
        <v>34</v>
      </c>
      <c r="C34" s="3" t="str">
        <f>IFERROR(__xludf.DUMMYFUNCTION("GOOGLETRANSLATE(B34,""id"",""en"")"),"['complaints',' KNW ',' KLW ',' PSB ',' Get ',' Order ',' Zonk ',' ODP ',' Full ',' wahh ',' Putie ',' Puyeng ',' ']")</f>
        <v>['complaints',' KNW ',' KLW ',' PSB ',' Get ',' Order ',' Zonk ',' ODP ',' Full ',' wahh ',' Putie ',' Puyeng ',' ']</v>
      </c>
    </row>
    <row r="35" ht="15.75" customHeight="1">
      <c r="A35" s="1">
        <v>84.0</v>
      </c>
      <c r="B35" s="3" t="s">
        <v>35</v>
      </c>
      <c r="C35" s="3" t="str">
        <f>IFERROR(__xludf.DUMMYFUNCTION("GOOGLETRANSLATE(B35,""id"",""en"")"),"['meal', 'Direct', 'Seek', 'Gara', 'Scene', 'End', 'Nyariin', 'Drink', ""]")</f>
        <v>['meal', 'Direct', 'Seek', 'Gara', 'Scene', 'End', 'Nyariin', 'Drink', "]</v>
      </c>
    </row>
    <row r="36" ht="15.75" customHeight="1">
      <c r="A36" s="1">
        <v>85.0</v>
      </c>
      <c r="B36" s="3" t="s">
        <v>36</v>
      </c>
      <c r="C36" s="3" t="str">
        <f>IFERROR(__xludf.DUMMYFUNCTION("GOOGLETRANSLATE(B36,""id"",""en"")"),"['RISPO', 'exciting', '']")</f>
        <v>['RISPO', 'exciting', '']</v>
      </c>
    </row>
    <row r="37" ht="15.75" customHeight="1">
      <c r="A37" s="1">
        <v>86.0</v>
      </c>
      <c r="B37" s="3" t="s">
        <v>37</v>
      </c>
      <c r="C37" s="3" t="str">
        <f>IFERROR(__xludf.DUMMYFUNCTION("GOOGLETRANSLATE(B37,""id"",""en"")"),"['Good', 'Wait', 'show']")</f>
        <v>['Good', 'Wait', 'show']</v>
      </c>
    </row>
    <row r="38" ht="15.75" customHeight="1">
      <c r="A38" s="1">
        <v>87.0</v>
      </c>
      <c r="B38" s="3" t="s">
        <v>38</v>
      </c>
      <c r="C38" s="3" t="str">
        <f>IFERROR(__xludf.DUMMYFUNCTION("GOOGLETRANSLATE(B38,""id"",""en"")"),"['', 'Tide', 'List', 'Call', 'Center', 'Center', 'Spot', 'Available', '']")</f>
        <v>['', 'Tide', 'List', 'Call', 'Center', 'Center', 'Spot', 'Available', '']</v>
      </c>
    </row>
    <row r="39" ht="15.75" customHeight="1">
      <c r="A39" s="1">
        <v>88.0</v>
      </c>
      <c r="B39" s="3" t="s">
        <v>39</v>
      </c>
      <c r="C39" s="3" t="str">
        <f>IFERROR(__xludf.DUMMYFUNCTION("GOOGLETRANSLATE(B39,""id"",""en"")"),"['Gasabar', 'Wait', 'Formation', 'Complete', 'Youth', 'Heres', ""]")</f>
        <v>['Gasabar', 'Wait', 'Formation', 'Complete', 'Youth', 'Heres', "]</v>
      </c>
    </row>
    <row r="40" ht="15.75" customHeight="1">
      <c r="A40" s="1">
        <v>89.0</v>
      </c>
      <c r="B40" s="3" t="s">
        <v>40</v>
      </c>
      <c r="C40" s="3" t="str">
        <f>IFERROR(__xludf.DUMMYFUNCTION("GOOGLETRANSLATE(B40,""id"",""en"")"),"['brother', 'wifi', 'indihome', 'East Jakarta', 'cyke', 'cyke', '']")</f>
        <v>['brother', 'wifi', 'indihome', 'East Jakarta', 'cyke', 'cyke', '']</v>
      </c>
    </row>
    <row r="41" ht="15.75" customHeight="1">
      <c r="A41" s="1">
        <v>90.0</v>
      </c>
      <c r="B41" s="3" t="s">
        <v>41</v>
      </c>
      <c r="C41" s="3" t="str">
        <f>IFERROR(__xludf.DUMMYFUNCTION("GOOGLETRANSLATE(B41,""id"",""en"")"),"['oath', 'episode', 'ngakak']")</f>
        <v>['oath', 'episode', 'ngakak']</v>
      </c>
    </row>
    <row r="42" ht="15.75" customHeight="1">
      <c r="A42" s="1">
        <v>91.0</v>
      </c>
      <c r="B42" s="3" t="s">
        <v>42</v>
      </c>
      <c r="C42" s="3" t="str">
        <f>IFERROR(__xludf.DUMMYFUNCTION("GOOGLETRANSLATE(B42,""id"",""en"")"),"['Response', 'Olya', 'Yulya', 'See', 'Turah', ""]")</f>
        <v>['Response', 'Olya', 'Yulya', 'See', 'Turah', "]</v>
      </c>
    </row>
    <row r="43" ht="15.75" customHeight="1">
      <c r="A43" s="1">
        <v>92.0</v>
      </c>
      <c r="B43" s="3" t="s">
        <v>43</v>
      </c>
      <c r="C43" s="3" t="str">
        <f>IFERROR(__xludf.DUMMYFUNCTION("GOOGLETRANSLATE(B43,""id"",""en"")"),"['Salu', 'watch', 'Sebel', 'Indihome', ""]")</f>
        <v>['Salu', 'watch', 'Sebel', 'Indihome', "]</v>
      </c>
    </row>
    <row r="44" ht="15.75" customHeight="1">
      <c r="A44" s="1">
        <v>93.0</v>
      </c>
      <c r="B44" s="3" t="s">
        <v>44</v>
      </c>
      <c r="C44" s="3" t="str">
        <f>IFERROR(__xludf.DUMMYFUNCTION("GOOGLETRANSLATE(B44,""id"",""en"")"),"['week', 'waiting', 'story']")</f>
        <v>['week', 'waiting', 'story']</v>
      </c>
    </row>
    <row r="45" ht="15.75" customHeight="1">
      <c r="A45" s="1">
        <v>94.0</v>
      </c>
      <c r="B45" s="3" t="s">
        <v>45</v>
      </c>
      <c r="C45" s="3" t="str">
        <f>IFERROR(__xludf.DUMMYFUNCTION("GOOGLETRANSLATE(B45,""id"",""en"")"),"['Mantaaap', 'Indihome', '']")</f>
        <v>['Mantaaap', 'Indihome', '']</v>
      </c>
    </row>
    <row r="46" ht="15.75" customHeight="1">
      <c r="A46" s="1">
        <v>95.0</v>
      </c>
      <c r="B46" s="3" t="s">
        <v>46</v>
      </c>
      <c r="C46" s="3" t="str">
        <f>IFERROR(__xludf.DUMMYFUNCTION("GOOGLETRANSLATE(B46,""id"",""en"")"),"['oath', 'dustin', 'gajelas', 'talk', 'ngakak', 'hear', 'ngmg', 'monangis', ""]")</f>
        <v>['oath', 'dustin', 'gajelas', 'talk', 'ngakak', 'hear', 'ngmg', 'monangis', "]</v>
      </c>
    </row>
    <row r="47" ht="15.75" customHeight="1">
      <c r="A47" s="1">
        <v>96.0</v>
      </c>
      <c r="B47" s="3" t="s">
        <v>47</v>
      </c>
      <c r="C47" s="3" t="str">
        <f>IFERROR(__xludf.DUMMYFUNCTION("GOOGLETRANSLATE(B47,""id"",""en"")"),"['permanent', 'series', 'thank', 'love', 'telkom']")</f>
        <v>['permanent', 'series', 'thank', 'love', 'telkom']</v>
      </c>
    </row>
    <row r="48" ht="15.75" customHeight="1">
      <c r="A48" s="1">
        <v>97.0</v>
      </c>
      <c r="B48" s="3" t="s">
        <v>48</v>
      </c>
      <c r="C48" s="3" t="str">
        <f>IFERROR(__xludf.DUMMYFUNCTION("GOOGLETRANSLATE(B48,""id"",""en"")"),"['watch', 'look for', 'knowledge', 'because of', 'briefly', 'internship', 'TKJ', 'KEK', 'HADAPIN', 'Costomer', ""]")</f>
        <v>['watch', 'look for', 'knowledge', 'because of', 'briefly', 'internship', 'TKJ', 'KEK', 'HADAPIN', 'Costomer', "]</v>
      </c>
    </row>
    <row r="49" ht="15.75" customHeight="1">
      <c r="A49" s="1">
        <v>98.0</v>
      </c>
      <c r="B49" s="3" t="s">
        <v>49</v>
      </c>
      <c r="C49" s="3" t="str">
        <f>IFERROR(__xludf.DUMMYFUNCTION("GOOGLETRANSLATE(B49,""id"",""en"")"),"['Dustin', 'absurd', 'really']")</f>
        <v>['Dustin', 'absurd', 'really']</v>
      </c>
    </row>
    <row r="50" ht="15.75" customHeight="1">
      <c r="A50" s="1">
        <v>103.0</v>
      </c>
      <c r="B50" s="3" t="s">
        <v>50</v>
      </c>
      <c r="C50" s="3" t="str">
        <f>IFERROR(__xludf.DUMMYFUNCTION("GOOGLETRANSLATE(B50,""id"",""en"")"),"['Plot', 'Story', 'Easy', 'Guess', 'Teaser', 'Give', 'Plot', 'Story']")</f>
        <v>['Plot', 'Story', 'Easy', 'Guess', 'Teaser', 'Give', 'Plot', 'Story']</v>
      </c>
    </row>
    <row r="51" ht="15.75" customHeight="1">
      <c r="A51" s="1">
        <v>104.0</v>
      </c>
      <c r="B51" s="3" t="s">
        <v>51</v>
      </c>
      <c r="C51" s="3" t="str">
        <f>IFERROR(__xludf.DUMMYFUNCTION("GOOGLETRANSLATE(B51,""id"",""en"")"),"['Relate', 'work', 'Engine', 'Indihome']")</f>
        <v>['Relate', 'work', 'Engine', 'Indihome']</v>
      </c>
    </row>
    <row r="52" ht="15.75" customHeight="1">
      <c r="A52" s="1">
        <v>105.0</v>
      </c>
      <c r="B52" s="3" t="s">
        <v>52</v>
      </c>
      <c r="C52" s="3" t="str">
        <f>IFERROR(__xludf.DUMMYFUNCTION("GOOGLETRANSLATE(B52,""id"",""en"")"),"['', 'Habib', 'Jafar', 'Min', 'teach', 'positive', '']")</f>
        <v>['', 'Habib', 'Jafar', 'Min', 'teach', 'positive', '']</v>
      </c>
    </row>
    <row r="53" ht="15.75" customHeight="1">
      <c r="A53" s="1">
        <v>106.0</v>
      </c>
      <c r="B53" s="3" t="s">
        <v>53</v>
      </c>
      <c r="C53" s="3" t="str">
        <f>IFERROR(__xludf.DUMMYFUNCTION("GOOGLETRANSLATE(B53,""id"",""en"")"),"['remember', 'technicians',' forced ',' told ',' eat ',' pempek ',' plnggan ',' like ',' fish ',' forced ',' try ',' eat ',' Clay ',' plnnnnya ',' old ',' please ',' cobain ',' strong ',' vuntahin ',' nature ',' remember ',' smpe ',' skrng ', ""]")</f>
        <v>['remember', 'technicians',' forced ',' told ',' eat ',' pempek ',' plnggan ',' like ',' fish ',' forced ',' try ',' eat ',' Clay ',' plnnnnya ',' old ',' please ',' cobain ',' strong ',' vuntahin ',' nature ',' remember ',' smpe ',' skrng ', "]</v>
      </c>
    </row>
    <row r="54" ht="15.75" customHeight="1">
      <c r="A54" s="1">
        <v>107.0</v>
      </c>
      <c r="B54" s="3" t="s">
        <v>54</v>
      </c>
      <c r="C54" s="3" t="str">
        <f>IFERROR(__xludf.DUMMYFUNCTION("GOOGLETRANSLATE(B54,""id"",""en"")"),"['', 'wait! Wait', '']")</f>
        <v>['', 'wait! Wait', '']</v>
      </c>
    </row>
    <row r="55" ht="15.75" customHeight="1">
      <c r="A55" s="1">
        <v>108.0</v>
      </c>
      <c r="B55" s="3" t="s">
        <v>55</v>
      </c>
      <c r="C55" s="3" t="str">
        <f>IFERROR(__xludf.DUMMYFUNCTION("GOOGLETRANSLATE(B55,""id"",""en"")"),"['Likeaa', 'See', 'Thisii']")</f>
        <v>['Likeaa', 'See', 'Thisii']</v>
      </c>
    </row>
    <row r="56" ht="15.75" customHeight="1">
      <c r="A56" s="1">
        <v>109.0</v>
      </c>
      <c r="B56" s="3" t="s">
        <v>56</v>
      </c>
      <c r="C56" s="3" t="str">
        <f>IFERROR(__xludf.DUMMYFUNCTION("GOOGLETRANSLATE(B56,""id"",""en"")"),"['Dustin', 'Funny', 'Severe', 'wkwkw']")</f>
        <v>['Dustin', 'Funny', 'Severe', 'wkwkw']</v>
      </c>
    </row>
    <row r="57" ht="15.75" customHeight="1">
      <c r="A57" s="1">
        <v>110.0</v>
      </c>
      <c r="B57" s="3" t="s">
        <v>57</v>
      </c>
      <c r="C57" s="3" t="str">
        <f>IFERROR(__xludf.DUMMYFUNCTION("GOOGLETRANSLATE(B57,""id"",""en"")"),"['Cool', 'Series', 'Follow', 'then', 'episode']")</f>
        <v>['Cool', 'Series', 'Follow', 'then', 'episode']</v>
      </c>
    </row>
    <row r="58" ht="15.75" customHeight="1">
      <c r="A58" s="1">
        <v>111.0</v>
      </c>
      <c r="B58" s="3" t="s">
        <v>58</v>
      </c>
      <c r="C58" s="3" t="str">
        <f>IFERROR(__xludf.DUMMYFUNCTION("GOOGLETRANSLATE(B58,""id"",""en"")"),"['achievement', 'watch', 'right', 'RTO', 'INDIHOME', '']")</f>
        <v>['achievement', 'watch', 'right', 'RTO', 'INDIHOME', '']</v>
      </c>
    </row>
    <row r="59" ht="15.75" customHeight="1">
      <c r="A59" s="1">
        <v>112.0</v>
      </c>
      <c r="B59" s="3" t="s">
        <v>59</v>
      </c>
      <c r="C59" s="3" t="str">
        <f>IFERROR(__xludf.DUMMYFUNCTION("GOOGLETRANSLATE(B59,""id"",""en"")"),"['ending', 'bagong', 'sketch', 'laughter', 'Suwiwiwi']")</f>
        <v>['ending', 'bagong', 'sketch', 'laughter', 'Suwiwiwi']</v>
      </c>
    </row>
    <row r="60" ht="15.75" customHeight="1">
      <c r="A60" s="1">
        <v>113.0</v>
      </c>
      <c r="B60" s="3" t="s">
        <v>60</v>
      </c>
      <c r="C60" s="3" t="str">
        <f>IFERROR(__xludf.DUMMYFUNCTION("GOOGLETRANSLATE(B60,""id"",""en"")"),"['min', 'solution', 'gamers',' sometimes', 'ping it', 'like', 'red', 'aka', 'Jump', 'ping', 'disturbing', 'really', ' Sometimes', 'RTO', 'pdhl', 'signal', 'good', 'full']")</f>
        <v>['min', 'solution', 'gamers',' sometimes', 'ping it', 'like', 'red', 'aka', 'Jump', 'ping', 'disturbing', 'really', ' Sometimes', 'RTO', 'pdhl', 'signal', 'good', 'full']</v>
      </c>
    </row>
    <row r="61" ht="15.75" customHeight="1">
      <c r="A61" s="1">
        <v>114.0</v>
      </c>
      <c r="B61" s="3" t="s">
        <v>61</v>
      </c>
      <c r="C61" s="3" t="str">
        <f>IFERROR(__xludf.DUMMYFUNCTION("GOOGLETRANSLATE(B61,""id"",""en"")"),"['Addin', 'Sales', 'complained', 'Kisah', 'Sales', 'Gathering', '']")</f>
        <v>['Addin', 'Sales', 'complained', 'Kisah', 'Sales', 'Gathering', '']</v>
      </c>
    </row>
    <row r="62" ht="15.75" customHeight="1">
      <c r="A62" s="1">
        <v>115.0</v>
      </c>
      <c r="B62" s="3" t="s">
        <v>62</v>
      </c>
      <c r="C62" s="3" t="str">
        <f>IFERROR(__xludf.DUMMYFUNCTION("GOOGLETRANSLATE(B62,""id"",""en"")"),"['Try', 'Scane', 'Technician', 'CUE', 'Cable', 'Subscribe', 'Enter']")</f>
        <v>['Try', 'Scane', 'Technician', 'CUE', 'Cable', 'Subscribe', 'Enter']</v>
      </c>
    </row>
    <row r="63" ht="15.75" customHeight="1">
      <c r="A63" s="1">
        <v>116.0</v>
      </c>
      <c r="B63" s="3" t="s">
        <v>63</v>
      </c>
      <c r="C63" s="3" t="str">
        <f>IFERROR(__xludf.DUMMYFUNCTION("GOOGLETRANSLATE(B63,""id"",""en"")"),"['Continue', 'Min', 'Sampe', 'EPS', ""]")</f>
        <v>['Continue', 'Min', 'Sampe', 'EPS', "]</v>
      </c>
    </row>
    <row r="64" ht="15.75" customHeight="1">
      <c r="A64" s="1">
        <v>117.0</v>
      </c>
      <c r="B64" s="3" t="s">
        <v>64</v>
      </c>
      <c r="C64" s="3" t="str">
        <f>IFERROR(__xludf.DUMMYFUNCTION("GOOGLETRANSLATE(B64,""id"",""en"")"),"['Ngga', 'Bismillah', 'Habib', 'Far', 'Win']")</f>
        <v>['Ngga', 'Bismillah', 'Habib', 'Far', 'Win']</v>
      </c>
    </row>
    <row r="65" ht="15.75" customHeight="1">
      <c r="A65" s="1">
        <v>118.0</v>
      </c>
      <c r="B65" s="3" t="s">
        <v>65</v>
      </c>
      <c r="C65" s="3" t="str">
        <f>IFERROR(__xludf.DUMMYFUNCTION("GOOGLETRANSLATE(B65,""id"",""en"")"),"['Need', 'Dark', 'seat', 'please', 'serving', 'and', 'Aditya', 'mutant', 'mutant', 'Dark', 'Joke', 'appears']")</f>
        <v>['Need', 'Dark', 'seat', 'please', 'serving', 'and', 'Aditya', 'mutant', 'mutant', 'Dark', 'Joke', 'appears']</v>
      </c>
    </row>
    <row r="66" ht="15.75" customHeight="1">
      <c r="A66" s="1">
        <v>119.0</v>
      </c>
      <c r="B66" s="3" t="s">
        <v>66</v>
      </c>
      <c r="C66" s="3" t="str">
        <f>IFERROR(__xludf.DUMMYFUNCTION("GOOGLETRANSLATE(B66,""id"",""en"")"),"['Auto', 'subscribe', 'child', 'Different', 'Alam', 'Chaaaaakkkksssss', '']")</f>
        <v>['Auto', 'subscribe', 'child', 'Different', 'Alam', 'Chaaaaakkkksssss', '']</v>
      </c>
    </row>
    <row r="67" ht="15.75" customHeight="1">
      <c r="A67" s="1">
        <v>120.0</v>
      </c>
      <c r="B67" s="3" t="s">
        <v>67</v>
      </c>
      <c r="C67" s="3" t="str">
        <f>IFERROR(__xludf.DUMMYFUNCTION("GOOGLETRANSLATE(B67,""id"",""en"")"),"['Buy', 'Extender', 'How', '']")</f>
        <v>['Buy', 'Extender', 'How', '']</v>
      </c>
    </row>
    <row r="68" ht="15.75" customHeight="1">
      <c r="A68" s="1">
        <v>121.0</v>
      </c>
      <c r="B68" s="3" t="s">
        <v>68</v>
      </c>
      <c r="C68" s="3" t="str">
        <f>IFERROR(__xludf.DUMMYFUNCTION("GOOGLETRANSLATE(B68,""id"",""en"")"),"['ending', 'tone', 'Sang', 'late', '']")</f>
        <v>['ending', 'tone', 'Sang', 'late', '']</v>
      </c>
    </row>
    <row r="69" ht="15.75" customHeight="1">
      <c r="A69" s="1">
        <v>124.0</v>
      </c>
      <c r="B69" s="3" t="s">
        <v>69</v>
      </c>
      <c r="C69" s="3" t="str">
        <f>IFERROR(__xludf.DUMMYFUNCTION("GOOGLETRANSLATE(B69,""id"",""en"")"),"['Work', 'Good', 'Costumer', 'Please', 'Restar', 'Modem']")</f>
        <v>['Work', 'Good', 'Costumer', 'Please', 'Restar', 'Modem']</v>
      </c>
    </row>
    <row r="70" ht="15.75" customHeight="1">
      <c r="A70" s="1">
        <v>125.0</v>
      </c>
      <c r="B70" s="3" t="s">
        <v>70</v>
      </c>
      <c r="C70" s="3" t="str">
        <f>IFERROR(__xludf.DUMMYFUNCTION("GOOGLETRANSLATE(B70,""id"",""en"")"),"['clay', 'column', 'comment', 'technician', 'ngadu', 'fate', 'patient', 'technician', 'services', '']")</f>
        <v>['clay', 'column', 'comment', 'technician', 'ngadu', 'fate', 'patient', 'technician', 'services', '']</v>
      </c>
    </row>
    <row r="71" ht="15.75" customHeight="1">
      <c r="A71" s="1">
        <v>126.0</v>
      </c>
      <c r="B71" s="3" t="s">
        <v>71</v>
      </c>
      <c r="C71" s="3" t="str">
        <f>IFERROR(__xludf.DUMMYFUNCTION("GOOGLETRANSLATE(B71,""id"",""en"")"),"['lgsg', 'episode', 'exciting', 'nie']")</f>
        <v>['lgsg', 'episode', 'exciting', 'nie']</v>
      </c>
    </row>
    <row r="72" ht="15.75" customHeight="1">
      <c r="A72" s="1">
        <v>127.0</v>
      </c>
      <c r="B72" s="3" t="s">
        <v>72</v>
      </c>
      <c r="C72" s="3" t="str">
        <f>IFERROR(__xludf.DUMMYFUNCTION("GOOGLETRANSLATE(B72,""id"",""en"")"),"['So', 'remember', 'has', 'subscribe', 'bangett', 'love', 'eat', 'hahaha']")</f>
        <v>['So', 'remember', 'has', 'subscribe', 'bangett', 'love', 'eat', 'hahaha']</v>
      </c>
    </row>
    <row r="73" ht="15.75" customHeight="1">
      <c r="A73" s="1">
        <v>128.0</v>
      </c>
      <c r="B73" s="3" t="s">
        <v>73</v>
      </c>
      <c r="C73" s="3" t="str">
        <f>IFERROR(__xludf.DUMMYFUNCTION("GOOGLETRANSLATE(B73,""id"",""en"")"),"['Come on', 'Indihome', 'Long', 'Series', 'Lost', 'artisan', 'porridge', 'Haji']")</f>
        <v>['Come on', 'Indihome', 'Long', 'Series', 'Lost', 'artisan', 'porridge', 'Haji']</v>
      </c>
    </row>
    <row r="74" ht="15.75" customHeight="1">
      <c r="A74" s="1">
        <v>129.0</v>
      </c>
      <c r="B74" s="3" t="s">
        <v>74</v>
      </c>
      <c r="C74" s="3" t="str">
        <f>IFERROR(__xludf.DUMMYFUNCTION("GOOGLETRANSLATE(B74,""id"",""en"")"),"['wait! Wait']")</f>
        <v>['wait! Wait']</v>
      </c>
    </row>
    <row r="75" ht="15.75" customHeight="1">
      <c r="A75" s="1">
        <v>130.0</v>
      </c>
      <c r="B75" s="3" t="s">
        <v>75</v>
      </c>
      <c r="C75" s="3" t="str">
        <f>IFERROR(__xludf.DUMMYFUNCTION("GOOGLETRANSLATE(B75,""id"",""en"")"),"['Diligent', 'Indihome', 'Upload', '']")</f>
        <v>['Diligent', 'Indihome', 'Upload', '']</v>
      </c>
    </row>
    <row r="76" ht="15.75" customHeight="1">
      <c r="A76" s="1">
        <v>131.0</v>
      </c>
      <c r="B76" s="3" t="s">
        <v>76</v>
      </c>
      <c r="C76" s="3" t="str">
        <f>IFERROR(__xludf.DUMMYFUNCTION("GOOGLETRANSLATE(B76,""id"",""en"")"),"['Cool', 'Ngakak', ""]")</f>
        <v>['Cool', 'Ngakak', "]</v>
      </c>
    </row>
    <row r="77" ht="15.75" customHeight="1">
      <c r="A77" s="1">
        <v>132.0</v>
      </c>
      <c r="B77" s="3" t="s">
        <v>77</v>
      </c>
      <c r="C77" s="3" t="str">
        <f>IFERROR(__xludf.DUMMYFUNCTION("GOOGLETRANSLATE(B77,""id"",""en"")"),"['Nge', 'Apply', 'Moga', 'Call', 'Indi', 'Home', ""]")</f>
        <v>['Nge', 'Apply', 'Moga', 'Call', 'Indi', 'Home', "]</v>
      </c>
    </row>
    <row r="78" ht="15.75" customHeight="1">
      <c r="A78" s="1">
        <v>141.0</v>
      </c>
      <c r="B78" s="3" t="s">
        <v>78</v>
      </c>
      <c r="C78" s="3" t="str">
        <f>IFERROR(__xludf.DUMMYFUNCTION("GOOGLETRANSLATE(B78,""id"",""en"")"),"['Life', 'Happy', 'Temat']")</f>
        <v>['Life', 'Happy', 'Temat']</v>
      </c>
    </row>
    <row r="79" ht="15.75" customHeight="1">
      <c r="A79" s="1">
        <v>142.0</v>
      </c>
      <c r="B79" s="3" t="s">
        <v>79</v>
      </c>
      <c r="C79" s="3" t="str">
        <f>IFERROR(__xludf.DUMMYFUNCTION("GOOGLETRANSLATE(B79,""id"",""en"")"),"['Minute', 'Funny', 'Moment', 'Dustin', 'Tifunny', ""]")</f>
        <v>['Minute', 'Funny', 'Moment', 'Dustin', 'Tifunny', "]</v>
      </c>
    </row>
    <row r="80" ht="15.75" customHeight="1">
      <c r="A80" s="1">
        <v>143.0</v>
      </c>
      <c r="B80" s="3" t="s">
        <v>80</v>
      </c>
      <c r="C80" s="3" t="str">
        <f>IFERROR(__xludf.DUMMYFUNCTION("GOOGLETRANSLATE(B80,""id"",""en"")"),"['Moga', 'Series', 'Long', 'Indihome', 'Please', 'Series', 'Long', '']")</f>
        <v>['Moga', 'Series', 'Long', 'Indihome', 'Please', 'Series', 'Long', '']</v>
      </c>
    </row>
    <row r="81" ht="15.75" customHeight="1">
      <c r="A81" s="1">
        <v>144.0</v>
      </c>
      <c r="B81" s="3" t="s">
        <v>81</v>
      </c>
      <c r="C81" s="3" t="str">
        <f>IFERROR(__xludf.DUMMYFUNCTION("GOOGLETRANSLATE(B81,""id"",""en"")"),"['Turah', 'Ekting', 'mantaaap']")</f>
        <v>['Turah', 'Ekting', 'mantaaap']</v>
      </c>
    </row>
    <row r="82" ht="15.75" customHeight="1">
      <c r="A82" s="1">
        <v>145.0</v>
      </c>
      <c r="B82" s="3" t="s">
        <v>82</v>
      </c>
      <c r="C82" s="3" t="str">
        <f>IFERROR(__xludf.DUMMYFUNCTION("GOOGLETRANSLATE(B82,""id"",""en"")"),"['Bang', 'Turah', 'Ajakin', 'Muslim', 'Dustin', 'Russian']")</f>
        <v>['Bang', 'Turah', 'Ajakin', 'Muslim', 'Dustin', 'Russian']</v>
      </c>
    </row>
    <row r="83" ht="15.75" customHeight="1">
      <c r="A83" s="1">
        <v>146.0</v>
      </c>
      <c r="B83" s="3" t="s">
        <v>83</v>
      </c>
      <c r="C83" s="3" t="str">
        <f>IFERROR(__xludf.DUMMYFUNCTION("GOOGLETRANSLATE(B83,""id"",""en"")"),"['Thank "",' Love ',' Mana ',' Muslim ',' That's', 'Cool', 'Dustin', 'Good', 'Wrong',""]")</f>
        <v>['Thank ",' Love ',' Mana ',' Muslim ',' That's', 'Cool', 'Dustin', 'Good', 'Wrong',"]</v>
      </c>
    </row>
    <row r="84" ht="15.75" customHeight="1">
      <c r="A84" s="1">
        <v>147.0</v>
      </c>
      <c r="B84" s="3" t="s">
        <v>84</v>
      </c>
      <c r="C84" s="3" t="str">
        <f>IFERROR(__xludf.DUMMYFUNCTION("GOOGLETRANSLATE(B84,""id"",""en"")"),"['Please', 'enter', 'mas', 'agus', 'jellyfish', 'funny']")</f>
        <v>['Please', 'enter', 'mas', 'agus', 'jellyfish', 'funny']</v>
      </c>
    </row>
    <row r="85" ht="15.75" customHeight="1">
      <c r="A85" s="1">
        <v>148.0</v>
      </c>
      <c r="B85" s="3" t="s">
        <v>85</v>
      </c>
      <c r="C85" s="3" t="str">
        <f>IFERROR(__xludf.DUMMYFUNCTION("GOOGLETRANSLATE(B85,""id"",""en"")"),"['Funny', 'typical', 'Cool', 'abissss']")</f>
        <v>['Funny', 'typical', 'Cool', 'abissss']</v>
      </c>
    </row>
    <row r="86" ht="15.75" customHeight="1">
      <c r="A86" s="1">
        <v>149.0</v>
      </c>
      <c r="B86" s="3" t="s">
        <v>86</v>
      </c>
      <c r="C86" s="3" t="str">
        <f>IFERROR(__xludf.DUMMYFUNCTION("GOOGLETRANSLATE(B86,""id"",""en"")"),"['lucky', 'ending', 'msh', 'funny', '']")</f>
        <v>['lucky', 'ending', 'msh', 'funny', '']</v>
      </c>
    </row>
    <row r="87" ht="15.75" customHeight="1">
      <c r="A87" s="1">
        <v>154.0</v>
      </c>
      <c r="B87" s="3" t="s">
        <v>87</v>
      </c>
      <c r="C87" s="3" t="str">
        <f>IFERROR(__xludf.DUMMYFUNCTION("GOOGLETRANSLATE(B87,""id"",""en"")"),"['Love', 'Indihome', '']")</f>
        <v>['Love', 'Indihome', '']</v>
      </c>
    </row>
    <row r="88" ht="15.75" customHeight="1">
      <c r="A88" s="1">
        <v>155.0</v>
      </c>
      <c r="B88" s="3" t="s">
        <v>88</v>
      </c>
      <c r="C88" s="3" t="str">
        <f>IFERROR(__xludf.DUMMYFUNCTION("GOOGLETRANSLATE(B88,""id"",""en"")"),"['Marketing', 'Price', '']")</f>
        <v>['Marketing', 'Price', '']</v>
      </c>
    </row>
    <row r="89" ht="15.75" customHeight="1">
      <c r="A89" s="1">
        <v>156.0</v>
      </c>
      <c r="B89" s="3" t="s">
        <v>89</v>
      </c>
      <c r="C89" s="3" t="str">
        <f>IFERROR(__xludf.DUMMYFUNCTION("GOOGLETRANSLATE(B89,""id"",""en"")"),"['Ciee', 'Turah', ""]")</f>
        <v>['Ciee', 'Turah', "]</v>
      </c>
    </row>
    <row r="90" ht="15.75" customHeight="1">
      <c r="A90" s="1">
        <v>157.0</v>
      </c>
      <c r="B90" s="3" t="s">
        <v>90</v>
      </c>
      <c r="C90" s="3" t="str">
        <f>IFERROR(__xludf.DUMMYFUNCTION("GOOGLETRANSLATE(B90,""id"",""en"")"),"['Aowkwowko', 'keinget', 'era', 'jdi', 'technician', 'indihome', 'subscribe', 'served', 'water', 'bottle', 'vodka', 'trus',' glass', 'Sloki', 'already', 'astagfirullah', 'astagfirullah', 'right', 'drink', 'water', 'white', ""]")</f>
        <v>['Aowkwowko', 'keinget', 'era', 'jdi', 'technician', 'indihome', 'subscribe', 'served', 'water', 'bottle', 'vodka', 'trus',' glass', 'Sloki', 'already', 'astagfirullah', 'astagfirullah', 'right', 'drink', 'water', 'white', "]</v>
      </c>
    </row>
    <row r="91" ht="15.75" customHeight="1">
      <c r="A91" s="1">
        <v>158.0</v>
      </c>
      <c r="B91" s="3" t="s">
        <v>91</v>
      </c>
      <c r="C91" s="3" t="str">
        <f>IFERROR(__xludf.DUMMYFUNCTION("GOOGLETRANSLATE(B91,""id"",""en"")"),"['Make', 'Indihome', 'already', 'Subscribe', 'Love', 'Indihome', ""]")</f>
        <v>['Make', 'Indihome', 'already', 'Subscribe', 'Love', 'Indihome', "]</v>
      </c>
    </row>
    <row r="92" ht="15.75" customHeight="1">
      <c r="A92" s="1">
        <v>189.0</v>
      </c>
      <c r="B92" s="3" t="s">
        <v>92</v>
      </c>
      <c r="C92" s="3" t="str">
        <f>IFERROR(__xludf.DUMMYFUNCTION("GOOGLETRANSLATE(B92,""id"",""en"")"),"['Thanks', 'Indihome', 'Sis', 'Musmlim', 'Chuaks']")</f>
        <v>['Thanks', 'Indihome', 'Sis', 'Musmlim', 'Chuaks']</v>
      </c>
    </row>
    <row r="93" ht="15.75" customHeight="1">
      <c r="A93" s="1">
        <v>190.0</v>
      </c>
      <c r="B93" s="3" t="s">
        <v>93</v>
      </c>
      <c r="C93" s="3" t="str">
        <f>IFERROR(__xludf.DUMMYFUNCTION("GOOGLETRANSLATE(B93,""id"",""en"")"),"['comedy', 'standard', 'indihome']")</f>
        <v>['comedy', 'standard', 'indihome']</v>
      </c>
    </row>
    <row r="94" ht="15.75" customHeight="1">
      <c r="A94" s="1">
        <v>191.0</v>
      </c>
      <c r="B94" s="3" t="s">
        <v>94</v>
      </c>
      <c r="C94" s="3" t="str">
        <f>IFERROR(__xludf.DUMMYFUNCTION("GOOGLETRANSLATE(B94,""id"",""en"")"),"['Extender', 'technicians', 'lonely', 'parallel', 'wuahahahaha']")</f>
        <v>['Extender', 'technicians', 'lonely', 'parallel', 'wuahahahaha']</v>
      </c>
    </row>
    <row r="95" ht="15.75" customHeight="1">
      <c r="A95" s="1">
        <v>192.0</v>
      </c>
      <c r="B95" s="3" t="s">
        <v>95</v>
      </c>
      <c r="C95" s="3" t="str">
        <f>IFERROR(__xludf.DUMMYFUNCTION("GOOGLETRANSLATE(B95,""id"",""en"")"),"['Wahh', 'Cool', 'Severe']")</f>
        <v>['Wahh', 'Cool', 'Severe']</v>
      </c>
    </row>
    <row r="96" ht="15.75" customHeight="1">
      <c r="A96" s="1">
        <v>193.0</v>
      </c>
      <c r="B96" s="3" t="s">
        <v>96</v>
      </c>
      <c r="C96" s="3" t="str">
        <f>IFERROR(__xludf.DUMMYFUNCTION("GOOGLETRANSLATE(B96,""id"",""en"")"),"['solution', 'parallel', '']")</f>
        <v>['solution', 'parallel', '']</v>
      </c>
    </row>
    <row r="97" ht="15.75" customHeight="1">
      <c r="A97" s="1">
        <v>224.0</v>
      </c>
      <c r="B97" s="3" t="s">
        <v>97</v>
      </c>
      <c r="C97" s="3" t="str">
        <f>IFERROR(__xludf.DUMMYFUNCTION("GOOGLETRANSLATE(B97,""id"",""en"")"),"['Wait', 'Next', 'episode']")</f>
        <v>['Wait', 'Next', 'episode']</v>
      </c>
    </row>
    <row r="98" ht="15.75" customHeight="1">
      <c r="A98" s="1">
        <v>225.0</v>
      </c>
      <c r="B98" s="3" t="s">
        <v>98</v>
      </c>
      <c r="C98" s="3" t="str">
        <f>IFERROR(__xludf.DUMMYFUNCTION("GOOGLETRANSLATE(B98,""id"",""en"")"),"['Meet', 'Technicians',' Indihome ',' Easy ',' Invites', 'Sports',' Complaints', 'Via', 'Sosmed', 'Mantul', 'Really', 'IDE', ' ']")</f>
        <v>['Meet', 'Technicians',' Indihome ',' Easy ',' Invites', 'Sports',' Complaints', 'Via', 'Sosmed', 'Mantul', 'Really', 'IDE', ' ']</v>
      </c>
    </row>
    <row r="99" ht="15.75" customHeight="1">
      <c r="A99" s="1">
        <v>226.0</v>
      </c>
      <c r="B99" s="3" t="s">
        <v>99</v>
      </c>
      <c r="C99" s="3" t="str">
        <f>IFERROR(__xludf.DUMMYFUNCTION("GOOGLETRANSLATE(B99,""id"",""en"")"),"['crazy', 'brp', 'minutes', 'lngsung', 'rame', 'deadwood', '']")</f>
        <v>['crazy', 'brp', 'minutes', 'lngsung', 'rame', 'deadwood', '']</v>
      </c>
    </row>
    <row r="100" ht="15.75" customHeight="1">
      <c r="A100" s="1">
        <v>227.0</v>
      </c>
      <c r="B100" s="3" t="s">
        <v>100</v>
      </c>
      <c r="C100" s="3" t="str">
        <f>IFERROR(__xludf.DUMMYFUNCTION("GOOGLETRANSLATE(B100,""id"",""en"")"),"['Honest', 'episode', 'times', 'Rada', 'comedy', 'hopefully', 'episode', 'Gerra', 'comedy']")</f>
        <v>['Honest', 'episode', 'times', 'Rada', 'comedy', 'hopefully', 'episode', 'Gerra', 'comedy']</v>
      </c>
    </row>
    <row r="101" ht="15.75" customHeight="1">
      <c r="A101" s="1">
        <v>228.0</v>
      </c>
      <c r="B101" s="3" t="s">
        <v>101</v>
      </c>
      <c r="C101" s="3" t="str">
        <f>IFERROR(__xludf.DUMMYFUNCTION("GOOGLETRANSLATE(B101,""id"",""en"")"),"['Jokes', 'Funny', 'Turah', 'Joik']")</f>
        <v>['Jokes', 'Funny', 'Turah', 'Joik']</v>
      </c>
    </row>
    <row r="102" ht="15.75" customHeight="1">
      <c r="A102" s="1">
        <v>235.0</v>
      </c>
      <c r="B102" s="3" t="s">
        <v>102</v>
      </c>
      <c r="C102" s="3" t="str">
        <f>IFERROR(__xludf.DUMMYFUNCTION("GOOGLETRANSLATE(B102,""id"",""en"")"),"['Indihomee']")</f>
        <v>['Indihomee']</v>
      </c>
    </row>
    <row r="103" ht="15.75" customHeight="1">
      <c r="A103" s="1">
        <v>236.0</v>
      </c>
      <c r="B103" s="3" t="s">
        <v>103</v>
      </c>
      <c r="C103" s="3" t="str">
        <f>IFERROR(__xludf.DUMMYFUNCTION("GOOGLETRANSLATE(B103,""id"",""en"")"),"['', 'clock', 'duration']")</f>
        <v>['', 'clock', 'duration']</v>
      </c>
    </row>
    <row r="104" ht="15.75" customHeight="1">
      <c r="A104" s="1">
        <v>257.0</v>
      </c>
      <c r="B104" s="3" t="s">
        <v>104</v>
      </c>
      <c r="C104" s="3" t="str">
        <f>IFERROR(__xludf.DUMMYFUNCTION("GOOGLETRANSLATE(B104,""id"",""en"")"),"['Dustin', 'ngomng', 'see', 'mantak', 'already', 'laugh', 'cave', 'njir', ""]")</f>
        <v>['Dustin', 'ngomng', 'see', 'mantak', 'already', 'laugh', 'cave', 'njir', "]</v>
      </c>
    </row>
    <row r="105" ht="15.75" customHeight="1">
      <c r="A105" s="1">
        <v>258.0</v>
      </c>
      <c r="B105" s="3" t="s">
        <v>105</v>
      </c>
      <c r="C105" s="3" t="str">
        <f>IFERROR(__xludf.DUMMYFUNCTION("GOOGLETRANSLATE(B105,""id"",""en"")"),"['Ken', 'Tide', 'Extender']")</f>
        <v>['Ken', 'Tide', 'Extender']</v>
      </c>
    </row>
    <row r="106" ht="15.75" customHeight="1">
      <c r="A106" s="1">
        <v>259.0</v>
      </c>
      <c r="B106" s="3" t="s">
        <v>106</v>
      </c>
      <c r="C106" s="3" t="str">
        <f>IFERROR(__xludf.DUMMYFUNCTION("GOOGLETRANSLATE(B106,""id"",""en"")"),"['Technician', 'PSB', 'Sad', 'Good', 'Pay', ""]")</f>
        <v>['Technician', 'PSB', 'Sad', 'Good', 'Pay', "]</v>
      </c>
    </row>
    <row r="107" ht="15.75" customHeight="1">
      <c r="A107" s="1">
        <v>260.0</v>
      </c>
      <c r="B107" s="3" t="s">
        <v>107</v>
      </c>
      <c r="C107" s="3" t="str">
        <f>IFERROR(__xludf.DUMMYFUNCTION("GOOGLETRANSLATE(B107,""id"",""en"")"),"['steady', 'emng', 'wifi', 'extender', '']")</f>
        <v>['steady', 'emng', 'wifi', 'extender', '']</v>
      </c>
    </row>
    <row r="108" ht="15.75" customHeight="1">
      <c r="A108" s="1">
        <v>261.0</v>
      </c>
      <c r="B108" s="3" t="s">
        <v>108</v>
      </c>
      <c r="C108" s="3" t="str">
        <f>IFERROR(__xludf.DUMMYFUNCTION("GOOGLETRANSLATE(B108,""id"",""en"")"),"['Suitable', 'air', '']")</f>
        <v>['Suitable', 'air', '']</v>
      </c>
    </row>
    <row r="109" ht="15.75" customHeight="1">
      <c r="A109" s="1">
        <v>262.0</v>
      </c>
      <c r="B109" s="3" t="s">
        <v>109</v>
      </c>
      <c r="C109" s="3" t="str">
        <f>IFERROR(__xludf.DUMMYFUNCTION("GOOGLETRANSLATE(B109,""id"",""en"")"),"['Duration', 'FLM', 'little', '']")</f>
        <v>['Duration', 'FLM', 'little', '']</v>
      </c>
    </row>
    <row r="110" ht="15.75" customHeight="1">
      <c r="A110" s="1">
        <v>263.0</v>
      </c>
      <c r="B110" s="3" t="s">
        <v>110</v>
      </c>
      <c r="C110" s="3" t="str">
        <f>IFERROR(__xludf.DUMMYFUNCTION("GOOGLETRANSLATE(B110,""id"",""en"")"),"['Ngakak', 'Severe', 'Auto', 'subs']")</f>
        <v>['Ngakak', 'Severe', 'Auto', 'subs']</v>
      </c>
    </row>
    <row r="111" ht="15.75" customHeight="1">
      <c r="A111" s="1">
        <v>264.0</v>
      </c>
      <c r="B111" s="3" t="s">
        <v>111</v>
      </c>
      <c r="C111" s="3" t="str">
        <f>IFERROR(__xludf.DUMMYFUNCTION("GOOGLETRANSLATE(B111,""id"",""en"")"),"['Muslim', 'Ama', 'Dustin', 'content', 'Gausah', 'make', 'scrip', 'funny']")</f>
        <v>['Muslim', 'Ama', 'Dustin', 'content', 'Gausah', 'make', 'scrip', 'funny']</v>
      </c>
    </row>
    <row r="112" ht="15.75" customHeight="1">
      <c r="A112" s="1">
        <v>265.0</v>
      </c>
      <c r="B112" s="3" t="s">
        <v>112</v>
      </c>
      <c r="C112" s="3" t="str">
        <f>IFERROR(__xludf.DUMMYFUNCTION("GOOGLETRANSLATE(B112,""id"",""en"")"),"['continued', 'billion', 'episode']")</f>
        <v>['continued', 'billion', 'episode']</v>
      </c>
    </row>
    <row r="113" ht="15.75" customHeight="1">
      <c r="A113" s="1">
        <v>266.0</v>
      </c>
      <c r="B113" s="3" t="s">
        <v>113</v>
      </c>
      <c r="C113" s="3" t="str">
        <f>IFERROR(__xludf.DUMMYFUNCTION("GOOGLETRANSLATE(B113,""id"",""en"")"),"['Ancestor', 'Indihome', 'Jirr', ""]")</f>
        <v>['Ancestor', 'Indihome', 'Jirr', "]</v>
      </c>
    </row>
    <row r="114" ht="15.75" customHeight="1">
      <c r="A114" s="1">
        <v>267.0</v>
      </c>
      <c r="B114" s="3" t="s">
        <v>114</v>
      </c>
      <c r="C114" s="3" t="str">
        <f>IFERROR(__xludf.DUMMYFUNCTION("GOOGLETRANSLATE(B114,""id"",""en"")"),"['home', 'need', 'tool', 'espender', 'min', 'indihome', 'free', 'kah', '']")</f>
        <v>['home', 'need', 'tool', 'espender', 'min', 'indihome', 'free', 'kah', '']</v>
      </c>
    </row>
    <row r="115" ht="15.75" customHeight="1">
      <c r="A115" s="1">
        <v>268.0</v>
      </c>
      <c r="B115" s="3" t="s">
        <v>115</v>
      </c>
      <c r="C115" s="3" t="str">
        <f>IFERROR(__xludf.DUMMYFUNCTION("GOOGLETRANSLATE(B115,""id"",""en"")"),"['buy', 'DMN', 'WiFi', 'Extender', 'Indihome', 'Need']")</f>
        <v>['buy', 'DMN', 'WiFi', 'Extender', 'Indihome', 'Need']</v>
      </c>
    </row>
    <row r="116" ht="15.75" customHeight="1">
      <c r="A116" s="1">
        <v>269.0</v>
      </c>
      <c r="B116" s="3" t="s">
        <v>116</v>
      </c>
      <c r="C116" s="3" t="str">
        <f>IFERROR(__xludf.DUMMYFUNCTION("GOOGLETRANSLATE(B116,""id"",""en"")"),"['climax', 'delicious', '']")</f>
        <v>['climax', 'delicious', '']</v>
      </c>
    </row>
    <row r="117" ht="15.75" customHeight="1">
      <c r="A117" s="1">
        <v>270.0</v>
      </c>
      <c r="B117" s="3" t="s">
        <v>117</v>
      </c>
      <c r="C117" s="3" t="str">
        <f>IFERROR(__xludf.DUMMYFUNCTION("GOOGLETRANSLATE(B117,""id"",""en"")"),"['Seris', 'ngakak', 'cuk', 'wkwkwkwkwkw']")</f>
        <v>['Seris', 'ngakak', 'cuk', 'wkwkwkwkwkw']</v>
      </c>
    </row>
    <row r="118" ht="15.75" customHeight="1">
      <c r="A118" s="1">
        <v>271.0</v>
      </c>
      <c r="B118" s="3" t="s">
        <v>118</v>
      </c>
      <c r="C118" s="3" t="str">
        <f>IFERROR(__xludf.DUMMYFUNCTION("GOOGLETRANSLATE(B118,""id"",""en"")"),"['', 'see', 'tretan', 'click']")</f>
        <v>['', 'see', 'tretan', 'click']</v>
      </c>
    </row>
    <row r="119" ht="15.75" customHeight="1">
      <c r="A119" s="1">
        <v>272.0</v>
      </c>
      <c r="B119" s="3" t="s">
        <v>119</v>
      </c>
      <c r="C119" s="3" t="str">
        <f>IFERROR(__xludf.DUMMYFUNCTION("GOOGLETRANSLATE(B119,""id"",""en"")"),"['Pizza', 'yellow', 'that's', 'love', 'jam', 'pineapple', '']")</f>
        <v>['Pizza', 'yellow', 'that's', 'love', 'jam', 'pineapple', '']</v>
      </c>
    </row>
    <row r="120" ht="15.75" customHeight="1">
      <c r="A120" s="1">
        <v>273.0</v>
      </c>
      <c r="B120" s="3" t="s">
        <v>120</v>
      </c>
      <c r="C120" s="3" t="str">
        <f>IFERROR(__xludf.DUMMYFUNCTION("GOOGLETRANSLATE(B120,""id"",""en"")"),"['Indihome', 'Cool', 'Strategy', 'Mantullll']")</f>
        <v>['Indihome', 'Cool', 'Strategy', 'Mantullll']</v>
      </c>
    </row>
    <row r="121" ht="15.75" customHeight="1">
      <c r="A121" s="1">
        <v>274.0</v>
      </c>
      <c r="B121" s="3" t="s">
        <v>121</v>
      </c>
      <c r="C121" s="3" t="str">
        <f>IFERROR(__xludf.DUMMYFUNCTION("GOOGLETRANSLATE(B121,""id"",""en"")"),"['Name', 'Indihome', 'Put', 'Video', 'People', '']")</f>
        <v>['Name', 'Indihome', 'Put', 'Video', 'People', '']</v>
      </c>
    </row>
    <row r="122" ht="15.75" customHeight="1">
      <c r="A122" s="1">
        <v>275.0</v>
      </c>
      <c r="B122" s="3" t="s">
        <v>122</v>
      </c>
      <c r="C122" s="3" t="str">
        <f>IFERROR(__xludf.DUMMYFUNCTION("GOOGLETRANSLATE(B122,""id"",""en"")"),"['hilarious', 'wkwkwkwkwk', '']")</f>
        <v>['hilarious', 'wkwkwkwkwk', '']</v>
      </c>
    </row>
    <row r="123" ht="15.75" customHeight="1">
      <c r="A123" s="1">
        <v>276.0</v>
      </c>
      <c r="B123" s="3" t="s">
        <v>123</v>
      </c>
      <c r="C123" s="3" t="str">
        <f>IFERROR(__xludf.DUMMYFUNCTION("GOOGLETRANSLATE(B123,""id"",""en"")"),"['Duration', 'Addin', 'Min']")</f>
        <v>['Duration', 'Addin', 'Min']</v>
      </c>
    </row>
    <row r="124" ht="15.75" customHeight="1">
      <c r="A124" s="1">
        <v>277.0</v>
      </c>
      <c r="B124" s="3" t="s">
        <v>124</v>
      </c>
      <c r="C124" s="3" t="str">
        <f>IFERROR(__xludf.DUMMYFUNCTION("GOOGLETRANSLATE(B124,""id"",""en"")"),"['Telkom', 'Indihome', 'Series', 'hundred', 'episode', 'Cinta', 'Fitri']")</f>
        <v>['Telkom', 'Indihome', 'Series', 'hundred', 'episode', 'Cinta', 'Fitri']</v>
      </c>
    </row>
    <row r="125" ht="15.75" customHeight="1">
      <c r="A125" s="1">
        <v>278.0</v>
      </c>
      <c r="B125" s="3" t="s">
        <v>125</v>
      </c>
      <c r="C125" s="3" t="str">
        <f>IFERROR(__xludf.DUMMYFUNCTION("GOOGLETRANSLATE(B125,""id"",""en"")"),"['Image', 'Indihome', 'rates', 'serious', 'net', 'comedy', '']")</f>
        <v>['Image', 'Indihome', 'rates', 'serious', 'net', 'comedy', '']</v>
      </c>
    </row>
    <row r="126" ht="15.75" customHeight="1">
      <c r="A126" s="1">
        <v>279.0</v>
      </c>
      <c r="B126" s="3" t="s">
        <v>126</v>
      </c>
      <c r="C126" s="3" t="str">
        <f>IFERROR(__xludf.DUMMYFUNCTION("GOOGLETRANSLATE(B126,""id"",""en"")"),"['Indihome', 'Smart', 'Select', 'Per', 'Signan', 'Sang', 'Gather', 'Mutant', 'Dustin', 'The', 'King', 'Logic']")</f>
        <v>['Indihome', 'Smart', 'Select', 'Per', 'Signan', 'Sang', 'Gather', 'Mutant', 'Dustin', 'The', 'King', 'Logic']</v>
      </c>
    </row>
    <row r="127" ht="15.75" customHeight="1">
      <c r="A127" s="1">
        <v>280.0</v>
      </c>
      <c r="B127" s="3" t="s">
        <v>127</v>
      </c>
      <c r="C127" s="3" t="str">
        <f>IFERROR(__xludf.DUMMYFUNCTION("GOOGLETRANSLATE(B127,""id"",""en"")"),"['Technicians', 'COK', 'Muslim', 'Indihome', 'Material', 'Sarcasses', 'Roasting', 'Chaakksss']")</f>
        <v>['Technicians', 'COK', 'Muslim', 'Indihome', 'Material', 'Sarcasses', 'Roasting', 'Chaakksss']</v>
      </c>
    </row>
    <row r="128" ht="15.75" customHeight="1">
      <c r="A128" s="1">
        <v>281.0</v>
      </c>
      <c r="B128" s="3" t="s">
        <v>128</v>
      </c>
      <c r="C128" s="3" t="str">
        <f>IFERROR(__xludf.DUMMYFUNCTION("GOOGLETRANSLATE(B128,""id"",""en"")"),"['Character', 'Unlock', '']")</f>
        <v>['Character', 'Unlock', '']</v>
      </c>
    </row>
    <row r="129" ht="15.75" customHeight="1">
      <c r="A129" s="1">
        <v>282.0</v>
      </c>
      <c r="B129" s="3" t="s">
        <v>129</v>
      </c>
      <c r="C129" s="3" t="str">
        <f>IFERROR(__xludf.DUMMYFUNCTION("GOOGLETRANSLATE(B129,""id"",""en"")"),"['gpp', 'deh', 'indihome', 'home', 'me', 'lot', 'really', 'lots',' episode ',' series', 'me', 'ngayaan', ' Lot ',' Indihome ',' right ',' see ',' video ',' ']")</f>
        <v>['gpp', 'deh', 'indihome', 'home', 'me', 'lot', 'really', 'lots',' episode ',' series', 'me', 'ngayaan', ' Lot ',' Indihome ',' right ',' see ',' video ',' ']</v>
      </c>
    </row>
    <row r="130" ht="15.75" customHeight="1">
      <c r="A130" s="1">
        <v>283.0</v>
      </c>
      <c r="B130" s="3" t="s">
        <v>130</v>
      </c>
      <c r="C130" s="3" t="str">
        <f>IFERROR(__xludf.DUMMYFUNCTION("GOOGLETRANSLATE(B130,""id"",""en"")"),"['difficult', 'work', 'together', 'Solas', 'cable']")</f>
        <v>['difficult', 'work', 'together', 'Solas', 'cable']</v>
      </c>
    </row>
    <row r="131" ht="15.75" customHeight="1">
      <c r="A131" s="1">
        <v>284.0</v>
      </c>
      <c r="B131" s="3" t="s">
        <v>131</v>
      </c>
      <c r="C131" s="3" t="str">
        <f>IFERROR(__xludf.DUMMYFUNCTION("GOOGLETRANSLATE(B131,""id"",""en"")"),"['Restless', 'Technicians', 'Indihome', 'Restless', 'Customer', 'So', 'sketch', 'comedy', 'kereen']")</f>
        <v>['Restless', 'Technicians', 'Indihome', 'Restless', 'Customer', 'So', 'sketch', 'comedy', 'kereen']</v>
      </c>
    </row>
    <row r="132" ht="15.75" customHeight="1">
      <c r="A132" s="1">
        <v>285.0</v>
      </c>
      <c r="B132" s="3" t="s">
        <v>132</v>
      </c>
      <c r="C132" s="3" t="str">
        <f>IFERROR(__xludf.DUMMYFUNCTION("GOOGLETRANSLATE(B132,""id"",""en"")"),"['wkwkw', 'kocaak', 'mantep', 'strategy', 'indihome', 'skaligus', 'educational', 'subsludded', 'content', 'like', 'continuedunn']")</f>
        <v>['wkwkw', 'kocaak', 'mantep', 'strategy', 'indihome', 'skaligus', 'educational', 'subsludded', 'content', 'like', 'continuedunn']</v>
      </c>
    </row>
    <row r="133" ht="15.75" customHeight="1">
      <c r="A133" s="1">
        <v>286.0</v>
      </c>
      <c r="B133" s="3" t="s">
        <v>133</v>
      </c>
      <c r="C133" s="3" t="str">
        <f>IFERROR(__xludf.DUMMYFUNCTION("GOOGLETRANSLATE(B133,""id"",""en"")"),"['Thank you', 'Editor', 'Indihome', 'Karna', 'Put', 'Laughtrack', 'SFX', 'hilarious', 'serial', ""]")</f>
        <v>['Thank you', 'Editor', 'Indihome', 'Karna', 'Put', 'Laughtrack', 'SFX', 'hilarious', 'serial', "]</v>
      </c>
    </row>
    <row r="134" ht="15.75" customHeight="1">
      <c r="A134" s="1">
        <v>307.0</v>
      </c>
      <c r="B134" s="3" t="s">
        <v>134</v>
      </c>
      <c r="C134" s="3" t="str">
        <f>IFERROR(__xludf.DUMMYFUNCTION("GOOGLETRANSLATE(B134,""id"",""en"")"),"['knot', 'can']")</f>
        <v>['knot', 'can']</v>
      </c>
    </row>
    <row r="135" ht="15.75" customHeight="1">
      <c r="A135" s="1">
        <v>310.0</v>
      </c>
      <c r="B135" s="3" t="s">
        <v>135</v>
      </c>
      <c r="C135" s="3" t="str">
        <f>IFERROR(__xludf.DUMMYFUNCTION("GOOGLETRANSLATE(B135,""id"",""en"")"),"['broken', 'emang', 'dustin', 'wkwkkw', 'wrong', 'indihome', 'content', 'kek', 'gin', ""]")</f>
        <v>['broken', 'emang', 'dustin', 'wkwkkw', 'wrong', 'indihome', 'content', 'kek', 'gin', "]</v>
      </c>
    </row>
    <row r="136" ht="15.75" customHeight="1">
      <c r="A136" s="1">
        <v>311.0</v>
      </c>
      <c r="B136" s="3" t="s">
        <v>136</v>
      </c>
      <c r="C136" s="3" t="str">
        <f>IFERROR(__xludf.DUMMYFUNCTION("GOOGLETRANSLATE(B136,""id"",""en"")"),"['Bring', 'Funny', 'Mas', 'Madura', ""]")</f>
        <v>['Bring', 'Funny', 'Mas', 'Madura', "]</v>
      </c>
    </row>
    <row r="137" ht="15.75" customHeight="1">
      <c r="A137" s="1">
        <v>312.0</v>
      </c>
      <c r="B137" s="3" t="s">
        <v>137</v>
      </c>
      <c r="C137" s="3" t="str">
        <f>IFERROR(__xludf.DUMMYFUNCTION("GOOGLETRANSLATE(B137,""id"",""en"")"),"['episode', 'pkok', '']")</f>
        <v>['episode', 'pkok', '']</v>
      </c>
    </row>
    <row r="138" ht="15.75" customHeight="1">
      <c r="A138" s="1">
        <v>313.0</v>
      </c>
      <c r="B138" s="3" t="s">
        <v>138</v>
      </c>
      <c r="C138" s="3" t="str">
        <f>IFERROR(__xludf.DUMMYFUNCTION("GOOGLETRANSLATE(B138,""id"",""en"")"),"['Indihome', 'Smart', 'Select', 'Per', 'Watch', 'Sethan', 'Muslim', '']")</f>
        <v>['Indihome', 'Smart', 'Select', 'Per', 'Watch', 'Sethan', 'Muslim', '']</v>
      </c>
    </row>
    <row r="139" ht="15.75" customHeight="1">
      <c r="A139" s="1">
        <v>314.0</v>
      </c>
      <c r="B139" s="3" t="s">
        <v>139</v>
      </c>
      <c r="C139" s="3" t="str">
        <f>IFERROR(__xludf.DUMMYFUNCTION("GOOGLETRANSLATE(B139,""id"",""en"")"),"['no', 'people', 'angry', 'angry', 'sosmed', 'nets', 'lot', 'tretan', 'Muslim', '']")</f>
        <v>['no', 'people', 'angry', 'angry', 'sosmed', 'nets', 'lot', 'tretan', 'Muslim', '']</v>
      </c>
    </row>
    <row r="140" ht="15.75" customHeight="1">
      <c r="A140" s="1">
        <v>315.0</v>
      </c>
      <c r="B140" s="3" t="s">
        <v>140</v>
      </c>
      <c r="C140" s="3" t="str">
        <f>IFERROR(__xludf.DUMMYFUNCTION("GOOGLETRANSLATE(B140,""id"",""en"")"),"['wkwkwk', 'gokil', 'severe', '']")</f>
        <v>['wkwkwk', 'gokil', 'severe', '']</v>
      </c>
    </row>
    <row r="141" ht="15.75" customHeight="1">
      <c r="A141" s="1">
        <v>318.0</v>
      </c>
      <c r="B141" s="3" t="s">
        <v>141</v>
      </c>
      <c r="C141" s="3" t="str">
        <f>IFERROR(__xludf.DUMMYFUNCTION("GOOGLETRANSLATE(B141,""id"",""en"")"),"['TUWAN', 'INDIHOME', 'Content', 'comedy', 'complained', 'Guna', 'Indihome', 'technicians', 'hilarious', 'gasih', 'wkw']")</f>
        <v>['TUWAN', 'INDIHOME', 'Content', 'comedy', 'complained', 'Guna', 'Indihome', 'technicians', 'hilarious', 'gasih', 'wkw']</v>
      </c>
    </row>
    <row r="142" ht="15.75" customHeight="1">
      <c r="A142" s="1">
        <v>319.0</v>
      </c>
      <c r="B142" s="3" t="s">
        <v>142</v>
      </c>
      <c r="C142" s="3" t="str">
        <f>IFERROR(__xludf.DUMMYFUNCTION("GOOGLETRANSLATE(B142,""id"",""en"")"),"['Naaaaaahhh', 'superior', 'indihome', 'service', 'number', 'good', 'waste', 'complain', 'adu', 'direct', 'responsive', 'light', ' Friendly ',' Direct ',' smooth ',' ']")</f>
        <v>['Naaaaaahhh', 'superior', 'indihome', 'service', 'number', 'good', 'waste', 'complain', 'adu', 'direct', 'responsive', 'light', ' Friendly ',' Direct ',' smooth ',' ']</v>
      </c>
    </row>
    <row r="143" ht="15.75" customHeight="1">
      <c r="A143" s="1">
        <v>320.0</v>
      </c>
      <c r="B143" s="3" t="s">
        <v>143</v>
      </c>
      <c r="C143" s="3" t="str">
        <f>IFERROR(__xludf.DUMMYFUNCTION("GOOGLETRANSLATE(B143,""id"",""en"")"),"['Glad', 'proud', 'partner', 'Mli', 'face', 'multivisian', 'YouTube', 'Indonesia']")</f>
        <v>['Glad', 'proud', 'partner', 'Mli', 'face', 'multivisian', 'YouTube', 'Indonesia']</v>
      </c>
    </row>
    <row r="144" ht="15.75" customHeight="1">
      <c r="A144" s="1">
        <v>321.0</v>
      </c>
      <c r="B144" s="3" t="s">
        <v>144</v>
      </c>
      <c r="C144" s="3" t="str">
        <f>IFERROR(__xludf.DUMMYFUNCTION("GOOGLETRANSLATE(B144,""id"",""en"")"),"['', 'Office', 'Spread', 'Hoax', 'Ngakak', 'Severe', 'Episode', 'Wait', ""]")</f>
        <v>['', 'Office', 'Spread', 'Hoax', 'Ngakak', 'Severe', 'Episode', 'Wait', "]</v>
      </c>
    </row>
    <row r="145" ht="15.75" customHeight="1">
      <c r="A145" s="1">
        <v>322.0</v>
      </c>
      <c r="B145" s="3" t="s">
        <v>145</v>
      </c>
      <c r="C145" s="3" t="str">
        <f>IFERROR(__xludf.DUMMYFUNCTION("GOOGLETRANSLATE(B145,""id"",""en"")"),"['Thank you', 'Indihome', 'Search', 'Recommendation', 'Video', 'Love', 'Indihome', '']")</f>
        <v>['Thank you', 'Indihome', 'Search', 'Recommendation', 'Video', 'Love', 'Indihome', '']</v>
      </c>
    </row>
    <row r="146" ht="15.75" customHeight="1">
      <c r="A146" s="1">
        <v>323.0</v>
      </c>
      <c r="B146" s="3" t="s">
        <v>146</v>
      </c>
      <c r="C146" s="3" t="str">
        <f>IFERROR(__xludf.DUMMYFUNCTION("GOOGLETRANSLATE(B146,""id"",""en"")"),"['hahaha', 'Entertaining', 'Siiiih', 'EP', 'Wait', 'yaa', 'EP', ""]")</f>
        <v>['hahaha', 'Entertaining', 'Siiiih', 'EP', 'Wait', 'yaa', 'EP', "]</v>
      </c>
    </row>
    <row r="147" ht="15.75" customHeight="1">
      <c r="A147" s="1">
        <v>324.0</v>
      </c>
      <c r="B147" s="3" t="s">
        <v>147</v>
      </c>
      <c r="C147" s="3" t="str">
        <f>IFERROR(__xludf.DUMMYFUNCTION("GOOGLETRANSLATE(B147,""id"",""en"")"),"['patient', 'See', 'EPS', '']")</f>
        <v>['patient', 'See', 'EPS', '']</v>
      </c>
    </row>
    <row r="148" ht="15.75" customHeight="1">
      <c r="A148" s="1">
        <v>325.0</v>
      </c>
      <c r="B148" s="3" t="s">
        <v>148</v>
      </c>
      <c r="C148" s="3" t="str">
        <f>IFERROR(__xludf.DUMMYFUNCTION("GOOGLETRANSLATE(B148,""id"",""en"")"),"['Cool', 'really', 'child', 'young', 'proud', 'nation', 'proud', 'customer', 'subscribe', 'satisfied', 'really']")</f>
        <v>['Cool', 'really', 'child', 'young', 'proud', 'nation', 'proud', 'customer', 'subscribe', 'satisfied', 'really']</v>
      </c>
    </row>
    <row r="149" ht="15.75" customHeight="1">
      <c r="A149" s="1">
        <v>326.0</v>
      </c>
      <c r="B149" s="3" t="s">
        <v>149</v>
      </c>
      <c r="C149" s="3" t="str">
        <f>IFERROR(__xludf.DUMMYFUNCTION("GOOGLETRANSLATE(B149,""id"",""en"")"),"['easy', 'easy', 'technicians', 'legendary', 'mas', 'agus', 'mas', 'beras']")</f>
        <v>['easy', 'easy', 'technicians', 'legendary', 'mas', 'agus', 'mas', 'beras']</v>
      </c>
    </row>
    <row r="150" ht="15.75" customHeight="1">
      <c r="A150" s="1">
        <v>327.0</v>
      </c>
      <c r="B150" s="3" t="s">
        <v>150</v>
      </c>
      <c r="C150" s="3" t="str">
        <f>IFERROR(__xludf.DUMMYFUNCTION("GOOGLETRANSLATE(B150,""id"",""en"")"),"['', 'technicians', 'Indihome', 'Story', 'Kek', 'That's', 'Relate', 'Cukk', '']")</f>
        <v>['', 'technicians', 'Indihome', 'Story', 'Kek', 'That's', 'Relate', 'Cukk', '']</v>
      </c>
    </row>
    <row r="151" ht="15.75" customHeight="1">
      <c r="A151" s="1">
        <v>328.0</v>
      </c>
      <c r="B151" s="3" t="s">
        <v>151</v>
      </c>
      <c r="C151" s="3" t="str">
        <f>IFERROR(__xludf.DUMMYFUNCTION("GOOGLETRANSLATE(B151,""id"",""en"")"),"['mantapppp', '']")</f>
        <v>['mantapppp', '']</v>
      </c>
    </row>
    <row r="152" ht="15.75" customHeight="1">
      <c r="A152" s="1">
        <v>330.0</v>
      </c>
      <c r="B152" s="3" t="s">
        <v>152</v>
      </c>
      <c r="C152" s="3" t="str">
        <f>IFERROR(__xludf.DUMMYFUNCTION("GOOGLETRANSLATE(B152,""id"",""en"")"),"['Content', 'series', 'min', 'hahaha', 'ngakak', 'favorite', 'Muslim', 'dustin', ""]")</f>
        <v>['Content', 'series', 'min', 'hahaha', 'ngakak', 'favorite', 'Muslim', 'dustin', "]</v>
      </c>
    </row>
    <row r="153" ht="15.75" customHeight="1">
      <c r="A153" s="1">
        <v>331.0</v>
      </c>
      <c r="B153" s="3" t="s">
        <v>153</v>
      </c>
      <c r="C153" s="3" t="str">
        <f>IFERROR(__xludf.DUMMYFUNCTION("GOOGLETRANSLATE(B153,""id"",""en"")"),"['Gara', 'Gara', 'Content', 'Indihome', 'Direct', 'Subscribe', 'Indihome', ""]")</f>
        <v>['Gara', 'Gara', 'Content', 'Indihome', 'Direct', 'Subscribe', 'Indihome', "]</v>
      </c>
    </row>
    <row r="154" ht="15.75" customHeight="1">
      <c r="A154" s="1">
        <v>332.0</v>
      </c>
      <c r="B154" s="3" t="s">
        <v>154</v>
      </c>
      <c r="C154" s="3" t="str">
        <f>IFERROR(__xludf.DUMMYFUNCTION("GOOGLETRANSLATE(B154,""id"",""en"")"),"['episode', 'Installation', 'Indhome', 'Space', 'Rehab', 'Uncle', 'Cok', ""]")</f>
        <v>['episode', 'Installation', 'Indhome', 'Space', 'Rehab', 'Uncle', 'Cok', "]</v>
      </c>
    </row>
    <row r="155" ht="15.75" customHeight="1">
      <c r="A155" s="1">
        <v>333.0</v>
      </c>
      <c r="B155" s="3" t="s">
        <v>155</v>
      </c>
      <c r="C155" s="3" t="str">
        <f>IFERROR(__xludf.DUMMYFUNCTION("GOOGLETRANSLATE(B155,""id"",""en"")"),"['Muslim', 'Dastin', 'Emang', 'Combination', 'Komika', 'Terbaek', 'Add', 'Uncle', 'Cok', 'Beuhhhhh', 'Funny', 'Medicine', ' ']")</f>
        <v>['Muslim', 'Dastin', 'Emang', 'Combination', 'Komika', 'Terbaek', 'Add', 'Uncle', 'Cok', 'Beuhhhhh', 'Funny', 'Medicine', ' ']</v>
      </c>
    </row>
    <row r="156" ht="15.75" customHeight="1">
      <c r="A156" s="1">
        <v>334.0</v>
      </c>
      <c r="B156" s="3" t="s">
        <v>156</v>
      </c>
      <c r="C156" s="3" t="str">
        <f>IFERROR(__xludf.DUMMYFUNCTION("GOOGLETRANSLATE(B156,""id"",""en"")"),"['Entertaining', 'Wait', 'episode', 'Invite', 'Deby', 'Ceper', 'Hahah']")</f>
        <v>['Entertaining', 'Wait', 'episode', 'Invite', 'Deby', 'Ceper', 'Hahah']</v>
      </c>
    </row>
    <row r="157" ht="15.75" customHeight="1">
      <c r="A157" s="1">
        <v>335.0</v>
      </c>
      <c r="B157" s="3" t="s">
        <v>157</v>
      </c>
      <c r="C157" s="3" t="str">
        <f>IFERROR(__xludf.DUMMYFUNCTION("GOOGLETRANSLATE(B157,""id"",""en"")"),"['Smart', 'Indihome', 'Collecting', 'Jadiin', 'Series', '']")</f>
        <v>['Smart', 'Indihome', 'Collecting', 'Jadiin', 'Series', '']</v>
      </c>
    </row>
    <row r="158" ht="15.75" customHeight="1">
      <c r="A158" s="1">
        <v>336.0</v>
      </c>
      <c r="B158" s="3" t="s">
        <v>158</v>
      </c>
      <c r="C158" s="3" t="str">
        <f>IFERROR(__xludf.DUMMYFUNCTION("GOOGLETRANSLATE(B158,""id"",""en"")"),"['Child', 'Series', 'Mantap', 'Uncle', 'Cok', 'Change', 'Season']")</f>
        <v>['Child', 'Series', 'Mantap', 'Uncle', 'Cok', 'Change', 'Season']</v>
      </c>
    </row>
    <row r="159" ht="15.75" customHeight="1">
      <c r="A159" s="1">
        <v>337.0</v>
      </c>
      <c r="B159" s="3" t="s">
        <v>159</v>
      </c>
      <c r="C159" s="3" t="str">
        <f>IFERROR(__xludf.DUMMYFUNCTION("GOOGLETRANSLATE(B159,""id"",""en"")"),"['Wrong', 'Example', 'Code', 'Conduct', '']")</f>
        <v>['Wrong', 'Example', 'Code', 'Conduct', '']</v>
      </c>
    </row>
    <row r="160" ht="15.75" customHeight="1">
      <c r="A160" s="1">
        <v>338.0</v>
      </c>
      <c r="B160" s="3" t="s">
        <v>160</v>
      </c>
      <c r="C160" s="3" t="str">
        <f>IFERROR(__xludf.DUMMYFUNCTION("GOOGLETRANSLATE(B160,""id"",""en"")"),"['already', 'good', 'minimized', 'humority', 'script', '']")</f>
        <v>['already', 'good', 'minimized', 'humority', 'script', '']</v>
      </c>
    </row>
    <row r="161" ht="15.75" customHeight="1">
      <c r="A161" s="1">
        <v>339.0</v>
      </c>
      <c r="B161" s="3" t="s">
        <v>161</v>
      </c>
      <c r="C161" s="3" t="str">
        <f>IFERROR(__xludf.DUMMYFUNCTION("GOOGLETRANSLATE(B161,""id"",""en"")"),"['Natural', 'acting', 'father', 'son', ""]")</f>
        <v>['Natural', 'acting', 'father', 'son', "]</v>
      </c>
    </row>
    <row r="162" ht="15.75" customHeight="1">
      <c r="A162" s="1">
        <v>340.0</v>
      </c>
      <c r="B162" s="3" t="s">
        <v>162</v>
      </c>
      <c r="C162" s="3" t="str">
        <f>IFERROR(__xludf.DUMMYFUNCTION("GOOGLETRANSLATE(B162,""id"",""en"")"),"['Responsibilities',' Indihome ',' I ',' Capital ',' Watch Out ',' Next ',' Part ',' I ',' Disconnect ',' Net ',' Luu ',' Kos', ' Kosan ',' ']")</f>
        <v>['Responsibilities',' Indihome ',' I ',' Capital ',' Watch Out ',' Next ',' Part ',' I ',' Disconnect ',' Net ',' Luu ',' Kos', ' Kosan ',' ']</v>
      </c>
    </row>
    <row r="163" ht="15.75" customHeight="1">
      <c r="A163" s="1">
        <v>341.0</v>
      </c>
      <c r="B163" s="3" t="s">
        <v>163</v>
      </c>
      <c r="C163" s="3" t="str">
        <f>IFERROR(__xludf.DUMMYFUNCTION("GOOGLETRANSLATE(B163,""id"",""en"")"),"['Mantappp', 'Indihome', 'no', 'Wrong', 'Choose', 'Talent', ""]")</f>
        <v>['Mantappp', 'Indihome', 'no', 'Wrong', 'Choose', 'Talent', "]</v>
      </c>
    </row>
    <row r="164" ht="15.75" customHeight="1">
      <c r="A164" s="1">
        <v>342.0</v>
      </c>
      <c r="B164" s="3" t="s">
        <v>164</v>
      </c>
      <c r="C164" s="3" t="str">
        <f>IFERROR(__xludf.DUMMYFUNCTION("GOOGLETRANSLATE(B164,""id"",""en"")"),"['Yesterday', 'epep', 'srkarang', 'indihome', 'hmmm', 'multi', 'talent', 'mas', 'mas', 'madura']")</f>
        <v>['Yesterday', 'epep', 'srkarang', 'indihome', 'hmmm', 'multi', 'talent', 'mas', 'mas', 'madura']</v>
      </c>
    </row>
    <row r="165" ht="15.75" customHeight="1">
      <c r="A165" s="1">
        <v>343.0</v>
      </c>
      <c r="B165" s="3" t="s">
        <v>165</v>
      </c>
      <c r="C165" s="3" t="str">
        <f>IFERROR(__xludf.DUMMYFUNCTION("GOOGLETRANSLATE(B165,""id"",""en"")"),"['Crazy', 'Dustin', 'Cakep', 'Acting', 'Euy', '']")</f>
        <v>['Crazy', 'Dustin', 'Cakep', 'Acting', 'Euy', '']</v>
      </c>
    </row>
    <row r="166" ht="15.75" customHeight="1">
      <c r="A166" s="1">
        <v>344.0</v>
      </c>
      <c r="B166" s="3" t="s">
        <v>166</v>
      </c>
      <c r="C166" s="3" t="str">
        <f>IFERROR(__xludf.DUMMYFUNCTION("GOOGLETRANSLATE(B166,""id"",""en"")"),"['Education', 'Balut', 'Comedy', 'Goks', '']")</f>
        <v>['Education', 'Balut', 'Comedy', 'Goks', '']</v>
      </c>
    </row>
    <row r="167" ht="15.75" customHeight="1">
      <c r="A167" s="1">
        <v>345.0</v>
      </c>
      <c r="B167" s="3" t="s">
        <v>167</v>
      </c>
      <c r="C167" s="3" t="str">
        <f>IFERROR(__xludf.DUMMYFUNCTION("GOOGLETRANSLATE(B167,""id"",""en"")"),"['technicians', 'stealth', 'beans', 'ijo', 'bapack', 'bapack', 'madura', 'signal', 'indihome', 'kiss']")</f>
        <v>['technicians', 'stealth', 'beans', 'ijo', 'bapack', 'bapack', 'madura', 'signal', 'indihome', 'kiss']</v>
      </c>
    </row>
    <row r="168" ht="15.75" customHeight="1">
      <c r="A168" s="1">
        <v>346.0</v>
      </c>
      <c r="B168" s="3" t="s">
        <v>168</v>
      </c>
      <c r="C168" s="3" t="str">
        <f>IFERROR(__xludf.DUMMYFUNCTION("GOOGLETRANSLATE(B168,""id"",""en"")"),"['Series', 'Sales', 'Education', 'System', 'Postpaid', 'ABODEMEN', '']")</f>
        <v>['Series', 'Sales', 'Education', 'System', 'Postpaid', 'ABODEMEN', '']</v>
      </c>
    </row>
    <row r="169" ht="15.75" customHeight="1">
      <c r="A169" s="1">
        <v>347.0</v>
      </c>
      <c r="B169" s="3" t="s">
        <v>169</v>
      </c>
      <c r="C169" s="3" t="str">
        <f>IFERROR(__xludf.DUMMYFUNCTION("GOOGLETRANSLATE(B169,""id"",""en"")"),"['episode', '']")</f>
        <v>['episode', '']</v>
      </c>
    </row>
    <row r="170" ht="15.75" customHeight="1">
      <c r="A170" s="1">
        <v>349.0</v>
      </c>
      <c r="B170" s="3" t="s">
        <v>170</v>
      </c>
      <c r="C170" s="3" t="str">
        <f>IFERROR(__xludf.DUMMYFUNCTION("GOOGLETRANSLATE(B170,""id"",""en"")"),"['Office', 'Indihome', 'weve', 'already', 'Posted', 'Ormas', ""]")</f>
        <v>['Office', 'Indihome', 'weve', 'already', 'Posted', 'Ormas', "]</v>
      </c>
    </row>
    <row r="171" ht="15.75" customHeight="1">
      <c r="A171" s="1">
        <v>350.0</v>
      </c>
      <c r="B171" s="3" t="s">
        <v>171</v>
      </c>
      <c r="C171" s="3" t="str">
        <f>IFERROR(__xludf.DUMMYFUNCTION("GOOGLETRANSLATE(B171,""id"",""en"")"),"['Ngakak', 'really', 'Dustin', 'Benerin', 'WiFi', 'Nerawang', 'Jin', ""]")</f>
        <v>['Ngakak', 'really', 'Dustin', 'Benerin', 'WiFi', 'Nerawang', 'Jin', "]</v>
      </c>
    </row>
    <row r="172" ht="15.75" customHeight="1">
      <c r="A172" s="1">
        <v>351.0</v>
      </c>
      <c r="B172" s="3" t="s">
        <v>172</v>
      </c>
      <c r="C172" s="3" t="str">
        <f>IFERROR(__xludf.DUMMYFUNCTION("GOOGLETRANSLATE(B172,""id"",""en"")"),"['Lord', 'Dustin', 'hilarious', 'severe', 'Wait', 'episode', 'hahaha']")</f>
        <v>['Lord', 'Dustin', 'hilarious', 'severe', 'Wait', 'episode', 'hahaha']</v>
      </c>
    </row>
    <row r="173" ht="15.75" customHeight="1">
      <c r="A173" s="1">
        <v>352.0</v>
      </c>
      <c r="B173" s="3" t="s">
        <v>173</v>
      </c>
      <c r="C173" s="3" t="str">
        <f>IFERROR(__xludf.DUMMYFUNCTION("GOOGLETRANSLATE(B173,""id"",""en"")"),"['knot', 'technicians', 'fast', 'upload', 'twitter', 'viral', 'hand', 'hahaha', ""]")</f>
        <v>['knot', 'technicians', 'fast', 'upload', 'twitter', 'viral', 'hand', 'hahaha', "]</v>
      </c>
    </row>
    <row r="174" ht="15.75" customHeight="1">
      <c r="A174" s="1">
        <v>353.0</v>
      </c>
      <c r="B174" s="3" t="s">
        <v>174</v>
      </c>
      <c r="C174" s="3" t="str">
        <f>IFERROR(__xludf.DUMMYFUNCTION("GOOGLETRANSLATE(B174,""id"",""en"")"),"['Safety', 'Jaya', 'Technician', 'Indihome', 'Indonesia', 'Greetings', 'Technicians', 'Kalbar', ""]")</f>
        <v>['Safety', 'Jaya', 'Technician', 'Indihome', 'Indonesia', 'Greetings', 'Technicians', 'Kalbar', "]</v>
      </c>
    </row>
    <row r="175" ht="15.75" customHeight="1">
      <c r="A175" s="1">
        <v>354.0</v>
      </c>
      <c r="B175" s="3" t="s">
        <v>175</v>
      </c>
      <c r="C175" s="3" t="str">
        <f>IFERROR(__xludf.DUMMYFUNCTION("GOOGLETRANSLATE(B175,""id"",""en"")"),"['Steady', 'Soul', 'Series', 'Suitable', 'Real']")</f>
        <v>['Steady', 'Soul', 'Series', 'Suitable', 'Real']</v>
      </c>
    </row>
    <row r="176" ht="15.75" customHeight="1">
      <c r="A176" s="1">
        <v>355.0</v>
      </c>
      <c r="B176" s="3" t="s">
        <v>176</v>
      </c>
      <c r="C176" s="3" t="str">
        <f>IFERROR(__xludf.DUMMYFUNCTION("GOOGLETRANSLATE(B176,""id"",""en"")"),"['Anjir', 'Sethan', 'Dustin', 'Cikuakzzsss', 'Mantap', 'Indihome', 'Content', 'Nya', 'GGWP', ""]")</f>
        <v>['Anjir', 'Sethan', 'Dustin', 'Cikuakzzsss', 'Mantap', 'Indihome', 'Content', 'Nya', 'GGWP', "]</v>
      </c>
    </row>
    <row r="177" ht="15.75" customHeight="1">
      <c r="A177" s="1">
        <v>356.0</v>
      </c>
      <c r="B177" s="3" t="s">
        <v>177</v>
      </c>
      <c r="C177" s="3" t="str">
        <f>IFERROR(__xludf.DUMMYFUNCTION("GOOGLETRANSLATE(B177,""id"",""en"")"),"['episode', 'patient', 'see', 'mas', 'mas', 'technician', 'indihome']")</f>
        <v>['episode', 'patient', 'see', 'mas', 'mas', 'technician', 'indihome']</v>
      </c>
    </row>
    <row r="178" ht="15.75" customHeight="1">
      <c r="A178" s="1">
        <v>357.0</v>
      </c>
      <c r="B178" s="3" t="s">
        <v>178</v>
      </c>
      <c r="C178" s="3" t="str">
        <f>IFERROR(__xludf.DUMMYFUNCTION("GOOGLETRANSLATE(B178,""id"",""en"")"),"['wkwkwkw', 'Related', 'subscribe', 'gin', 'wait', 'eps', '']")</f>
        <v>['wkwkwkw', 'Related', 'subscribe', 'gin', 'wait', 'eps', '']</v>
      </c>
    </row>
    <row r="179" ht="15.75" customHeight="1">
      <c r="A179" s="1">
        <v>358.0</v>
      </c>
      <c r="B179" s="3" t="s">
        <v>179</v>
      </c>
      <c r="C179" s="3" t="str">
        <f>IFERROR(__xludf.DUMMYFUNCTION("GOOGLETRANSLATE(B179,""id"",""en"")"),"['weve', 'Bener', 'representative', 'service', 'Indihome', 'solution', 'no', ""]")</f>
        <v>['weve', 'Bener', 'representative', 'service', 'Indihome', 'solution', 'no', "]</v>
      </c>
    </row>
    <row r="180" ht="15.75" customHeight="1">
      <c r="A180" s="1">
        <v>359.0</v>
      </c>
      <c r="B180" s="3" t="s">
        <v>180</v>
      </c>
      <c r="C180" s="3" t="str">
        <f>IFERROR(__xludf.DUMMYFUNCTION("GOOGLETRANSLATE(B180,""id"",""en"")"),"['hot', 'hot', 'rain', 'rain', 'complained', 'Kisah', 'technician', 'Idi', 'spacious',' subscribe ',' indihome ',' love ',' ']")</f>
        <v>['hot', 'hot', 'rain', 'rain', 'complained', 'Kisah', 'technician', 'Idi', 'spacious',' subscribe ',' indihome ',' love ',' ']</v>
      </c>
    </row>
    <row r="181" ht="15.75" customHeight="1">
      <c r="A181" s="1">
        <v>360.0</v>
      </c>
      <c r="B181" s="3" t="s">
        <v>181</v>
      </c>
      <c r="C181" s="3" t="str">
        <f>IFERROR(__xludf.DUMMYFUNCTION("GOOGLETRANSLATE(B181,""id"",""en"")"),"['Part', 'Min', '']")</f>
        <v>['Part', 'Min', '']</v>
      </c>
    </row>
    <row r="182" ht="15.75" customHeight="1">
      <c r="A182" s="1">
        <v>361.0</v>
      </c>
      <c r="B182" s="3" t="s">
        <v>182</v>
      </c>
      <c r="C182" s="3" t="str">
        <f>IFERROR(__xludf.DUMMYFUNCTION("GOOGLETRANSLATE(B182,""id"",""en"")"),"['Hahah', 'Ngakak', 'Sihh', 'Wait', 'EPS', '']")</f>
        <v>['Hahah', 'Ngakak', 'Sihh', 'Wait', 'EPS', '']</v>
      </c>
    </row>
    <row r="183" ht="15.75" customHeight="1">
      <c r="A183" s="1">
        <v>362.0</v>
      </c>
      <c r="B183" s="3" t="s">
        <v>183</v>
      </c>
      <c r="C183" s="3" t="str">
        <f>IFERROR(__xludf.DUMMYFUNCTION("GOOGLETRANSLATE(B183,""id"",""en"")"),"['Dead', 'Wood', 'People', 'Funny', 'Listen', 'Enemies', 'Community', 'Ngekek', 'Liat', ""]")</f>
        <v>['Dead', 'Wood', 'People', 'Funny', 'Listen', 'Enemies', 'Community', 'Ngekek', 'Liat', "]</v>
      </c>
    </row>
    <row r="184" ht="15.75" customHeight="1">
      <c r="A184" s="1">
        <v>363.0</v>
      </c>
      <c r="B184" s="3" t="s">
        <v>184</v>
      </c>
      <c r="C184" s="3" t="str">
        <f>IFERROR(__xludf.DUMMYFUNCTION("GOOGLETRANSLATE(B184,""id"",""en"")"),"['oath', 'laugh', 'Mulu', 'Wait', 'post', 'episode']")</f>
        <v>['oath', 'laugh', 'Mulu', 'Wait', 'post', 'episode']</v>
      </c>
    </row>
    <row r="185" ht="15.75" customHeight="1">
      <c r="A185" s="1">
        <v>364.0</v>
      </c>
      <c r="B185" s="3" t="s">
        <v>185</v>
      </c>
      <c r="C185" s="3" t="str">
        <f>IFERROR(__xludf.DUMMYFUNCTION("GOOGLETRANSLATE(B185,""id"",""en"")"),"['Indihome', 'Take', 'Disconnect', 'People', 'Gajelas', ""]")</f>
        <v>['Indihome', 'Take', 'Disconnect', 'People', 'Gajelas', "]</v>
      </c>
    </row>
    <row r="186" ht="15.75" customHeight="1">
      <c r="A186" s="1">
        <v>367.0</v>
      </c>
      <c r="B186" s="3" t="s">
        <v>186</v>
      </c>
      <c r="C186" s="3" t="str">
        <f>IFERROR(__xludf.DUMMYFUNCTION("GOOGLETRANSLATE(B186,""id"",""en"")"),"['Content', 'funny', 'watch', 'indihome', '']")</f>
        <v>['Content', 'funny', 'watch', 'indihome', '']</v>
      </c>
    </row>
    <row r="187" ht="15.75" customHeight="1">
      <c r="A187" s="1">
        <v>368.0</v>
      </c>
      <c r="B187" s="3" t="s">
        <v>187</v>
      </c>
      <c r="C187" s="3" t="str">
        <f>IFERROR(__xludf.DUMMYFUNCTION("GOOGLETRANSLATE(B187,""id"",""en"")"),"['Silent', 'just', 'COK', 'motion', 'technician']")</f>
        <v>['Silent', 'just', 'COK', 'motion', 'technician']</v>
      </c>
    </row>
    <row r="188" ht="15.75" customHeight="1">
      <c r="A188" s="1">
        <v>369.0</v>
      </c>
      <c r="B188" s="3" t="s">
        <v>188</v>
      </c>
      <c r="C188" s="3" t="str">
        <f>IFERROR(__xludf.DUMMYFUNCTION("GOOGLETRANSLATE(B188,""id"",""en"")"),"['Lord', 'Dustin', 'hilarious', 'severe', 'hahahahah', 'oath', 'episode', 'ngakak', 'really', 'watch']")</f>
        <v>['Lord', 'Dustin', 'hilarious', 'severe', 'hahahahah', 'oath', 'episode', 'ngakak', 'really', 'watch']</v>
      </c>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2022-02-25T10:46:22Z</dcterms:created>
  <dc:creator>openpyxl</dc:creator>
</cp:coreProperties>
</file>