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iseZHp+BnZA7qpNqgfT1fzqUKw=="/>
    </ext>
  </extLst>
</workbook>
</file>

<file path=xl/sharedStrings.xml><?xml version="1.0" encoding="utf-8"?>
<sst xmlns="http://schemas.openxmlformats.org/spreadsheetml/2006/main" count="298" uniqueCount="288">
  <si>
    <t>Comments</t>
  </si>
  <si>
    <t>comment_english</t>
  </si>
  <si>
    <t>['mudah', 'mudah', 'series', 'saing', 'episode', 'sinetron', 'tukang', 'haji', 'bubur', '']</t>
  </si>
  <si>
    <t>['turah', 'turah', '']</t>
  </si>
  <si>
    <t>['ayo', 'indihome', 'usaha', 'sanggup', 'pikul', 'jokes', 'tepi', 'jurang', '']</t>
  </si>
  <si>
    <t>['tahu', '']</t>
  </si>
  <si>
    <t>['keren', 'tiga', 'mas', 'mas', 'madura', '']</t>
  </si>
  <si>
    <t>['nonton', 'episode', 'lgsg', 'nonstop', 'kualitas', 'buffer', 'terima', 'kasih', 'biznet', 'mudah', 'akses', 'hibur']</t>
  </si>
  <si>
    <t>['eps', 'sampe', 'nonton', '']</t>
  </si>
  <si>
    <t>['wifi', 'sampah', 'gaggunaaaaaaa']</t>
  </si>
  <si>
    <t>['biznet', 'mantap', 'udh', 'pakek', '']</t>
  </si>
  <si>
    <t>['wiuuu', 'wiuuu']</t>
  </si>
  <si>
    <t>['kalah', 'series', 'sanjung', 'cinta', 'fitri', 'sayang', 'termehek', 'mehek', 'episode', '']</t>
  </si>
  <si>
    <t>['indihome', 'gua', 'pakek', 'mail', 'game', 'ngelag', 'mohon', 'solusi', 'iya', '']</t>
  </si>
  <si>
    <t>['wifinya', 'lot']</t>
  </si>
  <si>
    <t>['jing', 'perbaikin', 'jaring', 'kontolllk']</t>
  </si>
  <si>
    <t>['sinyal', 'setabil', '']</t>
  </si>
  <si>
    <t>['indihome', 'ngelag', 'indihome', 'ngelag']</t>
  </si>
  <si>
    <t>['indihomo', 'ajg', '']</t>
  </si>
  <si>
    <t>['wifi', 'kntool']</t>
  </si>
  <si>
    <t>['indihome', 'kntoll']</t>
  </si>
  <si>
    <t>['gws', 'sinyalll']</t>
  </si>
  <si>
    <t>['pas', 'buka', 'web', 'err', 'ssl', 'protocol', '']</t>
  </si>
  <si>
    <t>['indihome', 'game', 'jaring', 'kek', 'mobil', 'mogok']</t>
  </si>
  <si>
    <t>['lag', 'lohhh', 'nihhh', 'mohon', 'baik', 'nyaaa']</t>
  </si>
  <si>
    <t>['', 'series', 'atur', 'internet', 'abisin', 'duit', 'series', 'indihome', 'taik']</t>
  </si>
  <si>
    <t>['ngelag', 'bettttttt', 'ajggg']</t>
  </si>
  <si>
    <t>['bang', 'indihome', 'ngelag', 'mulu', 'main', 'asli', 'maniac', 'ehh', 'wifi']</t>
  </si>
  <si>
    <t>['episode', 'donk']</t>
  </si>
  <si>
    <t>['lot', 'indihome']</t>
  </si>
  <si>
    <t>['ngasih', 'jaring', 'bagus', '']</t>
  </si>
  <si>
    <t>['hey', 'lanjut', 'series', 'saaaat']</t>
  </si>
  <si>
    <t>['moga', 'indihome', 'bangkrut', 'amin', '']</t>
  </si>
  <si>
    <t>['ngelag', 'mulu', 'saben', 'dasar', 'indigay']</t>
  </si>
  <si>
    <t>['nyesel', 'beli', 'wifi', 'sampah', 'mending', 'paket']</t>
  </si>
  <si>
    <t>['sinyal', 'nge', 'lag', '']</t>
  </si>
  <si>
    <t>['admin', 'indihome', 'tolong', 'wifi', 'baik', 'ngelag', 'hujan', 'karna', 'rumah', 'kalu', 'hujan', 'ngelag', 'hujan', 'hujan', 'wifi']</t>
  </si>
  <si>
    <t>['indihome', 'bekas', 'ngeleg', 'jing']</t>
  </si>
  <si>
    <t>['', 'sinyal', 'lag']</t>
  </si>
  <si>
    <t>['aplikasi', 'youtube', 'ilang', 'knapa', 'min', 'anak', 'nonton', 'youtube', '']</t>
  </si>
  <si>
    <t>['benerin', 'jaring', '']</t>
  </si>
  <si>
    <t>['', 'bener', 'dikit', 'udah', 'bayar', 'gapernah', 'bikin', 'puas', 'ama', 'koneksi']</t>
  </si>
  <si>
    <t>['woi', 'wifi']</t>
  </si>
  <si>
    <t>['tolong', 'bayar', 'indihome', 'cuman', 'ganggu', 'bayar', 'alfamart', 'ganggu', 'ovo', 'ganggu', 'bayar', 'putusin', 'internet', 'hadehhh']</t>
  </si>
  <si>
    <t>['leg', '']</t>
  </si>
  <si>
    <t>['turahhhhhh']</t>
  </si>
  <si>
    <t>['knp', 'lag', 'sen', 'mbps', 'dapet', 'mbps', 'penipuann', '']</t>
  </si>
  <si>
    <t>['tau', 'langgan', 'dateng', 'malam', 'malam', 'teknisi', 'jam', 'lembur', '']</t>
  </si>
  <si>
    <t>['jaring', 'ngelag', 'mana', '']</t>
  </si>
  <si>
    <t>['indihome', 'sinyal', 'lag', 'bangs', 'main', 'lag', '']</t>
  </si>
  <si>
    <t>['wifi', 'sampah', 'indickhome', 'ulang', 'wifi', 'sampah', 'indickhome', 'bodoh', 'kali', 'mati', 'wifi']</t>
  </si>
  <si>
    <t>['wifi', 'lag', 'udah']</t>
  </si>
  <si>
    <t>['makan', 'gaji', 'haram']</t>
  </si>
  <si>
    <t>['indihomo', 'indihomo']</t>
  </si>
  <si>
    <t>['asli', 'indihome', 'trouble', 'mulu', 'gatau', 'cepat', 'unduh', 'mb', 'mb', 'salah', 'dosa', 'bayar', 'gapernah', 'telat', 'njiirrrrrr', '']</t>
  </si>
  <si>
    <t>['mohon', 'maaf', 'ngelag', '']</t>
  </si>
  <si>
    <t>['bang', 'inihome', 'lag', '']</t>
  </si>
  <si>
    <t>['ngelag']</t>
  </si>
  <si>
    <t>['bagus', 'jaring', 'taik']</t>
  </si>
  <si>
    <t>['kesel', 'ping', 'indih', '']</t>
  </si>
  <si>
    <t>['hahahahahahahhaahhahahaha']</t>
  </si>
  <si>
    <t>['sosok', 'turah', 'hidup', 'nyata', '']</t>
  </si>
  <si>
    <t>['', 'judul']</t>
  </si>
  <si>
    <t>['what', 'the', 'fyck']</t>
  </si>
  <si>
    <t>['haruss', 'gas', 'trus', 'series', '']</t>
  </si>
  <si>
    <t>['webtoon', 'voice', 'indonesia']</t>
  </si>
  <si>
    <t>['banyak', 'nge', 'konten', 'indihome', 'ngelag', 'malem', 'ganggu', 'push', 'rank']</t>
  </si>
  <si>
    <t>['meme', 'edar', 'sosmed', '']</t>
  </si>
  <si>
    <t>['bukak', 'masker', 'biarpun', 'ekting', 'sesak', 'mkn', 'masker']</t>
  </si>
  <si>
    <t>['logat', 'bal', 'turah', 'gabisa', 'lepas', '']</t>
  </si>
  <si>
    <t>['wifi', 'sumpahhhh']</t>
  </si>
  <si>
    <t>['netizen', 'jaman', 'now', 'langsung', 'posting', 'hahaha', '']</t>
  </si>
  <si>
    <t>['bnyk', 'episode', 'smkin', 'cringe']</t>
  </si>
  <si>
    <t>['', 'batang', 'ngeleg', 'najis', 'bat']</t>
  </si>
  <si>
    <t>['wifi', 'lelet', 'see', 'indonesia']</t>
  </si>
  <si>
    <t>['rumah', 'ditempatin', 'turah', 'rumah', 'juta', 'sinetron', 'bjir', '']</t>
  </si>
  <si>
    <t>['', '']</t>
  </si>
  <si>
    <t>['indohome', 'tolong', 'wifi', 'los']</t>
  </si>
  <si>
    <t>['terus', 'series', 'min']</t>
  </si>
  <si>
    <t>['name', 'tag', 'keren', 'kaga', 'tulisanya', 'ish', 'vem', 'kopegtel', 'kayak', 'name', 'tag', 'organik', '']</t>
  </si>
  <si>
    <t>['indihome', 'lelet', 'indonesia']</t>
  </si>
  <si>
    <t>['astagaaa', 'turah']</t>
  </si>
  <si>
    <t>['wifi', 'sampah', 'banget', 'pensiun', '']</t>
  </si>
  <si>
    <t>['saran', 'kostumer', 'kristen']</t>
  </si>
  <si>
    <t>['eps', 'bahas', 'cloudflare']</t>
  </si>
  <si>
    <t>['turah', 'mngkin', 'pms', 'sensian', 'yeee', '']</t>
  </si>
  <si>
    <t>['tangan', 'woi', '']</t>
  </si>
  <si>
    <t>['saran', 'costumernya', 'gonta', 'ganti', 'kak', 'klw', 'pakturah', 'bosen', '']</t>
  </si>
  <si>
    <t>['adegan', 'dustin', 'manjat', 'menara', 'sutet', '']</t>
  </si>
  <si>
    <t>['', 'your', 'father', 'join', 'partai', '']</t>
  </si>
  <si>
    <t>['gimana', 'saran', 'kabel', 'luar', 'kena', 'benang', 'layang']</t>
  </si>
  <si>
    <t>['nonton', 'series', 'indihome', 'pakai', 'internet', 'indihome', 'moga', 'potong', 'biaya', 'langgan']</t>
  </si>
  <si>
    <t>['', 'butuh', 'sinyal', 'butuh', 'konten']</t>
  </si>
  <si>
    <t>['harga', 'jabat', 'sinyal', 'rakyat']</t>
  </si>
  <si>
    <t>['ikutin', 'habib', 'far', 'min']</t>
  </si>
  <si>
    <t>['', 'indihome', 'ngapa', 'kaga', 'dri', 'minggu', 'sampe', 'skrng', 'bayar', 'udh', 'sue']</t>
  </si>
  <si>
    <t>['turah', 'nadya', 'satu']</t>
  </si>
  <si>
    <t>['series']</t>
  </si>
  <si>
    <t>['rumah', 'gua', 'ngelag', 'gimana', 'indihome', 'gua', 'putusin', 'indihome', 'udah', 'lelet', 'bayar', 'gimana', '']</t>
  </si>
  <si>
    <t>['awokawokaowk', 'kuliah', 'uni', 'soviet', '']</t>
  </si>
  <si>
    <t>['emang', 'mantap', 'kualitas', 'jaring']</t>
  </si>
  <si>
    <t>['seru', 'euy', '']</t>
  </si>
  <si>
    <t>['gemes', 'turah', '']</t>
  </si>
  <si>
    <t>['diam', 'dagang', 'sarung']</t>
  </si>
  <si>
    <t>['indihome', 'panjang', 'episode', 'ngalahin', 'tukang', 'bubur', 'haji', 'iya', 'customernya', 'tambahin', 'turah', 'mulu', 'bosen']</t>
  </si>
  <si>
    <t>['next', 'part', 'edukasi', 'unspek', 'minn', 'karna', 'langgan', 'beda', 'beda', 'kadang', 'udh', 'datengin', 'rumah', 'udh', 'jelasin', 'unspek', 'langgan', 'paham', 'unspek', 'karna', 'min', 'langgan', 'bener', 'bener', 'percaya', 'paham', 'alhamdulillah', 'langgan', 'cek', 'dalam', 'rumahnyaa', 'kendala', 'rumah', 'teknisi', 'unspek', 'langgan', 'lapor', 'langgan', 'paham', 'unspek', 'moga', 'part', 'selanjutnyaa', 'edukasi', 'pelang', 'nonton', 'vidionya', 'mudah', 'teknisi', 'memngerjakan', 'lasi', 'unspek', 'tuntas', 'berkualitass', 'izin', 'masukanya', 'min']</t>
  </si>
  <si>
    <t>['rispo', 'ebel', 'donk']</t>
  </si>
  <si>
    <t>['hahaha', '']</t>
  </si>
  <si>
    <t>['min', 'fanspage', 'facebook', 'komentanya', 'tutup', '']</t>
  </si>
  <si>
    <t>['tolong', 'lepas', 'masker', 'gajelas', 'ngomong', '']</t>
  </si>
  <si>
    <t>['bagus', 'sinyal', 'indihome', 'taik']</t>
  </si>
  <si>
    <t>['konten', 'mencret', 'mencret', '']</t>
  </si>
  <si>
    <t>['keren', 'ngakak', 'banget', 'lord', 'dustin']</t>
  </si>
  <si>
    <t>['pngen', 'deh', 'rumah', 'masuk', 'lepas', 'sepatu', 'rumah', 'bersih']</t>
  </si>
  <si>
    <t>['monoton', '']</t>
  </si>
  <si>
    <t>['kirain', 'last', 'hope', 'kitchen', 'konten']</t>
  </si>
  <si>
    <t>['next', 'rigen', '']</t>
  </si>
  <si>
    <t>['jari', 'muslim', 'kek', 'gitu', '']</t>
  </si>
  <si>
    <t>['series', 'pindah', 'lokasi', 'pasang']</t>
  </si>
  <si>
    <t>['temu', 'janggal', '']</t>
  </si>
  <si>
    <t>['langgan', 'teknisi', 'indihome', 'laku', 'ciw', 'ciw']</t>
  </si>
  <si>
    <t>['indie', 'home']</t>
  </si>
  <si>
    <t>['mli', 'asik']</t>
  </si>
  <si>
    <t>['gimana', 'masker', 'sering', 'vaksin', 'tetrp', 'jaga', 'sehat']</t>
  </si>
  <si>
    <t>['yellow', 'flag', 'partai', 'watching', 'you', 'tretan']</t>
  </si>
  <si>
    <t>['yeeeaaahhh', 'akhirnyaa']</t>
  </si>
  <si>
    <t>['langgan', 'ngga', 'wkwkwkk']</t>
  </si>
  <si>
    <t>['indihome', 'konflik', 'servis', 'rumah', 'dukun', 'rumah', 'pelakor', 'orang', 'hadap', 'teknisi', 'cuman', 'orang', 'turah', 'tpi', 'chuaaaaakz']</t>
  </si>
  <si>
    <t>['jari', 'muslim', 'jari', 'hey']</t>
  </si>
  <si>
    <t>['indihomee', '']</t>
  </si>
  <si>
    <t>['gin', 'formola', 'khas', 'bang', 'tretan', 'wkwkwk']</t>
  </si>
  <si>
    <t>['nonton', 'program', 'indihome', 'ken', 'rebus', 'indomie']</t>
  </si>
  <si>
    <t>['gada', 'choki', 'gaseru']</t>
  </si>
  <si>
    <t>['', 'when', 'your', 'home', 'end', 'you', 'see', 'flag', 'your', 'home', 'and', 'your', 'father', 'join', 'partai', '']</t>
  </si>
  <si>
    <t>['sinetron', 'sinetron', 'chuakss', 'ketar', 'tir']</t>
  </si>
  <si>
    <t>['nonton', 'kali', 'teknisi', 'pakai', 'mop', 'motor', 'tulis', 'indihome', 'warnaa', 'merah', 'tugas', 'indihome', 'nyata', 'mitra', 'kerja', 'kontrak', '']</t>
  </si>
  <si>
    <t>['keren', 'banget']</t>
  </si>
  <si>
    <t>['tunggu', 'indiehome', 'libat', 'the', 'trio', 'perfect', 'protection', 'habib', 'far', 'pendeta', 'yerry', 'suhu', 'zhuang', 'xiu']</t>
  </si>
  <si>
    <t>['lanjut', 'the', 'series', '']</t>
  </si>
  <si>
    <t>['heyyy', 'masker', 'buka', 'makan', 'sattty']</t>
  </si>
  <si>
    <t>['', 'bapak', 'nyalon', '']</t>
  </si>
  <si>
    <t>['teknisi', 'dunia', 'nyata', 'masalah', 'cepat', 'direspon', 'hrs', 'ditlpn', 'kali', 'kali', 'sekaliny', 'respon', 'dtngnya', 'nunggu', 'hari']</t>
  </si>
  <si>
    <t>['kirain', 'ajak', 'konten', 'masak', 'kurma']</t>
  </si>
  <si>
    <t>['', 'imejin', 'wen', 'hom', 'yelow', 'fleg', 'yor', 'pader', 'join', 'partai', '']</t>
  </si>
  <si>
    <t>['teknisi', 'indihome', 'responya', 'cpet', 'wkwkwk']</t>
  </si>
  <si>
    <t>['wkwkkw']</t>
  </si>
  <si>
    <t>['tolong', 'mas', 'pras', 'mas', 'agus', 'viral', 'dimasukin', 'join', '']</t>
  </si>
  <si>
    <t>['mantap', 'smarfren', '']</t>
  </si>
  <si>
    <t>['andai', 'cewenya', 'arafah', 'gokil']</t>
  </si>
  <si>
    <t>['series', 'tunggu', 'tunggu']</t>
  </si>
  <si>
    <t>['durasi', 'menit', 'kek']</t>
  </si>
  <si>
    <t>['', 'why']</t>
  </si>
  <si>
    <t>['indihome', 'series', 'tuju', 'sarkasme', 'langgan', 'ajar']</t>
  </si>
  <si>
    <t>['coba', 'endorse', 'teh', 'pucuk', '']</t>
  </si>
  <si>
    <t>['lanjutt', 'keren']</t>
  </si>
  <si>
    <t>['your', 'father', 'join', 'partai', '']</t>
  </si>
  <si>
    <t>['tonton', 'langgan', 'indihome', 'tarik', 'provider', '']</t>
  </si>
  <si>
    <t>['tolong', 'rekrut', 'muhidin', 'tokoh', 'antagonis', 'series', '']</t>
  </si>
  <si>
    <t>['dapet', 'langgan', 'kaya', 'turah', '']</t>
  </si>
  <si>
    <t>['ayo', 'min', 'ampe', 'episode', 'one', 'piece']</t>
  </si>
  <si>
    <t>['clasico', '']</t>
  </si>
  <si>
    <t>['nonton', 'channel', 'pakek', 'indihome', 'suara', '']</t>
  </si>
  <si>
    <t>['yellow', 'flag', 'your', 'father', 'gabung', 'partai', 'chuakxxzzz']</t>
  </si>
  <si>
    <t>[]</t>
  </si>
  <si>
    <t>['channel', 'benci', 'ama', 'turah', '']</t>
  </si>
  <si>
    <t>['seruuu', 'film']</t>
  </si>
  <si>
    <t>['monoton', 'turah', 'kaya', 'langgan', 'cmn', 'ganti', 'ngeselin', 'turah']</t>
  </si>
  <si>
    <t>['']</t>
  </si>
  <si>
    <t>['nonton', 'episode', 'smpe', 'customer', 'kya', 'turah', 'beneran', '']</t>
  </si>
  <si>
    <t>['tumben', 'post', 'credit', 'scene']</t>
  </si>
  <si>
    <t>['dasar', 'turah', 'tukang', 'marah', '']</t>
  </si>
  <si>
    <t>['', 'muslim', 'kritik', 'sinetron', 'tukang', 'bubur', 'haji', 'main', 'kristen', 'adegan', 'beli', 'plastik', 'kokoh', 'kokoh', 'china', '']</t>
  </si>
  <si>
    <t>['selamat', 'hut', 'telkom', 'akses', '']</t>
  </si>
  <si>
    <t>['dustin', 'ana', 'kangkung', 'rawa']</t>
  </si>
  <si>
    <t>['nadia']</t>
  </si>
  <si>
    <t>['why', 'why', 'why', '']</t>
  </si>
  <si>
    <t>['mantap']</t>
  </si>
  <si>
    <t>['gass', 'teruss', 'indihome']</t>
  </si>
  <si>
    <t>['yellow', 'flags', 'father', 'join', 'partai']</t>
  </si>
  <si>
    <t>['tunggu', '']</t>
  </si>
  <si>
    <t>['absen', 'viewers', '']</t>
  </si>
  <si>
    <t>['broo']</t>
  </si>
  <si>
    <t>['ngakak', 'banget', 'bagus', 'apa', 'mli', 'udah', 'blacklist', 'chuaxck']</t>
  </si>
  <si>
    <t>['hhha', 'akhirnyaa', '']</t>
  </si>
  <si>
    <t>['gara', 'mreka', 'mampir', '']</t>
  </si>
  <si>
    <t>['waaaaw', 'episode', 'episode', 'kah', '']</t>
  </si>
  <si>
    <t>['lupa', 'nyala', 'notif']</t>
  </si>
  <si>
    <t>['bantu', '']</t>
  </si>
  <si>
    <t>['liga', 'mozambik', '']</t>
  </si>
  <si>
    <t>['mantap', 'tehknisi', 'indihome', 'bahagia', 'gaji', 'bulan', '']</t>
  </si>
  <si>
    <t>['sayang', 'dyah', '']</t>
  </si>
  <si>
    <t>['teknisi', 'nggak', 'salah', 'companynya', 'salah', 'hahaha']</t>
  </si>
  <si>
    <t>['indie', 'home', 'macet', 'karna', 'sinyanya', 'curi', 'orang', 'depan', 'management', 'system', 'routernya', 'mikrotik', 'adaptable', '']</t>
  </si>
  <si>
    <t>['liga', 'mozambik']</t>
  </si>
  <si>
    <t>['mbak', 'overacting', 'natural']</t>
  </si>
  <si>
    <t>['turah', 'kaya', 'rafi', 'ahmad', '']</t>
  </si>
  <si>
    <t>['ajik', 'turah', 'gek', 'nana', 'bli', 'bli', 'gang', 'poppies', 'lane', 'arak']</t>
  </si>
  <si>
    <t>['woi', 'lag']</t>
  </si>
  <si>
    <t>['lol']</t>
  </si>
  <si>
    <t>['sinyal', 'telek', 'infihome']</t>
  </si>
  <si>
    <t>['taik', 'cok', 'jaring', 'gua', 'kek', 'taik']</t>
  </si>
  <si>
    <t>['maju', 'trus', 'dustin', 'muslim', '']</t>
  </si>
  <si>
    <t>['indihome', 'bgsad']</t>
  </si>
  <si>
    <t>['indihome', 'stiap', 'malam', 'ngelag', 'lag', 'anjink']</t>
  </si>
  <si>
    <t>['indihome', 'kntool']</t>
  </si>
  <si>
    <t>['turah', 'tukang', 'marah']</t>
  </si>
  <si>
    <t>['turah', 'tukang', 'marah', '']</t>
  </si>
  <si>
    <t>['wkwkw', 'gin', 'lucu', 'yaaa']</t>
  </si>
  <si>
    <t>['yaaaaah', 'ngerti', 'turah', 'tukang', 'marah']</t>
  </si>
  <si>
    <t>['panjang', 'bagus', 'seriesnya']</t>
  </si>
  <si>
    <t>['akting', 'akting', 'whyyyyyyy']</t>
  </si>
  <si>
    <t>['anak', 'ngntd', 'indihome']</t>
  </si>
  <si>
    <t>['benerin', 'lag', 'lag', 'ajg']</t>
  </si>
  <si>
    <t>['indihome', 'ngntod']</t>
  </si>
  <si>
    <t>['indihomo', 'ngntod']</t>
  </si>
  <si>
    <t>['kesini', 'ngehujat', 'indihome', 'internet', 'lot', 'like', '']</t>
  </si>
  <si>
    <t>['', 'telkomsel']</t>
  </si>
  <si>
    <t>['wifi', 'ampas', 'sampah']</t>
  </si>
  <si>
    <t>['indi', 'home', 'kntl', 'sampah']</t>
  </si>
  <si>
    <t>['upload', 'putus', 'putus', 'min', 'wifinya', '']</t>
  </si>
  <si>
    <t>['terus', 'series', 'min', 'asli', 'ngakak', 'parah']</t>
  </si>
  <si>
    <t>['tolong', 'turun', 'harga', 'bulan', 'indihome', 'mbps', 'mahal', 'banget', 'cuk']</t>
  </si>
  <si>
    <t>['indihihome', 'kmpret', 'udh', 'bayar', 'mahal', 'mahal', 'ngelag', 'ngelag', 'taekk', 'indihome']</t>
  </si>
  <si>
    <t>['udh', 'byr', 'mahal', '']</t>
  </si>
  <si>
    <t>['uganda', 'von', 'lul']</t>
  </si>
  <si>
    <t>['harga', 'doang', 'mahal', 'lag', 'jaring', 'kaga', 'fix', '']</t>
  </si>
  <si>
    <t>['indihome', 'down', 'tolong', 'cepat', 'baik']</t>
  </si>
  <si>
    <t>['indihome', 'knp', 'cok', '']</t>
  </si>
  <si>
    <t>['lag', 'parah', 'indihome', 'susah', 'ape', '']</t>
  </si>
  <si>
    <t>['noob', 'indihome']</t>
  </si>
  <si>
    <t>['jaring', 'kagak', 'kirim', 'tugas', 'ngejar', 'deadline', 'cok', '']</t>
  </si>
  <si>
    <t>['indihome', 'ngelag', 'tod']</t>
  </si>
  <si>
    <t>['indihome', 'always', 'the', 'best']</t>
  </si>
  <si>
    <t>['mahal', 'doang', 'jaring', 'kek', '']</t>
  </si>
  <si>
    <t>['wilyah', 'jaring', 'wefi', 'stabil', 'stabil', 'mohon', 'info', '']</t>
  </si>
  <si>
    <t>['woi', 'ngelag', 'banget', 'main', 'roblox', 'dapet', 'mbps', 'udah', 'direstart', 'modem', 'tolong', 'kasih', 'solusi']</t>
  </si>
  <si>
    <t>['indihome', 'knp', 'lag', 'lag', 'truss', 'taek']</t>
  </si>
  <si>
    <t>['nonton', 'liga', 'mozambik', 'indihome']</t>
  </si>
  <si>
    <t>['indihome', 'taek', 'ngelag', 'wifi', 'taek', 'kau', 'indihome']</t>
  </si>
  <si>
    <t>['jaring', 'jelek', 'yaa']</t>
  </si>
  <si>
    <t>['series', 'sadar', 'betapa', 'sebal', 'mbak', 'customer', 'indihome', 'kirim', 'twitter', 'internet', 'lot', 'indihome', 'keren', 'series', '']</t>
  </si>
  <si>
    <t>['indihome', 'telkom', 'eror', 'beneran', 'nin', 'min', '']</t>
  </si>
  <si>
    <t>['hahahaha', 'turah', 'tukang', 'marahhh', '']</t>
  </si>
  <si>
    <t>['tunggu', 'episode', 'indigo', 'wkwkwk']</t>
  </si>
  <si>
    <t>['sadar', 'indihomo', 'sindir', 'kalin', 'suka', 'protes', 'engga', 'engga', 'wkwkwk']</t>
  </si>
  <si>
    <t>['indihome', 'lot', '']</t>
  </si>
  <si>
    <t>['komedi', 'teknisi']</t>
  </si>
  <si>
    <t>['indihome', 'jelek', 'masalah', 'gimanah']</t>
  </si>
  <si>
    <t>['guna', 'biznet', 'suka', 'karya', 'indihome', 'semangat', 'indihome', '']</t>
  </si>
  <si>
    <t>['mas', 'teknisi', 'indihome', 'viral', 'coba', 'woi']</t>
  </si>
  <si>
    <t>['dustin', 'zero', 'logic', '']</t>
  </si>
  <si>
    <t>['rispo', 'langgan', 'seru', 'kaya']</t>
  </si>
  <si>
    <t>['tunggu', 'cameo', 'karakter', 'legendary', 'mas', 'agus', 'mas', 'pras', '']</t>
  </si>
  <si>
    <t>['seriesnya', 'bagus', 'kualitas', 'balik', 'jaring', 'indihome', 'cuaaakzzz']</t>
  </si>
  <si>
    <t>['indihome', 'provider', 'baik', 'indonesia', '']</t>
  </si>
  <si>
    <t>['wkwkwk', 'ngakak']</t>
  </si>
  <si>
    <t>['langgan', 'indihome', 'bang', 'turah', 'customer', 'senior', '']</t>
  </si>
  <si>
    <t>['', 'tulis', 'tarik', 'dorong', 'wkwkwk', 'kek', 'indoapril']</t>
  </si>
  <si>
    <t>['tunggu', 'episode', 'indihome', 'asiik', '']</t>
  </si>
  <si>
    <t>['pantes', 'indihome', 'ganggu', 'mulu', 'teknisi', 'kayak', '']</t>
  </si>
  <si>
    <t>['ubi', 'cilembu']</t>
  </si>
  <si>
    <t>['kocak', 'tunggu', 'next', 'episode']</t>
  </si>
  <si>
    <t>['series', '']</t>
  </si>
  <si>
    <t>['cari', 'beneran', 'nama', 'fabien', 'mutumbora']</t>
  </si>
  <si>
    <t>['', 'love', 'turah', '']</t>
  </si>
  <si>
    <t>['keren', 'seriesnya', '']</t>
  </si>
  <si>
    <t>['seru', 'mantap']</t>
  </si>
  <si>
    <t>['', 'rumah', 'limbat', '']</t>
  </si>
  <si>
    <t>['', 'min', 'series', 'disney', '']</t>
  </si>
  <si>
    <t>['nanya', 'internet', 'indihome', 'lot', 'yak', '']</t>
  </si>
  <si>
    <t>['hancur', 'sinetron', 'ikat', 'cinta']</t>
  </si>
  <si>
    <t>['wkwkwk', 'mantapp']</t>
  </si>
  <si>
    <t>['asli', 'kaya', 'anime', 'nunggu', 'durasi', 'sebentar', '']</t>
  </si>
  <si>
    <t>['panjang', 'series', 'henti', 'langgan', 'indihome', '']</t>
  </si>
  <si>
    <t>['series', 'lucu']</t>
  </si>
  <si>
    <t>['tukang', 'marah', '']</t>
  </si>
  <si>
    <t>['tolong', 'jngan', 'film', 'truss', '']</t>
  </si>
  <si>
    <t>['keren', 'abis']</t>
  </si>
  <si>
    <t>['hahahaha', 'the', 'best']</t>
  </si>
  <si>
    <t>['turah', 'ganti', 'rigen', 'marah', 'rigen', 'alami', '']</t>
  </si>
  <si>
    <t>['tolong', 'ntuk', 'indihome', 'ingat', 'pintu', 'tulis', 'tarik', 'dorong']</t>
  </si>
  <si>
    <t>['wajib', 'asli', '']</t>
  </si>
  <si>
    <t>['mantap', 'lanjutkann']</t>
  </si>
  <si>
    <t>['menit', 'subtitel', 'tulis', 'kupu', 'kupu', 'muhammad', 'saw', '']</t>
  </si>
  <si>
    <t>['lupa', 'subscribe', 'support', 'respect', 'series', 'ttep', 'lanjut']</t>
  </si>
  <si>
    <t>['dustin', 'ohang']</t>
  </si>
  <si>
    <t>['uang', 'produksi', 'mending', 'stabilin', 'jaring', 'min', '']</t>
  </si>
  <si>
    <t>['series', 'internet', 'rumah', 'kencang']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</si>
</sst>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2.0</v>
      </c>
      <c r="B2" s="3" t="s">
        <v>2</v>
      </c>
      <c r="C2" s="3" t="str">
        <f>IFERROR(__xludf.DUMMYFUNCTION("GOOGLETRANSLATE(B2,""id"",""en"")"),"['easy', 'easy', 'series', 'competitiveness', 'episode', 'soap opera', 'artisan', 'Haji', 'porridge', ""]")</f>
        <v>['easy', 'easy', 'series', 'competitiveness', 'episode', 'soap opera', 'artisan', 'Haji', 'porridge', "]</v>
      </c>
    </row>
    <row r="3">
      <c r="A3" s="1">
        <v>3.0</v>
      </c>
      <c r="B3" s="3" t="s">
        <v>3</v>
      </c>
      <c r="C3" s="3" t="str">
        <f>IFERROR(__xludf.DUMMYFUNCTION("GOOGLETRANSLATE(B3,""id"",""en"")"),"['Turah', 'Turah', ""]")</f>
        <v>['Turah', 'Turah', "]</v>
      </c>
    </row>
    <row r="4">
      <c r="A4" s="1">
        <v>4.0</v>
      </c>
      <c r="B4" s="3" t="s">
        <v>4</v>
      </c>
      <c r="C4" s="3" t="str">
        <f>IFERROR(__xludf.DUMMYFUNCTION("GOOGLETRANSLATE(B4,""id"",""en"")"),"['Come on', 'Indihome', 'effort', 'can', 'picted', 'Jokes', 'edge', 'abyss', ""]")</f>
        <v>['Come on', 'Indihome', 'effort', 'can', 'picted', 'Jokes', 'edge', 'abyss', "]</v>
      </c>
    </row>
    <row r="5">
      <c r="A5" s="1">
        <v>5.0</v>
      </c>
      <c r="B5" s="3" t="s">
        <v>5</v>
      </c>
      <c r="C5" s="3" t="str">
        <f>IFERROR(__xludf.DUMMYFUNCTION("GOOGLETRANSLATE(B5,""id"",""en"")"),"['know', '']")</f>
        <v>['know', '']</v>
      </c>
    </row>
    <row r="6">
      <c r="A6" s="1">
        <v>6.0</v>
      </c>
      <c r="B6" s="3" t="s">
        <v>6</v>
      </c>
      <c r="C6" s="3" t="str">
        <f>IFERROR(__xludf.DUMMYFUNCTION("GOOGLETRANSLATE(B6,""id"",""en"")"),"['Cool', 'three', 'mas', 'mas', 'madura', '']")</f>
        <v>['Cool', 'three', 'mas', 'mas', 'madura', '']</v>
      </c>
    </row>
    <row r="7">
      <c r="A7" s="1">
        <v>10.0</v>
      </c>
      <c r="B7" s="3" t="s">
        <v>7</v>
      </c>
      <c r="C7" s="3" t="str">
        <f>IFERROR(__xludf.DUMMYFUNCTION("GOOGLETRANSLATE(B7,""id"",""en"")"),"['watch', 'episode', 'lgsg', 'nonstop', 'quality', 'buffer', 'thank', 'love', 'biznet', 'easy', 'access', 'entrust']")</f>
        <v>['watch', 'episode', 'lgsg', 'nonstop', 'quality', 'buffer', 'thank', 'love', 'biznet', 'easy', 'access', 'entrust']</v>
      </c>
    </row>
    <row r="8">
      <c r="A8" s="1">
        <v>13.0</v>
      </c>
      <c r="B8" s="3" t="s">
        <v>8</v>
      </c>
      <c r="C8" s="3" t="str">
        <f>IFERROR(__xludf.DUMMYFUNCTION("GOOGLETRANSLATE(B8,""id"",""en"")"),"['EPS', 'Sampe', 'Watch', ""]")</f>
        <v>['EPS', 'Sampe', 'Watch', "]</v>
      </c>
    </row>
    <row r="9">
      <c r="A9" s="1">
        <v>20.0</v>
      </c>
      <c r="B9" s="3" t="s">
        <v>9</v>
      </c>
      <c r="C9" s="3" t="str">
        <f>IFERROR(__xludf.DUMMYFUNCTION("GOOGLETRANSLATE(B9,""id"",""en"")"),"['wifi', 'garbage', 'gaggunaaaaaaa']")</f>
        <v>['wifi', 'garbage', 'gaggunaaaaaaa']</v>
      </c>
    </row>
    <row r="10">
      <c r="A10" s="1">
        <v>21.0</v>
      </c>
      <c r="B10" s="3" t="s">
        <v>10</v>
      </c>
      <c r="C10" s="3" t="str">
        <f>IFERROR(__xludf.DUMMYFUNCTION("GOOGLETRANSLATE(B10,""id"",""en"")"),"['Biznet', 'steady', 'UDH', 'PAKEK', '']")</f>
        <v>['Biznet', 'steady', 'UDH', 'PAKEK', '']</v>
      </c>
    </row>
    <row r="11">
      <c r="A11" s="1">
        <v>22.0</v>
      </c>
      <c r="B11" s="3" t="s">
        <v>11</v>
      </c>
      <c r="C11" s="3" t="str">
        <f>IFERROR(__xludf.DUMMYFUNCTION("GOOGLETRANSLATE(B11,""id"",""en"")"),"['wiuuu', 'wiuuu']")</f>
        <v>['wiuuu', 'wiuuu']</v>
      </c>
    </row>
    <row r="12">
      <c r="A12" s="1">
        <v>23.0</v>
      </c>
      <c r="B12" s="3" t="s">
        <v>12</v>
      </c>
      <c r="C12" s="3" t="str">
        <f>IFERROR(__xludf.DUMMYFUNCTION("GOOGLETRANSLATE(B12,""id"",""en"")"),"['Lose', 'Series', 'Sanjung', 'Love', 'Fitri', 'Darling', 'Termehek', 'Mehek', 'Episode', ""]")</f>
        <v>['Lose', 'Series', 'Sanjung', 'Love', 'Fitri', 'Darling', 'Termehek', 'Mehek', 'Episode', "]</v>
      </c>
    </row>
    <row r="13">
      <c r="A13" s="1">
        <v>24.0</v>
      </c>
      <c r="B13" s="3" t="s">
        <v>13</v>
      </c>
      <c r="C13" s="3" t="str">
        <f>IFERROR(__xludf.DUMMYFUNCTION("GOOGLETRANSLATE(B13,""id"",""en"")"),"['Indihome', 'Cave', 'Pakek', 'Mail', 'Game', 'Ngelag', 'Please', 'Solution', 'yes', ""]")</f>
        <v>['Indihome', 'Cave', 'Pakek', 'Mail', 'Game', 'Ngelag', 'Please', 'Solution', 'yes', "]</v>
      </c>
    </row>
    <row r="14">
      <c r="A14" s="1">
        <v>25.0</v>
      </c>
      <c r="B14" s="3" t="s">
        <v>14</v>
      </c>
      <c r="C14" s="3" t="str">
        <f>IFERROR(__xludf.DUMMYFUNCTION("GOOGLETRANSLATE(B14,""id"",""en"")"),"['wifinya', 'lot']")</f>
        <v>['wifinya', 'lot']</v>
      </c>
    </row>
    <row r="15">
      <c r="A15" s="1">
        <v>26.0</v>
      </c>
      <c r="B15" s="3" t="s">
        <v>15</v>
      </c>
      <c r="C15" s="3" t="str">
        <f>IFERROR(__xludf.DUMMYFUNCTION("GOOGLETRANSLATE(B15,""id"",""en"")"),"['Jing', 'fixin', 'net', 'kontolllk']")</f>
        <v>['Jing', 'fixin', 'net', 'kontolllk']</v>
      </c>
    </row>
    <row r="16">
      <c r="A16" s="1">
        <v>27.0</v>
      </c>
      <c r="B16" s="3" t="s">
        <v>16</v>
      </c>
      <c r="C16" s="3" t="str">
        <f>IFERROR(__xludf.DUMMYFUNCTION("GOOGLETRANSLATE(B16,""id"",""en"")"),"['signal', 'setabilia', '']")</f>
        <v>['signal', 'setabilia', '']</v>
      </c>
    </row>
    <row r="17">
      <c r="A17" s="1">
        <v>28.0</v>
      </c>
      <c r="B17" s="3" t="s">
        <v>17</v>
      </c>
      <c r="C17" s="3" t="str">
        <f>IFERROR(__xludf.DUMMYFUNCTION("GOOGLETRANSLATE(B17,""id"",""en"")"),"['Indihome', 'Ngelag', 'Indihome', 'Ngelag']")</f>
        <v>['Indihome', 'Ngelag', 'Indihome', 'Ngelag']</v>
      </c>
    </row>
    <row r="18">
      <c r="A18" s="1">
        <v>29.0</v>
      </c>
      <c r="B18" s="3" t="s">
        <v>18</v>
      </c>
      <c r="C18" s="3" t="str">
        <f>IFERROR(__xludf.DUMMYFUNCTION("GOOGLETRANSLATE(B18,""id"",""en"")"),"['Indihomo', 'Ajg', ""]")</f>
        <v>['Indihomo', 'Ajg', "]</v>
      </c>
    </row>
    <row r="19">
      <c r="A19" s="1">
        <v>30.0</v>
      </c>
      <c r="B19" s="3" t="s">
        <v>19</v>
      </c>
      <c r="C19" s="3" t="str">
        <f>IFERROR(__xludf.DUMMYFUNCTION("GOOGLETRANSLATE(B19,""id"",""en"")"),"['WiFi', 'KnTool']")</f>
        <v>['WiFi', 'KnTool']</v>
      </c>
    </row>
    <row r="20">
      <c r="A20" s="1">
        <v>31.0</v>
      </c>
      <c r="B20" s="3" t="s">
        <v>20</v>
      </c>
      <c r="C20" s="3" t="str">
        <f>IFERROR(__xludf.DUMMYFUNCTION("GOOGLETRANSLATE(B20,""id"",""en"")"),"['Indihome', 'kntoll']")</f>
        <v>['Indihome', 'kntoll']</v>
      </c>
    </row>
    <row r="21" ht="15.75" customHeight="1">
      <c r="A21" s="1">
        <v>32.0</v>
      </c>
      <c r="B21" s="3" t="s">
        <v>21</v>
      </c>
      <c r="C21" s="3" t="str">
        <f>IFERROR(__xludf.DUMMYFUNCTION("GOOGLETRANSLATE(B21,""id"",""en"")"),"['GWS', 'Sinyalll']")</f>
        <v>['GWS', 'Sinyalll']</v>
      </c>
    </row>
    <row r="22" ht="15.75" customHeight="1">
      <c r="A22" s="1">
        <v>33.0</v>
      </c>
      <c r="B22" s="3" t="s">
        <v>22</v>
      </c>
      <c r="C22" s="3" t="str">
        <f>IFERROR(__xludf.DUMMYFUNCTION("GOOGLETRANSLATE(B22,""id"",""en"")"),"['Pas', 'Open', 'Web', 'Err', 'SSL', 'Protocol', '']")</f>
        <v>['Pas', 'Open', 'Web', 'Err', 'SSL', 'Protocol', '']</v>
      </c>
    </row>
    <row r="23" ht="15.75" customHeight="1">
      <c r="A23" s="1">
        <v>34.0</v>
      </c>
      <c r="B23" s="3" t="s">
        <v>23</v>
      </c>
      <c r="C23" s="3" t="str">
        <f>IFERROR(__xludf.DUMMYFUNCTION("GOOGLETRANSLATE(B23,""id"",""en"")"),"['Indihome', 'game', 'nets', 'Kek', 'car', 'strike']")</f>
        <v>['Indihome', 'game', 'nets', 'Kek', 'car', 'strike']</v>
      </c>
    </row>
    <row r="24" ht="15.75" customHeight="1">
      <c r="A24" s="1">
        <v>35.0</v>
      </c>
      <c r="B24" s="3" t="s">
        <v>24</v>
      </c>
      <c r="C24" s="3" t="str">
        <f>IFERROR(__xludf.DUMMYFUNCTION("GOOGLETRANSLATE(B24,""id"",""en"")"),"['lag', 'lohhh', 'nihhh', 'beg', 'good', 'nyaaa']")</f>
        <v>['lag', 'lohhh', 'nihhh', 'beg', 'good', 'nyaaa']</v>
      </c>
    </row>
    <row r="25" ht="15.75" customHeight="1">
      <c r="A25" s="1">
        <v>36.0</v>
      </c>
      <c r="B25" s="3" t="s">
        <v>25</v>
      </c>
      <c r="C25" s="3" t="str">
        <f>IFERROR(__xludf.DUMMYFUNCTION("GOOGLETRANSLATE(B25,""id"",""en"")"),"['', 'Series', 'Set', 'Internet', 'Abisin', 'Money', 'Series', 'Indihome', 'Taik']")</f>
        <v>['', 'Series', 'Set', 'Internet', 'Abisin', 'Money', 'Series', 'Indihome', 'Taik']</v>
      </c>
    </row>
    <row r="26" ht="15.75" customHeight="1">
      <c r="A26" s="1">
        <v>37.0</v>
      </c>
      <c r="B26" s="3" t="s">
        <v>26</v>
      </c>
      <c r="C26" s="3" t="str">
        <f>IFERROR(__xludf.DUMMYFUNCTION("GOOGLETRANSLATE(B26,""id"",""en"")"),"['Ngelag', 'Betttttt', 'Ajggg']")</f>
        <v>['Ngelag', 'Betttttt', 'Ajggg']</v>
      </c>
    </row>
    <row r="27" ht="15.75" customHeight="1">
      <c r="A27" s="1">
        <v>38.0</v>
      </c>
      <c r="B27" s="3" t="s">
        <v>27</v>
      </c>
      <c r="C27" s="3" t="str">
        <f>IFERROR(__xludf.DUMMYFUNCTION("GOOGLETRANSLATE(B27,""id"",""en"")"),"['bang', 'indihome', 'ngelag', 'mulu', 'play', 'original', 'maniac', 'ehh', 'wifi']")</f>
        <v>['bang', 'indihome', 'ngelag', 'mulu', 'play', 'original', 'maniac', 'ehh', 'wifi']</v>
      </c>
    </row>
    <row r="28" ht="15.75" customHeight="1">
      <c r="A28" s="1">
        <v>39.0</v>
      </c>
      <c r="B28" s="3" t="s">
        <v>28</v>
      </c>
      <c r="C28" s="3" t="str">
        <f>IFERROR(__xludf.DUMMYFUNCTION("GOOGLETRANSLATE(B28,""id"",""en"")"),"['episode', 'Donk']")</f>
        <v>['episode', 'Donk']</v>
      </c>
    </row>
    <row r="29" ht="15.75" customHeight="1">
      <c r="A29" s="1">
        <v>40.0</v>
      </c>
      <c r="B29" s="3" t="s">
        <v>29</v>
      </c>
      <c r="C29" s="3" t="str">
        <f>IFERROR(__xludf.DUMMYFUNCTION("GOOGLETRANSLATE(B29,""id"",""en"")"),"['Lot', 'Indihome']")</f>
        <v>['Lot', 'Indihome']</v>
      </c>
    </row>
    <row r="30" ht="15.75" customHeight="1">
      <c r="A30" s="1">
        <v>41.0</v>
      </c>
      <c r="B30" s="3" t="s">
        <v>30</v>
      </c>
      <c r="C30" s="3" t="str">
        <f>IFERROR(__xludf.DUMMYFUNCTION("GOOGLETRANSLATE(B30,""id"",""en"")"),"['Give', 'Net', 'Good', '']")</f>
        <v>['Give', 'Net', 'Good', '']</v>
      </c>
    </row>
    <row r="31" ht="15.75" customHeight="1">
      <c r="A31" s="1">
        <v>42.0</v>
      </c>
      <c r="B31" s="3" t="s">
        <v>31</v>
      </c>
      <c r="C31" s="3" t="str">
        <f>IFERROR(__xludf.DUMMYFUNCTION("GOOGLETRANSLATE(B31,""id"",""en"")"),"['Hey', 'continued', 'Series', 'Saaaat']")</f>
        <v>['Hey', 'continued', 'Series', 'Saaaat']</v>
      </c>
    </row>
    <row r="32" ht="15.75" customHeight="1">
      <c r="A32" s="1">
        <v>43.0</v>
      </c>
      <c r="B32" s="3" t="s">
        <v>32</v>
      </c>
      <c r="C32" s="3" t="str">
        <f>IFERROR(__xludf.DUMMYFUNCTION("GOOGLETRANSLATE(B32,""id"",""en"")"),"['Moga', 'Indihome', 'Bankrupt', 'Amin', ""]")</f>
        <v>['Moga', 'Indihome', 'Bankrupt', 'Amin', "]</v>
      </c>
    </row>
    <row r="33" ht="15.75" customHeight="1">
      <c r="A33" s="1">
        <v>44.0</v>
      </c>
      <c r="B33" s="3" t="s">
        <v>33</v>
      </c>
      <c r="C33" s="3" t="str">
        <f>IFERROR(__xludf.DUMMYFUNCTION("GOOGLETRANSLATE(B33,""id"",""en"")"),"['Ngellag', 'Mulu', 'Saben', 'Basic', 'Indigay']")</f>
        <v>['Ngellag', 'Mulu', 'Saben', 'Basic', 'Indigay']</v>
      </c>
    </row>
    <row r="34" ht="15.75" customHeight="1">
      <c r="A34" s="1">
        <v>45.0</v>
      </c>
      <c r="B34" s="3" t="s">
        <v>34</v>
      </c>
      <c r="C34" s="3" t="str">
        <f>IFERROR(__xludf.DUMMYFUNCTION("GOOGLETRANSLATE(B34,""id"",""en"")"),"['regret', 'buy', 'wifi', 'garbage', 'mending', 'package']")</f>
        <v>['regret', 'buy', 'wifi', 'garbage', 'mending', 'package']</v>
      </c>
    </row>
    <row r="35" ht="15.75" customHeight="1">
      <c r="A35" s="1">
        <v>47.0</v>
      </c>
      <c r="B35" s="3" t="s">
        <v>35</v>
      </c>
      <c r="C35" s="3" t="str">
        <f>IFERROR(__xludf.DUMMYFUNCTION("GOOGLETRANSLATE(B35,""id"",""en"")"),"['signal', 'Nge', 'lag', ""]")</f>
        <v>['signal', 'Nge', 'lag', "]</v>
      </c>
    </row>
    <row r="36" ht="15.75" customHeight="1">
      <c r="A36" s="1">
        <v>48.0</v>
      </c>
      <c r="B36" s="3" t="s">
        <v>36</v>
      </c>
      <c r="C36" s="3" t="str">
        <f>IFERROR(__xludf.DUMMYFUNCTION("GOOGLETRANSLATE(B36,""id"",""en"")"),"['admin', 'Indihome', 'please', 'wifi', 'good', 'ngellag', 'rain', 'because', 'house', 'kalu', 'rain', 'ngelag', ' Rain ',' Rain ',' wifi ']")</f>
        <v>['admin', 'Indihome', 'please', 'wifi', 'good', 'ngellag', 'rain', 'because', 'house', 'kalu', 'rain', 'ngelag', ' Rain ',' Rain ',' wifi ']</v>
      </c>
    </row>
    <row r="37" ht="15.75" customHeight="1">
      <c r="A37" s="1">
        <v>49.0</v>
      </c>
      <c r="B37" s="3" t="s">
        <v>37</v>
      </c>
      <c r="C37" s="3" t="str">
        <f>IFERROR(__xludf.DUMMYFUNCTION("GOOGLETRANSLATE(B37,""id"",""en"")"),"['Indihome', 'Used', 'Ngeleg', 'Jing']")</f>
        <v>['Indihome', 'Used', 'Ngeleg', 'Jing']</v>
      </c>
    </row>
    <row r="38" ht="15.75" customHeight="1">
      <c r="A38" s="1">
        <v>50.0</v>
      </c>
      <c r="B38" s="3" t="s">
        <v>38</v>
      </c>
      <c r="C38" s="3" t="str">
        <f>IFERROR(__xludf.DUMMYFUNCTION("GOOGLETRANSLATE(B38,""id"",""en"")"),"['', 'signal', 'lag']")</f>
        <v>['', 'signal', 'lag']</v>
      </c>
    </row>
    <row r="39" ht="15.75" customHeight="1">
      <c r="A39" s="1">
        <v>51.0</v>
      </c>
      <c r="B39" s="3" t="s">
        <v>39</v>
      </c>
      <c r="C39" s="3" t="str">
        <f>IFERROR(__xludf.DUMMYFUNCTION("GOOGLETRANSLATE(B39,""id"",""en"")"),"['application', 'YouTube', 'ilang', 'knapa', 'min', 'child', 'watch', 'youtube', '']")</f>
        <v>['application', 'YouTube', 'ilang', 'knapa', 'min', 'child', 'watch', 'youtube', '']</v>
      </c>
    </row>
    <row r="40" ht="15.75" customHeight="1">
      <c r="A40" s="1">
        <v>52.0</v>
      </c>
      <c r="B40" s="3" t="s">
        <v>40</v>
      </c>
      <c r="C40" s="3" t="str">
        <f>IFERROR(__xludf.DUMMYFUNCTION("GOOGLETRANSLATE(B40,""id"",""en"")"),"['Benerin', 'net', '']")</f>
        <v>['Benerin', 'net', '']</v>
      </c>
    </row>
    <row r="41" ht="15.75" customHeight="1">
      <c r="A41" s="1">
        <v>53.0</v>
      </c>
      <c r="B41" s="3" t="s">
        <v>41</v>
      </c>
      <c r="C41" s="3" t="str">
        <f>IFERROR(__xludf.DUMMYFUNCTION("GOOGLETRANSLATE(B41,""id"",""en"")"),"['', 'Bener', 'little', 'already', 'pay', 'gapernah', 'make', 'satisfied', 'ama', 'connection']")</f>
        <v>['', 'Bener', 'little', 'already', 'pay', 'gapernah', 'make', 'satisfied', 'ama', 'connection']</v>
      </c>
    </row>
    <row r="42" ht="15.75" customHeight="1">
      <c r="A42" s="1">
        <v>54.0</v>
      </c>
      <c r="B42" s="3" t="s">
        <v>42</v>
      </c>
      <c r="C42" s="3" t="str">
        <f>IFERROR(__xludf.DUMMYFUNCTION("GOOGLETRANSLATE(B42,""id"",""en"")"),"['woi', 'wifi']")</f>
        <v>['woi', 'wifi']</v>
      </c>
    </row>
    <row r="43" ht="15.75" customHeight="1">
      <c r="A43" s="1">
        <v>55.0</v>
      </c>
      <c r="B43" s="3" t="s">
        <v>43</v>
      </c>
      <c r="C43" s="3" t="str">
        <f>IFERROR(__xludf.DUMMYFUNCTION("GOOGLETRANSLATE(B43,""id"",""en"")"),"['Please', 'Pay', 'Indihome', 'Cuman', 'Disturbs',' Pay ',' Alfamart ',' Disturbing ',' Ovo ',' Disturbs', 'Pay', 'Disconnect', ' Internet ',' Hadehhh ']")</f>
        <v>['Please', 'Pay', 'Indihome', 'Cuman', 'Disturbs',' Pay ',' Alfamart ',' Disturbing ',' Ovo ',' Disturbs', 'Pay', 'Disconnect', ' Internet ',' Hadehhh ']</v>
      </c>
    </row>
    <row r="44" ht="15.75" customHeight="1">
      <c r="A44" s="1">
        <v>56.0</v>
      </c>
      <c r="B44" s="3" t="s">
        <v>44</v>
      </c>
      <c r="C44" s="3" t="str">
        <f>IFERROR(__xludf.DUMMYFUNCTION("GOOGLETRANSLATE(B44,""id"",""en"")"),"['Leg', '']")</f>
        <v>['Leg', '']</v>
      </c>
    </row>
    <row r="45" ht="15.75" customHeight="1">
      <c r="A45" s="1">
        <v>57.0</v>
      </c>
      <c r="B45" s="3" t="s">
        <v>45</v>
      </c>
      <c r="C45" s="3" t="str">
        <f>IFERROR(__xludf.DUMMYFUNCTION("GOOGLETRANSLATE(B45,""id"",""en"")"),"['Turahhhhhh']")</f>
        <v>['Turahhhhhh']</v>
      </c>
    </row>
    <row r="46" ht="15.75" customHeight="1">
      <c r="A46" s="1">
        <v>58.0</v>
      </c>
      <c r="B46" s="3" t="s">
        <v>46</v>
      </c>
      <c r="C46" s="3" t="str">
        <f>IFERROR(__xludf.DUMMYFUNCTION("GOOGLETRANSLATE(B46,""id"",""en"")"),"['Knp', 'lag', 'cents', 'Mbps', 'get', 'Mbps', 'fraud', '']")</f>
        <v>['Knp', 'lag', 'cents', 'Mbps', 'get', 'Mbps', 'fraud', '']</v>
      </c>
    </row>
    <row r="47" ht="15.75" customHeight="1">
      <c r="A47" s="1">
        <v>59.0</v>
      </c>
      <c r="B47" s="3" t="s">
        <v>47</v>
      </c>
      <c r="C47" s="3" t="str">
        <f>IFERROR(__xludf.DUMMYFUNCTION("GOOGLETRANSLATE(B47,""id"",""en"")"),"['Tau', 'Subscribe', 'Dateng', 'night', 'night', 'technician', 'clock', 'overtime', ""]")</f>
        <v>['Tau', 'Subscribe', 'Dateng', 'night', 'night', 'technician', 'clock', 'overtime', "]</v>
      </c>
    </row>
    <row r="48" ht="15.75" customHeight="1">
      <c r="A48" s="1">
        <v>60.0</v>
      </c>
      <c r="B48" s="3" t="s">
        <v>48</v>
      </c>
      <c r="C48" s="3" t="str">
        <f>IFERROR(__xludf.DUMMYFUNCTION("GOOGLETRANSLATE(B48,""id"",""en"")"),"['Net', 'Ngelag', 'Mana', '']")</f>
        <v>['Net', 'Ngelag', 'Mana', '']</v>
      </c>
    </row>
    <row r="49" ht="15.75" customHeight="1">
      <c r="A49" s="1">
        <v>61.0</v>
      </c>
      <c r="B49" s="3" t="s">
        <v>49</v>
      </c>
      <c r="C49" s="3" t="str">
        <f>IFERROR(__xludf.DUMMYFUNCTION("GOOGLETRANSLATE(B49,""id"",""en"")"),"['Indihome', 'signal', 'lag', 'bangs', 'play', 'lag', '']")</f>
        <v>['Indihome', 'signal', 'lag', 'bangs', 'play', 'lag', '']</v>
      </c>
    </row>
    <row r="50" ht="15.75" customHeight="1">
      <c r="A50" s="1">
        <v>62.0</v>
      </c>
      <c r="B50" s="3" t="s">
        <v>50</v>
      </c>
      <c r="C50" s="3" t="str">
        <f>IFERROR(__xludf.DUMMYFUNCTION("GOOGLETRANSLATE(B50,""id"",""en"")"),"['wifi', 'rubbish', 'indichome', 'reset', 'wifi', 'garbage', 'indickhome', 'stupid', 'times', 'dead', 'wifi']")</f>
        <v>['wifi', 'rubbish', 'indichome', 'reset', 'wifi', 'garbage', 'indickhome', 'stupid', 'times', 'dead', 'wifi']</v>
      </c>
    </row>
    <row r="51" ht="15.75" customHeight="1">
      <c r="A51" s="1">
        <v>63.0</v>
      </c>
      <c r="B51" s="3" t="s">
        <v>51</v>
      </c>
      <c r="C51" s="3" t="str">
        <f>IFERROR(__xludf.DUMMYFUNCTION("GOOGLETRANSLATE(B51,""id"",""en"")"),"['wifi', 'lag', 'already']")</f>
        <v>['wifi', 'lag', 'already']</v>
      </c>
    </row>
    <row r="52" ht="15.75" customHeight="1">
      <c r="A52" s="1">
        <v>64.0</v>
      </c>
      <c r="B52" s="3" t="s">
        <v>52</v>
      </c>
      <c r="C52" s="3" t="str">
        <f>IFERROR(__xludf.DUMMYFUNCTION("GOOGLETRANSLATE(B52,""id"",""en"")"),"['eat', 'salary', 'haram']")</f>
        <v>['eat', 'salary', 'haram']</v>
      </c>
    </row>
    <row r="53" ht="15.75" customHeight="1">
      <c r="A53" s="1">
        <v>65.0</v>
      </c>
      <c r="B53" s="3" t="s">
        <v>53</v>
      </c>
      <c r="C53" s="3" t="str">
        <f>IFERROR(__xludf.DUMMYFUNCTION("GOOGLETRANSLATE(B53,""id"",""en"")"),"['Indihomo', 'Indihomo']")</f>
        <v>['Indihomo', 'Indihomo']</v>
      </c>
    </row>
    <row r="54" ht="15.75" customHeight="1">
      <c r="A54" s="1">
        <v>66.0</v>
      </c>
      <c r="B54" s="3" t="s">
        <v>54</v>
      </c>
      <c r="C54" s="3" t="str">
        <f>IFERROR(__xludf.DUMMYFUNCTION("GOOGLETRANSLATE(B54,""id"",""en"")"),"['Original', 'Indihome', 'Trouble', 'Mulu', 'Gatau', 'Fast', 'Download', 'MB', 'MB', 'Wrong', 'Sin', 'Pay', ' Gapernah ',' late ',' njiirrrrr ',' ']")</f>
        <v>['Original', 'Indihome', 'Trouble', 'Mulu', 'Gatau', 'Fast', 'Download', 'MB', 'MB', 'Wrong', 'Sin', 'Pay', ' Gapernah ',' late ',' njiirrrrr ',' ']</v>
      </c>
    </row>
    <row r="55" ht="15.75" customHeight="1">
      <c r="A55" s="1">
        <v>67.0</v>
      </c>
      <c r="B55" s="3" t="s">
        <v>55</v>
      </c>
      <c r="C55" s="3" t="str">
        <f>IFERROR(__xludf.DUMMYFUNCTION("GOOGLETRANSLATE(B55,""id"",""en"")"),"['Please', 'Sorry', 'Ngelag', '']")</f>
        <v>['Please', 'Sorry', 'Ngelag', '']</v>
      </c>
    </row>
    <row r="56" ht="15.75" customHeight="1">
      <c r="A56" s="1">
        <v>68.0</v>
      </c>
      <c r="B56" s="3" t="s">
        <v>56</v>
      </c>
      <c r="C56" s="3" t="str">
        <f>IFERROR(__xludf.DUMMYFUNCTION("GOOGLETRANSLATE(B56,""id"",""en"")"),"['bang', 'thishome', 'lag', ""]")</f>
        <v>['bang', 'thishome', 'lag', "]</v>
      </c>
    </row>
    <row r="57" ht="15.75" customHeight="1">
      <c r="A57" s="1">
        <v>69.0</v>
      </c>
      <c r="B57" s="3" t="s">
        <v>57</v>
      </c>
      <c r="C57" s="3" t="str">
        <f>IFERROR(__xludf.DUMMYFUNCTION("GOOGLETRANSLATE(B57,""id"",""en"")"),"['Ngellag']")</f>
        <v>['Ngellag']</v>
      </c>
    </row>
    <row r="58" ht="15.75" customHeight="1">
      <c r="A58" s="1">
        <v>70.0</v>
      </c>
      <c r="B58" s="3" t="s">
        <v>58</v>
      </c>
      <c r="C58" s="3" t="str">
        <f>IFERROR(__xludf.DUMMYFUNCTION("GOOGLETRANSLATE(B58,""id"",""en"")"),"['Good', 'net', 'taik']")</f>
        <v>['Good', 'net', 'taik']</v>
      </c>
    </row>
    <row r="59" ht="15.75" customHeight="1">
      <c r="A59" s="1">
        <v>71.0</v>
      </c>
      <c r="B59" s="3" t="s">
        <v>59</v>
      </c>
      <c r="C59" s="3" t="str">
        <f>IFERROR(__xludf.DUMMYFUNCTION("GOOGLETRANSLATE(B59,""id"",""en"")"),"['Season', 'ping', 'Indih', '']")</f>
        <v>['Season', 'ping', 'Indih', '']</v>
      </c>
    </row>
    <row r="60" ht="15.75" customHeight="1">
      <c r="A60" s="1">
        <v>72.0</v>
      </c>
      <c r="B60" s="3" t="s">
        <v>60</v>
      </c>
      <c r="C60" s="3" t="str">
        <f>IFERROR(__xludf.DUMMYFUNCTION("GOOGLETRANSLATE(B60,""id"",""en"")"),"['hahahahahahahhaahhahahaha']")</f>
        <v>['hahahahahahahhaahhahahaha']</v>
      </c>
    </row>
    <row r="61" ht="15.75" customHeight="1">
      <c r="A61" s="1">
        <v>73.0</v>
      </c>
      <c r="B61" s="3" t="s">
        <v>61</v>
      </c>
      <c r="C61" s="3" t="str">
        <f>IFERROR(__xludf.DUMMYFUNCTION("GOOGLETRANSLATE(B61,""id"",""en"")"),"['figure', 'Turah', 'Life', 'real', ""]")</f>
        <v>['figure', 'Turah', 'Life', 'real', "]</v>
      </c>
    </row>
    <row r="62" ht="15.75" customHeight="1">
      <c r="A62" s="1">
        <v>74.0</v>
      </c>
      <c r="B62" s="3" t="s">
        <v>62</v>
      </c>
      <c r="C62" s="3" t="str">
        <f>IFERROR(__xludf.DUMMYFUNCTION("GOOGLETRANSLATE(B62,""id"",""en"")"),"['', 'title']")</f>
        <v>['', 'title']</v>
      </c>
    </row>
    <row r="63" ht="15.75" customHeight="1">
      <c r="A63" s="1">
        <v>76.0</v>
      </c>
      <c r="B63" s="3" t="s">
        <v>63</v>
      </c>
      <c r="C63" s="3" t="str">
        <f>IFERROR(__xludf.DUMMYFUNCTION("GOOGLETRANSLATE(B63,""id"",""en"")"),"['What', 'The', 'Fyck']")</f>
        <v>['What', 'The', 'Fyck']</v>
      </c>
    </row>
    <row r="64" ht="15.75" customHeight="1">
      <c r="A64" s="1">
        <v>77.0</v>
      </c>
      <c r="B64" s="3" t="s">
        <v>64</v>
      </c>
      <c r="C64" s="3" t="str">
        <f>IFERROR(__xludf.DUMMYFUNCTION("GOOGLETRANSLATE(B64,""id"",""en"")"),"['must', 'gas', 'then', 'series', '']")</f>
        <v>['must', 'gas', 'then', 'series', '']</v>
      </c>
    </row>
    <row r="65" ht="15.75" customHeight="1">
      <c r="A65" s="1">
        <v>78.0</v>
      </c>
      <c r="B65" s="3" t="s">
        <v>65</v>
      </c>
      <c r="C65" s="3" t="str">
        <f>IFERROR(__xludf.DUMMYFUNCTION("GOOGLETRANSLATE(B65,""id"",""en"")"),"['Webtoon', 'Voice', 'Indonesia']")</f>
        <v>['Webtoon', 'Voice', 'Indonesia']</v>
      </c>
    </row>
    <row r="66" ht="15.75" customHeight="1">
      <c r="A66" s="1">
        <v>79.0</v>
      </c>
      <c r="B66" s="3" t="s">
        <v>66</v>
      </c>
      <c r="C66" s="3" t="str">
        <f>IFERROR(__xludf.DUMMYFUNCTION("GOOGLETRANSLATE(B66,""id"",""en"")"),"['Many', 'Nge', 'Content', 'Indihome', 'Ngelag', 'Malem', 'Disturbs', 'Push', 'Rank']")</f>
        <v>['Many', 'Nge', 'Content', 'Indihome', 'Ngelag', 'Malem', 'Disturbs', 'Push', 'Rank']</v>
      </c>
    </row>
    <row r="67" ht="15.75" customHeight="1">
      <c r="A67" s="1">
        <v>80.0</v>
      </c>
      <c r="B67" s="3" t="s">
        <v>67</v>
      </c>
      <c r="C67" s="3" t="str">
        <f>IFERROR(__xludf.DUMMYFUNCTION("GOOGLETRANSLATE(B67,""id"",""en"")"),"['Meme', 'Edar', 'sosmed', '']")</f>
        <v>['Meme', 'Edar', 'sosmed', '']</v>
      </c>
    </row>
    <row r="68" ht="15.75" customHeight="1">
      <c r="A68" s="1">
        <v>81.0</v>
      </c>
      <c r="B68" s="3" t="s">
        <v>68</v>
      </c>
      <c r="C68" s="3" t="str">
        <f>IFERROR(__xludf.DUMMYFUNCTION("GOOGLETRANSLATE(B68,""id"",""en"")"),"['Bukak', 'mask', 'even though', 'ekting', 'tight', 'mkn', 'mask']")</f>
        <v>['Bukak', 'mask', 'even though', 'ekting', 'tight', 'mkn', 'mask']</v>
      </c>
    </row>
    <row r="69" ht="15.75" customHeight="1">
      <c r="A69" s="1">
        <v>82.0</v>
      </c>
      <c r="B69" s="3" t="s">
        <v>69</v>
      </c>
      <c r="C69" s="3" t="str">
        <f>IFERROR(__xludf.DUMMYFUNCTION("GOOGLETRANSLATE(B69,""id"",""en"")"),"['Lekat', 'Bal', 'Turah', 'gabisa', 'free', '']")</f>
        <v>['Lekat', 'Bal', 'Turah', 'gabisa', 'free', '']</v>
      </c>
    </row>
    <row r="70" ht="15.75" customHeight="1">
      <c r="A70" s="1">
        <v>83.0</v>
      </c>
      <c r="B70" s="3" t="s">
        <v>70</v>
      </c>
      <c r="C70" s="3" t="str">
        <f>IFERROR(__xludf.DUMMYFUNCTION("GOOGLETRANSLATE(B70,""id"",""en"")"),"['wifi', 'seephhh']")</f>
        <v>['wifi', 'seephhh']</v>
      </c>
    </row>
    <row r="71" ht="15.75" customHeight="1">
      <c r="A71" s="1">
        <v>86.0</v>
      </c>
      <c r="B71" s="3" t="s">
        <v>71</v>
      </c>
      <c r="C71" s="3" t="str">
        <f>IFERROR(__xludf.DUMMYFUNCTION("GOOGLETRANSLATE(B71,""id"",""en"")"),"['Netizen', 'era', 'now', 'direct', 'post', 'hahaha', '']")</f>
        <v>['Netizen', 'era', 'now', 'direct', 'post', 'hahaha', '']</v>
      </c>
    </row>
    <row r="72" ht="15.75" customHeight="1">
      <c r="A72" s="1">
        <v>87.0</v>
      </c>
      <c r="B72" s="3" t="s">
        <v>72</v>
      </c>
      <c r="C72" s="3" t="str">
        <f>IFERROR(__xludf.DUMMYFUNCTION("GOOGLETRANSLATE(B72,""id"",""en"")"),"['BNYK', 'episode', 'smkin', 'cringe']")</f>
        <v>['BNYK', 'episode', 'smkin', 'cringe']</v>
      </c>
    </row>
    <row r="73" ht="15.75" customHeight="1">
      <c r="A73" s="1">
        <v>88.0</v>
      </c>
      <c r="B73" s="3" t="s">
        <v>73</v>
      </c>
      <c r="C73" s="3" t="str">
        <f>IFERROR(__xludf.DUMMYFUNCTION("GOOGLETRANSLATE(B73,""id"",""en"")"),"['', 'stem', 'ngeleg', 'unclean', 'bat']")</f>
        <v>['', 'stem', 'ngeleg', 'unclean', 'bat']</v>
      </c>
    </row>
    <row r="74" ht="15.75" customHeight="1">
      <c r="A74" s="1">
        <v>89.0</v>
      </c>
      <c r="B74" s="3" t="s">
        <v>74</v>
      </c>
      <c r="C74" s="3" t="str">
        <f>IFERROR(__xludf.DUMMYFUNCTION("GOOGLETRANSLATE(B74,""id"",""en"")"),"['wifi', 'slow', 'See', 'Indonesia']")</f>
        <v>['wifi', 'slow', 'See', 'Indonesia']</v>
      </c>
    </row>
    <row r="75" ht="15.75" customHeight="1">
      <c r="A75" s="1">
        <v>91.0</v>
      </c>
      <c r="B75" s="3" t="s">
        <v>75</v>
      </c>
      <c r="C75" s="3" t="str">
        <f>IFERROR(__xludf.DUMMYFUNCTION("GOOGLETRANSLATE(B75,""id"",""en"")"),"['home', 'paid', 'Turah', 'house', 'million', 'soap opera', 'bjir', ""]")</f>
        <v>['home', 'paid', 'Turah', 'house', 'million', 'soap opera', 'bjir', "]</v>
      </c>
    </row>
    <row r="76" ht="15.75" customHeight="1">
      <c r="A76" s="1">
        <v>92.0</v>
      </c>
      <c r="B76" s="3" t="s">
        <v>76</v>
      </c>
      <c r="C76" s="3" t="str">
        <f>IFERROR(__xludf.DUMMYFUNCTION("GOOGLETRANSLATE(B76,""id"",""en"")"),"['', '']")</f>
        <v>['', '']</v>
      </c>
    </row>
    <row r="77" ht="15.75" customHeight="1">
      <c r="A77" s="1">
        <v>93.0</v>
      </c>
      <c r="B77" s="3" t="s">
        <v>77</v>
      </c>
      <c r="C77" s="3" t="str">
        <f>IFERROR(__xludf.DUMMYFUNCTION("GOOGLETRANSLATE(B77,""id"",""en"")"),"['Indohome', 'please', 'wifi', 'los']")</f>
        <v>['Indohome', 'please', 'wifi', 'los']</v>
      </c>
    </row>
    <row r="78" ht="15.75" customHeight="1">
      <c r="A78" s="1">
        <v>94.0</v>
      </c>
      <c r="B78" s="3" t="s">
        <v>78</v>
      </c>
      <c r="C78" s="3" t="str">
        <f>IFERROR(__xludf.DUMMYFUNCTION("GOOGLETRANSLATE(B78,""id"",""en"")"),"['continue', 'Series', 'Min']")</f>
        <v>['continue', 'Series', 'Min']</v>
      </c>
    </row>
    <row r="79" ht="15.75" customHeight="1">
      <c r="A79" s="1">
        <v>95.0</v>
      </c>
      <c r="B79" s="3" t="s">
        <v>79</v>
      </c>
      <c r="C79" s="3" t="str">
        <f>IFERROR(__xludf.DUMMYFUNCTION("GOOGLETRANSLATE(B79,""id"",""en"")"),"['name', 'tag', 'cool', 'kaga', 'write', 'ish', 'vem', 'kopegtel', 'kayak', 'name', 'tag', 'organic', ' ']")</f>
        <v>['name', 'tag', 'cool', 'kaga', 'write', 'ish', 'vem', 'kopegtel', 'kayak', 'name', 'tag', 'organic', ' ']</v>
      </c>
    </row>
    <row r="80" ht="15.75" customHeight="1">
      <c r="A80" s="1">
        <v>96.0</v>
      </c>
      <c r="B80" s="3" t="s">
        <v>80</v>
      </c>
      <c r="C80" s="3" t="str">
        <f>IFERROR(__xludf.DUMMYFUNCTION("GOOGLETRANSLATE(B80,""id"",""en"")"),"['Indihome', 'Leet', 'Indonesia']")</f>
        <v>['Indihome', 'Leet', 'Indonesia']</v>
      </c>
    </row>
    <row r="81" ht="15.75" customHeight="1">
      <c r="A81" s="1">
        <v>97.0</v>
      </c>
      <c r="B81" s="3" t="s">
        <v>81</v>
      </c>
      <c r="C81" s="3" t="str">
        <f>IFERROR(__xludf.DUMMYFUNCTION("GOOGLETRANSLATE(B81,""id"",""en"")"),"['Astagaaa', 'Turah']")</f>
        <v>['Astagaaa', 'Turah']</v>
      </c>
    </row>
    <row r="82" ht="15.75" customHeight="1">
      <c r="A82" s="1">
        <v>98.0</v>
      </c>
      <c r="B82" s="3" t="s">
        <v>82</v>
      </c>
      <c r="C82" s="3" t="str">
        <f>IFERROR(__xludf.DUMMYFUNCTION("GOOGLETRANSLATE(B82,""id"",""en"")"),"['wifi', 'garbage', 'really', 'retirement', ""]")</f>
        <v>['wifi', 'garbage', 'really', 'retirement', "]</v>
      </c>
    </row>
    <row r="83" ht="15.75" customHeight="1">
      <c r="A83" s="1">
        <v>99.0</v>
      </c>
      <c r="B83" s="3" t="s">
        <v>83</v>
      </c>
      <c r="C83" s="3" t="str">
        <f>IFERROR(__xludf.DUMMYFUNCTION("GOOGLETRANSLATE(B83,""id"",""en"")"),"['Suggestion', 'Kostumer', 'Christian']")</f>
        <v>['Suggestion', 'Kostumer', 'Christian']</v>
      </c>
    </row>
    <row r="84" ht="15.75" customHeight="1">
      <c r="A84" s="1">
        <v>100.0</v>
      </c>
      <c r="B84" s="3" t="s">
        <v>84</v>
      </c>
      <c r="C84" s="3" t="str">
        <f>IFERROR(__xludf.DUMMYFUNCTION("GOOGLETRANSLATE(B84,""id"",""en"")"),"['EPS', 'Discuss', 'CloudFlare']")</f>
        <v>['EPS', 'Discuss', 'CloudFlare']</v>
      </c>
    </row>
    <row r="85" ht="15.75" customHeight="1">
      <c r="A85" s="1">
        <v>101.0</v>
      </c>
      <c r="B85" s="3" t="s">
        <v>85</v>
      </c>
      <c r="C85" s="3" t="str">
        <f>IFERROR(__xludf.DUMMYFUNCTION("GOOGLETRANSLATE(B85,""id"",""en"")"),"['TURAH', 'MNGKIN', 'PMS', 'Sensian', 'Yeee', ""]")</f>
        <v>['TURAH', 'MNGKIN', 'PMS', 'Sensian', 'Yeee', "]</v>
      </c>
    </row>
    <row r="86" ht="15.75" customHeight="1">
      <c r="A86" s="1">
        <v>104.0</v>
      </c>
      <c r="B86" s="3" t="s">
        <v>86</v>
      </c>
      <c r="C86" s="3" t="str">
        <f>IFERROR(__xludf.DUMMYFUNCTION("GOOGLETRANSLATE(B86,""id"",""en"")"),"['hand', 'woi', ""]")</f>
        <v>['hand', 'woi', "]</v>
      </c>
    </row>
    <row r="87" ht="15.75" customHeight="1">
      <c r="A87" s="1">
        <v>106.0</v>
      </c>
      <c r="B87" s="3" t="s">
        <v>87</v>
      </c>
      <c r="C87" s="3" t="str">
        <f>IFERROR(__xludf.DUMMYFUNCTION("GOOGLETRANSLATE(B87,""id"",""en"")"),"['Suggestion', 'Costumer', 'Gonta', 'Change', 'Sis', 'Klw', 'Pacturah', 'Bosen', ""]")</f>
        <v>['Suggestion', 'Costumer', 'Gonta', 'Change', 'Sis', 'Klw', 'Pacturah', 'Bosen', "]</v>
      </c>
    </row>
    <row r="88" ht="15.75" customHeight="1">
      <c r="A88" s="1">
        <v>107.0</v>
      </c>
      <c r="B88" s="3" t="s">
        <v>88</v>
      </c>
      <c r="C88" s="3" t="str">
        <f>IFERROR(__xludf.DUMMYFUNCTION("GOOGLETRANSLATE(B88,""id"",""en"")"),"['Scene', 'Dustin', 'Manjat', 'Tower', 'Sutet', ""]")</f>
        <v>['Scene', 'Dustin', 'Manjat', 'Tower', 'Sutet', "]</v>
      </c>
    </row>
    <row r="89" ht="15.75" customHeight="1">
      <c r="A89" s="1">
        <v>108.0</v>
      </c>
      <c r="B89" s="3" t="s">
        <v>89</v>
      </c>
      <c r="C89" s="3" t="str">
        <f>IFERROR(__xludf.DUMMYFUNCTION("GOOGLETRANSLATE(B89,""id"",""en"")"),"['', 'Your', 'father', 'join', 'party', '']")</f>
        <v>['', 'Your', 'father', 'join', 'party', '']</v>
      </c>
    </row>
    <row r="90" ht="15.75" customHeight="1">
      <c r="A90" s="1">
        <v>109.0</v>
      </c>
      <c r="B90" s="3" t="s">
        <v>3</v>
      </c>
      <c r="C90" s="3" t="str">
        <f>IFERROR(__xludf.DUMMYFUNCTION("GOOGLETRANSLATE(B90,""id"",""en"")"),"['Turah', 'Turah', ""]")</f>
        <v>['Turah', 'Turah', "]</v>
      </c>
    </row>
    <row r="91" ht="15.75" customHeight="1">
      <c r="A91" s="1">
        <v>110.0</v>
      </c>
      <c r="B91" s="3" t="s">
        <v>90</v>
      </c>
      <c r="C91" s="3" t="str">
        <f>IFERROR(__xludf.DUMMYFUNCTION("GOOGLETRANSLATE(B91,""id"",""en"")"),"['How', 'suggestion', 'cable', 'outside', 'get', 'thread', 'kite']")</f>
        <v>['How', 'suggestion', 'cable', 'outside', 'get', 'thread', 'kite']</v>
      </c>
    </row>
    <row r="92" ht="15.75" customHeight="1">
      <c r="A92" s="1">
        <v>111.0</v>
      </c>
      <c r="B92" s="3" t="s">
        <v>91</v>
      </c>
      <c r="C92" s="3" t="str">
        <f>IFERROR(__xludf.DUMMYFUNCTION("GOOGLETRANSLATE(B92,""id"",""en"")"),"['Watch', 'Series', 'Indihome', 'Use', 'Internet', 'Indihome', 'Moga', 'Cut', 'Costs', 'Subscribe']")</f>
        <v>['Watch', 'Series', 'Indihome', 'Use', 'Internet', 'Indihome', 'Moga', 'Cut', 'Costs', 'Subscribe']</v>
      </c>
    </row>
    <row r="93" ht="15.75" customHeight="1">
      <c r="A93" s="1">
        <v>112.0</v>
      </c>
      <c r="B93" s="3" t="s">
        <v>92</v>
      </c>
      <c r="C93" s="3" t="str">
        <f>IFERROR(__xludf.DUMMYFUNCTION("GOOGLETRANSLATE(B93,""id"",""en"")"),"['', 'Need', 'Signal', 'Need', 'Content']")</f>
        <v>['', 'Need', 'Signal', 'Need', 'Content']</v>
      </c>
    </row>
    <row r="94" ht="15.75" customHeight="1">
      <c r="A94" s="1">
        <v>113.0</v>
      </c>
      <c r="B94" s="3" t="s">
        <v>93</v>
      </c>
      <c r="C94" s="3" t="str">
        <f>IFERROR(__xludf.DUMMYFUNCTION("GOOGLETRANSLATE(B94,""id"",""en"")"),"['Price', 'Jabat', 'Signal', 'Folk']")</f>
        <v>['Price', 'Jabat', 'Signal', 'Folk']</v>
      </c>
    </row>
    <row r="95" ht="15.75" customHeight="1">
      <c r="A95" s="1">
        <v>114.0</v>
      </c>
      <c r="B95" s="3" t="s">
        <v>3</v>
      </c>
      <c r="C95" s="3" t="str">
        <f>IFERROR(__xludf.DUMMYFUNCTION("GOOGLETRANSLATE(B95,""id"",""en"")"),"['Turah', 'Turah', ""]")</f>
        <v>['Turah', 'Turah', "]</v>
      </c>
    </row>
    <row r="96" ht="15.75" customHeight="1">
      <c r="A96" s="1">
        <v>115.0</v>
      </c>
      <c r="B96" s="3" t="s">
        <v>94</v>
      </c>
      <c r="C96" s="3" t="str">
        <f>IFERROR(__xludf.DUMMYFUNCTION("GOOGLETRANSLATE(B96,""id"",""en"")"),"['Following', 'Habib', 'Far', 'Min']")</f>
        <v>['Following', 'Habib', 'Far', 'Min']</v>
      </c>
    </row>
    <row r="97" ht="15.75" customHeight="1">
      <c r="A97" s="1">
        <v>116.0</v>
      </c>
      <c r="B97" s="3" t="s">
        <v>95</v>
      </c>
      <c r="C97" s="3" t="str">
        <f>IFERROR(__xludf.DUMMYFUNCTION("GOOGLETRANSLATE(B97,""id"",""en"")"),"['', 'Indihome', 'ngeta', 'kaga', 'dri', 'week', 'until', 'skrng', 'pay', 'udh', 'sue']")</f>
        <v>['', 'Indihome', 'ngeta', 'kaga', 'dri', 'week', 'until', 'skrng', 'pay', 'udh', 'sue']</v>
      </c>
    </row>
    <row r="98" ht="15.75" customHeight="1">
      <c r="A98" s="1">
        <v>117.0</v>
      </c>
      <c r="B98" s="3" t="s">
        <v>96</v>
      </c>
      <c r="C98" s="3" t="str">
        <f>IFERROR(__xludf.DUMMYFUNCTION("GOOGLETRANSLATE(B98,""id"",""en"")"),"['Turah', 'Nadya', 'one']")</f>
        <v>['Turah', 'Nadya', 'one']</v>
      </c>
    </row>
    <row r="99" ht="15.75" customHeight="1">
      <c r="A99" s="1">
        <v>118.0</v>
      </c>
      <c r="B99" s="3" t="s">
        <v>97</v>
      </c>
      <c r="C99" s="3" t="str">
        <f>IFERROR(__xludf.DUMMYFUNCTION("GOOGLETRANSLATE(B99,""id"",""en"")"),"['Series']")</f>
        <v>['Series']</v>
      </c>
    </row>
    <row r="100" ht="15.75" customHeight="1">
      <c r="A100" s="1">
        <v>119.0</v>
      </c>
      <c r="B100" s="3" t="s">
        <v>89</v>
      </c>
      <c r="C100" s="3" t="str">
        <f>IFERROR(__xludf.DUMMYFUNCTION("GOOGLETRANSLATE(B100,""id"",""en"")"),"['', 'Your', 'father', 'join', 'party', '']")</f>
        <v>['', 'Your', 'father', 'join', 'party', '']</v>
      </c>
    </row>
    <row r="101" ht="15.75" customHeight="1">
      <c r="A101" s="1">
        <v>120.0</v>
      </c>
      <c r="B101" s="3" t="s">
        <v>98</v>
      </c>
      <c r="C101" s="3" t="str">
        <f>IFERROR(__xludf.DUMMYFUNCTION("GOOGLETRANSLATE(B101,""id"",""en"")"),"['home', 'cave', 'ngellag', 'how', 'indihome', 'cave', 'decided', 'indihome', 'already', 'slow', 'pay', 'how' ']")</f>
        <v>['home', 'cave', 'ngellag', 'how', 'indihome', 'cave', 'decided', 'indihome', 'already', 'slow', 'pay', 'how' ']</v>
      </c>
    </row>
    <row r="102" ht="15.75" customHeight="1">
      <c r="A102" s="1">
        <v>121.0</v>
      </c>
      <c r="B102" s="3" t="s">
        <v>99</v>
      </c>
      <c r="C102" s="3" t="str">
        <f>IFERROR(__xludf.DUMMYFUNCTION("GOOGLETRANSLATE(B102,""id"",""en"")"),"['Awokawokaowk', 'Lecture', 'Union', 'Soviet', ""]")</f>
        <v>['Awokawokaowk', 'Lecture', 'Union', 'Soviet', "]</v>
      </c>
    </row>
    <row r="103" ht="15.75" customHeight="1">
      <c r="A103" s="1">
        <v>122.0</v>
      </c>
      <c r="B103" s="3" t="s">
        <v>100</v>
      </c>
      <c r="C103" s="3" t="str">
        <f>IFERROR(__xludf.DUMMYFUNCTION("GOOGLETRANSLATE(B103,""id"",""en"")"),"['weve', 'steady', 'quality', 'net']")</f>
        <v>['weve', 'steady', 'quality', 'net']</v>
      </c>
    </row>
    <row r="104" ht="15.75" customHeight="1">
      <c r="A104" s="1">
        <v>125.0</v>
      </c>
      <c r="B104" s="3" t="s">
        <v>101</v>
      </c>
      <c r="C104" s="3" t="str">
        <f>IFERROR(__xludf.DUMMYFUNCTION("GOOGLETRANSLATE(B104,""id"",""en"")"),"['exciting', 'Euy', ""]")</f>
        <v>['exciting', 'Euy', "]</v>
      </c>
    </row>
    <row r="105" ht="15.75" customHeight="1">
      <c r="A105" s="1">
        <v>126.0</v>
      </c>
      <c r="B105" s="3" t="s">
        <v>102</v>
      </c>
      <c r="C105" s="3" t="str">
        <f>IFERROR(__xludf.DUMMYFUNCTION("GOOGLETRANSLATE(B105,""id"",""en"")"),"['Gemes', 'Turah', '']")</f>
        <v>['Gemes', 'Turah', '']</v>
      </c>
    </row>
    <row r="106" ht="15.75" customHeight="1">
      <c r="A106" s="1">
        <v>127.0</v>
      </c>
      <c r="B106" s="3" t="s">
        <v>103</v>
      </c>
      <c r="C106" s="3" t="str">
        <f>IFERROR(__xludf.DUMMYFUNCTION("GOOGLETRANSLATE(B106,""id"",""en"")"),"['silent', 'trade', 'sarong']")</f>
        <v>['silent', 'trade', 'sarong']</v>
      </c>
    </row>
    <row r="107" ht="15.75" customHeight="1">
      <c r="A107" s="1">
        <v>128.0</v>
      </c>
      <c r="B107" s="3" t="s">
        <v>104</v>
      </c>
      <c r="C107" s="3" t="str">
        <f>IFERROR(__xludf.DUMMYFUNCTION("GOOGLETRANSLATE(B107,""id"",""en"")"),"['Indihome', 'long', 'episode', 'beaten', 'artisan', 'porridge', 'Haji', 'yes',' customer ',' Addin ',' Turah ',' Mulu ',' bored']")</f>
        <v>['Indihome', 'long', 'episode', 'beaten', 'artisan', 'porridge', 'Haji', 'yes',' customer ',' Addin ',' Turah ',' Mulu ',' bored']</v>
      </c>
    </row>
    <row r="108" ht="15.75" customHeight="1">
      <c r="A108" s="1">
        <v>129.0</v>
      </c>
      <c r="B108" s="3" t="s">
        <v>105</v>
      </c>
      <c r="C108" s="3" t="str">
        <f>IFERROR(__xludf.DUMMYFUNCTION("GOOGLETRANSLATE(B108,""id"",""en"")"),"['Next', 'Part', 'Education', 'Unspek', 'Minn', 'Karna', 'Subscribe', 'Different', 'Different', 'Sometimes',' Udh ',' Datengin ',' home ',' UDH ',' explained ',' unspek ',' subscribe ',' understand ',' unspek ',' because 'min', 'subscribe', 'right', 'righ"&amp;"t', 'believe' , 'Understand', 'Alhamdulillah', 'subscribe', 'check', 'in', 'home', 'obstacle', 'home', 'technician', 'unspek', 'subscribe', 'report', ' Subscribe to ',' Understand ',' Unspek ',' Moga ',' Part ',' Father ',' Education ',' Pellangers', 'Wat"&amp;"ch', 'Vidiao', 'Easy', 'Technicians',' Does' , 'Lasi', 'Unspek', 'Complete', 'Qualified', 'Permissions', 'Enotting', 'Min']")</f>
        <v>['Next', 'Part', 'Education', 'Unspek', 'Minn', 'Karna', 'Subscribe', 'Different', 'Different', 'Sometimes',' Udh ',' Datengin ',' home ',' UDH ',' explained ',' unspek ',' subscribe ',' understand ',' unspek ',' because 'min', 'subscribe', 'right', 'right', 'believe' , 'Understand', 'Alhamdulillah', 'subscribe', 'check', 'in', 'home', 'obstacle', 'home', 'technician', 'unspek', 'subscribe', 'report', ' Subscribe to ',' Understand ',' Unspek ',' Moga ',' Part ',' Father ',' Education ',' Pellangers', 'Watch', 'Vidiao', 'Easy', 'Technicians',' Does' , 'Lasi', 'Unspek', 'Complete', 'Qualified', 'Permissions', 'Enotting', 'Min']</v>
      </c>
    </row>
    <row r="109" ht="15.75" customHeight="1">
      <c r="A109" s="1">
        <v>130.0</v>
      </c>
      <c r="B109" s="3" t="s">
        <v>106</v>
      </c>
      <c r="C109" s="3" t="str">
        <f>IFERROR(__xludf.DUMMYFUNCTION("GOOGLETRANSLATE(B109,""id"",""en"")"),"['RISPO', 'Ebel', 'Donk']")</f>
        <v>['RISPO', 'Ebel', 'Donk']</v>
      </c>
    </row>
    <row r="110" ht="15.75" customHeight="1">
      <c r="A110" s="1">
        <v>132.0</v>
      </c>
      <c r="B110" s="3" t="s">
        <v>107</v>
      </c>
      <c r="C110" s="3" t="str">
        <f>IFERROR(__xludf.DUMMYFUNCTION("GOOGLETRANSLATE(B110,""id"",""en"")"),"['ha ha ha', '']")</f>
        <v>['ha ha ha', '']</v>
      </c>
    </row>
    <row r="111" ht="15.75" customHeight="1">
      <c r="A111" s="1">
        <v>133.0</v>
      </c>
      <c r="B111" s="3" t="s">
        <v>108</v>
      </c>
      <c r="C111" s="3" t="str">
        <f>IFERROR(__xludf.DUMMYFUNCTION("GOOGLETRANSLATE(B111,""id"",""en"")"),"['min', 'fanspage', 'Facebook', 'commission', 'closed', ""]")</f>
        <v>['min', 'fanspage', 'Facebook', 'commission', 'closed', "]</v>
      </c>
    </row>
    <row r="112" ht="15.75" customHeight="1">
      <c r="A112" s="1">
        <v>134.0</v>
      </c>
      <c r="B112" s="3" t="s">
        <v>109</v>
      </c>
      <c r="C112" s="3" t="str">
        <f>IFERROR(__xludf.DUMMYFUNCTION("GOOGLETRANSLATE(B112,""id"",""en"")"),"['Please', 'release', 'mask', 'gajelas', 'talk', ""]")</f>
        <v>['Please', 'release', 'mask', 'gajelas', 'talk', "]</v>
      </c>
    </row>
    <row r="113" ht="15.75" customHeight="1">
      <c r="A113" s="1">
        <v>135.0</v>
      </c>
      <c r="B113" s="3" t="s">
        <v>110</v>
      </c>
      <c r="C113" s="3" t="str">
        <f>IFERROR(__xludf.DUMMYFUNCTION("GOOGLETRANSLATE(B113,""id"",""en"")"),"['Good', 'signal', 'indihome', 'taik']")</f>
        <v>['Good', 'signal', 'indihome', 'taik']</v>
      </c>
    </row>
    <row r="114" ht="15.75" customHeight="1">
      <c r="A114" s="1">
        <v>136.0</v>
      </c>
      <c r="B114" s="3" t="s">
        <v>111</v>
      </c>
      <c r="C114" s="3" t="str">
        <f>IFERROR(__xludf.DUMMYFUNCTION("GOOGLETRANSLATE(B114,""id"",""en"")"),"['Content', 'diarrhea', 'diarrhea', '']")</f>
        <v>['Content', 'diarrhea', 'diarrhea', '']</v>
      </c>
    </row>
    <row r="115" ht="15.75" customHeight="1">
      <c r="A115" s="1">
        <v>137.0</v>
      </c>
      <c r="B115" s="3" t="s">
        <v>112</v>
      </c>
      <c r="C115" s="3" t="str">
        <f>IFERROR(__xludf.DUMMYFUNCTION("GOOGLETRANSLATE(B115,""id"",""en"")"),"['Cool', 'Ngakak', 'really', 'Lord', 'Dustin']")</f>
        <v>['Cool', 'Ngakak', 'really', 'Lord', 'Dustin']</v>
      </c>
    </row>
    <row r="116" ht="15.75" customHeight="1">
      <c r="A116" s="1">
        <v>138.0</v>
      </c>
      <c r="B116" s="3" t="s">
        <v>113</v>
      </c>
      <c r="C116" s="3" t="str">
        <f>IFERROR(__xludf.DUMMYFUNCTION("GOOGLETRANSLATE(B116,""id"",""en"")"),"['Pngen', 'deh', 'home', 'enter', 'free', 'shoes', 'home', 'clean']")</f>
        <v>['Pngen', 'deh', 'home', 'enter', 'free', 'shoes', 'home', 'clean']</v>
      </c>
    </row>
    <row r="117" ht="15.75" customHeight="1">
      <c r="A117" s="1">
        <v>141.0</v>
      </c>
      <c r="B117" s="3" t="s">
        <v>114</v>
      </c>
      <c r="C117" s="3" t="str">
        <f>IFERROR(__xludf.DUMMYFUNCTION("GOOGLETRANSLATE(B117,""id"",""en"")"),"['Monoton', '']")</f>
        <v>['Monoton', '']</v>
      </c>
    </row>
    <row r="118" ht="15.75" customHeight="1">
      <c r="A118" s="1">
        <v>142.0</v>
      </c>
      <c r="B118" s="3" t="s">
        <v>115</v>
      </c>
      <c r="C118" s="3" t="str">
        <f>IFERROR(__xludf.DUMMYFUNCTION("GOOGLETRANSLATE(B118,""id"",""en"")"),"['Kirain', 'Last', 'Hope', 'Kitchen', 'Content']")</f>
        <v>['Kirain', 'Last', 'Hope', 'Kitchen', 'Content']</v>
      </c>
    </row>
    <row r="119" ht="15.75" customHeight="1">
      <c r="A119" s="1">
        <v>143.0</v>
      </c>
      <c r="B119" s="3" t="s">
        <v>116</v>
      </c>
      <c r="C119" s="3" t="str">
        <f>IFERROR(__xludf.DUMMYFUNCTION("GOOGLETRANSLATE(B119,""id"",""en"")"),"['Next', 'Rigen', '']")</f>
        <v>['Next', 'Rigen', '']</v>
      </c>
    </row>
    <row r="120" ht="15.75" customHeight="1">
      <c r="A120" s="1">
        <v>144.0</v>
      </c>
      <c r="B120" s="3" t="s">
        <v>117</v>
      </c>
      <c r="C120" s="3" t="str">
        <f>IFERROR(__xludf.DUMMYFUNCTION("GOOGLETRANSLATE(B120,""id"",""en"")"),"['finger', 'Muslim', 'Kek', 'That's', '']")</f>
        <v>['finger', 'Muslim', 'Kek', 'That's', '']</v>
      </c>
    </row>
    <row r="121" ht="15.75" customHeight="1">
      <c r="A121" s="1">
        <v>145.0</v>
      </c>
      <c r="B121" s="3" t="s">
        <v>118</v>
      </c>
      <c r="C121" s="3" t="str">
        <f>IFERROR(__xludf.DUMMYFUNCTION("GOOGLETRANSLATE(B121,""id"",""en"")"),"['Series', 'Move', 'Location', 'Install']")</f>
        <v>['Series', 'Move', 'Location', 'Install']</v>
      </c>
    </row>
    <row r="122" ht="15.75" customHeight="1">
      <c r="A122" s="1">
        <v>146.0</v>
      </c>
      <c r="B122" s="3" t="s">
        <v>119</v>
      </c>
      <c r="C122" s="3" t="str">
        <f>IFERROR(__xludf.DUMMYFUNCTION("GOOGLETRANSLATE(B122,""id"",""en"")"),"['Gather', 'Janggal', ""]")</f>
        <v>['Gather', 'Janggal', "]</v>
      </c>
    </row>
    <row r="123" ht="15.75" customHeight="1">
      <c r="A123" s="1">
        <v>147.0</v>
      </c>
      <c r="B123" s="3" t="s">
        <v>120</v>
      </c>
      <c r="C123" s="3" t="str">
        <f>IFERROR(__xludf.DUMMYFUNCTION("GOOGLETRANSLATE(B123,""id"",""en"")"),"['Subscribe', 'Technician', 'Indihome', 'Sell', 'Ciw', 'Ciw']")</f>
        <v>['Subscribe', 'Technician', 'Indihome', 'Sell', 'Ciw', 'Ciw']</v>
      </c>
    </row>
    <row r="124" ht="15.75" customHeight="1">
      <c r="A124" s="1">
        <v>148.0</v>
      </c>
      <c r="B124" s="3" t="s">
        <v>121</v>
      </c>
      <c r="C124" s="3" t="str">
        <f>IFERROR(__xludf.DUMMYFUNCTION("GOOGLETRANSLATE(B124,""id"",""en"")"),"['Indie', 'Home']")</f>
        <v>['Indie', 'Home']</v>
      </c>
    </row>
    <row r="125" ht="15.75" customHeight="1">
      <c r="A125" s="1">
        <v>149.0</v>
      </c>
      <c r="B125" s="3" t="s">
        <v>122</v>
      </c>
      <c r="C125" s="3" t="str">
        <f>IFERROR(__xludf.DUMMYFUNCTION("GOOGLETRANSLATE(B125,""id"",""en"")"),"['Mli', 'cool']")</f>
        <v>['Mli', 'cool']</v>
      </c>
    </row>
    <row r="126" ht="15.75" customHeight="1">
      <c r="A126" s="1">
        <v>150.0</v>
      </c>
      <c r="B126" s="3" t="s">
        <v>123</v>
      </c>
      <c r="C126" s="3" t="str">
        <f>IFERROR(__xludf.DUMMYFUNCTION("GOOGLETRANSLATE(B126,""id"",""en"")"),"['What', 'mask', 'often', 'vaccine', 'TETRP', 'Keep', 'healthy']")</f>
        <v>['What', 'mask', 'often', 'vaccine', 'TETRP', 'Keep', 'healthy']</v>
      </c>
    </row>
    <row r="127" ht="15.75" customHeight="1">
      <c r="A127" s="1">
        <v>151.0</v>
      </c>
      <c r="B127" s="3" t="s">
        <v>124</v>
      </c>
      <c r="C127" s="3" t="str">
        <f>IFERROR(__xludf.DUMMYFUNCTION("GOOGLETRANSLATE(B127,""id"",""en"")"),"['Yellow', 'Flag', 'Party', 'Watching', 'You', 'Sore']")</f>
        <v>['Yellow', 'Flag', 'Party', 'Watching', 'You', 'Sore']</v>
      </c>
    </row>
    <row r="128" ht="15.75" customHeight="1">
      <c r="A128" s="1">
        <v>152.0</v>
      </c>
      <c r="B128" s="3" t="s">
        <v>125</v>
      </c>
      <c r="C128" s="3" t="str">
        <f>IFERROR(__xludf.DUMMYFUNCTION("GOOGLETRANSLATE(B128,""id"",""en"")"),"['Yeeeaaahhh', 'finally']")</f>
        <v>['Yeeeaaahhh', 'finally']</v>
      </c>
    </row>
    <row r="129" ht="15.75" customHeight="1">
      <c r="A129" s="1">
        <v>153.0</v>
      </c>
      <c r="B129" s="3" t="s">
        <v>126</v>
      </c>
      <c r="C129" s="3" t="str">
        <f>IFERROR(__xludf.DUMMYFUNCTION("GOOGLETRANSLATE(B129,""id"",""en"")"),"['Subscribe', 'no', 'wkwkwkk']")</f>
        <v>['Subscribe', 'no', 'wkwkwkk']</v>
      </c>
    </row>
    <row r="130" ht="15.75" customHeight="1">
      <c r="A130" s="1">
        <v>154.0</v>
      </c>
      <c r="B130" s="3" t="s">
        <v>127</v>
      </c>
      <c r="C130" s="3" t="str">
        <f>IFERROR(__xludf.DUMMYFUNCTION("GOOGLETRANSLATE(B130,""id"",""en"")"),"['Indihome', 'conflict', 'service', 'home', 'shaman', 'home', 'actor', 'people', 'facing', 'technicians',' just ',' people ',' Turah ',' TPI ',' Chuaaaaakz ']")</f>
        <v>['Indihome', 'conflict', 'service', 'home', 'shaman', 'home', 'actor', 'people', 'facing', 'technicians',' just ',' people ',' Turah ',' TPI ',' Chuaaaaakz ']</v>
      </c>
    </row>
    <row r="131" ht="15.75" customHeight="1">
      <c r="A131" s="1">
        <v>155.0</v>
      </c>
      <c r="B131" s="3" t="s">
        <v>128</v>
      </c>
      <c r="C131" s="3" t="str">
        <f>IFERROR(__xludf.DUMMYFUNCTION("GOOGLETRANSLATE(B131,""id"",""en"")"),"['finger', 'Muslim', 'finger', 'hey']")</f>
        <v>['finger', 'Muslim', 'finger', 'hey']</v>
      </c>
    </row>
    <row r="132" ht="15.75" customHeight="1">
      <c r="A132" s="1">
        <v>156.0</v>
      </c>
      <c r="B132" s="3" t="s">
        <v>129</v>
      </c>
      <c r="C132" s="3" t="str">
        <f>IFERROR(__xludf.DUMMYFUNCTION("GOOGLETRANSLATE(B132,""id"",""en"")"),"['Indihomee', '']")</f>
        <v>['Indihomee', '']</v>
      </c>
    </row>
    <row r="133" ht="15.75" customHeight="1">
      <c r="A133" s="1">
        <v>157.0</v>
      </c>
      <c r="B133" s="3" t="s">
        <v>130</v>
      </c>
      <c r="C133" s="3" t="str">
        <f>IFERROR(__xludf.DUMMYFUNCTION("GOOGLETRANSLATE(B133,""id"",""en"")"),"['gin', 'formola', 'typical', 'bang', 'tretan', 'wkwkwk']")</f>
        <v>['gin', 'formola', 'typical', 'bang', 'tretan', 'wkwkwk']</v>
      </c>
    </row>
    <row r="134" ht="15.75" customHeight="1">
      <c r="A134" s="1">
        <v>158.0</v>
      </c>
      <c r="B134" s="3" t="s">
        <v>131</v>
      </c>
      <c r="C134" s="3" t="str">
        <f>IFERROR(__xludf.DUMMYFUNCTION("GOOGLETRANSLATE(B134,""id"",""en"")"),"['watch', 'program', 'Indihome', 'ken', 'boiled', 'indomie']")</f>
        <v>['watch', 'program', 'Indihome', 'ken', 'boiled', 'indomie']</v>
      </c>
    </row>
    <row r="135" ht="15.75" customHeight="1">
      <c r="A135" s="1">
        <v>159.0</v>
      </c>
      <c r="B135" s="3" t="s">
        <v>132</v>
      </c>
      <c r="C135" s="3" t="str">
        <f>IFERROR(__xludf.DUMMYFUNCTION("GOOGLETRANSLATE(B135,""id"",""en"")"),"['Gada', 'Choki', 'Gaseru']")</f>
        <v>['Gada', 'Choki', 'Gaseru']</v>
      </c>
    </row>
    <row r="136" ht="15.75" customHeight="1">
      <c r="A136" s="1">
        <v>160.0</v>
      </c>
      <c r="B136" s="3" t="s">
        <v>133</v>
      </c>
      <c r="C136" s="3" t="str">
        <f>IFERROR(__xludf.DUMMYFUNCTION("GOOGLETRANSLATE(B136,""id"",""en"")"),"['', 'When', 'Your', 'Home', 'End', 'You', 'See', 'Flag', 'Your', 'Home', 'And', 'Your', 'Father ',' Join ',' Party ',' ']")</f>
        <v>['', 'When', 'Your', 'Home', 'End', 'You', 'See', 'Flag', 'Your', 'Home', 'And', 'Your', 'Father ',' Join ',' Party ',' ']</v>
      </c>
    </row>
    <row r="137" ht="15.75" customHeight="1">
      <c r="A137" s="1">
        <v>161.0</v>
      </c>
      <c r="B137" s="3" t="s">
        <v>134</v>
      </c>
      <c r="C137" s="3" t="str">
        <f>IFERROR(__xludf.DUMMYFUNCTION("GOOGLETRANSLATE(B137,""id"",""en"")"),"['soap opera', 'soap opera', 'chuakss', 'ketar', 'tin']")</f>
        <v>['soap opera', 'soap opera', 'chuakss', 'ketar', 'tin']</v>
      </c>
    </row>
    <row r="138" ht="15.75" customHeight="1">
      <c r="A138" s="1">
        <v>162.0</v>
      </c>
      <c r="B138" s="3" t="s">
        <v>135</v>
      </c>
      <c r="C138" s="3" t="str">
        <f>IFERROR(__xludf.DUMMYFUNCTION("GOOGLETRANSLATE(B138,""id"",""en"")"),"['watch', 'times',' technician ',' use ',' mop ',' motor ',' write ',' indihome ',' color ',' red ',' task ',' indihome ',' Real ',' partners', 'work', 'contract', '']")</f>
        <v>['watch', 'times',' technician ',' use ',' mop ',' motor ',' write ',' indihome ',' color ',' red ',' task ',' indihome ',' Real ',' partners', 'work', 'contract', '']</v>
      </c>
    </row>
    <row r="139" ht="15.75" customHeight="1">
      <c r="A139" s="1">
        <v>163.0</v>
      </c>
      <c r="B139" s="3" t="s">
        <v>136</v>
      </c>
      <c r="C139" s="3" t="str">
        <f>IFERROR(__xludf.DUMMYFUNCTION("GOOGLETRANSLATE(B139,""id"",""en"")"),"['very cool']")</f>
        <v>['very cool']</v>
      </c>
    </row>
    <row r="140" ht="15.75" customHeight="1">
      <c r="A140" s="1">
        <v>164.0</v>
      </c>
      <c r="B140" s="3" t="s">
        <v>137</v>
      </c>
      <c r="C140" s="3" t="str">
        <f>IFERROR(__xludf.DUMMYFUNCTION("GOOGLETRANSLATE(B140,""id"",""en"")"),"['Wait', 'Indiehome', 'involved', 'The', 'Trio', 'Perfect', 'Protection', 'Habib', 'Far', 'Pastor', 'Yerry', 'Temperature', ' Zhuang ',' Xiu ']")</f>
        <v>['Wait', 'Indiehome', 'involved', 'The', 'Trio', 'Perfect', 'Protection', 'Habib', 'Far', 'Pastor', 'Yerry', 'Temperature', ' Zhuang ',' Xiu ']</v>
      </c>
    </row>
    <row r="141" ht="15.75" customHeight="1">
      <c r="A141" s="1">
        <v>165.0</v>
      </c>
      <c r="B141" s="3" t="s">
        <v>138</v>
      </c>
      <c r="C141" s="3" t="str">
        <f>IFERROR(__xludf.DUMMYFUNCTION("GOOGLETRANSLATE(B141,""id"",""en"")"),"['continued', 'The', 'Series', '']")</f>
        <v>['continued', 'The', 'Series', '']</v>
      </c>
    </row>
    <row r="142" ht="15.75" customHeight="1">
      <c r="A142" s="1">
        <v>166.0</v>
      </c>
      <c r="B142" s="3" t="s">
        <v>139</v>
      </c>
      <c r="C142" s="3" t="str">
        <f>IFERROR(__xludf.DUMMYFUNCTION("GOOGLETRANSLATE(B142,""id"",""en"")"),"['Heyyy', 'mask', 'open', 'eat', 'sattty']")</f>
        <v>['Heyyy', 'mask', 'open', 'eat', 'sattty']</v>
      </c>
    </row>
    <row r="143" ht="15.75" customHeight="1">
      <c r="A143" s="1">
        <v>167.0</v>
      </c>
      <c r="B143" s="3" t="s">
        <v>140</v>
      </c>
      <c r="C143" s="3" t="str">
        <f>IFERROR(__xludf.DUMMYFUNCTION("GOOGLETRANSLATE(B143,""id"",""en"")"),"['', 'Mr', 'Nyalon', ""]")</f>
        <v>['', 'Mr', 'Nyalon', "]</v>
      </c>
    </row>
    <row r="144" ht="15.75" customHeight="1">
      <c r="A144" s="1">
        <v>168.0</v>
      </c>
      <c r="B144" s="3" t="s">
        <v>141</v>
      </c>
      <c r="C144" s="3" t="str">
        <f>IFERROR(__xludf.DUMMYFUNCTION("GOOGLETRANSLATE(B144,""id"",""en"")"),"['Technicians',' world ',' real ',' problems', 'fast', 'responded', 'HRS', 'DITLPN', 'times',' times', 'sekaliny', 'response', ' DTNG ',' Wait ',' Day ']")</f>
        <v>['Technicians',' world ',' real ',' problems', 'fast', 'responded', 'HRS', 'DITLPN', 'times',' times', 'sekaliny', 'response', ' DTNG ',' Wait ',' Day ']</v>
      </c>
    </row>
    <row r="145" ht="15.75" customHeight="1">
      <c r="A145" s="1">
        <v>170.0</v>
      </c>
      <c r="B145" s="3" t="s">
        <v>142</v>
      </c>
      <c r="C145" s="3" t="str">
        <f>IFERROR(__xludf.DUMMYFUNCTION("GOOGLETRANSLATE(B145,""id"",""en"")"),"['Kirain', 'Invite', 'Content', 'Cook', 'Dates']")</f>
        <v>['Kirain', 'Invite', 'Content', 'Cook', 'Dates']</v>
      </c>
    </row>
    <row r="146" ht="15.75" customHeight="1">
      <c r="A146" s="1">
        <v>171.0</v>
      </c>
      <c r="B146" s="3" t="s">
        <v>143</v>
      </c>
      <c r="C146" s="3" t="str">
        <f>IFERROR(__xludf.DUMMYFUNCTION("GOOGLETRANSLATE(B146,""id"",""en"")"),"['', 'Imjin', 'Wen', 'Hom', 'Yelow', 'FLEG', 'YOR', 'PADER', 'JOIN', 'Party', ""]")</f>
        <v>['', 'Imjin', 'Wen', 'Hom', 'Yelow', 'FLEG', 'YOR', 'PADER', 'JOIN', 'Party', "]</v>
      </c>
    </row>
    <row r="147" ht="15.75" customHeight="1">
      <c r="A147" s="1">
        <v>172.0</v>
      </c>
      <c r="B147" s="3" t="s">
        <v>144</v>
      </c>
      <c r="C147" s="3" t="str">
        <f>IFERROR(__xludf.DUMMYFUNCTION("GOOGLETRANSLATE(B147,""id"",""en"")"),"['Technicians', 'Indihome', 'response', 'cpet', 'wkwkwk']")</f>
        <v>['Technicians', 'Indihome', 'response', 'cpet', 'wkwkwk']</v>
      </c>
    </row>
    <row r="148" ht="15.75" customHeight="1">
      <c r="A148" s="1">
        <v>173.0</v>
      </c>
      <c r="B148" s="3" t="s">
        <v>145</v>
      </c>
      <c r="C148" s="3" t="str">
        <f>IFERROR(__xludf.DUMMYFUNCTION("GOOGLETRANSLATE(B148,""id"",""en"")"),"['wkwkkw']")</f>
        <v>['wkwkkw']</v>
      </c>
    </row>
    <row r="149" ht="15.75" customHeight="1">
      <c r="A149" s="1">
        <v>175.0</v>
      </c>
      <c r="B149" s="3" t="s">
        <v>146</v>
      </c>
      <c r="C149" s="3" t="str">
        <f>IFERROR(__xludf.DUMMYFUNCTION("GOOGLETRANSLATE(B149,""id"",""en"")"),"['Please', 'Mas', 'Pras', 'Mas', 'Agus', 'Viral', 'Entered', 'Join', ""]")</f>
        <v>['Please', 'Mas', 'Pras', 'Mas', 'Agus', 'Viral', 'Entered', 'Join', "]</v>
      </c>
    </row>
    <row r="150" ht="15.75" customHeight="1">
      <c r="A150" s="1">
        <v>178.0</v>
      </c>
      <c r="B150" s="3" t="s">
        <v>147</v>
      </c>
      <c r="C150" s="3" t="str">
        <f>IFERROR(__xludf.DUMMYFUNCTION("GOOGLETRANSLATE(B150,""id"",""en"")"),"['Good', 'smarfren', '']")</f>
        <v>['Good', 'smarfren', '']</v>
      </c>
    </row>
    <row r="151" ht="15.75" customHeight="1">
      <c r="A151" s="1">
        <v>179.0</v>
      </c>
      <c r="B151" s="3" t="s">
        <v>148</v>
      </c>
      <c r="C151" s="3" t="str">
        <f>IFERROR(__xludf.DUMMYFUNCTION("GOOGLETRANSLATE(B151,""id"",""en"")"),"['If', 'Cewenya', 'Arafat', 'gokil']")</f>
        <v>['If', 'Cewenya', 'Arafat', 'gokil']</v>
      </c>
    </row>
    <row r="152" ht="15.75" customHeight="1">
      <c r="A152" s="1">
        <v>180.0</v>
      </c>
      <c r="B152" s="3" t="s">
        <v>149</v>
      </c>
      <c r="C152" s="3" t="str">
        <f>IFERROR(__xludf.DUMMYFUNCTION("GOOGLETRANSLATE(B152,""id"",""en"")"),"['Series', 'Wait', 'Wait']")</f>
        <v>['Series', 'Wait', 'Wait']</v>
      </c>
    </row>
    <row r="153" ht="15.75" customHeight="1">
      <c r="A153" s="1">
        <v>183.0</v>
      </c>
      <c r="B153" s="3" t="s">
        <v>150</v>
      </c>
      <c r="C153" s="3" t="str">
        <f>IFERROR(__xludf.DUMMYFUNCTION("GOOGLETRANSLATE(B153,""id"",""en"")"),"['Duration', 'Minute', 'Kek']")</f>
        <v>['Duration', 'Minute', 'Kek']</v>
      </c>
    </row>
    <row r="154" ht="15.75" customHeight="1">
      <c r="A154" s="1">
        <v>184.0</v>
      </c>
      <c r="B154" s="3" t="s">
        <v>151</v>
      </c>
      <c r="C154" s="3" t="str">
        <f>IFERROR(__xludf.DUMMYFUNCTION("GOOGLETRANSLATE(B154,""id"",""en"")"),"['', 'Why']")</f>
        <v>['', 'Why']</v>
      </c>
    </row>
    <row r="155" ht="15.75" customHeight="1">
      <c r="A155" s="1">
        <v>185.0</v>
      </c>
      <c r="B155" s="3" t="s">
        <v>152</v>
      </c>
      <c r="C155" s="3" t="str">
        <f>IFERROR(__xludf.DUMMYFUNCTION("GOOGLETRANSLATE(B155,""id"",""en"")"),"['Indihome', 'Series', 'TUWAN', 'SARKASME', 'Subscribe', 'Teach']")</f>
        <v>['Indihome', 'Series', 'TUWAN', 'SARKASME', 'Subscribe', 'Teach']</v>
      </c>
    </row>
    <row r="156" ht="15.75" customHeight="1">
      <c r="A156" s="1">
        <v>187.0</v>
      </c>
      <c r="B156" s="3" t="s">
        <v>153</v>
      </c>
      <c r="C156" s="3" t="str">
        <f>IFERROR(__xludf.DUMMYFUNCTION("GOOGLETRANSLATE(B156,""id"",""en"")"),"['Try', 'Endorse', 'Tea', 'Pucuk', '']")</f>
        <v>['Try', 'Endorse', 'Tea', 'Pucuk', '']</v>
      </c>
    </row>
    <row r="157" ht="15.75" customHeight="1">
      <c r="A157" s="1">
        <v>188.0</v>
      </c>
      <c r="B157" s="3" t="s">
        <v>154</v>
      </c>
      <c r="C157" s="3" t="str">
        <f>IFERROR(__xludf.DUMMYFUNCTION("GOOGLETRANSLATE(B157,""id"",""en"")"),"['Continue', 'Cool']")</f>
        <v>['Continue', 'Cool']</v>
      </c>
    </row>
    <row r="158" ht="15.75" customHeight="1">
      <c r="A158" s="1">
        <v>189.0</v>
      </c>
      <c r="B158" s="3" t="s">
        <v>155</v>
      </c>
      <c r="C158" s="3" t="str">
        <f>IFERROR(__xludf.DUMMYFUNCTION("GOOGLETRANSLATE(B158,""id"",""en"")"),"['Your', 'Father', 'Join', 'Party', '']")</f>
        <v>['Your', 'Father', 'Join', 'Party', '']</v>
      </c>
    </row>
    <row r="159" ht="15.75" customHeight="1">
      <c r="A159" s="1">
        <v>190.0</v>
      </c>
      <c r="B159" s="3" t="s">
        <v>156</v>
      </c>
      <c r="C159" s="3" t="str">
        <f>IFERROR(__xludf.DUMMYFUNCTION("GOOGLETRANSLATE(B159,""id"",""en"")"),"['Watch', 'Subscribe', 'Indihome', 'Pull', 'Provider', ""]")</f>
        <v>['Watch', 'Subscribe', 'Indihome', 'Pull', 'Provider', "]</v>
      </c>
    </row>
    <row r="160" ht="15.75" customHeight="1">
      <c r="A160" s="1">
        <v>192.0</v>
      </c>
      <c r="B160" s="3" t="s">
        <v>157</v>
      </c>
      <c r="C160" s="3" t="str">
        <f>IFERROR(__xludf.DUMMYFUNCTION("GOOGLETRANSLATE(B160,""id"",""en"")"),"['Please', 'Recruit', 'Muhidin', 'Figure', 'Antagonist', 'Series', ""]")</f>
        <v>['Please', 'Recruit', 'Muhidin', 'Figure', 'Antagonist', 'Series', "]</v>
      </c>
    </row>
    <row r="161" ht="15.75" customHeight="1">
      <c r="A161" s="1">
        <v>193.0</v>
      </c>
      <c r="B161" s="3" t="s">
        <v>158</v>
      </c>
      <c r="C161" s="3" t="str">
        <f>IFERROR(__xludf.DUMMYFUNCTION("GOOGLETRANSLATE(B161,""id"",""en"")"),"['Get', 'Subscribe', 'Rich', 'Turah', ""]")</f>
        <v>['Get', 'Subscribe', 'Rich', 'Turah', "]</v>
      </c>
    </row>
    <row r="162" ht="15.75" customHeight="1">
      <c r="A162" s="1">
        <v>194.0</v>
      </c>
      <c r="B162" s="3" t="s">
        <v>159</v>
      </c>
      <c r="C162" s="3" t="str">
        <f>IFERROR(__xludf.DUMMYFUNCTION("GOOGLETRANSLATE(B162,""id"",""en"")"),"['Come on', 'Min', 'Ampe', 'episode', 'One', 'piece']")</f>
        <v>['Come on', 'Min', 'Ampe', 'episode', 'One', 'piece']</v>
      </c>
    </row>
    <row r="163" ht="15.75" customHeight="1">
      <c r="A163" s="1">
        <v>195.0</v>
      </c>
      <c r="B163" s="3" t="s">
        <v>160</v>
      </c>
      <c r="C163" s="3" t="str">
        <f>IFERROR(__xludf.DUMMYFUNCTION("GOOGLETRANSLATE(B163,""id"",""en"")"),"['Clasico', '']")</f>
        <v>['Clasico', '']</v>
      </c>
    </row>
    <row r="164" ht="15.75" customHeight="1">
      <c r="A164" s="1">
        <v>197.0</v>
      </c>
      <c r="B164" s="3" t="s">
        <v>161</v>
      </c>
      <c r="C164" s="3" t="str">
        <f>IFERROR(__xludf.DUMMYFUNCTION("GOOGLETRANSLATE(B164,""id"",""en"")"),"['watch', 'channel', 'pakek', 'indihome', 'voice', '']")</f>
        <v>['watch', 'channel', 'pakek', 'indihome', 'voice', '']</v>
      </c>
    </row>
    <row r="165" ht="15.75" customHeight="1">
      <c r="A165" s="1">
        <v>199.0</v>
      </c>
      <c r="B165" s="3" t="s">
        <v>162</v>
      </c>
      <c r="C165" s="3" t="str">
        <f>IFERROR(__xludf.DUMMYFUNCTION("GOOGLETRANSLATE(B165,""id"",""en"")"),"['Yellow', 'Flag', 'Your', 'Father', 'Join', 'Party', 'Chuakxxzzz']")</f>
        <v>['Yellow', 'Flag', 'Your', 'Father', 'Join', 'Party', 'Chuakxxzzz']</v>
      </c>
    </row>
    <row r="166" ht="15.75" customHeight="1">
      <c r="A166" s="1">
        <v>200.0</v>
      </c>
      <c r="B166" s="3" t="s">
        <v>163</v>
      </c>
      <c r="C166" s="3" t="str">
        <f>IFERROR(__xludf.DUMMYFUNCTION("GOOGLETRANSLATE(B166,""id"",""en"")"),"Of course")</f>
        <v>Of course</v>
      </c>
    </row>
    <row r="167" ht="15.75" customHeight="1">
      <c r="A167" s="1">
        <v>201.0</v>
      </c>
      <c r="B167" s="3" t="s">
        <v>164</v>
      </c>
      <c r="C167" s="3" t="str">
        <f>IFERROR(__xludf.DUMMYFUNCTION("GOOGLETRANSLATE(B167,""id"",""en"")"),"['Channel', 'Hate', 'Ama', 'Turah', ""]")</f>
        <v>['Channel', 'Hate', 'Ama', 'Turah', "]</v>
      </c>
    </row>
    <row r="168" ht="15.75" customHeight="1">
      <c r="A168" s="1">
        <v>202.0</v>
      </c>
      <c r="B168" s="3" t="s">
        <v>165</v>
      </c>
      <c r="C168" s="3" t="str">
        <f>IFERROR(__xludf.DUMMYFUNCTION("GOOGLETRANSLATE(B168,""id"",""en"")"),"['Seruuu', 'film']")</f>
        <v>['Seruuu', 'film']</v>
      </c>
    </row>
    <row r="169" ht="15.75" customHeight="1">
      <c r="A169" s="1">
        <v>203.0</v>
      </c>
      <c r="B169" s="3" t="s">
        <v>166</v>
      </c>
      <c r="C169" s="3" t="str">
        <f>IFERROR(__xludf.DUMMYFUNCTION("GOOGLETRANSLATE(B169,""id"",""en"")"),"['Monoton', 'Turah', 'Rich', 'Subscribe', 'CMN', 'Change', 'Ngeselin', 'Turah']")</f>
        <v>['Monoton', 'Turah', 'Rich', 'Subscribe', 'CMN', 'Change', 'Ngeselin', 'Turah']</v>
      </c>
    </row>
    <row r="170" ht="15.75" customHeight="1">
      <c r="A170" s="1">
        <v>204.0</v>
      </c>
      <c r="B170" s="3" t="s">
        <v>167</v>
      </c>
      <c r="C170" s="3" t="str">
        <f>IFERROR(__xludf.DUMMYFUNCTION("GOOGLETRANSLATE(B170,""id"",""en"")"),"['']")</f>
        <v>['']</v>
      </c>
    </row>
    <row r="171" ht="15.75" customHeight="1">
      <c r="A171" s="1">
        <v>205.0</v>
      </c>
      <c r="B171" s="3" t="s">
        <v>168</v>
      </c>
      <c r="C171" s="3" t="str">
        <f>IFERROR(__xludf.DUMMYFUNCTION("GOOGLETRANSLATE(B171,""id"",""en"")"),"['Watch', 'episode', 'smpe', 'Customer', 'Kya', 'Turah', 'Reality', '']")</f>
        <v>['Watch', 'episode', 'smpe', 'Customer', 'Kya', 'Turah', 'Reality', '']</v>
      </c>
    </row>
    <row r="172" ht="15.75" customHeight="1">
      <c r="A172" s="1">
        <v>207.0</v>
      </c>
      <c r="B172" s="3" t="s">
        <v>169</v>
      </c>
      <c r="C172" s="3" t="str">
        <f>IFERROR(__xludf.DUMMYFUNCTION("GOOGLETRANSLATE(B172,""id"",""en"")"),"['Tumben', 'Post', 'Credit', 'Scene']")</f>
        <v>['Tumben', 'Post', 'Credit', 'Scene']</v>
      </c>
    </row>
    <row r="173" ht="15.75" customHeight="1">
      <c r="A173" s="1">
        <v>208.0</v>
      </c>
      <c r="B173" s="3" t="s">
        <v>170</v>
      </c>
      <c r="C173" s="3" t="str">
        <f>IFERROR(__xludf.DUMMYFUNCTION("GOOGLETRANSLATE(B173,""id"",""en"")"),"['base', 'Tah', 'artisan', 'angry', '']")</f>
        <v>['base', 'Tah', 'artisan', 'angry', '']</v>
      </c>
    </row>
    <row r="174" ht="15.75" customHeight="1">
      <c r="A174" s="1">
        <v>209.0</v>
      </c>
      <c r="B174" s="3" t="s">
        <v>171</v>
      </c>
      <c r="C174" s="3" t="str">
        <f>IFERROR(__xludf.DUMMYFUNCTION("GOOGLETRANSLATE(B174,""id"",""en"")"),"['', 'Muslim', 'criticism', 'soap opera', 'artisan', 'porridge', 'Hajj', 'Main', 'Christian', 'scene', 'buy', 'plastic', 'sturdy ',' Sturdy ',' China ',' ']")</f>
        <v>['', 'Muslim', 'criticism', 'soap opera', 'artisan', 'porridge', 'Hajj', 'Main', 'Christian', 'scene', 'buy', 'plastic', 'sturdy ',' Sturdy ',' China ',' ']</v>
      </c>
    </row>
    <row r="175" ht="15.75" customHeight="1">
      <c r="A175" s="1">
        <v>211.0</v>
      </c>
      <c r="B175" s="3" t="s">
        <v>172</v>
      </c>
      <c r="C175" s="3" t="str">
        <f>IFERROR(__xludf.DUMMYFUNCTION("GOOGLETRANSLATE(B175,""id"",""en"")"),"['Congratulations', 'Hut', 'Telkom', 'access', '']")</f>
        <v>['Congratulations', 'Hut', 'Telkom', 'access', '']</v>
      </c>
    </row>
    <row r="176" ht="15.75" customHeight="1">
      <c r="A176" s="1">
        <v>212.0</v>
      </c>
      <c r="B176" s="3" t="s">
        <v>173</v>
      </c>
      <c r="C176" s="3" t="str">
        <f>IFERROR(__xludf.DUMMYFUNCTION("GOOGLETRANSLATE(B176,""id"",""en"")"),"['Dustin', 'Ana', 'kale', 'swamp']")</f>
        <v>['Dustin', 'Ana', 'kale', 'swamp']</v>
      </c>
    </row>
    <row r="177" ht="15.75" customHeight="1">
      <c r="A177" s="1">
        <v>213.0</v>
      </c>
      <c r="B177" s="3" t="s">
        <v>174</v>
      </c>
      <c r="C177" s="3" t="str">
        <f>IFERROR(__xludf.DUMMYFUNCTION("GOOGLETRANSLATE(B177,""id"",""en"")"),"['Nadia']")</f>
        <v>['Nadia']</v>
      </c>
    </row>
    <row r="178" ht="15.75" customHeight="1">
      <c r="A178" s="1">
        <v>214.0</v>
      </c>
      <c r="B178" s="3" t="s">
        <v>175</v>
      </c>
      <c r="C178" s="3" t="str">
        <f>IFERROR(__xludf.DUMMYFUNCTION("GOOGLETRANSLATE(B178,""id"",""en"")"),"['Why', 'Why', 'Why', '']")</f>
        <v>['Why', 'Why', 'Why', '']</v>
      </c>
    </row>
    <row r="179" ht="15.75" customHeight="1">
      <c r="A179" s="1">
        <v>215.0</v>
      </c>
      <c r="B179" s="3" t="s">
        <v>176</v>
      </c>
      <c r="C179" s="3" t="str">
        <f>IFERROR(__xludf.DUMMYFUNCTION("GOOGLETRANSLATE(B179,""id"",""en"")"),"['steady']")</f>
        <v>['steady']</v>
      </c>
    </row>
    <row r="180" ht="15.75" customHeight="1">
      <c r="A180" s="1">
        <v>216.0</v>
      </c>
      <c r="B180" s="3" t="s">
        <v>177</v>
      </c>
      <c r="C180" s="3" t="str">
        <f>IFERROR(__xludf.DUMMYFUNCTION("GOOGLETRANSLATE(B180,""id"",""en"")"),"['gass', 'kersias', 'indihome']")</f>
        <v>['gass', 'kersias', 'indihome']</v>
      </c>
    </row>
    <row r="181" ht="15.75" customHeight="1">
      <c r="A181" s="1">
        <v>217.0</v>
      </c>
      <c r="B181" s="3" t="s">
        <v>178</v>
      </c>
      <c r="C181" s="3" t="str">
        <f>IFERROR(__xludf.DUMMYFUNCTION("GOOGLETRANSLATE(B181,""id"",""en"")"),"['Yellow', 'Flags', 'Father', 'Join', 'Party']")</f>
        <v>['Yellow', 'Flags', 'Father', 'Join', 'Party']</v>
      </c>
    </row>
    <row r="182" ht="15.75" customHeight="1">
      <c r="A182" s="1">
        <v>218.0</v>
      </c>
      <c r="B182" s="3" t="s">
        <v>179</v>
      </c>
      <c r="C182" s="3" t="str">
        <f>IFERROR(__xludf.DUMMYFUNCTION("GOOGLETRANSLATE(B182,""id"",""en"")"),"['wait', '']")</f>
        <v>['wait', '']</v>
      </c>
    </row>
    <row r="183" ht="15.75" customHeight="1">
      <c r="A183" s="1">
        <v>219.0</v>
      </c>
      <c r="B183" s="3" t="s">
        <v>180</v>
      </c>
      <c r="C183" s="3" t="str">
        <f>IFERROR(__xludf.DUMMYFUNCTION("GOOGLETRANSLATE(B183,""id"",""en"")"),"['Absent', 'Viewers', '']")</f>
        <v>['Absent', 'Viewers', '']</v>
      </c>
    </row>
    <row r="184" ht="15.75" customHeight="1">
      <c r="A184" s="1">
        <v>220.0</v>
      </c>
      <c r="B184" s="3" t="s">
        <v>181</v>
      </c>
      <c r="C184" s="3" t="str">
        <f>IFERROR(__xludf.DUMMYFUNCTION("GOOGLETRANSLATE(B184,""id"",""en"")"),"['Broo']")</f>
        <v>['Broo']</v>
      </c>
    </row>
    <row r="185" ht="15.75" customHeight="1">
      <c r="A185" s="1">
        <v>223.0</v>
      </c>
      <c r="B185" s="3" t="s">
        <v>175</v>
      </c>
      <c r="C185" s="3" t="str">
        <f>IFERROR(__xludf.DUMMYFUNCTION("GOOGLETRANSLATE(B185,""id"",""en"")"),"['Why', 'Why', 'Why', '']")</f>
        <v>['Why', 'Why', 'Why', '']</v>
      </c>
    </row>
    <row r="186" ht="15.75" customHeight="1">
      <c r="A186" s="1">
        <v>226.0</v>
      </c>
      <c r="B186" s="3" t="s">
        <v>182</v>
      </c>
      <c r="C186" s="3" t="str">
        <f>IFERROR(__xludf.DUMMYFUNCTION("GOOGLETRANSLATE(B186,""id"",""en"")"),"['Ngakak', 'really', 'good', 'what', 'Mli', 'already', 'blacklist', 'Chuaxck']")</f>
        <v>['Ngakak', 'really', 'good', 'what', 'Mli', 'already', 'blacklist', 'Chuaxck']</v>
      </c>
    </row>
    <row r="187" ht="15.75" customHeight="1">
      <c r="A187" s="1">
        <v>227.0</v>
      </c>
      <c r="B187" s="3" t="s">
        <v>183</v>
      </c>
      <c r="C187" s="3" t="str">
        <f>IFERROR(__xludf.DUMMYFUNCTION("GOOGLETRANSLATE(B187,""id"",""en"")"),"['Hhha', 'finally', ""]")</f>
        <v>['Hhha', 'finally', "]</v>
      </c>
    </row>
    <row r="188" ht="15.75" customHeight="1">
      <c r="A188" s="1">
        <v>228.0</v>
      </c>
      <c r="B188" s="3" t="s">
        <v>184</v>
      </c>
      <c r="C188" s="3" t="str">
        <f>IFERROR(__xludf.DUMMYFUNCTION("GOOGLETRANSLATE(B188,""id"",""en"")"),"['Gara', 'mireka', 'stop by', ""]")</f>
        <v>['Gara', 'mireka', 'stop by', "]</v>
      </c>
    </row>
    <row r="189" ht="15.75" customHeight="1">
      <c r="A189" s="1">
        <v>229.0</v>
      </c>
      <c r="B189" s="3" t="s">
        <v>185</v>
      </c>
      <c r="C189" s="3" t="str">
        <f>IFERROR(__xludf.DUMMYFUNCTION("GOOGLETRANSLATE(B189,""id"",""en"")"),"['waaaaw', 'episode', 'episode', 'kah', '']")</f>
        <v>['waaaaw', 'episode', 'episode', 'kah', '']</v>
      </c>
    </row>
    <row r="190" ht="15.75" customHeight="1">
      <c r="A190" s="1">
        <v>230.0</v>
      </c>
      <c r="B190" s="3" t="s">
        <v>186</v>
      </c>
      <c r="C190" s="3" t="str">
        <f>IFERROR(__xludf.DUMMYFUNCTION("GOOGLETRANSLATE(B190,""id"",""en"")"),"['Forgot', 'On', 'Notif']")</f>
        <v>['Forgot', 'On', 'Notif']</v>
      </c>
    </row>
    <row r="191" ht="15.75" customHeight="1">
      <c r="A191" s="1">
        <v>231.0</v>
      </c>
      <c r="B191" s="3" t="s">
        <v>187</v>
      </c>
      <c r="C191" s="3" t="str">
        <f>IFERROR(__xludf.DUMMYFUNCTION("GOOGLETRANSLATE(B191,""id"",""en"")"),"['help', '']")</f>
        <v>['help', '']</v>
      </c>
    </row>
    <row r="192" ht="15.75" customHeight="1">
      <c r="A192" s="1">
        <v>232.0</v>
      </c>
      <c r="B192" s="3" t="s">
        <v>188</v>
      </c>
      <c r="C192" s="3" t="str">
        <f>IFERROR(__xludf.DUMMYFUNCTION("GOOGLETRANSLATE(B192,""id"",""en"")"),"['League', 'Mozambique', ""]")</f>
        <v>['League', 'Mozambique', "]</v>
      </c>
    </row>
    <row r="193" ht="15.75" customHeight="1">
      <c r="A193" s="1">
        <v>233.0</v>
      </c>
      <c r="B193" s="3" t="s">
        <v>189</v>
      </c>
      <c r="C193" s="3" t="str">
        <f>IFERROR(__xludf.DUMMYFUNCTION("GOOGLETRANSLATE(B193,""id"",""en"")"),"['Steady', 'Tehnition', 'Indihome', 'Happy', 'Salary', 'Month', '']")</f>
        <v>['Steady', 'Tehnition', 'Indihome', 'Happy', 'Salary', 'Month', '']</v>
      </c>
    </row>
    <row r="194" ht="15.75" customHeight="1">
      <c r="A194" s="1">
        <v>234.0</v>
      </c>
      <c r="B194" s="3" t="s">
        <v>190</v>
      </c>
      <c r="C194" s="3" t="str">
        <f>IFERROR(__xludf.DUMMYFUNCTION("GOOGLETRANSLATE(B194,""id"",""en"")"),"['Darling', 'Dyah', ""]")</f>
        <v>['Darling', 'Dyah', "]</v>
      </c>
    </row>
    <row r="195" ht="15.75" customHeight="1">
      <c r="A195" s="1">
        <v>235.0</v>
      </c>
      <c r="B195" s="3" t="s">
        <v>191</v>
      </c>
      <c r="C195" s="3" t="str">
        <f>IFERROR(__xludf.DUMMYFUNCTION("GOOGLETRANSLATE(B195,""id"",""en"")"),"['Technician', 'no', 'Wrong', 'Company', 'Wrong', 'hahaha']")</f>
        <v>['Technician', 'no', 'Wrong', 'Company', 'Wrong', 'hahaha']</v>
      </c>
    </row>
    <row r="196" ht="15.75" customHeight="1">
      <c r="A196" s="1">
        <v>236.0</v>
      </c>
      <c r="B196" s="3" t="s">
        <v>192</v>
      </c>
      <c r="C196" s="3" t="str">
        <f>IFERROR(__xludf.DUMMYFUNCTION("GOOGLETRANSLATE(B196,""id"",""en"")"),"['Indie', 'home', 'jammed', 'because', 'Sinnya', 'Steal', 'person', 'front', 'management', 'System', 'router', 'Mikrotik', ' Adaptable ',' ']")</f>
        <v>['Indie', 'home', 'jammed', 'because', 'Sinnya', 'Steal', 'person', 'front', 'management', 'System', 'router', 'Mikrotik', ' Adaptable ',' ']</v>
      </c>
    </row>
    <row r="197" ht="15.75" customHeight="1">
      <c r="A197" s="1">
        <v>237.0</v>
      </c>
      <c r="B197" s="3" t="s">
        <v>193</v>
      </c>
      <c r="C197" s="3" t="str">
        <f>IFERROR(__xludf.DUMMYFUNCTION("GOOGLETRANSLATE(B197,""id"",""en"")"),"['League', 'mozambique']")</f>
        <v>['League', 'mozambique']</v>
      </c>
    </row>
    <row r="198" ht="15.75" customHeight="1">
      <c r="A198" s="1">
        <v>238.0</v>
      </c>
      <c r="B198" s="3" t="s">
        <v>194</v>
      </c>
      <c r="C198" s="3" t="str">
        <f>IFERROR(__xludf.DUMMYFUNCTION("GOOGLETRANSLATE(B198,""id"",""en"")"),"['Mbak', 'Overacting', 'Natural']")</f>
        <v>['Mbak', 'Overacting', 'Natural']</v>
      </c>
    </row>
    <row r="199" ht="15.75" customHeight="1">
      <c r="A199" s="1">
        <v>239.0</v>
      </c>
      <c r="B199" s="3" t="s">
        <v>195</v>
      </c>
      <c r="C199" s="3" t="str">
        <f>IFERROR(__xludf.DUMMYFUNCTION("GOOGLETRANSLATE(B199,""id"",""en"")"),"['Turah', 'Rich', 'Rafi', 'Ahmad', ""]")</f>
        <v>['Turah', 'Rich', 'Rafi', 'Ahmad', "]</v>
      </c>
    </row>
    <row r="200" ht="15.75" customHeight="1">
      <c r="A200" s="1">
        <v>242.0</v>
      </c>
      <c r="B200" s="3" t="s">
        <v>196</v>
      </c>
      <c r="C200" s="3" t="str">
        <f>IFERROR(__xludf.DUMMYFUNCTION("GOOGLETRANSLATE(B200,""id"",""en"")"),"['Ajik', 'Turah', 'Gek', 'Nana', 'BLI', 'BLI', 'Gang', 'Poppies', 'Lane', 'Arak']")</f>
        <v>['Ajik', 'Turah', 'Gek', 'Nana', 'BLI', 'BLI', 'Gang', 'Poppies', 'Lane', 'Arak']</v>
      </c>
    </row>
    <row r="201" ht="15.75" customHeight="1">
      <c r="A201" s="1">
        <v>243.0</v>
      </c>
      <c r="B201" s="3" t="s">
        <v>197</v>
      </c>
      <c r="C201" s="3" t="str">
        <f>IFERROR(__xludf.DUMMYFUNCTION("GOOGLETRANSLATE(B201,""id"",""en"")"),"['woi', 'lag']")</f>
        <v>['woi', 'lag']</v>
      </c>
    </row>
    <row r="202" ht="15.75" customHeight="1">
      <c r="A202" s="1">
        <v>244.0</v>
      </c>
      <c r="B202" s="3" t="s">
        <v>198</v>
      </c>
      <c r="C202" s="3" t="str">
        <f>IFERROR(__xludf.DUMMYFUNCTION("GOOGLETRANSLATE(B202,""id"",""en"")"),"['lol']")</f>
        <v>['lol']</v>
      </c>
    </row>
    <row r="203" ht="15.75" customHeight="1">
      <c r="A203" s="1">
        <v>245.0</v>
      </c>
      <c r="B203" s="3" t="s">
        <v>199</v>
      </c>
      <c r="C203" s="3" t="str">
        <f>IFERROR(__xludf.DUMMYFUNCTION("GOOGLETRANSLATE(B203,""id"",""en"")"),"['signal', 'telek', 'infihome']")</f>
        <v>['signal', 'telek', 'infihome']</v>
      </c>
    </row>
    <row r="204" ht="15.75" customHeight="1">
      <c r="A204" s="1">
        <v>246.0</v>
      </c>
      <c r="B204" s="3" t="s">
        <v>200</v>
      </c>
      <c r="C204" s="3" t="str">
        <f>IFERROR(__xludf.DUMMYFUNCTION("GOOGLETRANSLATE(B204,""id"",""en"")"),"['Taik', 'cok', 'net', 'cave', 'kek', 'taik']")</f>
        <v>['Taik', 'cok', 'net', 'cave', 'kek', 'taik']</v>
      </c>
    </row>
    <row r="205" ht="15.75" customHeight="1">
      <c r="A205" s="1">
        <v>247.0</v>
      </c>
      <c r="B205" s="3" t="s">
        <v>201</v>
      </c>
      <c r="C205" s="3" t="str">
        <f>IFERROR(__xludf.DUMMYFUNCTION("GOOGLETRANSLATE(B205,""id"",""en"")"),"['Forward', 'then', 'Dustin', 'Muslim', ""]")</f>
        <v>['Forward', 'then', 'Dustin', 'Muslim', "]</v>
      </c>
    </row>
    <row r="206" ht="15.75" customHeight="1">
      <c r="A206" s="1">
        <v>257.0</v>
      </c>
      <c r="B206" s="3" t="s">
        <v>202</v>
      </c>
      <c r="C206" s="3" t="str">
        <f>IFERROR(__xludf.DUMMYFUNCTION("GOOGLETRANSLATE(B206,""id"",""en"")"),"['Indihome', 'bgsad']")</f>
        <v>['Indihome', 'bgsad']</v>
      </c>
    </row>
    <row r="207" ht="15.75" customHeight="1">
      <c r="A207" s="1">
        <v>258.0</v>
      </c>
      <c r="B207" s="3" t="s">
        <v>203</v>
      </c>
      <c r="C207" s="3" t="str">
        <f>IFERROR(__xludf.DUMMYFUNCTION("GOOGLETRANSLATE(B207,""id"",""en"")"),"['Indihome', 'every time', 'night', 'ngelag', 'lag', 'anjink']")</f>
        <v>['Indihome', 'every time', 'night', 'ngelag', 'lag', 'anjink']</v>
      </c>
    </row>
    <row r="208" ht="15.75" customHeight="1">
      <c r="A208" s="1">
        <v>259.0</v>
      </c>
      <c r="B208" s="3" t="s">
        <v>204</v>
      </c>
      <c r="C208" s="3" t="str">
        <f>IFERROR(__xludf.DUMMYFUNCTION("GOOGLETRANSLATE(B208,""id"",""en"")"),"['Indihome', 'KnTool']")</f>
        <v>['Indihome', 'KnTool']</v>
      </c>
    </row>
    <row r="209" ht="15.75" customHeight="1">
      <c r="A209" s="1">
        <v>260.0</v>
      </c>
      <c r="B209" s="3" t="s">
        <v>205</v>
      </c>
      <c r="C209" s="3" t="str">
        <f>IFERROR(__xludf.DUMMYFUNCTION("GOOGLETRANSLATE(B209,""id"",""en"")"),"['Turah', 'artisan', 'angry']")</f>
        <v>['Turah', 'artisan', 'angry']</v>
      </c>
    </row>
    <row r="210" ht="15.75" customHeight="1">
      <c r="A210" s="1">
        <v>261.0</v>
      </c>
      <c r="B210" s="3" t="s">
        <v>206</v>
      </c>
      <c r="C210" s="3" t="str">
        <f>IFERROR(__xludf.DUMMYFUNCTION("GOOGLETRANSLATE(B210,""id"",""en"")"),"['Turah', 'artisan', 'angry', '']")</f>
        <v>['Turah', 'artisan', 'angry', '']</v>
      </c>
    </row>
    <row r="211" ht="15.75" customHeight="1">
      <c r="A211" s="1">
        <v>262.0</v>
      </c>
      <c r="B211" s="3" t="s">
        <v>76</v>
      </c>
      <c r="C211" s="3" t="str">
        <f>IFERROR(__xludf.DUMMYFUNCTION("GOOGLETRANSLATE(B211,""id"",""en"")"),"['', '']")</f>
        <v>['', '']</v>
      </c>
    </row>
    <row r="212" ht="15.75" customHeight="1">
      <c r="A212" s="1">
        <v>263.0</v>
      </c>
      <c r="B212" s="3" t="s">
        <v>207</v>
      </c>
      <c r="C212" s="3" t="str">
        <f>IFERROR(__xludf.DUMMYFUNCTION("GOOGLETRANSLATE(B212,""id"",""en"")"),"['wkwkw', 'gin', 'funny', 'yaaa']")</f>
        <v>['wkwkw', 'gin', 'funny', 'yaaa']</v>
      </c>
    </row>
    <row r="213" ht="15.75" customHeight="1">
      <c r="A213" s="1">
        <v>264.0</v>
      </c>
      <c r="B213" s="3" t="s">
        <v>208</v>
      </c>
      <c r="C213" s="3" t="str">
        <f>IFERROR(__xludf.DUMMYFUNCTION("GOOGLETRANSLATE(B213,""id"",""en"")"),"['Yaaaaah', 'Ngerni', 'Turah', 'artisan', 'angry']")</f>
        <v>['Yaaaaah', 'Ngerni', 'Turah', 'artisan', 'angry']</v>
      </c>
    </row>
    <row r="214" ht="15.75" customHeight="1">
      <c r="A214" s="1">
        <v>265.0</v>
      </c>
      <c r="B214" s="3" t="s">
        <v>209</v>
      </c>
      <c r="C214" s="3" t="str">
        <f>IFERROR(__xludf.DUMMYFUNCTION("GOOGLETRANSLATE(B214,""id"",""en"")"),"['Long', 'Good', 'Series']")</f>
        <v>['Long', 'Good', 'Series']</v>
      </c>
    </row>
    <row r="215" ht="15.75" customHeight="1">
      <c r="A215" s="1">
        <v>266.0</v>
      </c>
      <c r="B215" s="3" t="s">
        <v>210</v>
      </c>
      <c r="C215" s="3" t="str">
        <f>IFERROR(__xludf.DUMMYFUNCTION("GOOGLETRANSLATE(B215,""id"",""en"")"),"['acting', 'acting', 'whyyyyyy']")</f>
        <v>['acting', 'acting', 'whyyyyyy']</v>
      </c>
    </row>
    <row r="216" ht="15.75" customHeight="1">
      <c r="A216" s="1">
        <v>267.0</v>
      </c>
      <c r="B216" s="3" t="s">
        <v>211</v>
      </c>
      <c r="C216" s="3" t="str">
        <f>IFERROR(__xludf.DUMMYFUNCTION("GOOGLETRANSLATE(B216,""id"",""en"")"),"['Child', 'NGNTD', 'INDIHOME']")</f>
        <v>['Child', 'NGNTD', 'INDIHOME']</v>
      </c>
    </row>
    <row r="217" ht="15.75" customHeight="1">
      <c r="A217" s="1">
        <v>268.0</v>
      </c>
      <c r="B217" s="3" t="s">
        <v>212</v>
      </c>
      <c r="C217" s="3" t="str">
        <f>IFERROR(__xludf.DUMMYFUNCTION("GOOGLETRANSLATE(B217,""id"",""en"")"),"['Benerin', 'lag', 'lag', 'ajg']")</f>
        <v>['Benerin', 'lag', 'lag', 'ajg']</v>
      </c>
    </row>
    <row r="218" ht="15.75" customHeight="1">
      <c r="A218" s="1">
        <v>269.0</v>
      </c>
      <c r="B218" s="3" t="s">
        <v>213</v>
      </c>
      <c r="C218" s="3" t="str">
        <f>IFERROR(__xludf.DUMMYFUNCTION("GOOGLETRANSLATE(B218,""id"",""en"")"),"['Indihome', 'ngntod']")</f>
        <v>['Indihome', 'ngntod']</v>
      </c>
    </row>
    <row r="219" ht="15.75" customHeight="1">
      <c r="A219" s="1">
        <v>270.0</v>
      </c>
      <c r="B219" s="3" t="s">
        <v>214</v>
      </c>
      <c r="C219" s="3" t="str">
        <f>IFERROR(__xludf.DUMMYFUNCTION("GOOGLETRANSLATE(B219,""id"",""en"")"),"['Indihomo', 'ngntod']")</f>
        <v>['Indihomo', 'ngntod']</v>
      </c>
    </row>
    <row r="220" ht="15.75" customHeight="1">
      <c r="A220" s="1">
        <v>271.0</v>
      </c>
      <c r="B220" s="3" t="s">
        <v>215</v>
      </c>
      <c r="C220" s="3" t="str">
        <f>IFERROR(__xludf.DUMMYFUNCTION("GOOGLETRANSLATE(B220,""id"",""en"")"),"['Come', 'Hujat', 'Indihome', 'Internet', 'Lot', 'Like', ""]")</f>
        <v>['Come', 'Hujat', 'Indihome', 'Internet', 'Lot', 'Like', "]</v>
      </c>
    </row>
    <row r="221" ht="15.75" customHeight="1">
      <c r="A221" s="1">
        <v>272.0</v>
      </c>
      <c r="B221" s="3" t="s">
        <v>216</v>
      </c>
      <c r="C221" s="3" t="str">
        <f>IFERROR(__xludf.DUMMYFUNCTION("GOOGLETRANSLATE(B221,""id"",""en"")"),"['', 'Telkomsel']")</f>
        <v>['', 'Telkomsel']</v>
      </c>
    </row>
    <row r="222" ht="15.75" customHeight="1">
      <c r="A222" s="1">
        <v>273.0</v>
      </c>
      <c r="B222" s="3" t="s">
        <v>217</v>
      </c>
      <c r="C222" s="3" t="str">
        <f>IFERROR(__xludf.DUMMYFUNCTION("GOOGLETRANSLATE(B222,""id"",""en"")"),"['wifi', 'pulp', 'garbage']")</f>
        <v>['wifi', 'pulp', 'garbage']</v>
      </c>
    </row>
    <row r="223" ht="15.75" customHeight="1">
      <c r="A223" s="1">
        <v>274.0</v>
      </c>
      <c r="B223" s="3" t="s">
        <v>218</v>
      </c>
      <c r="C223" s="3" t="str">
        <f>IFERROR(__xludf.DUMMYFUNCTION("GOOGLETRANSLATE(B223,""id"",""en"")"),"['Indi', 'Home', 'KNTL', 'garbage']")</f>
        <v>['Indi', 'Home', 'KNTL', 'garbage']</v>
      </c>
    </row>
    <row r="224" ht="15.75" customHeight="1">
      <c r="A224" s="1">
        <v>277.0</v>
      </c>
      <c r="B224" s="3" t="s">
        <v>219</v>
      </c>
      <c r="C224" s="3" t="str">
        <f>IFERROR(__xludf.DUMMYFUNCTION("GOOGLETRANSLATE(B224,""id"",""en"")"),"['Upload', 'Disconnect', 'Disconnect', 'Min', 'wifinya', ""]")</f>
        <v>['Upload', 'Disconnect', 'Disconnect', 'Min', 'wifinya', "]</v>
      </c>
    </row>
    <row r="225" ht="15.75" customHeight="1">
      <c r="A225" s="1">
        <v>278.0</v>
      </c>
      <c r="B225" s="3" t="s">
        <v>220</v>
      </c>
      <c r="C225" s="3" t="str">
        <f>IFERROR(__xludf.DUMMYFUNCTION("GOOGLETRANSLATE(B225,""id"",""en"")"),"['continue', 'Series', 'Min', 'Original', 'Ngakak', 'Severe']")</f>
        <v>['continue', 'Series', 'Min', 'Original', 'Ngakak', 'Severe']</v>
      </c>
    </row>
    <row r="226" ht="15.75" customHeight="1">
      <c r="A226" s="1">
        <v>279.0</v>
      </c>
      <c r="B226" s="3" t="s">
        <v>221</v>
      </c>
      <c r="C226" s="3" t="str">
        <f>IFERROR(__xludf.DUMMYFUNCTION("GOOGLETRANSLATE(B226,""id"",""en"")"),"['Please', 'down', 'price', 'month', 'Indihome', 'Mbps', 'expensive', 'really', 'cuk']")</f>
        <v>['Please', 'down', 'price', 'month', 'Indihome', 'Mbps', 'expensive', 'really', 'cuk']</v>
      </c>
    </row>
    <row r="227" ht="15.75" customHeight="1">
      <c r="A227" s="1">
        <v>280.0</v>
      </c>
      <c r="B227" s="3" t="s">
        <v>222</v>
      </c>
      <c r="C227" s="3" t="str">
        <f>IFERROR(__xludf.DUMMYFUNCTION("GOOGLETRANSLATE(B227,""id"",""en"")"),"['IndihIhome', 'KMPET', 'UDH', 'Pay', 'Expensive', 'Expensive', 'Ngelag', 'Ngelag', 'Taekk', 'Indihome']")</f>
        <v>['IndihIhome', 'KMPET', 'UDH', 'Pay', 'Expensive', 'Expensive', 'Ngelag', 'Ngelag', 'Taekk', 'Indihome']</v>
      </c>
    </row>
    <row r="228" ht="15.75" customHeight="1">
      <c r="A228" s="1">
        <v>281.0</v>
      </c>
      <c r="B228" s="3" t="s">
        <v>223</v>
      </c>
      <c r="C228" s="3" t="str">
        <f>IFERROR(__xludf.DUMMYFUNCTION("GOOGLETRANSLATE(B228,""id"",""en"")"),"['UDH', 'BYR', 'expensive', ""]")</f>
        <v>['UDH', 'BYR', 'expensive', "]</v>
      </c>
    </row>
    <row r="229" ht="15.75" customHeight="1">
      <c r="A229" s="1">
        <v>286.0</v>
      </c>
      <c r="B229" s="3" t="s">
        <v>224</v>
      </c>
      <c r="C229" s="3" t="str">
        <f>IFERROR(__xludf.DUMMYFUNCTION("GOOGLETRANSLATE(B229,""id"",""en"")"),"['Uganda', 'von', 'Lul']")</f>
        <v>['Uganda', 'von', 'Lul']</v>
      </c>
    </row>
    <row r="230" ht="15.75" customHeight="1">
      <c r="A230" s="1">
        <v>287.0</v>
      </c>
      <c r="B230" s="3" t="s">
        <v>225</v>
      </c>
      <c r="C230" s="3" t="str">
        <f>IFERROR(__xludf.DUMMYFUNCTION("GOOGLETRANSLATE(B230,""id"",""en"")"),"['price', 'Doang', 'expensive', 'lag', 'net', 'kaga', 'fix', ""]")</f>
        <v>['price', 'Doang', 'expensive', 'lag', 'net', 'kaga', 'fix', "]</v>
      </c>
    </row>
    <row r="231" ht="15.75" customHeight="1">
      <c r="A231" s="1">
        <v>288.0</v>
      </c>
      <c r="B231" s="3" t="s">
        <v>226</v>
      </c>
      <c r="C231" s="3" t="str">
        <f>IFERROR(__xludf.DUMMYFUNCTION("GOOGLETRANSLATE(B231,""id"",""en"")"),"['Indihome', 'down', 'please', 'fast', 'good']")</f>
        <v>['Indihome', 'down', 'please', 'fast', 'good']</v>
      </c>
    </row>
    <row r="232" ht="15.75" customHeight="1">
      <c r="A232" s="1">
        <v>289.0</v>
      </c>
      <c r="B232" s="3" t="s">
        <v>227</v>
      </c>
      <c r="C232" s="3" t="str">
        <f>IFERROR(__xludf.DUMMYFUNCTION("GOOGLETRANSLATE(B232,""id"",""en"")"),"['Indihome', 'Knp', 'Cok', '']")</f>
        <v>['Indihome', 'Knp', 'Cok', '']</v>
      </c>
    </row>
    <row r="233" ht="15.75" customHeight="1">
      <c r="A233" s="1">
        <v>290.0</v>
      </c>
      <c r="B233" s="3" t="s">
        <v>228</v>
      </c>
      <c r="C233" s="3" t="str">
        <f>IFERROR(__xludf.DUMMYFUNCTION("GOOGLETRANSLATE(B233,""id"",""en"")"),"['lag', 'severe', 'indihome', 'difficult', 'ape', ""]")</f>
        <v>['lag', 'severe', 'indihome', 'difficult', 'ape', "]</v>
      </c>
    </row>
    <row r="234" ht="15.75" customHeight="1">
      <c r="A234" s="1">
        <v>291.0</v>
      </c>
      <c r="B234" s="3" t="s">
        <v>229</v>
      </c>
      <c r="C234" s="3" t="str">
        <f>IFERROR(__xludf.DUMMYFUNCTION("GOOGLETRANSLATE(B234,""id"",""en"")"),"['noob', 'indihome']")</f>
        <v>['noob', 'indihome']</v>
      </c>
    </row>
    <row r="235" ht="15.75" customHeight="1">
      <c r="A235" s="1">
        <v>292.0</v>
      </c>
      <c r="B235" s="3" t="s">
        <v>230</v>
      </c>
      <c r="C235" s="3" t="str">
        <f>IFERROR(__xludf.DUMMYFUNCTION("GOOGLETRANSLATE(B235,""id"",""en"")"),"['net', 'kagak', 'send', 'task', 'chasing', 'deadline', 'cok', '']")</f>
        <v>['net', 'kagak', 'send', 'task', 'chasing', 'deadline', 'cok', '']</v>
      </c>
    </row>
    <row r="236" ht="15.75" customHeight="1">
      <c r="A236" s="1">
        <v>293.0</v>
      </c>
      <c r="B236" s="3" t="s">
        <v>231</v>
      </c>
      <c r="C236" s="3" t="str">
        <f>IFERROR(__xludf.DUMMYFUNCTION("GOOGLETRANSLATE(B236,""id"",""en"")"),"['Indihome', 'Ngelag', 'Tod']")</f>
        <v>['Indihome', 'Ngelag', 'Tod']</v>
      </c>
    </row>
    <row r="237" ht="15.75" customHeight="1">
      <c r="A237" s="1">
        <v>294.0</v>
      </c>
      <c r="B237" s="3" t="s">
        <v>232</v>
      </c>
      <c r="C237" s="3" t="str">
        <f>IFERROR(__xludf.DUMMYFUNCTION("GOOGLETRANSLATE(B237,""id"",""en"")"),"['Indihome', 'Always', 'The', 'Best']")</f>
        <v>['Indihome', 'Always', 'The', 'Best']</v>
      </c>
    </row>
    <row r="238" ht="15.75" customHeight="1">
      <c r="A238" s="1">
        <v>295.0</v>
      </c>
      <c r="B238" s="3" t="s">
        <v>233</v>
      </c>
      <c r="C238" s="3" t="str">
        <f>IFERROR(__xludf.DUMMYFUNCTION("GOOGLETRANSLATE(B238,""id"",""en"")"),"['expensive', 'doang', 'nets', 'kek', '']")</f>
        <v>['expensive', 'doang', 'nets', 'kek', '']</v>
      </c>
    </row>
    <row r="239" ht="15.75" customHeight="1">
      <c r="A239" s="1">
        <v>296.0</v>
      </c>
      <c r="B239" s="3" t="s">
        <v>234</v>
      </c>
      <c r="C239" s="3" t="str">
        <f>IFERROR(__xludf.DUMMYFUNCTION("GOOGLETRANSLATE(B239,""id"",""en"")"),"['timid', 'net', 'Wefi', 'stable', 'stable', 'Please', 'info', ""]")</f>
        <v>['timid', 'net', 'Wefi', 'stable', 'stable', 'Please', 'info', "]</v>
      </c>
    </row>
    <row r="240" ht="15.75" customHeight="1">
      <c r="A240" s="1">
        <v>297.0</v>
      </c>
      <c r="B240" s="3" t="s">
        <v>235</v>
      </c>
      <c r="C240" s="3" t="str">
        <f>IFERROR(__xludf.DUMMYFUNCTION("GOOGLETRANSLATE(B240,""id"",""en"")"),"['woi', 'Ngelag', 'really', 'play', 'roblox', 'get', 'Mbps',' already ',' restart ',' modem ',' please ',' love ',' solution']")</f>
        <v>['woi', 'Ngelag', 'really', 'play', 'roblox', 'get', 'Mbps',' already ',' restart ',' modem ',' please ',' love ',' solution']</v>
      </c>
    </row>
    <row r="241" ht="15.75" customHeight="1">
      <c r="A241" s="1">
        <v>298.0</v>
      </c>
      <c r="B241" s="3" t="s">
        <v>236</v>
      </c>
      <c r="C241" s="3" t="str">
        <f>IFERROR(__xludf.DUMMYFUNCTION("GOOGLETRANSLATE(B241,""id"",""en"")"),"['Indihome', 'Knp', 'lag', 'lag', 'truss', 'taek']")</f>
        <v>['Indihome', 'Knp', 'lag', 'lag', 'truss', 'taek']</v>
      </c>
    </row>
    <row r="242" ht="15.75" customHeight="1">
      <c r="A242" s="1">
        <v>299.0</v>
      </c>
      <c r="B242" s="3" t="s">
        <v>237</v>
      </c>
      <c r="C242" s="3" t="str">
        <f>IFERROR(__xludf.DUMMYFUNCTION("GOOGLETRANSLATE(B242,""id"",""en"")"),"['Watch', 'league', 'mozambique', 'indihome']")</f>
        <v>['Watch', 'league', 'mozambique', 'indihome']</v>
      </c>
    </row>
    <row r="243" ht="15.75" customHeight="1">
      <c r="A243" s="1">
        <v>302.0</v>
      </c>
      <c r="B243" s="3" t="s">
        <v>238</v>
      </c>
      <c r="C243" s="3" t="str">
        <f>IFERROR(__xludf.DUMMYFUNCTION("GOOGLETRANSLATE(B243,""id"",""en"")"),"['Indihome', 'taek', 'ngelag', 'wifi', 'taek', 'kau', 'indihome']")</f>
        <v>['Indihome', 'taek', 'ngelag', 'wifi', 'taek', 'kau', 'indihome']</v>
      </c>
    </row>
    <row r="244" ht="15.75" customHeight="1">
      <c r="A244" s="1">
        <v>303.0</v>
      </c>
      <c r="B244" s="3" t="s">
        <v>239</v>
      </c>
      <c r="C244" s="3" t="str">
        <f>IFERROR(__xludf.DUMMYFUNCTION("GOOGLETRANSLATE(B244,""id"",""en"")"),"['Net', 'ugly', 'yaa']")</f>
        <v>['Net', 'ugly', 'yaa']</v>
      </c>
    </row>
    <row r="245" ht="15.75" customHeight="1">
      <c r="A245" s="1">
        <v>304.0</v>
      </c>
      <c r="B245" s="3" t="s">
        <v>240</v>
      </c>
      <c r="C245" s="3" t="str">
        <f>IFERROR(__xludf.DUMMYFUNCTION("GOOGLETRANSLATE(B245,""id"",""en"")"),"['Series',' aware ',' how ',' annoyed ',' Mbak ',' Customer ',' Indihome ',' Send ',' Twitter ',' Internet ',' Lot ',' Indihome ',' Cool ',' Series', '']")</f>
        <v>['Series',' aware ',' how ',' annoyed ',' Mbak ',' Customer ',' Indihome ',' Send ',' Twitter ',' Internet ',' Lot ',' Indihome ',' Cool ',' Series', '']</v>
      </c>
    </row>
    <row r="246" ht="15.75" customHeight="1">
      <c r="A246" s="1">
        <v>305.0</v>
      </c>
      <c r="B246" s="3" t="s">
        <v>241</v>
      </c>
      <c r="C246" s="3" t="str">
        <f>IFERROR(__xludf.DUMMYFUNCTION("GOOGLETRANSLATE(B246,""id"",""en"")"),"['Indihome', 'Telkom', 'Error', 'Reality', 'Nin', 'Min', ""]")</f>
        <v>['Indihome', 'Telkom', 'Error', 'Reality', 'Nin', 'Min', "]</v>
      </c>
    </row>
    <row r="247" ht="15.75" customHeight="1">
      <c r="A247" s="1">
        <v>308.0</v>
      </c>
      <c r="B247" s="3" t="s">
        <v>242</v>
      </c>
      <c r="C247" s="3" t="str">
        <f>IFERROR(__xludf.DUMMYFUNCTION("GOOGLETRANSLATE(B247,""id"",""en"")"),"['hahahaha', 'Turah', 'artisan', 'angry', ""]")</f>
        <v>['hahahaha', 'Turah', 'artisan', 'angry', "]</v>
      </c>
    </row>
    <row r="248" ht="15.75" customHeight="1">
      <c r="A248" s="1">
        <v>309.0</v>
      </c>
      <c r="B248" s="3" t="s">
        <v>243</v>
      </c>
      <c r="C248" s="3" t="str">
        <f>IFERROR(__xludf.DUMMYFUNCTION("GOOGLETRANSLATE(B248,""id"",""en"")"),"['Wait', 'episode', 'indigo', 'wkwkwk']")</f>
        <v>['Wait', 'episode', 'indigo', 'wkwkwk']</v>
      </c>
    </row>
    <row r="249" ht="15.75" customHeight="1">
      <c r="A249" s="1">
        <v>310.0</v>
      </c>
      <c r="B249" s="3" t="s">
        <v>244</v>
      </c>
      <c r="C249" s="3" t="str">
        <f>IFERROR(__xludf.DUMMYFUNCTION("GOOGLETRANSLATE(B249,""id"",""en"")"),"['Aware', 'Indihomo', 'sarcastic', 'Kalin', 'like', 'protest', 'no', 'no', 'wkwkwk']")</f>
        <v>['Aware', 'Indihomo', 'sarcastic', 'Kalin', 'like', 'protest', 'no', 'no', 'wkwkwk']</v>
      </c>
    </row>
    <row r="250" ht="15.75" customHeight="1">
      <c r="A250" s="1">
        <v>311.0</v>
      </c>
      <c r="B250" s="3" t="s">
        <v>245</v>
      </c>
      <c r="C250" s="3" t="str">
        <f>IFERROR(__xludf.DUMMYFUNCTION("GOOGLETRANSLATE(B250,""id"",""en"")"),"['Indihome', 'Lot', '']")</f>
        <v>['Indihome', 'Lot', '']</v>
      </c>
    </row>
    <row r="251" ht="15.75" customHeight="1">
      <c r="A251" s="1">
        <v>312.0</v>
      </c>
      <c r="B251" s="3" t="s">
        <v>205</v>
      </c>
      <c r="C251" s="3" t="str">
        <f>IFERROR(__xludf.DUMMYFUNCTION("GOOGLETRANSLATE(B251,""id"",""en"")"),"['Turah', 'artisan', 'angry']")</f>
        <v>['Turah', 'artisan', 'angry']</v>
      </c>
    </row>
    <row r="252" ht="15.75" customHeight="1">
      <c r="A252" s="1">
        <v>313.0</v>
      </c>
      <c r="B252" s="3" t="s">
        <v>246</v>
      </c>
      <c r="C252" s="3" t="str">
        <f>IFERROR(__xludf.DUMMYFUNCTION("GOOGLETRANSLATE(B252,""id"",""en"")"),"['comedy', 'technician']")</f>
        <v>['comedy', 'technician']</v>
      </c>
    </row>
    <row r="253" ht="15.75" customHeight="1">
      <c r="A253" s="1">
        <v>314.0</v>
      </c>
      <c r="B253" s="3" t="s">
        <v>247</v>
      </c>
      <c r="C253" s="3" t="str">
        <f>IFERROR(__xludf.DUMMYFUNCTION("GOOGLETRANSLATE(B253,""id"",""en"")"),"['Indihome', 'ugly', 'problem', 'gimanah']")</f>
        <v>['Indihome', 'ugly', 'problem', 'gimanah']</v>
      </c>
    </row>
    <row r="254" ht="15.75" customHeight="1">
      <c r="A254" s="1">
        <v>315.0</v>
      </c>
      <c r="B254" s="3" t="s">
        <v>248</v>
      </c>
      <c r="C254" s="3" t="str">
        <f>IFERROR(__xludf.DUMMYFUNCTION("GOOGLETRANSLATE(B254,""id"",""en"")"),"['Guna', 'Biznet', 'like', 'works', 'Indihome', 'enthusiasm', 'Indihome', ""]")</f>
        <v>['Guna', 'Biznet', 'like', 'works', 'Indihome', 'enthusiasm', 'Indihome', "]</v>
      </c>
    </row>
    <row r="255" ht="15.75" customHeight="1">
      <c r="A255" s="1">
        <v>316.0</v>
      </c>
      <c r="B255" s="3" t="s">
        <v>206</v>
      </c>
      <c r="C255" s="3" t="str">
        <f>IFERROR(__xludf.DUMMYFUNCTION("GOOGLETRANSLATE(B255,""id"",""en"")"),"['Turah', 'artisan', 'angry', '']")</f>
        <v>['Turah', 'artisan', 'angry', '']</v>
      </c>
    </row>
    <row r="256" ht="15.75" customHeight="1">
      <c r="A256" s="1">
        <v>317.0</v>
      </c>
      <c r="B256" s="3" t="s">
        <v>205</v>
      </c>
      <c r="C256" s="3" t="str">
        <f>IFERROR(__xludf.DUMMYFUNCTION("GOOGLETRANSLATE(B256,""id"",""en"")"),"['Turah', 'artisan', 'angry']")</f>
        <v>['Turah', 'artisan', 'angry']</v>
      </c>
    </row>
    <row r="257" ht="15.75" customHeight="1">
      <c r="A257" s="1">
        <v>318.0</v>
      </c>
      <c r="B257" s="3" t="s">
        <v>249</v>
      </c>
      <c r="C257" s="3" t="str">
        <f>IFERROR(__xludf.DUMMYFUNCTION("GOOGLETRANSLATE(B257,""id"",""en"")"),"['mas', 'technician', 'indihome', 'viral', 'try', 'woi']")</f>
        <v>['mas', 'technician', 'indihome', 'viral', 'try', 'woi']</v>
      </c>
    </row>
    <row r="258" ht="15.75" customHeight="1">
      <c r="A258" s="1">
        <v>319.0</v>
      </c>
      <c r="B258" s="3" t="s">
        <v>250</v>
      </c>
      <c r="C258" s="3" t="str">
        <f>IFERROR(__xludf.DUMMYFUNCTION("GOOGLETRANSLATE(B258,""id"",""en"")"),"['Dustin', 'Zero', 'Logic', '']")</f>
        <v>['Dustin', 'Zero', 'Logic', '']</v>
      </c>
    </row>
    <row r="259" ht="15.75" customHeight="1">
      <c r="A259" s="1">
        <v>320.0</v>
      </c>
      <c r="B259" s="3" t="s">
        <v>251</v>
      </c>
      <c r="C259" s="3" t="str">
        <f>IFERROR(__xludf.DUMMYFUNCTION("GOOGLETRANSLATE(B259,""id"",""en"")"),"['RISPO', 'Subscribe', 'exciting', 'Rich']")</f>
        <v>['RISPO', 'Subscribe', 'exciting', 'Rich']</v>
      </c>
    </row>
    <row r="260" ht="15.75" customHeight="1">
      <c r="A260" s="1">
        <v>321.0</v>
      </c>
      <c r="B260" s="3" t="s">
        <v>252</v>
      </c>
      <c r="C260" s="3" t="str">
        <f>IFERROR(__xludf.DUMMYFUNCTION("GOOGLETRANSLATE(B260,""id"",""en"")"),"['Wait', 'cameo', 'Character', 'Legendary', 'Mas', 'Agus', 'Mas', 'Pras', ""]")</f>
        <v>['Wait', 'cameo', 'Character', 'Legendary', 'Mas', 'Agus', 'Mas', 'Pras', "]</v>
      </c>
    </row>
    <row r="261" ht="15.75" customHeight="1">
      <c r="A261" s="1">
        <v>322.0</v>
      </c>
      <c r="B261" s="3" t="s">
        <v>253</v>
      </c>
      <c r="C261" s="3" t="str">
        <f>IFERROR(__xludf.DUMMYFUNCTION("GOOGLETRANSLATE(B261,""id"",""en"")"),"['Series', 'good', 'quality', 'back', 'net', 'indihome', 'cuaaakzzz']")</f>
        <v>['Series', 'good', 'quality', 'back', 'net', 'indihome', 'cuaaakzzz']</v>
      </c>
    </row>
    <row r="262" ht="15.75" customHeight="1">
      <c r="A262" s="1">
        <v>325.0</v>
      </c>
      <c r="B262" s="3" t="s">
        <v>254</v>
      </c>
      <c r="C262" s="3" t="str">
        <f>IFERROR(__xludf.DUMMYFUNCTION("GOOGLETRANSLATE(B262,""id"",""en"")"),"['Indihome', 'Provider', 'Good', 'Indonesia', ""]")</f>
        <v>['Indihome', 'Provider', 'Good', 'Indonesia', "]</v>
      </c>
    </row>
    <row r="263" ht="15.75" customHeight="1">
      <c r="A263" s="1">
        <v>326.0</v>
      </c>
      <c r="B263" s="3" t="s">
        <v>255</v>
      </c>
      <c r="C263" s="3" t="str">
        <f>IFERROR(__xludf.DUMMYFUNCTION("GOOGLETRANSLATE(B263,""id"",""en"")"),"['wkwkwk', 'ngakak']")</f>
        <v>['wkwkwk', 'ngakak']</v>
      </c>
    </row>
    <row r="264" ht="15.75" customHeight="1">
      <c r="A264" s="1">
        <v>327.0</v>
      </c>
      <c r="B264" s="3" t="s">
        <v>256</v>
      </c>
      <c r="C264" s="3" t="str">
        <f>IFERROR(__xludf.DUMMYFUNCTION("GOOGLETRANSLATE(B264,""id"",""en"")"),"['Subscribe', 'Indihome', 'Bang', 'Turah', 'Customer', 'Senior', ""]")</f>
        <v>['Subscribe', 'Indihome', 'Bang', 'Turah', 'Customer', 'Senior', "]</v>
      </c>
    </row>
    <row r="265" ht="15.75" customHeight="1">
      <c r="A265" s="1">
        <v>328.0</v>
      </c>
      <c r="B265" s="3" t="s">
        <v>257</v>
      </c>
      <c r="C265" s="3" t="str">
        <f>IFERROR(__xludf.DUMMYFUNCTION("GOOGLETRANSLATE(B265,""id"",""en"")"),"['', 'write', 'pull', 'push', 'wkwkwk', 'sek', 'indoapril']")</f>
        <v>['', 'write', 'pull', 'push', 'wkwkwk', 'sek', 'indoapril']</v>
      </c>
    </row>
    <row r="266" ht="15.75" customHeight="1">
      <c r="A266" s="1">
        <v>329.0</v>
      </c>
      <c r="B266" s="3" t="s">
        <v>258</v>
      </c>
      <c r="C266" s="3" t="str">
        <f>IFERROR(__xludf.DUMMYFUNCTION("GOOGLETRANSLATE(B266,""id"",""en"")"),"['Wait', 'episode', 'INDIHOME', 'ASIIK', '']")</f>
        <v>['Wait', 'episode', 'INDIHOME', 'ASIIK', '']</v>
      </c>
    </row>
    <row r="267" ht="15.75" customHeight="1">
      <c r="A267" s="1">
        <v>330.0</v>
      </c>
      <c r="B267" s="3" t="s">
        <v>259</v>
      </c>
      <c r="C267" s="3" t="str">
        <f>IFERROR(__xludf.DUMMYFUNCTION("GOOGLETRANSLATE(B267,""id"",""en"")"),"['Pantes', 'Indihome', 'Disturbs', 'Mulu', 'Technicians', 'Kayak', '']")</f>
        <v>['Pantes', 'Indihome', 'Disturbs', 'Mulu', 'Technicians', 'Kayak', '']</v>
      </c>
    </row>
    <row r="268" ht="15.75" customHeight="1">
      <c r="A268" s="1">
        <v>331.0</v>
      </c>
      <c r="B268" s="3" t="s">
        <v>260</v>
      </c>
      <c r="C268" s="3" t="str">
        <f>IFERROR(__xludf.DUMMYFUNCTION("GOOGLETRANSLATE(B268,""id"",""en"")"),"['Ubi', 'Cilembu']")</f>
        <v>['Ubi', 'Cilembu']</v>
      </c>
    </row>
    <row r="269" ht="15.75" customHeight="1">
      <c r="A269" s="1">
        <v>332.0</v>
      </c>
      <c r="B269" s="3" t="s">
        <v>205</v>
      </c>
      <c r="C269" s="3" t="str">
        <f>IFERROR(__xludf.DUMMYFUNCTION("GOOGLETRANSLATE(B269,""id"",""en"")"),"['Turah', 'artisan', 'angry']")</f>
        <v>['Turah', 'artisan', 'angry']</v>
      </c>
    </row>
    <row r="270" ht="15.75" customHeight="1">
      <c r="A270" s="1">
        <v>333.0</v>
      </c>
      <c r="B270" s="3" t="s">
        <v>261</v>
      </c>
      <c r="C270" s="3" t="str">
        <f>IFERROR(__xludf.DUMMYFUNCTION("GOOGLETRANSLATE(B270,""id"",""en"")"),"['hilarious', 'Wait', 'Next', 'episode']")</f>
        <v>['hilarious', 'Wait', 'Next', 'episode']</v>
      </c>
    </row>
    <row r="271" ht="15.75" customHeight="1">
      <c r="A271" s="1">
        <v>334.0</v>
      </c>
      <c r="B271" s="3" t="s">
        <v>262</v>
      </c>
      <c r="C271" s="3" t="str">
        <f>IFERROR(__xludf.DUMMYFUNCTION("GOOGLETRANSLATE(B271,""id"",""en"")"),"['Series', '']")</f>
        <v>['Series', '']</v>
      </c>
    </row>
    <row r="272" ht="15.75" customHeight="1">
      <c r="A272" s="1">
        <v>335.0</v>
      </c>
      <c r="B272" s="3" t="s">
        <v>263</v>
      </c>
      <c r="C272" s="3" t="str">
        <f>IFERROR(__xludf.DUMMYFUNCTION("GOOGLETRANSLATE(B272,""id"",""en"")"),"['Search', 'Really', 'name', 'Fabien', 'Mutumbora']")</f>
        <v>['Search', 'Really', 'name', 'Fabien', 'Mutumbora']</v>
      </c>
    </row>
    <row r="273" ht="15.75" customHeight="1">
      <c r="A273" s="1">
        <v>336.0</v>
      </c>
      <c r="B273" s="3" t="s">
        <v>264</v>
      </c>
      <c r="C273" s="3" t="str">
        <f>IFERROR(__xludf.DUMMYFUNCTION("GOOGLETRANSLATE(B273,""id"",""en"")"),"['', 'Love', 'Turah', ""]")</f>
        <v>['', 'Love', 'Turah', "]</v>
      </c>
    </row>
    <row r="274" ht="15.75" customHeight="1">
      <c r="A274" s="1">
        <v>337.0</v>
      </c>
      <c r="B274" s="3" t="s">
        <v>265</v>
      </c>
      <c r="C274" s="3" t="str">
        <f>IFERROR(__xludf.DUMMYFUNCTION("GOOGLETRANSLATE(B274,""id"",""en"")"),"['Cool', 'Series', '']")</f>
        <v>['Cool', 'Series', '']</v>
      </c>
    </row>
    <row r="275" ht="15.75" customHeight="1">
      <c r="A275" s="1">
        <v>338.0</v>
      </c>
      <c r="B275" s="3" t="s">
        <v>266</v>
      </c>
      <c r="C275" s="3" t="str">
        <f>IFERROR(__xludf.DUMMYFUNCTION("GOOGLETRANSLATE(B275,""id"",""en"")"),"['exciting', 'steady']")</f>
        <v>['exciting', 'steady']</v>
      </c>
    </row>
    <row r="276" ht="15.75" customHeight="1">
      <c r="A276" s="1">
        <v>339.0</v>
      </c>
      <c r="B276" s="3" t="s">
        <v>267</v>
      </c>
      <c r="C276" s="3" t="str">
        <f>IFERROR(__xludf.DUMMYFUNCTION("GOOGLETRANSLATE(B276,""id"",""en"")"),"['', 'house', 'Limbat', '']")</f>
        <v>['', 'house', 'Limbat', '']</v>
      </c>
    </row>
    <row r="277" ht="15.75" customHeight="1">
      <c r="A277" s="1">
        <v>340.0</v>
      </c>
      <c r="B277" s="3" t="s">
        <v>268</v>
      </c>
      <c r="C277" s="3" t="str">
        <f>IFERROR(__xludf.DUMMYFUNCTION("GOOGLETRANSLATE(B277,""id"",""en"")"),"['', 'Min', 'Series', 'Disney', '']")</f>
        <v>['', 'Min', 'Series', 'Disney', '']</v>
      </c>
    </row>
    <row r="278" ht="15.75" customHeight="1">
      <c r="A278" s="1">
        <v>341.0</v>
      </c>
      <c r="B278" s="3" t="s">
        <v>269</v>
      </c>
      <c r="C278" s="3" t="str">
        <f>IFERROR(__xludf.DUMMYFUNCTION("GOOGLETRANSLATE(B278,""id"",""en"")"),"['ask', 'internet', 'Indihome', 'Lot', 'yak', ""]")</f>
        <v>['ask', 'internet', 'Indihome', 'Lot', 'yak', "]</v>
      </c>
    </row>
    <row r="279" ht="15.75" customHeight="1">
      <c r="A279" s="1">
        <v>343.0</v>
      </c>
      <c r="B279" s="3" t="s">
        <v>270</v>
      </c>
      <c r="C279" s="3" t="str">
        <f>IFERROR(__xludf.DUMMYFUNCTION("GOOGLETRANSLATE(B279,""id"",""en"")"),"['destroyed', 'soap opera', 'tie', 'love']")</f>
        <v>['destroyed', 'soap opera', 'tie', 'love']</v>
      </c>
    </row>
    <row r="280" ht="15.75" customHeight="1">
      <c r="A280" s="1">
        <v>344.0</v>
      </c>
      <c r="B280" s="3" t="s">
        <v>271</v>
      </c>
      <c r="C280" s="3" t="str">
        <f>IFERROR(__xludf.DUMMYFUNCTION("GOOGLETRANSLATE(B280,""id"",""en"")"),"['wkwkwk', 'mantapp']")</f>
        <v>['wkwkwk', 'mantapp']</v>
      </c>
    </row>
    <row r="281" ht="15.75" customHeight="1">
      <c r="A281" s="1">
        <v>345.0</v>
      </c>
      <c r="B281" s="3" t="s">
        <v>272</v>
      </c>
      <c r="C281" s="3" t="str">
        <f>IFERROR(__xludf.DUMMYFUNCTION("GOOGLETRANSLATE(B281,""id"",""en"")"),"['original', 'rich', 'anime', 'Wait', 'duration', 'for a while', '']")</f>
        <v>['original', 'rich', 'anime', 'Wait', 'duration', 'for a while', '']</v>
      </c>
    </row>
    <row r="282" ht="15.75" customHeight="1">
      <c r="A282" s="1">
        <v>346.0</v>
      </c>
      <c r="B282" s="3" t="s">
        <v>273</v>
      </c>
      <c r="C282" s="3" t="str">
        <f>IFERROR(__xludf.DUMMYFUNCTION("GOOGLETRANSLATE(B282,""id"",""en"")"),"['Long', 'Series', 'Down', 'Subscribe', 'Indihome', ""]")</f>
        <v>['Long', 'Series', 'Down', 'Subscribe', 'Indihome', "]</v>
      </c>
    </row>
    <row r="283" ht="15.75" customHeight="1">
      <c r="A283" s="1">
        <v>347.0</v>
      </c>
      <c r="B283" s="3" t="s">
        <v>274</v>
      </c>
      <c r="C283" s="3" t="str">
        <f>IFERROR(__xludf.DUMMYFUNCTION("GOOGLETRANSLATE(B283,""id"",""en"")"),"['Series', 'funny']")</f>
        <v>['Series', 'funny']</v>
      </c>
    </row>
    <row r="284" ht="15.75" customHeight="1">
      <c r="A284" s="1">
        <v>348.0</v>
      </c>
      <c r="B284" s="3" t="s">
        <v>275</v>
      </c>
      <c r="C284" s="3" t="str">
        <f>IFERROR(__xludf.DUMMYFUNCTION("GOOGLETRANSLATE(B284,""id"",""en"")"),"['artisan', 'angry', '']")</f>
        <v>['artisan', 'angry', '']</v>
      </c>
    </row>
    <row r="285" ht="15.75" customHeight="1">
      <c r="A285" s="1">
        <v>349.0</v>
      </c>
      <c r="B285" s="3" t="s">
        <v>276</v>
      </c>
      <c r="C285" s="3" t="str">
        <f>IFERROR(__xludf.DUMMYFUNCTION("GOOGLETRANSLATE(B285,""id"",""en"")"),"['Please', 'Jngan', 'film', 'truss', ""]")</f>
        <v>['Please', 'Jngan', 'film', 'truss', "]</v>
      </c>
    </row>
    <row r="286" ht="15.75" customHeight="1">
      <c r="A286" s="1">
        <v>350.0</v>
      </c>
      <c r="B286" s="3" t="s">
        <v>205</v>
      </c>
      <c r="C286" s="3" t="str">
        <f>IFERROR(__xludf.DUMMYFUNCTION("GOOGLETRANSLATE(B286,""id"",""en"")"),"['Turah', 'artisan', 'angry']")</f>
        <v>['Turah', 'artisan', 'angry']</v>
      </c>
    </row>
    <row r="287" ht="15.75" customHeight="1">
      <c r="A287" s="1">
        <v>351.0</v>
      </c>
      <c r="B287" s="3" t="s">
        <v>277</v>
      </c>
      <c r="C287" s="3" t="str">
        <f>IFERROR(__xludf.DUMMYFUNCTION("GOOGLETRANSLATE(B287,""id"",""en"")"),"['so cool']")</f>
        <v>['so cool']</v>
      </c>
    </row>
    <row r="288" ht="15.75" customHeight="1">
      <c r="A288" s="1">
        <v>352.0</v>
      </c>
      <c r="B288" s="3" t="s">
        <v>278</v>
      </c>
      <c r="C288" s="3" t="str">
        <f>IFERROR(__xludf.DUMMYFUNCTION("GOOGLETRANSLATE(B288,""id"",""en"")"),"['hahahaha', 'The', 'Best']")</f>
        <v>['hahahaha', 'The', 'Best']</v>
      </c>
    </row>
    <row r="289" ht="15.75" customHeight="1">
      <c r="A289" s="1">
        <v>353.0</v>
      </c>
      <c r="B289" s="3" t="s">
        <v>279</v>
      </c>
      <c r="C289" s="3" t="str">
        <f>IFERROR(__xludf.DUMMYFUNCTION("GOOGLETRANSLATE(B289,""id"",""en"")"),"['Turah', 'Change', 'Rigen', 'Angry', 'Rigen', 'Natural', '']")</f>
        <v>['Turah', 'Change', 'Rigen', 'Angry', 'Rigen', 'Natural', '']</v>
      </c>
    </row>
    <row r="290" ht="15.75" customHeight="1">
      <c r="A290" s="1">
        <v>354.0</v>
      </c>
      <c r="B290" s="3" t="s">
        <v>280</v>
      </c>
      <c r="C290" s="3" t="str">
        <f>IFERROR(__xludf.DUMMYFUNCTION("GOOGLETRANSLATE(B290,""id"",""en"")"),"['Please', 'Ntuk', 'Indihome', 'Remember', 'Door', 'Write', 'Pull', 'Push']")</f>
        <v>['Please', 'Ntuk', 'Indihome', 'Remember', 'Door', 'Write', 'Pull', 'Push']</v>
      </c>
    </row>
    <row r="291" ht="15.75" customHeight="1">
      <c r="A291" s="1">
        <v>355.0</v>
      </c>
      <c r="B291" s="3" t="s">
        <v>281</v>
      </c>
      <c r="C291" s="3" t="str">
        <f>IFERROR(__xludf.DUMMYFUNCTION("GOOGLETRANSLATE(B291,""id"",""en"")"),"['mandatory', 'original', '']")</f>
        <v>['mandatory', 'original', '']</v>
      </c>
    </row>
    <row r="292" ht="15.75" customHeight="1">
      <c r="A292" s="1">
        <v>356.0</v>
      </c>
      <c r="B292" s="3" t="s">
        <v>282</v>
      </c>
      <c r="C292" s="3" t="str">
        <f>IFERROR(__xludf.DUMMYFUNCTION("GOOGLETRANSLATE(B292,""id"",""en"")"),"['Steady', 'continue']")</f>
        <v>['Steady', 'continue']</v>
      </c>
    </row>
    <row r="293" ht="15.75" customHeight="1">
      <c r="A293" s="1">
        <v>357.0</v>
      </c>
      <c r="B293" s="3" t="s">
        <v>283</v>
      </c>
      <c r="C293" s="3" t="str">
        <f>IFERROR(__xludf.DUMMYFUNCTION("GOOGLETRANSLATE(B293,""id"",""en"")"),"['Minutes', 'Subtitles', 'Write', 'Butterfly', 'Butterfly', 'Muhammad', 'Saw', '']")</f>
        <v>['Minutes', 'Subtitles', 'Write', 'Butterfly', 'Butterfly', 'Muhammad', 'Saw', '']</v>
      </c>
    </row>
    <row r="294" ht="15.75" customHeight="1">
      <c r="A294" s="1">
        <v>358.0</v>
      </c>
      <c r="B294" s="3" t="s">
        <v>284</v>
      </c>
      <c r="C294" s="3" t="str">
        <f>IFERROR(__xludf.DUMMYFUNCTION("GOOGLETRANSLATE(B294,""id"",""en"")"),"['Forgot', 'Subscribe', 'Support', 'Respect', 'Series', 'TTEP', 'Next']")</f>
        <v>['Forgot', 'Subscribe', 'Support', 'Respect', 'Series', 'TTEP', 'Next']</v>
      </c>
    </row>
    <row r="295" ht="15.75" customHeight="1">
      <c r="A295" s="1">
        <v>359.0</v>
      </c>
      <c r="B295" s="3" t="s">
        <v>285</v>
      </c>
      <c r="C295" s="3" t="str">
        <f>IFERROR(__xludf.DUMMYFUNCTION("GOOGLETRANSLATE(B295,""id"",""en"")"),"['Dustin', 'Ohang']")</f>
        <v>['Dustin', 'Ohang']</v>
      </c>
    </row>
    <row r="296" ht="15.75" customHeight="1">
      <c r="A296" s="1">
        <v>360.0</v>
      </c>
      <c r="B296" s="3" t="s">
        <v>286</v>
      </c>
      <c r="C296" s="3" t="str">
        <f>IFERROR(__xludf.DUMMYFUNCTION("GOOGLETRANSLATE(B296,""id"",""en"")"),"['money', 'production', 'mending', 'stabilin', 'net', 'min', ""]")</f>
        <v>['money', 'production', 'mending', 'stabilin', 'net', 'min', "]</v>
      </c>
    </row>
    <row r="297" ht="15.75" customHeight="1">
      <c r="A297" s="1">
        <v>363.0</v>
      </c>
      <c r="B297" s="3" t="s">
        <v>287</v>
      </c>
      <c r="C297" s="3" t="str">
        <f>IFERROR(__xludf.DUMMYFUNCTION("GOOGLETRANSLATE(B297,""id"",""en"")"),"['Series', 'Internet', 'home', 'fast']")</f>
        <v>['Series', 'Internet', 'home', 'fast']</v>
      </c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2022-02-25T10:57:30Z</dcterms:created>
  <dc:creator>openpyxl</dc:creator>
</cp:coreProperties>
</file>