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y+pPfN8D1X1hflwVsy4lbyrXx5g=="/>
    </ext>
  </extLst>
</workbook>
</file>

<file path=xl/sharedStrings.xml><?xml version="1.0" encoding="utf-8"?>
<sst xmlns="http://schemas.openxmlformats.org/spreadsheetml/2006/main" count="175" uniqueCount="175">
  <si>
    <t>Comments</t>
  </si>
  <si>
    <t>comment_english</t>
  </si>
  <si>
    <t>['review', 'bagus', 'detail', 'banget', 'suka', 'kak', 'iring', 'konten', 'bangg', '']</t>
  </si>
  <si>
    <t>['bang', 'ingame', 'ping', 'bagus', 'pakai', 'mbps', 'mbps', 'beda', 'mana', 'bang', 'main', 'game', '']</t>
  </si>
  <si>
    <t>['keren', 'bang', 'bantu', 'paketer', 'gabung', 'wifier', '']</t>
  </si>
  <si>
    <t>['bayar', 'depan', 'rb', 'flat', 'ppn', 'habis', 'promo', 'tagih', 'bang', 'iya', 'sistem', 'kontrak', 'minimal', '']</t>
  </si>
  <si>
    <t>['thanks', 'bang', 'vidio', 'gua', 'pasang', 'paket', 'indihome', 'terimaksih', 'reviewnya']</t>
  </si>
  <si>
    <t>['', 'mohon', 'info', 'paket', 'mbps', 'livestreaming', 'fanspage', '']</t>
  </si>
  <si>
    <t>['masang', 'mbps', 'tanggal', 'september', 'harga', 'rb', 'ppn', 'pas', 'udah', 'pasang', 'kasih', 'nomor', 'indihome', 'bayar', 'rb', 'udah', 'ppn', 'bayar', 'teknisi', 'kyak', 'bayar', 'tagih', 'tokopedia', 'indomaret', 'alfamart', 'dll', 'bayar', 'teknisi', 'pulang', 'bayar', 'teknisi', 'emang', 'gitu', '']</t>
  </si>
  <si>
    <t>['bang', 'fup', 'fup', 'fupnya', 'fupnya', 'bang']</t>
  </si>
  <si>
    <t>['manfaat', 'makasih', 'bangg']</t>
  </si>
  <si>
    <t>['bang', 'abis', 'verifikasi', 'selesai', 'pasang', '']</t>
  </si>
  <si>
    <t>['upgrade', 'speed', 'proses', 'gan', '']</t>
  </si>
  <si>
    <t>['beda', 'lokasi', 'beda', 'cepat', 'aing', 'pasang', 'lokasi', 'dalam', '']</t>
  </si>
  <si>
    <t>['', 'fup', 'mbps', 'brp', '']</t>
  </si>
  <si>
    <t>['main', 'pubg', 'orang', 'yutuban', 'ama', 'download', 'ping', 'gimana', '']</t>
  </si>
  <si>
    <t>['bang', 'trus', 'bayar', 'kah', 'harga', 'normal', '']</t>
  </si>
  <si>
    <t>['bang', 'daerah', 'ane', 'deket', 'tower', 'telkom', 'pasang', 'kecepetan', 'ngaruh', 'cepet']</t>
  </si>
  <si>
    <t>['bang', 'rencana', 'pasang', 'cek', 'karna', 'niat', 'internet', 'only', 'mbps', 'hrg', 'blm', 'ppn', '']</t>
  </si>
  <si>
    <t>['bang', 'spek', 'laptop', 'abang', '']</t>
  </si>
  <si>
    <t>['registrasi', 'online', 'tgl', 'tgl', 'teknisi', 'dtg', 'rumah', 'cek', 'lokasi', 'cepat', 'hubung', 'smpe', 'skrng', 'tgl', 'gaada', 'kabar', 'gmna', 'progres', 'selanjutny', 'gtu', 'gmna', 'bang', 'udh', 'kesel', 'sya', 'nungguin', 'pdahal', 'butuh', 'banget', 'kerja']</t>
  </si>
  <si>
    <t>['lemah', 'indihome', 'fup', 'fup', 'gue', 'pakai']</t>
  </si>
  <si>
    <t>['mbps', 'mbps']</t>
  </si>
  <si>
    <t>['kena', 'gan', 'klw', 'bayar', 'bulan', '']</t>
  </si>
  <si>
    <t>['pasang', 'migrasi', 'gan', '']</t>
  </si>
  <si>
    <t>['', 'nanya', 'liat', 'mpbs', 'perangkat', 'perangkat', 'pakai', 'perangkat', '']</t>
  </si>
  <si>
    <t>['koreksi']</t>
  </si>
  <si>
    <t>['paket', 'internet', 'phone', 'dipake', 'ngga', 'bang', '']</t>
  </si>
  <si>
    <t>['asli', 'puasa', 'bangett', 'udah', 'cobaa', 'pakety', 'ini']</t>
  </si>
  <si>
    <t>['bang', 'nanya', 'sya', 'mbps', 'tpi', 'dispedtes', 'pengaruh', 'cepat', '']</t>
  </si>
  <si>
    <t>['promo', 'bayar', 'tetep', 'bayar', 'sesuai', 'pas', 'daftar', 'promo']</t>
  </si>
  <si>
    <t>['bang', 'paket', 'udah', 'dpt', 'akses', 'kabel', 'lan', 'ngga', '']</t>
  </si>
  <si>
    <t>['', 'coba', 'lihat', 'settingan', 'wifi', 'next', 'konten']</t>
  </si>
  <si>
    <t>['nanya', 'ken', 'pasang', 'wifi', 'harga', 'bayar', 'bayar', 'bayar', 'tolong', 'reply', 'mas']</t>
  </si>
  <si>
    <t>['makasih', 'bang', 'pasang']</t>
  </si>
  <si>
    <t>['tiga', 'tetep', 'ppn', 'mas', '']</t>
  </si>
  <si>
    <t>['', 'promo', 'udh', 'habis', 'bayar', 'bulan', 'ttp', 'ubah', 'harga', 'normal', '']</t>
  </si>
  <si>
    <t>['paket', 'internet', 'phone', 'siapin', 'telpon', 'rumah', '']</t>
  </si>
  <si>
    <t>['bang', 'nanya']</t>
  </si>
  <si>
    <t>['bang', 'coba', 'cek', 'tagih', 'bang', 'kah', '']</t>
  </si>
  <si>
    <t>['nanya', 'bang', 'fup', 'mbps', 'brp', '']</t>
  </si>
  <si>
    <t>['', 'sinyal', 'denger', 'keluh', 'dri', 'org', 'temen', 'pas', 'main', 'indihomo', 'jancok', 'sinyale', '']</t>
  </si>
  <si>
    <t>['fup', 'paket', 'rb', 'mbps', 'inet', 'tlp']</t>
  </si>
  <si>
    <t>['kcepatan', 'donloud', 'mbps', 'aploud', 'mbps', 'normal', 'bagus', 'mbps', 'mbps', 'bang']</t>
  </si>
  <si>
    <t>['unlimited', 'bang', 'bulan', 'kena', 'brp', 'bang']</t>
  </si>
  <si>
    <t>['bulan', 'rb', 'yaa', 'mpbs', 'wifi', 'phone', 'tipu', 'salesnya', 'yaa', '']</t>
  </si>
  <si>
    <t>['pasang', 'wifi', 'indihome', 'uang', 'bayar', 'tera', 'mbps', '']</t>
  </si>
  <si>
    <t>['bang', 'bayar', 'paket', 'ppn', 'kah']</t>
  </si>
  <si>
    <t>['bang', 'bulan', 'rb', 'paket', 'kah', 'rb', '']</t>
  </si>
  <si>
    <t>['bang', 'main', 'kadang', 'atas', 'ngga', 'ping', 'buka', 'yutup', 'user', '']</t>
  </si>
  <si>
    <t>['total', 'brp', 'duit', 'bang', 'pasang', 'wifi', 'promo', '']</t>
  </si>
  <si>
    <t>['bang', 'temen', 'bayar', 'pasang', 'nambah', 'bener', 'kah', '']</t>
  </si>
  <si>
    <t>['', 'mksdny', 'telepon', 'menit', 'gimana', 'pls']</t>
  </si>
  <si>
    <t>['gimana', 'bang', 'aman', 'kah', 'jaring', '']</t>
  </si>
  <si>
    <t>['livestream', 'youtube', 'mbps', 'ngangkat', 'mang', '']</t>
  </si>
  <si>
    <t>['bang', 'tolong', 'balas', 'desa', 'jaring', 'beda', 'kota', 'pasang', 'rumah', 'desa', 'pakai', 'telkomsel', 'axis', 'jaring', 'ping', 'merah', 'alih', 'indihome', 'terima', 'kasih', 'subscribe']</t>
  </si>
  <si>
    <t>['bro', 'bagus', 'coba']</t>
  </si>
  <si>
    <t>['bang', 'gua', 'migrasi', 'plasa', '']</t>
  </si>
  <si>
    <t>['gimana', 'bro', 'pakai', 'bulan', 'smpe', 'skrg', 'aman', 'indihomenya', '']</t>
  </si>
  <si>
    <t>['bang', 'instalasi', 'bayar', 'kah', 'perangkat', 'jga', 'bayar', '']</t>
  </si>
  <si>
    <t>['', 'udh', 'pasang', 'banh', '']</t>
  </si>
  <si>
    <t>['point', 'blank', 'aman', 'ngga', 'mbps']</t>
  </si>
  <si>
    <t>['coba', 'orang', 'bang']</t>
  </si>
  <si>
    <t>['bang', 'nak', 'fup', 'nunggu', 'esok', 'hari', 'cepat', 'yaa', 'bang']</t>
  </si>
  <si>
    <t>['', 'rb', 'mbps', 'pajak']</t>
  </si>
  <si>
    <t>['gimne', 'bang', 'skrng', 'bayar', 'bulan', 'tetep', 'kah', '']</t>
  </si>
  <si>
    <t>['yangg', 'udah', 'upgrade', 'mbps', 'ribu', 'aplikasi', 'indihome', 'bagi', 'cerita', 'dongg', 'bener', 'tagih', 'nambah', 'ribu', '']</t>
  </si>
  <si>
    <t>['lancar', 'bang', 'streaming']</t>
  </si>
  <si>
    <t>['langgan', 'aplikasi', 'langsung', '']</t>
  </si>
  <si>
    <t>['dapet', 'fup', 'brapa', 'bro', 'streaming', 'youtube', 'kuat', '']</t>
  </si>
  <si>
    <t>['modem', 'bayar', 'kah', 'gratis']</t>
  </si>
  <si>
    <t>['fup', '']</t>
  </si>
  <si>
    <t>['modem', 'ghz', '']</t>
  </si>
  <si>
    <t>['', 'brow', 'kalok', 'pakek', 'org', 'ngaruh', 'kalok', 'game', 'jaringanya']</t>
  </si>
  <si>
    <t>['', 'fake', 'bruh', 'installed', 'mpbs', 'speed', 'and', 'the', 'speed', 'faster', 'than', 'mpbs', 'and', 'still', 'getting', 'robed', 'rp', 'monthly', 'for', 'fake', 'speed']</t>
  </si>
  <si>
    <t>['bang', 'paket', 'fupnya', 'brapa']</t>
  </si>
  <si>
    <t>['bang', 'skrg', 'harga', 'rb', 'mbps', 'bln', 'gmna', 'wort', 'orang', 'laptop', 'hp', 'perlu', 'kerja', 'sekolah', 'online']</t>
  </si>
  <si>
    <t>['salah', 'fokus', 'ama', 'iklan', 'belah', 'kiri', '']</t>
  </si>
  <si>
    <t>['fupnya', '']</t>
  </si>
  <si>
    <t>['', 'wifi', 'aktif', 'jam', 'aman']</t>
  </si>
  <si>
    <t>['game', 'ping', 'gede', 'liat']</t>
  </si>
  <si>
    <t>['stabil', 'coba', 'orang', 'auto', 'lag']</t>
  </si>
  <si>
    <t>['rb', 'mbps', 'tolong', 'bantu', 'jwb']</t>
  </si>
  <si>
    <t>['pasang', 'indihome', 'krna', 'tercover', 'cuman', 'doang']</t>
  </si>
  <si>
    <t>['bang', 'konfirmasi', 'langgan', 'indihome', 'mbps', 'fupnya', 'gb', 'blnnya', 'tgl', 'capai', 'fup', 'gb', 'internet', 'mati', 'kena', 'tarif', 'internet', 'nyala', 'diturunin', 'cepat', 'gan', '']</t>
  </si>
  <si>
    <t>['gua', 'nonton', 'video', 'indihome', 'kualitas', 'detik', 'buffering', 'detik', 'buffering']</t>
  </si>
  <si>
    <t>['loncat', 'ping', 'pasang', '']</t>
  </si>
  <si>
    <t>['bang', 'salfok', 'iklan', 'speedtest', 'okla']</t>
  </si>
  <si>
    <t>['ngomong', 'jowo', 'wae', 'mas', '']</t>
  </si>
  <si>
    <t>['biaaya', 'pasang', 'bang', '']</t>
  </si>
  <si>
    <t>['bang', 'nanya', 'daftar', 'udah', 'daftar', 'orang', 'rumah', 'masang', 'lokasi', 'jakarta', 'timur']</t>
  </si>
  <si>
    <t>['mbps', 'ribu', 'bln', 'main', 'gme', 'ping', 'turun', 'pingny', 'pling', 'pingny', 'njr', 'indihome']</t>
  </si>
  <si>
    <t>['', 'belah', 'kiri', 'jual', 'kolor', '']</t>
  </si>
  <si>
    <t>['maen', 'moba', 'jaring', 'bagus', 'stabil', 'maennya', 'nob', '']</t>
  </si>
  <si>
    <t>['bang', 'wifi', 'wms', 'bkn']</t>
  </si>
  <si>
    <t>['mending', 'biznet', '']</t>
  </si>
  <si>
    <t>['iklan', 'suka', 'liat', 'zalora']</t>
  </si>
  <si>
    <t>['', 'iklan', 'wuuuhhhh']</t>
  </si>
  <si>
    <t>['bur', 'ubur', 'ubur', 'ting']</t>
  </si>
  <si>
    <t>['bang', 'palet', 'indihome', 'telp', 'sesuai', 'brosur', 'biaya', 'abonemen', 'tambah', '']</t>
  </si>
  <si>
    <t>['bang', 'mohon', 'beda', 'paket', 'promo', 'reguler', '']</t>
  </si>
  <si>
    <t>['mohon', 'maaf', 'bang', 'masang', 'indihome', 'wilayah', 'madura', 'pasang', 'kena', 'biaya', 'kena', 'kena', '']</t>
  </si>
  <si>
    <t>['bang', 'berlanganan', 'paket', 'mbps', 'rb', 'bulan', 'total', 'pasang', '']</t>
  </si>
  <si>
    <t>['langgan', 'paket', 'mbps', 'bayar', 'rb', 'salah', 'pilih', 'paket', 'ganti', 'paket', 'mahal', 'cepat', 'mbps', 'cabut', 'ganti', 'paket', 'mohon', 'cerah', '']</t>
  </si>
  <si>
    <t>['', 'nanya', 'paket', 'internet', 'phone', 'akses', 'perangkat', 'sama', 'liat', 'brosur', 'perangkat', '']</t>
  </si>
  <si>
    <t>['gan', 'mbps', 'harga', 'web', 'mbps', 'harga', 'diakalin', 'speed']</t>
  </si>
  <si>
    <t>['nanya', 'dikit', 'nelponnya', 'operator', '']</t>
  </si>
  <si>
    <t>['bang', 'internet', 'telp', 'fup', 'bang', '']</t>
  </si>
  <si>
    <t>['langgan', 'pindah', 'promo', 'bang', '']</t>
  </si>
  <si>
    <t>['bang', 'klw', 'paket', 'mbps', 'internet', 'only', 'bulan', 'bang', 'upgrade', 'paket', 'thks', '']</t>
  </si>
  <si>
    <t>['bang', 'langgan', 'indihome', 'langgan', 'sampe', 'kena', 'denda', 'kasih', 'pusat', 'indihomenya', 'gitu']</t>
  </si>
  <si>
    <t>['mantap', 'pencerahanya']</t>
  </si>
  <si>
    <t>['thanks', 'info', 'bantu']</t>
  </si>
  <si>
    <t>['bang', 'smart', 'pasang', 'internet', 'smart', 'konek', 'wifi']</t>
  </si>
  <si>
    <t>['bisnis', 'vocer', 'wifi', 'enak', 'daftar', 'bang', '']</t>
  </si>
  <si>
    <t>['bang', 'promo', 'bulan', 'terus', 'langgan', '']</t>
  </si>
  <si>
    <t>['bang', 'indihome', 'ken', 'alih', 'wms', 'sarat', 'pusing', 'fup']</t>
  </si>
  <si>
    <t>['pindah', 'rumah', 'gimana', 'bang', 'pindah', 'biaya', 'brpa', 'bang', '']</t>
  </si>
  <si>
    <t>['bang', 'rekomended', 'live', 'streaming', 'gaming', 'game', 'cocok', 'bang']</t>
  </si>
  <si>
    <t>['bang', 'maaf', 'nanya', 'smart', 'internet', 'enak', 'paket', 'bang', '']</t>
  </si>
  <si>
    <t>['bang', 'pakai', 'paket', 'lfh', 'mbps', 'harga', 'flat', 'rb', 'update', 'mbps', 'nambah', 'rb', 'bayar', 'rb', 'bang', '']</t>
  </si>
  <si>
    <t>['pikir', 'nyari', 'info', 'detail', 'liat', 'salah', 'pilih', 'tetep', 'bonus', 'batas']</t>
  </si>
  <si>
    <t>['saran', 'ambil', 'paket', 'pakai', 'bln', 'lepas', 'phone', 'kurang', 'perbln', 'ganti', 'smart', 'android', 'box', 'ganti', 'routernya', 'maksimal', 'pakai']</t>
  </si>
  <si>
    <t>['kalu', 'main', 'game', 'brp', 'mbps', 'mas', '']</t>
  </si>
  <si>
    <t>['', 'nanya', 'knp', 'kalu', 'ferforma', 'jaring', 'jelek', 'contoh', 'pass', 'pasang', 'ping', 'jaring', 'ms']</t>
  </si>
  <si>
    <t>['', 'paket', 'internet', 'phone', 'internet', 'daerah', 'beda', 'beda', '']</t>
  </si>
  <si>
    <t>['bang', 'nanya', 'rame', 'narik', 'kabel', 'tetangga', 'murah', 'mksdnya', 'gimana', 'bang', '']</t>
  </si>
  <si>
    <t>['paket', 'bisnis', 'internet', 'telp', 'ganti', 'paket', 'reguler', 'chanel', 'ilang', '']</t>
  </si>
  <si>
    <t>['paket', 'internet', 'tlp', 'mbps', 'unlimited', 'kuota', '']</t>
  </si>
  <si>
    <t>['bang', 'lanjur', 'salah', 'milih', 'paket', 'ubah', '']</t>
  </si>
  <si>
    <t>['rangin', 'bang', 'transisi']</t>
  </si>
  <si>
    <t>['indihome', 'jujur', 'paket', 'rb', 'bayar', 'rban', 'tgl', 'atas', 'lot', 'beli', 'lot', 'jam', 'telat', 'bayar', 'langsung', 'blokir', 'beda', 'mis', 'oxygen', 'mpbs', 'rb', 'plus', 'ppn', 'flet', 'sinyal', 'kencang', 'smpai', 'telat', 'bayar', 'minggu']</t>
  </si>
  <si>
    <t>['pakai', 'migrasi', 'paket', '']</t>
  </si>
  <si>
    <t>['mas', 'pasang', 'biaya', 'pasang', 'mas']</t>
  </si>
  <si>
    <t>['bang', 'harga', 'ama', 'beda', 'pkt', 'mbps', 'pengaruh', 'ama', 'cepat', 'internetnya']</t>
  </si>
  <si>
    <t>['bang', 'dateng', 'plaza', 'telkom', 'layan', 'cabut', 'pakai', 'kurang', 'tagih', 'bulan', '']</t>
  </si>
  <si>
    <t>['kuota', 'batasanya', '']</t>
  </si>
  <si>
    <t>['kmrn', 'mbp', 'internet', 'indihome', 'bln', 'prnh', 'rb']</t>
  </si>
  <si>
    <t>['bang', 'langgan', 'kota', '']</t>
  </si>
  <si>
    <t>['paket', 'mbps', 'muas', 'rcti', 'mnc', 'gtv', 'sctv', 'nonton', 'bola']</t>
  </si>
  <si>
    <t>['bang', 'tolong', 'daerah', 'mbps', 'telphone', 'rb', 'tetangga', 'mbps', 'bayar', 'rb']</t>
  </si>
  <si>
    <t>['ppn', 'bayar', 'bulan', '']</t>
  </si>
  <si>
    <t>['mohon', 'info', 'pasang', 'paket', 'promo', 'putus', 'paket', 'langgan', 'diindihome', 'terima', 'kasih']</t>
  </si>
  <si>
    <t>['harga', 'router', 'sewa', 'router', 'bang', '']</t>
  </si>
  <si>
    <t>['pakai', 'indihome', 'main', 'game', 'hilang', 'signalnya', 'pokok', 'pakai', 'provider', 'indohome', 'harga', 'mahal', 'kualitas', 'lot', 'meyesalllllll']</t>
  </si>
  <si>
    <t>['pajak', 'bang', 'pasang', 'mbps', 'pas', 'tagih', '']</t>
  </si>
  <si>
    <t>['penah', 'cabut', 'gara', 'gara', 'mahal', 'asal', 'mbps', 'tawarin', 'bulan', 'paket', 'masuk', 'akal', 'banget']</t>
  </si>
  <si>
    <t>['batalin', 'pas', 'salah', 'upgrade', 'mbps', '']</t>
  </si>
  <si>
    <t>['makasih', 'kak', 'info']</t>
  </si>
  <si>
    <t>['bang', 'nanya', 'paket', 'mbps', 'harga', 'ribu', 'harga', '']</t>
  </si>
  <si>
    <t>['gan', 'udh', 'langgan', 'indihome', 'ganti', 'paket', 'promo', 'paket', 'harga', 'segitu', 'ubah', 'harga', 'normal', 'promonya', 'udh', 'habis', '']</t>
  </si>
  <si>
    <t>['bayar', 'uang', 'deposit', 'pasang', 'indihome', 'pas', 'udah', 'pasang', 'wifi', 'indihome', 'uang', 'deposit', 'kembali', 'gimana', 'bang', '']</t>
  </si>
  <si>
    <t>['bang', 'aplikasi', 'indihome', 'tera', 'tagih', 'kdepannya', 'bgm', 'takut', 'kecoh', 'mksh', '']</t>
  </si>
  <si>
    <t>['game', 'online', 'butuh', 'internet', 'game', 'internet', 'doang', 'bang', '']</t>
  </si>
  <si>
    <t>['bang', 'paket', 'laptop', 'ato', 'tablet', '']</t>
  </si>
  <si>
    <t>['langgan', 'indihome', 'ribu', 'internet', 'tugas', 'ribu', 'selebaran', 'promo', 'internet', 'rb', 'gimana', 'bang', '']</t>
  </si>
  <si>
    <t>['bang', 'nnya', 'dpt', 'email', 'indihome', 'ktax', 'hrs', 'bayar', 'paket', 'minipack', 'preuseeincbsh', 'shrga', 'rp', 'pdhal', 'bli', 'paket', 'apapn', 'bayar', 'tagih', 'ttp', 'atw', 'tambah', '']</t>
  </si>
  <si>
    <t>['bang', 'masang', 'indihome', 'ambil', 'paket', 'internet', 'telpon', 'rp', 'ribu', 'fup', 'bang', '']</t>
  </si>
  <si>
    <t>['paket', 'udah', 'kah', 'bang', 'cepat', 'fix', 'kah', '']</t>
  </si>
  <si>
    <t>['bang', 'paket', 'mbps', 'telpone', 'indihome', 'karna', 'mbps', 'lelet', 'suruh', 'naikin', 'mbps', 'karna', 'lanjur', 'telpon', 'enak', 'nolak', 'trus', 'gmna', 'diturunin', 'mbps', '']</t>
  </si>
  <si>
    <t>['', 'paket', 'promo', 'inet', 'telp', 'mbps', 'ngga', 'promo', 'harga', 'bulan', 'promonya', 'sampek', 'tanggal', 'maret', 'nggak', 'salah', '']</t>
  </si>
  <si>
    <t>['', 'penjelasannyaa', '']</t>
  </si>
  <si>
    <t>['bang', 'beli', 'alat', 'sndiri', 'harga', 'bayar', 'bulan', 'bang']</t>
  </si>
  <si>
    <t>['paket', 'mbps', 'brapa', 'bulan']</t>
  </si>
  <si>
    <t>['mas', 'promo', 'rb', 'paket', 'internet', 'rb', 'beda', '']</t>
  </si>
  <si>
    <t>['paket', 'internet', 'mbps', 'ntah', 'pas', 'cek', 'cepat', 'asli', 'mbps', 'gratis', 'menit', 'nelfon', 'pajak', 'tanggal', 'pasang', 'juni', 'wajar', '']</t>
  </si>
  <si>
    <t>['promo', 'mbps', 'biaya', 'pasang', 'rb', 'byarbulan', 'rb', 'bulan', 'rb']</t>
  </si>
  <si>
    <t>['bang', 'nonton', 'film', 'netflix', 'pakai', 'bang', 'cocok', '']</t>
  </si>
  <si>
    <t>['indihome', 'paket', 'internet', 'telpon', 'bayar', 'sampe', 'speed', 'kdang', 'tembus', 'smpe', 'mbps', 'kdang', 'cuman', 'mbps', 'saran', 'enak', 'gimana', 'ganti', 'paket', '']</t>
  </si>
  <si>
    <t>['bang', 'rumah', 'rban', 'cepat', 'mbps', 'sambung', 'wajar', 'harga', '']</t>
  </si>
  <si>
    <t>['aduh', 'udah', 'trlanjur', 'pilih', 'paket', 'pindah', 'paket', '']</t>
  </si>
  <si>
    <t>['pasang', 'lupa', 'taun', 'kyaknya', 'dapet', 'tsun']</t>
  </si>
  <si>
    <t>['bang', 'pilih', 'paket', 'internet', 'telpon', 'rumah', 'telpon', 'rumah', 'gimana', 'bang', 'langgan', 'internet', 'telponya', '']</t>
  </si>
  <si>
    <t>['min', 'paket', 'internet', 'ganti', 'paket', 'internet', 'phone', 'mhon', '']</t>
  </si>
  <si>
    <t>['bang', 'indihome', 'mbps', 'telepon', 'bayar', 'bulan', 'sampe', 'rb', 'ganti', 'mbps', 'telepon', 'gimana', 'bang', 'via', 'ganti', 'oktober', 'sampe', 'skrg', 'ganti']</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</si>
</sst>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IFERROR(__xludf.DUMMYFUNCTION("GOOGLETRANSLATE(B2,""id"",""en"")"),"['Review', 'good', 'detail', 'really', 'like', 'Sis', 'Iring', 'content', 'banggging', '']")</f>
        <v>['Review', 'good', 'detail', 'really', 'like', 'Sis', 'Iring', 'content', 'banggging', '']</v>
      </c>
    </row>
    <row r="3">
      <c r="A3" s="1">
        <v>1.0</v>
      </c>
      <c r="B3" s="3" t="s">
        <v>3</v>
      </c>
      <c r="C3" s="3" t="str">
        <f>IFERROR(__xludf.DUMMYFUNCTION("GOOGLETRANSLATE(B3,""id"",""en"")"),"['bang', 'ingame', 'ping', 'good', 'use', 'Mbps',' Mbps', 'Different', 'which', 'bang', 'play', 'game', ' ']")</f>
        <v>['bang', 'ingame', 'ping', 'good', 'use', 'Mbps',' Mbps', 'Different', 'which', 'bang', 'play', 'game', ' ']</v>
      </c>
    </row>
    <row r="4">
      <c r="A4" s="1">
        <v>2.0</v>
      </c>
      <c r="B4" s="3" t="s">
        <v>4</v>
      </c>
      <c r="C4" s="3" t="str">
        <f>IFERROR(__xludf.DUMMYFUNCTION("GOOGLETRANSLATE(B4,""id"",""en"")"),"['Cool', 'bang', 'help', 'Paketer', 'Join', 'wifier', ""]")</f>
        <v>['Cool', 'bang', 'help', 'Paketer', 'Join', 'wifier', "]</v>
      </c>
    </row>
    <row r="5">
      <c r="A5" s="1">
        <v>3.0</v>
      </c>
      <c r="B5" s="3" t="s">
        <v>5</v>
      </c>
      <c r="C5" s="3" t="str">
        <f>IFERROR(__xludf.DUMMYFUNCTION("GOOGLETRANSLATE(B5,""id"",""en"")"),"['Pay', 'front', 'rb', 'flat', 'PPN', 'run out', 'promo', 'bang', 'bang', 'yes',' system ',' contract ',' Minimal ',' ']")</f>
        <v>['Pay', 'front', 'rb', 'flat', 'PPN', 'run out', 'promo', 'bang', 'bang', 'yes',' system ',' contract ',' Minimal ',' ']</v>
      </c>
    </row>
    <row r="6">
      <c r="A6" s="1">
        <v>4.0</v>
      </c>
      <c r="B6" s="3" t="s">
        <v>6</v>
      </c>
      <c r="C6" s="3" t="str">
        <f>IFERROR(__xludf.DUMMYFUNCTION("GOOGLETRANSLATE(B6,""id"",""en"")"),"['thanks', 'bang', 'vidio', 'cave', 'pairs', 'package', 'indihome', 'terimaksih', 'review']")</f>
        <v>['thanks', 'bang', 'vidio', 'cave', 'pairs', 'package', 'indihome', 'terimaksih', 'review']</v>
      </c>
    </row>
    <row r="7">
      <c r="A7" s="1">
        <v>33.0</v>
      </c>
      <c r="B7" s="3" t="s">
        <v>7</v>
      </c>
      <c r="C7" s="3" t="str">
        <f>IFERROR(__xludf.DUMMYFUNCTION("GOOGLETRANSLATE(B7,""id"",""en"")"),"['', 'Please', 'Info', 'Package', 'Mbps', 'Livestreaming', 'Fanspage', '']")</f>
        <v>['', 'Please', 'Info', 'Package', 'Mbps', 'Livestreaming', 'Fanspage', '']</v>
      </c>
    </row>
    <row r="8">
      <c r="A8" s="1">
        <v>35.0</v>
      </c>
      <c r="B8" s="3" t="s">
        <v>8</v>
      </c>
      <c r="C8" s="3" t="str">
        <f>IFERROR(__xludf.DUMMYFUNCTION("GOOGLETRANSLATE(B8,""id"",""en"")"),"['Masang', 'Mbps',' Date ',' September ',' price ',' RB ',' PPN ',' right ',' already ',' pairs', 'love', 'number', ' Indihome ',' Pay ',' Rb ',' already ',' PPN ',' Pay ',' Technician ',' Kyak ',' Pay ',' Tapih ',' Tokopedia ',' Indomaret ',' Alfamart ' "&amp;", 'etc.', 'pay', 'technician', 'go home', 'pay', 'technician', 'emang', 'that's', '']")</f>
        <v>['Masang', 'Mbps',' Date ',' September ',' price ',' RB ',' PPN ',' right ',' already ',' pairs', 'love', 'number', ' Indihome ',' Pay ',' Rb ',' already ',' PPN ',' Pay ',' Technician ',' Kyak ',' Pay ',' Tapih ',' Tokopedia ',' Indomaret ',' Alfamart ' , 'etc.', 'pay', 'technician', 'go home', 'pay', 'technician', 'emang', 'that's', '']</v>
      </c>
    </row>
    <row r="9">
      <c r="A9" s="1">
        <v>36.0</v>
      </c>
      <c r="B9" s="3" t="s">
        <v>9</v>
      </c>
      <c r="C9" s="3" t="str">
        <f>IFERROR(__xludf.DUMMYFUNCTION("GOOGLETRANSLATE(B9,""id"",""en"")"),"['bang', 'FUP', 'FUP', 'Fupnya', 'Fupnya', 'bang']")</f>
        <v>['bang', 'FUP', 'FUP', 'Fupnya', 'Fupnya', 'bang']</v>
      </c>
    </row>
    <row r="10">
      <c r="A10" s="1">
        <v>37.0</v>
      </c>
      <c r="B10" s="3" t="s">
        <v>10</v>
      </c>
      <c r="C10" s="3" t="str">
        <f>IFERROR(__xludf.DUMMYFUNCTION("GOOGLETRANSLATE(B10,""id"",""en"")"),"['Benefits', 'Thanks', 'Banggi']")</f>
        <v>['Benefits', 'Thanks', 'Banggi']</v>
      </c>
    </row>
    <row r="11">
      <c r="A11" s="1">
        <v>38.0</v>
      </c>
      <c r="B11" s="3" t="s">
        <v>11</v>
      </c>
      <c r="C11" s="3" t="str">
        <f>IFERROR(__xludf.DUMMYFUNCTION("GOOGLETRANSLATE(B11,""id"",""en"")"),"['bang', 'abis', 'verification', 'finished', 'install', ""]")</f>
        <v>['bang', 'abis', 'verification', 'finished', 'install', "]</v>
      </c>
    </row>
    <row r="12">
      <c r="A12" s="1">
        <v>39.0</v>
      </c>
      <c r="B12" s="3" t="s">
        <v>12</v>
      </c>
      <c r="C12" s="3" t="str">
        <f>IFERROR(__xludf.DUMMYFUNCTION("GOOGLETRANSLATE(B12,""id"",""en"")"),"['Upgrade', 'Speed', 'Process', 'Gan', '']")</f>
        <v>['Upgrade', 'Speed', 'Process', 'Gan', '']</v>
      </c>
    </row>
    <row r="13">
      <c r="A13" s="1">
        <v>40.0</v>
      </c>
      <c r="B13" s="3" t="s">
        <v>13</v>
      </c>
      <c r="C13" s="3" t="str">
        <f>IFERROR(__xludf.DUMMYFUNCTION("GOOGLETRANSLATE(B13,""id"",""en"")"),"['Different', 'location', 'Different', 'fast', 'aing', 'pairs', 'location', 'in', '']")</f>
        <v>['Different', 'location', 'Different', 'fast', 'aing', 'pairs', 'location', 'in', '']</v>
      </c>
    </row>
    <row r="14">
      <c r="A14" s="1">
        <v>41.0</v>
      </c>
      <c r="B14" s="3" t="s">
        <v>14</v>
      </c>
      <c r="C14" s="3" t="str">
        <f>IFERROR(__xludf.DUMMYFUNCTION("GOOGLETRANSLATE(B14,""id"",""en"")"),"['', 'FUP', 'Mbps', 'brp', ""]")</f>
        <v>['', 'FUP', 'Mbps', 'brp', "]</v>
      </c>
    </row>
    <row r="15">
      <c r="A15" s="1">
        <v>44.0</v>
      </c>
      <c r="B15" s="3" t="s">
        <v>15</v>
      </c>
      <c r="C15" s="3" t="str">
        <f>IFERROR(__xludf.DUMMYFUNCTION("GOOGLETRANSLATE(B15,""id"",""en"")"),"['Play', 'pub', 'person', 'Yutuban', 'Ama', 'Download', 'ping', 'how', '']")</f>
        <v>['Play', 'pub', 'person', 'Yutuban', 'Ama', 'Download', 'ping', 'how', '']</v>
      </c>
    </row>
    <row r="16">
      <c r="A16" s="1">
        <v>45.0</v>
      </c>
      <c r="B16" s="3" t="s">
        <v>16</v>
      </c>
      <c r="C16" s="3" t="str">
        <f>IFERROR(__xludf.DUMMYFUNCTION("GOOGLETRANSLATE(B16,""id"",""en"")"),"['bang', 'then', 'pay', 'kah', 'price', 'normal', '']")</f>
        <v>['bang', 'then', 'pay', 'kah', 'price', 'normal', '']</v>
      </c>
    </row>
    <row r="17">
      <c r="A17" s="1">
        <v>46.0</v>
      </c>
      <c r="B17" s="3" t="s">
        <v>17</v>
      </c>
      <c r="C17" s="3" t="str">
        <f>IFERROR(__xludf.DUMMYFUNCTION("GOOGLETRANSLATE(B17,""id"",""en"")"),"['bang', 'area', 'ane', 'near', 'tower', 'telkom', 'pairs',' naked ',' nge "", 'fast']")</f>
        <v>['bang', 'area', 'ane', 'near', 'tower', 'telkom', 'pairs',' naked ',' nge ", 'fast']</v>
      </c>
    </row>
    <row r="18">
      <c r="A18" s="1">
        <v>47.0</v>
      </c>
      <c r="B18" s="3" t="s">
        <v>18</v>
      </c>
      <c r="C18" s="3" t="str">
        <f>IFERROR(__xludf.DUMMYFUNCTION("GOOGLETRANSLATE(B18,""id"",""en"")"),"['bang', 'plan', 'pairs', 'check', 'because' intention ',' internet ',' only ',' mbps ',' hrg ',' blm ',' ppn ',' ']")</f>
        <v>['bang', 'plan', 'pairs', 'check', 'because' intention ',' internet ',' only ',' mbps ',' hrg ',' blm ',' ppn ',' ']</v>
      </c>
    </row>
    <row r="19">
      <c r="A19" s="1">
        <v>48.0</v>
      </c>
      <c r="B19" s="3" t="s">
        <v>19</v>
      </c>
      <c r="C19" s="3" t="str">
        <f>IFERROR(__xludf.DUMMYFUNCTION("GOOGLETRANSLATE(B19,""id"",""en"")"),"['bang', 'spec', 'laptop', 'brother', ""]")</f>
        <v>['bang', 'spec', 'laptop', 'brother', "]</v>
      </c>
    </row>
    <row r="20">
      <c r="A20" s="1">
        <v>49.0</v>
      </c>
      <c r="B20" s="3" t="s">
        <v>20</v>
      </c>
      <c r="C20" s="3" t="str">
        <f>IFERROR(__xludf.DUMMYFUNCTION("GOOGLETRANSLATE(B20,""id"",""en"")"),"['registration', 'online', 'date', 'date', 'technician', 'dtg', 'home', 'check', 'location', 'fast', 'hubbling', 'smpe', ' SKRNG ',' Gaada ',' Gaada ',' GMNA ',' Progress', 'Next', 'GTU', 'GMNA', 'Bang', 'Udh', 'Sight', 'Sya' , 'Wait', 'PDAH', 'Need', 're"&amp;"ally', 'work']")</f>
        <v>['registration', 'online', 'date', 'date', 'technician', 'dtg', 'home', 'check', 'location', 'fast', 'hubbling', 'smpe', ' SKRNG ',' Gaada ',' Gaada ',' GMNA ',' Progress', 'Next', 'GTU', 'GMNA', 'Bang', 'Udh', 'Sight', 'Sya' , 'Wait', 'PDAH', 'Need', 'really', 'work']</v>
      </c>
    </row>
    <row r="21" ht="15.75" customHeight="1">
      <c r="A21" s="1">
        <v>50.0</v>
      </c>
      <c r="B21" s="3" t="s">
        <v>21</v>
      </c>
      <c r="C21" s="3" t="str">
        <f>IFERROR(__xludf.DUMMYFUNCTION("GOOGLETRANSLATE(B21,""id"",""en"")"),"['Weak', 'Indihome', 'FUP', 'FUP', 'I', 'use']")</f>
        <v>['Weak', 'Indihome', 'FUP', 'FUP', 'I', 'use']</v>
      </c>
    </row>
    <row r="22" ht="15.75" customHeight="1">
      <c r="A22" s="1">
        <v>51.0</v>
      </c>
      <c r="B22" s="3" t="s">
        <v>22</v>
      </c>
      <c r="C22" s="3" t="str">
        <f>IFERROR(__xludf.DUMMYFUNCTION("GOOGLETRANSLATE(B22,""id"",""en"")"),"['Mbps', 'Mbps']")</f>
        <v>['Mbps', 'Mbps']</v>
      </c>
    </row>
    <row r="23" ht="15.75" customHeight="1">
      <c r="A23" s="1">
        <v>52.0</v>
      </c>
      <c r="B23" s="3" t="s">
        <v>23</v>
      </c>
      <c r="C23" s="3" t="str">
        <f>IFERROR(__xludf.DUMMYFUNCTION("GOOGLETRANSLATE(B23,""id"",""en"")"),"['getting', 'bro', 'klw', 'pay', 'month', '']")</f>
        <v>['getting', 'bro', 'klw', 'pay', 'month', '']</v>
      </c>
    </row>
    <row r="24" ht="15.75" customHeight="1">
      <c r="A24" s="1">
        <v>53.0</v>
      </c>
      <c r="B24" s="3" t="s">
        <v>24</v>
      </c>
      <c r="C24" s="3" t="str">
        <f>IFERROR(__xludf.DUMMYFUNCTION("GOOGLETRANSLATE(B24,""id"",""en"")"),"['Install', 'migration', 'gan', '']")</f>
        <v>['Install', 'migration', 'gan', '']</v>
      </c>
    </row>
    <row r="25" ht="15.75" customHeight="1">
      <c r="A25" s="1">
        <v>54.0</v>
      </c>
      <c r="B25" s="3" t="s">
        <v>25</v>
      </c>
      <c r="C25" s="3" t="str">
        <f>IFERROR(__xludf.DUMMYFUNCTION("GOOGLETRANSLATE(B25,""id"",""en"")"),"['', 'Nanya', 'see', 'MPBS', 'device', 'device', 'use', 'device', '']")</f>
        <v>['', 'Nanya', 'see', 'MPBS', 'device', 'device', 'use', 'device', '']</v>
      </c>
    </row>
    <row r="26" ht="15.75" customHeight="1">
      <c r="A26" s="1">
        <v>55.0</v>
      </c>
      <c r="B26" s="3" t="s">
        <v>26</v>
      </c>
      <c r="C26" s="3" t="str">
        <f>IFERROR(__xludf.DUMMYFUNCTION("GOOGLETRANSLATE(B26,""id"",""en"")"),"['correct']")</f>
        <v>['correct']</v>
      </c>
    </row>
    <row r="27" ht="15.75" customHeight="1">
      <c r="A27" s="1">
        <v>56.0</v>
      </c>
      <c r="B27" s="3" t="s">
        <v>27</v>
      </c>
      <c r="C27" s="3" t="str">
        <f>IFERROR(__xludf.DUMMYFUNCTION("GOOGLETRANSLATE(B27,""id"",""en"")"),"['Package', 'Internet', 'Phone', 'Used', 'No "",' Bang ',""]")</f>
        <v>['Package', 'Internet', 'Phone', 'Used', 'No ",' Bang ',"]</v>
      </c>
    </row>
    <row r="28" ht="15.75" customHeight="1">
      <c r="A28" s="1">
        <v>61.0</v>
      </c>
      <c r="B28" s="3" t="s">
        <v>28</v>
      </c>
      <c r="C28" s="3" t="str">
        <f>IFERROR(__xludf.DUMMYFUNCTION("GOOGLETRANSLATE(B28,""id"",""en"")"),"['Original', 'fasting', 'bangett', 'already', 'try', 'pakyy', 'this']")</f>
        <v>['Original', 'fasting', 'bangett', 'already', 'try', 'pakyy', 'this']</v>
      </c>
    </row>
    <row r="29" ht="15.75" customHeight="1">
      <c r="A29" s="1">
        <v>62.0</v>
      </c>
      <c r="B29" s="3" t="s">
        <v>29</v>
      </c>
      <c r="C29" s="3" t="str">
        <f>IFERROR(__xludf.DUMMYFUNCTION("GOOGLETRANSLATE(B29,""id"",""en"")"),"['Bang', 'ask', 'Sya', 'Mbps', 'TPI', 'Disedtes', 'influence', 'fast', '']")</f>
        <v>['Bang', 'ask', 'Sya', 'Mbps', 'TPI', 'Disedtes', 'influence', 'fast', '']</v>
      </c>
    </row>
    <row r="30" ht="15.75" customHeight="1">
      <c r="A30" s="1">
        <v>63.0</v>
      </c>
      <c r="B30" s="3" t="s">
        <v>30</v>
      </c>
      <c r="C30" s="3" t="str">
        <f>IFERROR(__xludf.DUMMYFUNCTION("GOOGLETRANSLATE(B30,""id"",""en"")"),"['Promo', 'Pay', 'Tetep', 'Pay', 'Appropriate', 'PAS', 'Register', 'Promo']")</f>
        <v>['Promo', 'Pay', 'Tetep', 'Pay', 'Appropriate', 'PAS', 'Register', 'Promo']</v>
      </c>
    </row>
    <row r="31" ht="15.75" customHeight="1">
      <c r="A31" s="1">
        <v>64.0</v>
      </c>
      <c r="B31" s="3" t="s">
        <v>31</v>
      </c>
      <c r="C31" s="3" t="str">
        <f>IFERROR(__xludf.DUMMYFUNCTION("GOOGLETRANSLATE(B31,""id"",""en"")"),"['bang', 'package', 'already', 'can', 'access', 'cable', 'Lan', 'no', '']")</f>
        <v>['bang', 'package', 'already', 'can', 'access', 'cable', 'Lan', 'no', '']</v>
      </c>
    </row>
    <row r="32" ht="15.75" customHeight="1">
      <c r="A32" s="1">
        <v>65.0</v>
      </c>
      <c r="B32" s="3" t="s">
        <v>32</v>
      </c>
      <c r="C32" s="3" t="str">
        <f>IFERROR(__xludf.DUMMYFUNCTION("GOOGLETRANSLATE(B32,""id"",""en"")"),"['', 'Try', 'See', 'Setting', 'WiFi', 'Next', 'Content']")</f>
        <v>['', 'Try', 'See', 'Setting', 'WiFi', 'Next', 'Content']</v>
      </c>
    </row>
    <row r="33" ht="15.75" customHeight="1">
      <c r="A33" s="1">
        <v>66.0</v>
      </c>
      <c r="B33" s="3" t="s">
        <v>33</v>
      </c>
      <c r="C33" s="3" t="str">
        <f>IFERROR(__xludf.DUMMYFUNCTION("GOOGLETRANSLATE(B33,""id"",""en"")"),"['ask', 'ken', 'pairs', 'wifi', 'price', 'pay', 'pay', 'pay', 'please', 'reply', 'mas']")</f>
        <v>['ask', 'ken', 'pairs', 'wifi', 'price', 'pay', 'pay', 'pay', 'please', 'reply', 'mas']</v>
      </c>
    </row>
    <row r="34" ht="15.75" customHeight="1">
      <c r="A34" s="1">
        <v>67.0</v>
      </c>
      <c r="B34" s="3" t="s">
        <v>34</v>
      </c>
      <c r="C34" s="3" t="str">
        <f>IFERROR(__xludf.DUMMYFUNCTION("GOOGLETRANSLATE(B34,""id"",""en"")"),"['Thanks', 'Bang', 'Install']")</f>
        <v>['Thanks', 'Bang', 'Install']</v>
      </c>
    </row>
    <row r="35" ht="15.75" customHeight="1">
      <c r="A35" s="1">
        <v>68.0</v>
      </c>
      <c r="B35" s="3" t="s">
        <v>35</v>
      </c>
      <c r="C35" s="3" t="str">
        <f>IFERROR(__xludf.DUMMYFUNCTION("GOOGLETRANSLATE(B35,""id"",""en"")"),"['Three', 'Tetep', 'PPN', 'Mas', '']")</f>
        <v>['Three', 'Tetep', 'PPN', 'Mas', '']</v>
      </c>
    </row>
    <row r="36" ht="15.75" customHeight="1">
      <c r="A36" s="1">
        <v>69.0</v>
      </c>
      <c r="B36" s="3" t="s">
        <v>36</v>
      </c>
      <c r="C36" s="3" t="str">
        <f>IFERROR(__xludf.DUMMYFUNCTION("GOOGLETRANSLATE(B36,""id"",""en"")"),"['', 'promo', 'UDH', 'run out', 'pay', 'month', 'TTP', 'Change', 'price', 'Normal', ""]")</f>
        <v>['', 'promo', 'UDH', 'run out', 'pay', 'month', 'TTP', 'Change', 'price', 'Normal', "]</v>
      </c>
    </row>
    <row r="37" ht="15.75" customHeight="1">
      <c r="A37" s="1">
        <v>70.0</v>
      </c>
      <c r="B37" s="3" t="s">
        <v>37</v>
      </c>
      <c r="C37" s="3" t="str">
        <f>IFERROR(__xludf.DUMMYFUNCTION("GOOGLETRANSLATE(B37,""id"",""en"")"),"['Package', 'Internet', 'Phone', 'prepare', 'call', 'home', ""]")</f>
        <v>['Package', 'Internet', 'Phone', 'prepare', 'call', 'home', "]</v>
      </c>
    </row>
    <row r="38" ht="15.75" customHeight="1">
      <c r="A38" s="1">
        <v>71.0</v>
      </c>
      <c r="B38" s="3" t="s">
        <v>38</v>
      </c>
      <c r="C38" s="3" t="str">
        <f>IFERROR(__xludf.DUMMYFUNCTION("GOOGLETRANSLATE(B38,""id"",""en"")"),"['Bang', 'ask']")</f>
        <v>['Bang', 'ask']</v>
      </c>
    </row>
    <row r="39" ht="15.75" customHeight="1">
      <c r="A39" s="1">
        <v>72.0</v>
      </c>
      <c r="B39" s="3" t="s">
        <v>39</v>
      </c>
      <c r="C39" s="3" t="str">
        <f>IFERROR(__xludf.DUMMYFUNCTION("GOOGLETRANSLATE(B39,""id"",""en"")"),"['bang', 'try', 'check', 'tags', 'bang', 'kah', '']")</f>
        <v>['bang', 'try', 'check', 'tags', 'bang', 'kah', '']</v>
      </c>
    </row>
    <row r="40" ht="15.75" customHeight="1">
      <c r="A40" s="1">
        <v>73.0</v>
      </c>
      <c r="B40" s="3" t="s">
        <v>40</v>
      </c>
      <c r="C40" s="3" t="str">
        <f>IFERROR(__xludf.DUMMYFUNCTION("GOOGLETRANSLATE(B40,""id"",""en"")"),"['ask', 'bang', 'Fup', 'Mbps', 'brp', ""]")</f>
        <v>['ask', 'bang', 'Fup', 'Mbps', 'brp', "]</v>
      </c>
    </row>
    <row r="41" ht="15.75" customHeight="1">
      <c r="A41" s="1">
        <v>74.0</v>
      </c>
      <c r="B41" s="3" t="s">
        <v>41</v>
      </c>
      <c r="C41" s="3" t="str">
        <f>IFERROR(__xludf.DUMMYFUNCTION("GOOGLETRANSLATE(B41,""id"",""en"")"),"['', 'signal', 'listen', 'complained', 'Dri', 'org', 'friend', 'right', 'play', 'indihomo', 'jancok', 'signal', "" ]")</f>
        <v>['', 'signal', 'listen', 'complained', 'Dri', 'org', 'friend', 'right', 'play', 'indihomo', 'jancok', 'signal', " ]</v>
      </c>
    </row>
    <row r="42" ht="15.75" customHeight="1">
      <c r="A42" s="1">
        <v>75.0</v>
      </c>
      <c r="B42" s="3" t="s">
        <v>42</v>
      </c>
      <c r="C42" s="3" t="str">
        <f>IFERROR(__xludf.DUMMYFUNCTION("GOOGLETRANSLATE(B42,""id"",""en"")"),"['FUP', 'Package', 'RB', 'Mbps', 'Inet', 'TLP']")</f>
        <v>['FUP', 'Package', 'RB', 'Mbps', 'Inet', 'TLP']</v>
      </c>
    </row>
    <row r="43" ht="15.75" customHeight="1">
      <c r="A43" s="1">
        <v>76.0</v>
      </c>
      <c r="B43" s="3" t="s">
        <v>43</v>
      </c>
      <c r="C43" s="3" t="str">
        <f>IFERROR(__xludf.DUMMYFUNCTION("GOOGLETRANSLATE(B43,""id"",""en"")"),"['CPC /' Donloud ',' Mbps', 'Aploud', 'Mbps',' Normal ',' Good ',' Mbps', 'Mbps',' bang ']")</f>
        <v>['CPC /' Donloud ',' Mbps', 'Aploud', 'Mbps',' Normal ',' Good ',' Mbps', 'Mbps',' bang ']</v>
      </c>
    </row>
    <row r="44" ht="15.75" customHeight="1">
      <c r="A44" s="1">
        <v>77.0</v>
      </c>
      <c r="B44" s="3" t="s">
        <v>44</v>
      </c>
      <c r="C44" s="3" t="str">
        <f>IFERROR(__xludf.DUMMYFUNCTION("GOOGLETRANSLATE(B44,""id"",""en"")"),"['unlimited', 'bang', 'month', 'got', 'brp', 'bang']")</f>
        <v>['unlimited', 'bang', 'month', 'got', 'brp', 'bang']</v>
      </c>
    </row>
    <row r="45" ht="15.75" customHeight="1">
      <c r="A45" s="1">
        <v>80.0</v>
      </c>
      <c r="B45" s="3" t="s">
        <v>45</v>
      </c>
      <c r="C45" s="3" t="str">
        <f>IFERROR(__xludf.DUMMYFUNCTION("GOOGLETRANSLATE(B45,""id"",""en"")"),"['month', 'Rb', 'yaa', 'MPBS', 'WIFI', 'Phone', 'Tipu', 'Sales', 'yaa', ""]")</f>
        <v>['month', 'Rb', 'yaa', 'MPBS', 'WIFI', 'Phone', 'Tipu', 'Sales', 'yaa', "]</v>
      </c>
    </row>
    <row r="46" ht="15.75" customHeight="1">
      <c r="A46" s="1">
        <v>81.0</v>
      </c>
      <c r="B46" s="3" t="s">
        <v>46</v>
      </c>
      <c r="C46" s="3" t="str">
        <f>IFERROR(__xludf.DUMMYFUNCTION("GOOGLETRANSLATE(B46,""id"",""en"")"),"['Tide', 'WIFI', 'Indihome', 'Money', 'Pay', 'Tera', 'Mbps', ""]")</f>
        <v>['Tide', 'WIFI', 'Indihome', 'Money', 'Pay', 'Tera', 'Mbps', "]</v>
      </c>
    </row>
    <row r="47" ht="15.75" customHeight="1">
      <c r="A47" s="1">
        <v>82.0</v>
      </c>
      <c r="B47" s="3" t="s">
        <v>47</v>
      </c>
      <c r="C47" s="3" t="str">
        <f>IFERROR(__xludf.DUMMYFUNCTION("GOOGLETRANSLATE(B47,""id"",""en"")"),"['bang', 'Pay', 'Package', 'PPN', 'kah']")</f>
        <v>['bang', 'Pay', 'Package', 'PPN', 'kah']</v>
      </c>
    </row>
    <row r="48" ht="15.75" customHeight="1">
      <c r="A48" s="1">
        <v>83.0</v>
      </c>
      <c r="B48" s="3" t="s">
        <v>48</v>
      </c>
      <c r="C48" s="3" t="str">
        <f>IFERROR(__xludf.DUMMYFUNCTION("GOOGLETRANSLATE(B48,""id"",""en"")"),"['bang', 'month', 'rb', 'package', 'kah', 'rb', '']")</f>
        <v>['bang', 'month', 'rb', 'package', 'kah', 'rb', '']</v>
      </c>
    </row>
    <row r="49" ht="15.75" customHeight="1">
      <c r="A49" s="1">
        <v>86.0</v>
      </c>
      <c r="B49" s="3" t="s">
        <v>49</v>
      </c>
      <c r="C49" s="3" t="str">
        <f>IFERROR(__xludf.DUMMYFUNCTION("GOOGLETRANSLATE(B49,""id"",""en"")"),"['bang', 'play', 'sometimes', 'top', 'no', 'ping', 'open', 'yutup', 'user', '']")</f>
        <v>['bang', 'play', 'sometimes', 'top', 'no', 'ping', 'open', 'yutup', 'user', '']</v>
      </c>
    </row>
    <row r="50" ht="15.75" customHeight="1">
      <c r="A50" s="1">
        <v>87.0</v>
      </c>
      <c r="B50" s="3" t="s">
        <v>50</v>
      </c>
      <c r="C50" s="3" t="str">
        <f>IFERROR(__xludf.DUMMYFUNCTION("GOOGLETRANSLATE(B50,""id"",""en"")"),"['Total', 'brp', 'money', 'bang', 'pairs', 'wifi', 'promo', '']")</f>
        <v>['Total', 'brp', 'money', 'bang', 'pairs', 'wifi', 'promo', '']</v>
      </c>
    </row>
    <row r="51" ht="15.75" customHeight="1">
      <c r="A51" s="1">
        <v>88.0</v>
      </c>
      <c r="B51" s="3" t="s">
        <v>51</v>
      </c>
      <c r="C51" s="3" t="str">
        <f>IFERROR(__xludf.DUMMYFUNCTION("GOOGLETRANSLATE(B51,""id"",""en"")"),"['bang', 'friend', 'pay', 'pairs', 'add', 'right', 'kah', ""]")</f>
        <v>['bang', 'friend', 'pay', 'pairs', 'add', 'right', 'kah', "]</v>
      </c>
    </row>
    <row r="52" ht="15.75" customHeight="1">
      <c r="A52" s="1">
        <v>89.0</v>
      </c>
      <c r="B52" s="3" t="s">
        <v>52</v>
      </c>
      <c r="C52" s="3" t="str">
        <f>IFERROR(__xludf.DUMMYFUNCTION("GOOGLETRANSLATE(B52,""id"",""en"")"),"['', 'mksdny', 'phone', 'minutes', 'how', 'pls']")</f>
        <v>['', 'mksdny', 'phone', 'minutes', 'how', 'pls']</v>
      </c>
    </row>
    <row r="53" ht="15.75" customHeight="1">
      <c r="A53" s="1">
        <v>90.0</v>
      </c>
      <c r="B53" s="3" t="s">
        <v>53</v>
      </c>
      <c r="C53" s="3" t="str">
        <f>IFERROR(__xludf.DUMMYFUNCTION("GOOGLETRANSLATE(B53,""id"",""en"")"),"['How', 'bang', 'safe', 'kah', 'net', '']")</f>
        <v>['How', 'bang', 'safe', 'kah', 'net', '']</v>
      </c>
    </row>
    <row r="54" ht="15.75" customHeight="1">
      <c r="A54" s="1">
        <v>91.0</v>
      </c>
      <c r="B54" s="3" t="s">
        <v>54</v>
      </c>
      <c r="C54" s="3" t="str">
        <f>IFERROR(__xludf.DUMMYFUNCTION("GOOGLETRANSLATE(B54,""id"",""en"")"),"['Livestream', 'YouTube', 'Mbps', 'lifted', 'Mang', ""]")</f>
        <v>['Livestream', 'YouTube', 'Mbps', 'lifted', 'Mang', "]</v>
      </c>
    </row>
    <row r="55" ht="15.75" customHeight="1">
      <c r="A55" s="1">
        <v>94.0</v>
      </c>
      <c r="B55" s="3" t="s">
        <v>55</v>
      </c>
      <c r="C55" s="3" t="str">
        <f>IFERROR(__xludf.DUMMYFUNCTION("GOOGLETRANSLATE(B55,""id"",""en"")"),"['bang', 'please', 'replied', 'village', 'net', 'Different', 'city', 'pairs',' home ',' village ',' use ',' Telkomsel ',' axis', 'net', 'ping', 'red', 'over', 'indihome', 'thank', 'love', 'subscribe']")</f>
        <v>['bang', 'please', 'replied', 'village', 'net', 'Different', 'city', 'pairs',' home ',' village ',' use ',' Telkomsel ',' axis', 'net', 'ping', 'red', 'over', 'indihome', 'thank', 'love', 'subscribe']</v>
      </c>
    </row>
    <row r="56" ht="15.75" customHeight="1">
      <c r="A56" s="1">
        <v>95.0</v>
      </c>
      <c r="B56" s="3" t="s">
        <v>56</v>
      </c>
      <c r="C56" s="3" t="str">
        <f>IFERROR(__xludf.DUMMYFUNCTION("GOOGLETRANSLATE(B56,""id"",""en"")"),"['bro', 'good', 'try']")</f>
        <v>['bro', 'good', 'try']</v>
      </c>
    </row>
    <row r="57" ht="15.75" customHeight="1">
      <c r="A57" s="1">
        <v>96.0</v>
      </c>
      <c r="B57" s="3" t="s">
        <v>57</v>
      </c>
      <c r="C57" s="3" t="str">
        <f>IFERROR(__xludf.DUMMYFUNCTION("GOOGLETRANSLATE(B57,""id"",""en"")"),"['bang', 'cave', 'migration', 'plaza', '']")</f>
        <v>['bang', 'cave', 'migration', 'plaza', '']</v>
      </c>
    </row>
    <row r="58" ht="15.75" customHeight="1">
      <c r="A58" s="1">
        <v>97.0</v>
      </c>
      <c r="B58" s="3" t="s">
        <v>58</v>
      </c>
      <c r="C58" s="3" t="str">
        <f>IFERROR(__xludf.DUMMYFUNCTION("GOOGLETRANSLATE(B58,""id"",""en"")"),"['how', 'bro', 'use', 'month', 'smpe', 'skrg', 'safe', 'indihomen', '']")</f>
        <v>['how', 'bro', 'use', 'month', 'smpe', 'skrg', 'safe', 'indihomen', '']</v>
      </c>
    </row>
    <row r="59" ht="15.75" customHeight="1">
      <c r="A59" s="1">
        <v>98.0</v>
      </c>
      <c r="B59" s="3" t="s">
        <v>59</v>
      </c>
      <c r="C59" s="3" t="str">
        <f>IFERROR(__xludf.DUMMYFUNCTION("GOOGLETRANSLATE(B59,""id"",""en"")"),"['bang', 'installation', 'pay', 'kah', 'device', 'jga', 'pay', ""]")</f>
        <v>['bang', 'installation', 'pay', 'kah', 'device', 'jga', 'pay', "]</v>
      </c>
    </row>
    <row r="60" ht="15.75" customHeight="1">
      <c r="A60" s="1">
        <v>99.0</v>
      </c>
      <c r="B60" s="3" t="s">
        <v>60</v>
      </c>
      <c r="C60" s="3" t="str">
        <f>IFERROR(__xludf.DUMMYFUNCTION("GOOGLETRANSLATE(B60,""id"",""en"")"),"['', 'UDH', 'Tide', 'Banh', ""]")</f>
        <v>['', 'UDH', 'Tide', 'Banh', "]</v>
      </c>
    </row>
    <row r="61" ht="15.75" customHeight="1">
      <c r="A61" s="1">
        <v>100.0</v>
      </c>
      <c r="B61" s="3" t="s">
        <v>61</v>
      </c>
      <c r="C61" s="3" t="str">
        <f>IFERROR(__xludf.DUMMYFUNCTION("GOOGLETRANSLATE(B61,""id"",""en"")"),"['Point', 'blank', 'safe', 'no', 'Mbps']")</f>
        <v>['Point', 'blank', 'safe', 'no', 'Mbps']</v>
      </c>
    </row>
    <row r="62" ht="15.75" customHeight="1">
      <c r="A62" s="1">
        <v>101.0</v>
      </c>
      <c r="B62" s="3" t="s">
        <v>62</v>
      </c>
      <c r="C62" s="3" t="str">
        <f>IFERROR(__xludf.DUMMYFUNCTION("GOOGLETRANSLATE(B62,""id"",""en"")"),"['Try', 'person', 'bang']")</f>
        <v>['Try', 'person', 'bang']</v>
      </c>
    </row>
    <row r="63" ht="15.75" customHeight="1">
      <c r="A63" s="1">
        <v>102.0</v>
      </c>
      <c r="B63" s="3" t="s">
        <v>63</v>
      </c>
      <c r="C63" s="3" t="str">
        <f>IFERROR(__xludf.DUMMYFUNCTION("GOOGLETRANSLATE(B63,""id"",""en"")"),"['bang', 'kid', 'FUP', 'Wait', 'tomorrow', 'day', 'fast', 'yaa', 'bang']")</f>
        <v>['bang', 'kid', 'FUP', 'Wait', 'tomorrow', 'day', 'fast', 'yaa', 'bang']</v>
      </c>
    </row>
    <row r="64" ht="15.75" customHeight="1">
      <c r="A64" s="1">
        <v>103.0</v>
      </c>
      <c r="B64" s="3" t="s">
        <v>64</v>
      </c>
      <c r="C64" s="3" t="str">
        <f>IFERROR(__xludf.DUMMYFUNCTION("GOOGLETRANSLATE(B64,""id"",""en"")"),"['', 'RB', 'Mbps', 'Tax']")</f>
        <v>['', 'RB', 'Mbps', 'Tax']</v>
      </c>
    </row>
    <row r="65" ht="15.75" customHeight="1">
      <c r="A65" s="1">
        <v>104.0</v>
      </c>
      <c r="B65" s="3" t="s">
        <v>65</v>
      </c>
      <c r="C65" s="3" t="str">
        <f>IFERROR(__xludf.DUMMYFUNCTION("GOOGLETRANSLATE(B65,""id"",""en"")"),"['Gimne', 'bang', 'skrng', 'pay', 'month', 'tetep', 'kah', '']")</f>
        <v>['Gimne', 'bang', 'skrng', 'pay', 'month', 'tetep', 'kah', '']</v>
      </c>
    </row>
    <row r="66" ht="15.75" customHeight="1">
      <c r="A66" s="1">
        <v>105.0</v>
      </c>
      <c r="B66" s="3" t="s">
        <v>66</v>
      </c>
      <c r="C66" s="3" t="str">
        <f>IFERROR(__xludf.DUMMYFUNCTION("GOOGLETRANSLATE(B66,""id"",""en"")"),"['Yangg', 'already', 'upgrade', 'Mbps',' thousand ',' application ',' indihome ',' for ',' story ',' Dongg ',' really ',' tags', ' Nambah ',' thousand ',' ']")</f>
        <v>['Yangg', 'already', 'upgrade', 'Mbps',' thousand ',' application ',' indihome ',' for ',' story ',' Dongg ',' really ',' tags', ' Nambah ',' thousand ',' ']</v>
      </c>
    </row>
    <row r="67" ht="15.75" customHeight="1">
      <c r="A67" s="1">
        <v>106.0</v>
      </c>
      <c r="B67" s="3" t="s">
        <v>67</v>
      </c>
      <c r="C67" s="3" t="str">
        <f>IFERROR(__xludf.DUMMYFUNCTION("GOOGLETRANSLATE(B67,""id"",""en"")"),"['Current', 'Bang', 'streaming']")</f>
        <v>['Current', 'Bang', 'streaming']</v>
      </c>
    </row>
    <row r="68" ht="15.75" customHeight="1">
      <c r="A68" s="1">
        <v>107.0</v>
      </c>
      <c r="B68" s="3" t="s">
        <v>68</v>
      </c>
      <c r="C68" s="3" t="str">
        <f>IFERROR(__xludf.DUMMYFUNCTION("GOOGLETRANSLATE(B68,""id"",""en"")"),"['Subscribe', 'Application', 'Direct', '']")</f>
        <v>['Subscribe', 'Application', 'Direct', '']</v>
      </c>
    </row>
    <row r="69" ht="15.75" customHeight="1">
      <c r="A69" s="1">
        <v>108.0</v>
      </c>
      <c r="B69" s="3" t="s">
        <v>69</v>
      </c>
      <c r="C69" s="3" t="str">
        <f>IFERROR(__xludf.DUMMYFUNCTION("GOOGLETRANSLATE(B69,""id"",""en"")"),"['dapet', 'Fup', 'brapa', 'bro', 'streaming', 'youtube', 'strong', ""]")</f>
        <v>['dapet', 'Fup', 'brapa', 'bro', 'streaming', 'youtube', 'strong', "]</v>
      </c>
    </row>
    <row r="70" ht="15.75" customHeight="1">
      <c r="A70" s="1">
        <v>109.0</v>
      </c>
      <c r="B70" s="3" t="s">
        <v>70</v>
      </c>
      <c r="C70" s="3" t="str">
        <f>IFERROR(__xludf.DUMMYFUNCTION("GOOGLETRANSLATE(B70,""id"",""en"")"),"['modem', 'pay', 'kah', 'free']")</f>
        <v>['modem', 'pay', 'kah', 'free']</v>
      </c>
    </row>
    <row r="71" ht="15.75" customHeight="1">
      <c r="A71" s="1">
        <v>110.0</v>
      </c>
      <c r="B71" s="3" t="s">
        <v>71</v>
      </c>
      <c r="C71" s="3" t="str">
        <f>IFERROR(__xludf.DUMMYFUNCTION("GOOGLETRANSLATE(B71,""id"",""en"")"),"['Fup', '']")</f>
        <v>['Fup', '']</v>
      </c>
    </row>
    <row r="72" ht="15.75" customHeight="1">
      <c r="A72" s="1">
        <v>111.0</v>
      </c>
      <c r="B72" s="3" t="s">
        <v>72</v>
      </c>
      <c r="C72" s="3" t="str">
        <f>IFERROR(__xludf.DUMMYFUNCTION("GOOGLETRANSLATE(B72,""id"",""en"")"),"['Modem', 'GHz', '']")</f>
        <v>['Modem', 'GHz', '']</v>
      </c>
    </row>
    <row r="73" ht="15.75" customHeight="1">
      <c r="A73" s="1">
        <v>112.0</v>
      </c>
      <c r="B73" s="3" t="s">
        <v>73</v>
      </c>
      <c r="C73" s="3" t="str">
        <f>IFERROR(__xludf.DUMMYFUNCTION("GOOGLETRANSLATE(B73,""id"",""en"")"),"['', 'BROW', 'KALOK', 'PAKEK', 'ORG', 'NGOY', 'KALOK', 'GAME', 'NEWS']")</f>
        <v>['', 'BROW', 'KALOK', 'PAKEK', 'ORG', 'NGOY', 'KALOK', 'GAME', 'NEWS']</v>
      </c>
    </row>
    <row r="74" ht="15.75" customHeight="1">
      <c r="A74" s="1">
        <v>113.0</v>
      </c>
      <c r="B74" s="3" t="s">
        <v>74</v>
      </c>
      <c r="C74" s="3" t="str">
        <f>IFERROR(__xludf.DUMMYFUNCTION("GOOGLETRANSLATE(B74,""id"",""en"")"),"['', 'Fake', 'Bruh', 'Installed', 'MPBS', 'Speed', 'and', 'The', 'Speed', 'Faster', 'Than', 'MPBS', 'and ',' Still ',' getting ',' Ripped ',' RP ',' Monthly ',' for ',' Fake ',' Speed ​​']")</f>
        <v>['', 'Fake', 'Bruh', 'Installed', 'MPBS', 'Speed', 'and', 'The', 'Speed', 'Faster', 'Than', 'MPBS', 'and ',' Still ',' getting ',' Ripped ',' RP ',' Monthly ',' for ',' Fake ',' Speed ​​']</v>
      </c>
    </row>
    <row r="75" ht="15.75" customHeight="1">
      <c r="A75" s="1">
        <v>114.0</v>
      </c>
      <c r="B75" s="3" t="s">
        <v>75</v>
      </c>
      <c r="C75" s="3" t="str">
        <f>IFERROR(__xludf.DUMMYFUNCTION("GOOGLETRANSLATE(B75,""id"",""en"")"),"['bang', 'package', 'Fupnya', 'brapa']")</f>
        <v>['bang', 'package', 'Fupnya', 'brapa']</v>
      </c>
    </row>
    <row r="76" ht="15.75" customHeight="1">
      <c r="A76" s="1">
        <v>115.0</v>
      </c>
      <c r="B76" s="3" t="s">
        <v>76</v>
      </c>
      <c r="C76" s="3" t="str">
        <f>IFERROR(__xludf.DUMMYFUNCTION("GOOGLETRANSLATE(B76,""id"",""en"")"),"['bang', 'skrg', 'price', 'rb', 'mbps',' bln ',' gmna ',' wort ',' person ',' laptop ',' cellphone ',' need ',' work ',' school ',' online ']")</f>
        <v>['bang', 'skrg', 'price', 'rb', 'mbps',' bln ',' gmna ',' wort ',' person ',' laptop ',' cellphone ',' need ',' work ',' school ',' online ']</v>
      </c>
    </row>
    <row r="77" ht="15.75" customHeight="1">
      <c r="A77" s="1">
        <v>116.0</v>
      </c>
      <c r="B77" s="3" t="s">
        <v>77</v>
      </c>
      <c r="C77" s="3" t="str">
        <f>IFERROR(__xludf.DUMMYFUNCTION("GOOGLETRANSLATE(B77,""id"",""en"")"),"['Wrong', 'focus', 'ama', 'ad', 'split', 'left', '']")</f>
        <v>['Wrong', 'focus', 'ama', 'ad', 'split', 'left', '']</v>
      </c>
    </row>
    <row r="78" ht="15.75" customHeight="1">
      <c r="A78" s="1">
        <v>117.0</v>
      </c>
      <c r="B78" s="3" t="s">
        <v>78</v>
      </c>
      <c r="C78" s="3" t="str">
        <f>IFERROR(__xludf.DUMMYFUNCTION("GOOGLETRANSLATE(B78,""id"",""en"")"),"['Fupnya', '']")</f>
        <v>['Fupnya', '']</v>
      </c>
    </row>
    <row r="79" ht="15.75" customHeight="1">
      <c r="A79" s="1">
        <v>118.0</v>
      </c>
      <c r="B79" s="3" t="s">
        <v>79</v>
      </c>
      <c r="C79" s="3" t="str">
        <f>IFERROR(__xludf.DUMMYFUNCTION("GOOGLETRANSLATE(B79,""id"",""en"")"),"['', 'wifi', 'active', 'clock', 'safe']")</f>
        <v>['', 'wifi', 'active', 'clock', 'safe']</v>
      </c>
    </row>
    <row r="80" ht="15.75" customHeight="1">
      <c r="A80" s="1">
        <v>119.0</v>
      </c>
      <c r="B80" s="3" t="s">
        <v>80</v>
      </c>
      <c r="C80" s="3" t="str">
        <f>IFERROR(__xludf.DUMMYFUNCTION("GOOGLETRANSLATE(B80,""id"",""en"")"),"['Game', 'ping', 'Gede', 'LIAT']")</f>
        <v>['Game', 'ping', 'Gede', 'LIAT']</v>
      </c>
    </row>
    <row r="81" ht="15.75" customHeight="1">
      <c r="A81" s="1">
        <v>120.0</v>
      </c>
      <c r="B81" s="3" t="s">
        <v>81</v>
      </c>
      <c r="C81" s="3" t="str">
        <f>IFERROR(__xludf.DUMMYFUNCTION("GOOGLETRANSLATE(B81,""id"",""en"")"),"['stable', 'try', 'person', 'auto', 'lag']")</f>
        <v>['stable', 'try', 'person', 'auto', 'lag']</v>
      </c>
    </row>
    <row r="82" ht="15.75" customHeight="1">
      <c r="A82" s="1">
        <v>121.0</v>
      </c>
      <c r="B82" s="3" t="s">
        <v>82</v>
      </c>
      <c r="C82" s="3" t="str">
        <f>IFERROR(__xludf.DUMMYFUNCTION("GOOGLETRANSLATE(B82,""id"",""en"")"),"['Rb', 'Mbps', 'please', 'help', 'jwb']")</f>
        <v>['Rb', 'Mbps', 'please', 'help', 'jwb']</v>
      </c>
    </row>
    <row r="83" ht="15.75" customHeight="1">
      <c r="A83" s="1">
        <v>122.0</v>
      </c>
      <c r="B83" s="3" t="s">
        <v>83</v>
      </c>
      <c r="C83" s="3" t="str">
        <f>IFERROR(__xludf.DUMMYFUNCTION("GOOGLETRANSLATE(B83,""id"",""en"")"),"['Install', 'Indihome', 'Krna', 'Covers', 'just', 'Doang']")</f>
        <v>['Install', 'Indihome', 'Krna', 'Covers', 'just', 'Doang']</v>
      </c>
    </row>
    <row r="84" ht="15.75" customHeight="1">
      <c r="A84" s="1">
        <v>124.0</v>
      </c>
      <c r="B84" s="3" t="s">
        <v>84</v>
      </c>
      <c r="C84" s="3" t="str">
        <f>IFERROR(__xludf.DUMMYFUNCTION("GOOGLETRANSLATE(B84,""id"",""en"")"),"['Bang', 'Confirm', 'Subscribe', 'Indihome', 'Mbps',' Fupnya ',' GB ',' BLN ',' TGL ',' Reach ',' FUP ',' GB ',' Internet ',' dead ',' getting ',' rates', 'internet', 'on', 'Dlurunin', 'fast', 'Gan', ""]")</f>
        <v>['Bang', 'Confirm', 'Subscribe', 'Indihome', 'Mbps',' Fupnya ',' GB ',' BLN ',' TGL ',' Reach ',' FUP ',' GB ',' Internet ',' dead ',' getting ',' rates', 'internet', 'on', 'Dlurunin', 'fast', 'Gan', "]</v>
      </c>
    </row>
    <row r="85" ht="15.75" customHeight="1">
      <c r="A85" s="1">
        <v>130.0</v>
      </c>
      <c r="B85" s="3" t="s">
        <v>85</v>
      </c>
      <c r="C85" s="3" t="str">
        <f>IFERROR(__xludf.DUMMYFUNCTION("GOOGLETRANSLATE(B85,""id"",""en"")"),"['cave', 'watch', 'video', 'indihome', 'quality', 'second', 'buffering', 'second', 'buffering']")</f>
        <v>['cave', 'watch', 'video', 'indihome', 'quality', 'second', 'buffering', 'second', 'buffering']</v>
      </c>
    </row>
    <row r="86" ht="15.75" customHeight="1">
      <c r="A86" s="1">
        <v>131.0</v>
      </c>
      <c r="B86" s="3" t="s">
        <v>86</v>
      </c>
      <c r="C86" s="3" t="str">
        <f>IFERROR(__xludf.DUMMYFUNCTION("GOOGLETRANSLATE(B86,""id"",""en"")"),"['Skip', 'ping', 'pairs', '']")</f>
        <v>['Skip', 'ping', 'pairs', '']</v>
      </c>
    </row>
    <row r="87" ht="15.75" customHeight="1">
      <c r="A87" s="1">
        <v>132.0</v>
      </c>
      <c r="B87" s="3" t="s">
        <v>87</v>
      </c>
      <c r="C87" s="3" t="str">
        <f>IFERROR(__xludf.DUMMYFUNCTION("GOOGLETRANSLATE(B87,""id"",""en"")"),"['bang', 'salfok', 'ad', 'Speedtest', 'Okla']")</f>
        <v>['bang', 'salfok', 'ad', 'Speedtest', 'Okla']</v>
      </c>
    </row>
    <row r="88" ht="15.75" customHeight="1">
      <c r="A88" s="1">
        <v>133.0</v>
      </c>
      <c r="B88" s="3" t="s">
        <v>88</v>
      </c>
      <c r="C88" s="3" t="str">
        <f>IFERROR(__xludf.DUMMYFUNCTION("GOOGLETRANSLATE(B88,""id"",""en"")"),"['By the way', 'Jowo', 'wae', 'mas', '']")</f>
        <v>['By the way', 'Jowo', 'wae', 'mas', '']</v>
      </c>
    </row>
    <row r="89" ht="15.75" customHeight="1">
      <c r="A89" s="1">
        <v>134.0</v>
      </c>
      <c r="B89" s="3" t="s">
        <v>89</v>
      </c>
      <c r="C89" s="3" t="str">
        <f>IFERROR(__xludf.DUMMYFUNCTION("GOOGLETRANSLATE(B89,""id"",""en"")"),"['Biaaya', 'Tide', 'Bang', '']")</f>
        <v>['Biaaya', 'Tide', 'Bang', '']</v>
      </c>
    </row>
    <row r="90" ht="15.75" customHeight="1">
      <c r="A90" s="1">
        <v>135.0</v>
      </c>
      <c r="B90" s="3" t="s">
        <v>90</v>
      </c>
      <c r="C90" s="3" t="str">
        <f>IFERROR(__xludf.DUMMYFUNCTION("GOOGLETRANSLATE(B90,""id"",""en"")"),"['Bang', 'ask', 'list', 'already', 'list', 'person', 'house', 'masang', 'location', 'jakarta', 'east']")</f>
        <v>['Bang', 'ask', 'list', 'already', 'list', 'person', 'house', 'masang', 'location', 'jakarta', 'east']</v>
      </c>
    </row>
    <row r="91" ht="15.75" customHeight="1">
      <c r="A91" s="1">
        <v>144.0</v>
      </c>
      <c r="B91" s="3" t="s">
        <v>91</v>
      </c>
      <c r="C91" s="3" t="str">
        <f>IFERROR(__xludf.DUMMYFUNCTION("GOOGLETRANSLATE(B91,""id"",""en"")"),"['Mbps', 'thousand', 'bln', 'play', 'gme', 'ping', 'down', 'pingny', 'pling', 'pingny', 'njr', 'indihome']")</f>
        <v>['Mbps', 'thousand', 'bln', 'play', 'gme', 'ping', 'down', 'pingny', 'pling', 'pingny', 'njr', 'indihome']</v>
      </c>
    </row>
    <row r="92" ht="15.75" customHeight="1">
      <c r="A92" s="1">
        <v>145.0</v>
      </c>
      <c r="B92" s="3" t="s">
        <v>92</v>
      </c>
      <c r="C92" s="3" t="str">
        <f>IFERROR(__xludf.DUMMYFUNCTION("GOOGLETRANSLATE(B92,""id"",""en"")"),"['', 'split', 'left', 'sell', 'draw', '']")</f>
        <v>['', 'split', 'left', 'sell', 'draw', '']</v>
      </c>
    </row>
    <row r="93" ht="15.75" customHeight="1">
      <c r="A93" s="1">
        <v>146.0</v>
      </c>
      <c r="B93" s="3" t="s">
        <v>93</v>
      </c>
      <c r="C93" s="3" t="str">
        <f>IFERROR(__xludf.DUMMYFUNCTION("GOOGLETRANSLATE(B93,""id"",""en"")"),"['Maen', 'Moba', 'Net', 'Good', 'Stable', 'Maen', 'Nob', ""]")</f>
        <v>['Maen', 'Moba', 'Net', 'Good', 'Stable', 'Maen', 'Nob', "]</v>
      </c>
    </row>
    <row r="94" ht="15.75" customHeight="1">
      <c r="A94" s="1">
        <v>147.0</v>
      </c>
      <c r="B94" s="3" t="s">
        <v>94</v>
      </c>
      <c r="C94" s="3" t="str">
        <f>IFERROR(__xludf.DUMMYFUNCTION("GOOGLETRANSLATE(B94,""id"",""en"")"),"['bang', 'wifi', 'wms', 'bkn']")</f>
        <v>['bang', 'wifi', 'wms', 'bkn']</v>
      </c>
    </row>
    <row r="95" ht="15.75" customHeight="1">
      <c r="A95" s="1">
        <v>148.0</v>
      </c>
      <c r="B95" s="3" t="s">
        <v>95</v>
      </c>
      <c r="C95" s="3" t="str">
        <f>IFERROR(__xludf.DUMMYFUNCTION("GOOGLETRANSLATE(B95,""id"",""en"")"),"['Mending', 'Biznet', '']")</f>
        <v>['Mending', 'Biznet', '']</v>
      </c>
    </row>
    <row r="96" ht="15.75" customHeight="1">
      <c r="A96" s="1">
        <v>149.0</v>
      </c>
      <c r="B96" s="3" t="s">
        <v>96</v>
      </c>
      <c r="C96" s="3" t="str">
        <f>IFERROR(__xludf.DUMMYFUNCTION("GOOGLETRANSLATE(B96,""id"",""en"")"),"['Ad', 'like', 'see', 'zalora']")</f>
        <v>['Ad', 'like', 'see', 'zalora']</v>
      </c>
    </row>
    <row r="97" ht="15.75" customHeight="1">
      <c r="A97" s="1">
        <v>156.0</v>
      </c>
      <c r="B97" s="3" t="s">
        <v>97</v>
      </c>
      <c r="C97" s="3" t="str">
        <f>IFERROR(__xludf.DUMMYFUNCTION("GOOGLETRANSLATE(B97,""id"",""en"")"),"['', 'Advertising', 'wuuuhhhh']")</f>
        <v>['', 'Advertising', 'wuuuhhhh']</v>
      </c>
    </row>
    <row r="98" ht="15.75" customHeight="1">
      <c r="A98" s="1">
        <v>157.0</v>
      </c>
      <c r="B98" s="3" t="s">
        <v>98</v>
      </c>
      <c r="C98" s="3" t="str">
        <f>IFERROR(__xludf.DUMMYFUNCTION("GOOGLETRANSLATE(B98,""id"",""en"")"),"['Bur', 'jellyfish', 'jellyfish', 'ting']")</f>
        <v>['Bur', 'jellyfish', 'jellyfish', 'ting']</v>
      </c>
    </row>
    <row r="99" ht="15.75" customHeight="1">
      <c r="A99" s="1">
        <v>159.0</v>
      </c>
      <c r="B99" s="3" t="s">
        <v>99</v>
      </c>
      <c r="C99" s="3" t="str">
        <f>IFERROR(__xludf.DUMMYFUNCTION("GOOGLETRANSLATE(B99,""id"",""en"")"),"['bang', 'palette', 'Indihome', 'Tel', 'according to', 'brochure', 'fees', 'ABONEMEN', 'Add', '']")</f>
        <v>['bang', 'palette', 'Indihome', 'Tel', 'according to', 'brochure', 'fees', 'ABONEMEN', 'Add', '']</v>
      </c>
    </row>
    <row r="100" ht="15.75" customHeight="1">
      <c r="A100" s="1">
        <v>160.0</v>
      </c>
      <c r="B100" s="3" t="s">
        <v>100</v>
      </c>
      <c r="C100" s="3" t="str">
        <f>IFERROR(__xludf.DUMMYFUNCTION("GOOGLETRANSLATE(B100,""id"",""en"")"),"['Bang', 'Please', 'Different', 'Package', 'Promo', 'Regular', '']")</f>
        <v>['Bang', 'Please', 'Different', 'Package', 'Promo', 'Regular', '']</v>
      </c>
    </row>
    <row r="101" ht="15.75" customHeight="1">
      <c r="A101" s="1">
        <v>161.0</v>
      </c>
      <c r="B101" s="3" t="s">
        <v>101</v>
      </c>
      <c r="C101" s="3" t="str">
        <f>IFERROR(__xludf.DUMMYFUNCTION("GOOGLETRANSLATE(B101,""id"",""en"")"),"['Please', 'Sorry', 'Bang', 'Masang', 'Indihome', 'Region', 'Madura', 'Pairs',' get ',' Costs', 'get', 'get', ' ']")</f>
        <v>['Please', 'Sorry', 'Bang', 'Masang', 'Indihome', 'Region', 'Madura', 'Pairs',' get ',' Costs', 'get', 'get', ' ']</v>
      </c>
    </row>
    <row r="102" ht="15.75" customHeight="1">
      <c r="A102" s="1">
        <v>162.0</v>
      </c>
      <c r="B102" s="3" t="s">
        <v>102</v>
      </c>
      <c r="C102" s="3" t="str">
        <f>IFERROR(__xludf.DUMMYFUNCTION("GOOGLETRANSLATE(B102,""id"",""en"")"),"['bang', 'harvested', 'package', 'Mbps', 'Rb', 'month', 'total', 'install', ""]")</f>
        <v>['bang', 'harvested', 'package', 'Mbps', 'Rb', 'month', 'total', 'install', "]</v>
      </c>
    </row>
    <row r="103" ht="15.75" customHeight="1">
      <c r="A103" s="1">
        <v>163.0</v>
      </c>
      <c r="B103" s="3" t="s">
        <v>103</v>
      </c>
      <c r="C103" s="3" t="str">
        <f>IFERROR(__xludf.DUMMYFUNCTION("GOOGLETRANSLATE(B103,""id"",""en"")"),"['Subscribe', 'Package', 'Mbps',' Pay ',' RB ',' Wrong ',' Select ',' Package ',' Change ',' Package ',' Expensive ',' Fast ',' Mbps', 'Unplug', 'Change', 'Package', 'Please', 'Bright', '']")</f>
        <v>['Subscribe', 'Package', 'Mbps',' Pay ',' RB ',' Wrong ',' Select ',' Package ',' Change ',' Package ',' Expensive ',' Fast ',' Mbps', 'Unplug', 'Change', 'Package', 'Please', 'Bright', '']</v>
      </c>
    </row>
    <row r="104" ht="15.75" customHeight="1">
      <c r="A104" s="1">
        <v>194.0</v>
      </c>
      <c r="B104" s="3" t="s">
        <v>104</v>
      </c>
      <c r="C104" s="3" t="str">
        <f>IFERROR(__xludf.DUMMYFUNCTION("GOOGLETRANSLATE(B104,""id"",""en"")"),"['', 'ask', 'package', 'internet', 'phone', 'access', 'device', 'same', 'see', 'brochure', 'device', '']")</f>
        <v>['', 'ask', 'package', 'internet', 'phone', 'access', 'device', 'same', 'see', 'brochure', 'device', '']</v>
      </c>
    </row>
    <row r="105" ht="15.75" customHeight="1">
      <c r="A105" s="1">
        <v>195.0</v>
      </c>
      <c r="B105" s="3" t="s">
        <v>105</v>
      </c>
      <c r="C105" s="3" t="str">
        <f>IFERROR(__xludf.DUMMYFUNCTION("GOOGLETRANSLATE(B105,""id"",""en"")"),"['Gan', 'Mbps', 'Price', 'Web', 'Mbps', 'Price', 'Diacalin', 'Speed']")</f>
        <v>['Gan', 'Mbps', 'Price', 'Web', 'Mbps', 'Price', 'Diacalin', 'Speed']</v>
      </c>
    </row>
    <row r="106" ht="15.75" customHeight="1">
      <c r="A106" s="1">
        <v>196.0</v>
      </c>
      <c r="B106" s="3" t="s">
        <v>106</v>
      </c>
      <c r="C106" s="3" t="str">
        <f>IFERROR(__xludf.DUMMYFUNCTION("GOOGLETRANSLATE(B106,""id"",""en"")"),"['ask', 'little', 'call', 'operator', '']")</f>
        <v>['ask', 'little', 'call', 'operator', '']</v>
      </c>
    </row>
    <row r="107" ht="15.75" customHeight="1">
      <c r="A107" s="1">
        <v>197.0</v>
      </c>
      <c r="B107" s="3" t="s">
        <v>107</v>
      </c>
      <c r="C107" s="3" t="str">
        <f>IFERROR(__xludf.DUMMYFUNCTION("GOOGLETRANSLATE(B107,""id"",""en"")"),"['bang', 'internet', 'telephone', 'fup', 'bang', '']")</f>
        <v>['bang', 'internet', 'telephone', 'fup', 'bang', '']</v>
      </c>
    </row>
    <row r="108" ht="15.75" customHeight="1">
      <c r="A108" s="1">
        <v>198.0</v>
      </c>
      <c r="B108" s="3" t="s">
        <v>108</v>
      </c>
      <c r="C108" s="3" t="str">
        <f>IFERROR(__xludf.DUMMYFUNCTION("GOOGLETRANSLATE(B108,""id"",""en"")"),"['Subscribe', 'Move', 'Promo', 'Bang', '']")</f>
        <v>['Subscribe', 'Move', 'Promo', 'Bang', '']</v>
      </c>
    </row>
    <row r="109" ht="15.75" customHeight="1">
      <c r="A109" s="1">
        <v>201.0</v>
      </c>
      <c r="B109" s="3" t="s">
        <v>109</v>
      </c>
      <c r="C109" s="3" t="str">
        <f>IFERROR(__xludf.DUMMYFUNCTION("GOOGLETRANSLATE(B109,""id"",""en"")"),"['bang', 'klw', 'package', 'mbps', 'internet', 'only', 'month', 'bang', 'upgrade', 'package', 'thks', '']")</f>
        <v>['bang', 'klw', 'package', 'mbps', 'internet', 'only', 'month', 'bang', 'upgrade', 'package', 'thks', '']</v>
      </c>
    </row>
    <row r="110" ht="15.75" customHeight="1">
      <c r="A110" s="1">
        <v>202.0</v>
      </c>
      <c r="B110" s="3" t="s">
        <v>110</v>
      </c>
      <c r="C110" s="3" t="str">
        <f>IFERROR(__xludf.DUMMYFUNCTION("GOOGLETRANSLATE(B110,""id"",""en"")"),"['bang', 'subscribe', 'indihome', 'subscribe', 'until', 'getting', 'fine', 'love', 'center', 'indihomen', 'so']")</f>
        <v>['bang', 'subscribe', 'indihome', 'subscribe', 'until', 'getting', 'fine', 'love', 'center', 'indihomen', 'so']</v>
      </c>
    </row>
    <row r="111" ht="15.75" customHeight="1">
      <c r="A111" s="1">
        <v>203.0</v>
      </c>
      <c r="B111" s="3" t="s">
        <v>111</v>
      </c>
      <c r="C111" s="3" t="str">
        <f>IFERROR(__xludf.DUMMYFUNCTION("GOOGLETRANSLATE(B111,""id"",""en"")"),"['Steady', 'enlightenment']")</f>
        <v>['Steady', 'enlightenment']</v>
      </c>
    </row>
    <row r="112" ht="15.75" customHeight="1">
      <c r="A112" s="1">
        <v>204.0</v>
      </c>
      <c r="B112" s="3" t="s">
        <v>112</v>
      </c>
      <c r="C112" s="3" t="str">
        <f>IFERROR(__xludf.DUMMYFUNCTION("GOOGLETRANSLATE(B112,""id"",""en"")"),"['Thanks', 'info', 'help']")</f>
        <v>['Thanks', 'info', 'help']</v>
      </c>
    </row>
    <row r="113" ht="15.75" customHeight="1">
      <c r="A113" s="1">
        <v>205.0</v>
      </c>
      <c r="B113" s="3" t="s">
        <v>113</v>
      </c>
      <c r="C113" s="3" t="str">
        <f>IFERROR(__xludf.DUMMYFUNCTION("GOOGLETRANSLATE(B113,""id"",""en"")"),"['bang', 'smart', 'pairs', 'internet', 'smart', 'connect', 'wifi']")</f>
        <v>['bang', 'smart', 'pairs', 'internet', 'smart', 'connect', 'wifi']</v>
      </c>
    </row>
    <row r="114" ht="15.75" customHeight="1">
      <c r="A114" s="1">
        <v>206.0</v>
      </c>
      <c r="B114" s="3" t="s">
        <v>114</v>
      </c>
      <c r="C114" s="3" t="str">
        <f>IFERROR(__xludf.DUMMYFUNCTION("GOOGLETRANSLATE(B114,""id"",""en"")"),"['business', 'Vocer', 'wifi', 'tasty', 'list', 'bang', '']")</f>
        <v>['business', 'Vocer', 'wifi', 'tasty', 'list', 'bang', '']</v>
      </c>
    </row>
    <row r="115" ht="15.75" customHeight="1">
      <c r="A115" s="1">
        <v>207.0</v>
      </c>
      <c r="B115" s="3" t="s">
        <v>115</v>
      </c>
      <c r="C115" s="3" t="str">
        <f>IFERROR(__xludf.DUMMYFUNCTION("GOOGLETRANSLATE(B115,""id"",""en"")"),"['bang', 'promo', 'month', 'continue', 'subscribe', '']")</f>
        <v>['bang', 'promo', 'month', 'continue', 'subscribe', '']</v>
      </c>
    </row>
    <row r="116" ht="15.75" customHeight="1">
      <c r="A116" s="1">
        <v>208.0</v>
      </c>
      <c r="B116" s="3" t="s">
        <v>116</v>
      </c>
      <c r="C116" s="3" t="str">
        <f>IFERROR(__xludf.DUMMYFUNCTION("GOOGLETRANSLATE(B116,""id"",""en"")"),"['bang', 'indihome', 'ken', 'over', 'wms', 'laden', 'dizzy', 'fup']")</f>
        <v>['bang', 'indihome', 'ken', 'over', 'wms', 'laden', 'dizzy', 'fup']</v>
      </c>
    </row>
    <row r="117" ht="15.75" customHeight="1">
      <c r="A117" s="1">
        <v>209.0</v>
      </c>
      <c r="B117" s="3" t="s">
        <v>117</v>
      </c>
      <c r="C117" s="3" t="str">
        <f>IFERROR(__xludf.DUMMYFUNCTION("GOOGLETRANSLATE(B117,""id"",""en"")"),"['Move', 'home', 'how', 'bang', 'moved', 'fees', 'brpa', 'bang', '']")</f>
        <v>['Move', 'home', 'how', 'bang', 'moved', 'fees', 'brpa', 'bang', '']</v>
      </c>
    </row>
    <row r="118" ht="15.75" customHeight="1">
      <c r="A118" s="1">
        <v>210.0</v>
      </c>
      <c r="B118" s="3" t="s">
        <v>118</v>
      </c>
      <c r="C118" s="3" t="str">
        <f>IFERROR(__xludf.DUMMYFUNCTION("GOOGLETRANSLATE(B118,""id"",""en"")"),"['Bang', 'Recommended', 'Live', 'Streaming', 'Gaming', 'Game', 'Suitable', 'Bang']")</f>
        <v>['Bang', 'Recommended', 'Live', 'Streaming', 'Gaming', 'Game', 'Suitable', 'Bang']</v>
      </c>
    </row>
    <row r="119" ht="15.75" customHeight="1">
      <c r="A119" s="1">
        <v>211.0</v>
      </c>
      <c r="B119" s="3" t="s">
        <v>119</v>
      </c>
      <c r="C119" s="3" t="str">
        <f>IFERROR(__xludf.DUMMYFUNCTION("GOOGLETRANSLATE(B119,""id"",""en"")"),"['bang', 'sorry', 'ask', 'smart', 'internet', 'tasty', 'package', 'bang', '']")</f>
        <v>['bang', 'sorry', 'ask', 'smart', 'internet', 'tasty', 'package', 'bang', '']</v>
      </c>
    </row>
    <row r="120" ht="15.75" customHeight="1">
      <c r="A120" s="1">
        <v>212.0</v>
      </c>
      <c r="B120" s="3" t="s">
        <v>120</v>
      </c>
      <c r="C120" s="3" t="str">
        <f>IFERROR(__xludf.DUMMYFUNCTION("GOOGLETRANSLATE(B120,""id"",""en"")"),"['bang', 'use', 'package', 'lfh', 'mbps',' price ',' flat ',' rb ',' update ',' mbps', 'add', 'rb', ' Pay ',' Rb ',' bang ',' ']")</f>
        <v>['bang', 'use', 'package', 'lfh', 'mbps',' price ',' flat ',' rb ',' update ',' mbps', 'add', 'rb', ' Pay ',' Rb ',' bang ',' ']</v>
      </c>
    </row>
    <row r="121" ht="15.75" customHeight="1">
      <c r="A121" s="1">
        <v>213.0</v>
      </c>
      <c r="B121" s="3" t="s">
        <v>121</v>
      </c>
      <c r="C121" s="3" t="str">
        <f>IFERROR(__xludf.DUMMYFUNCTION("GOOGLETRANSLATE(B121,""id"",""en"")"),"['Think', 'Look', 'Info', 'Details', 'see', 'Salah', 'Select', 'Tetep', 'Bonus', 'Limit']")</f>
        <v>['Think', 'Look', 'Info', 'Details', 'see', 'Salah', 'Select', 'Tetep', 'Bonus', 'Limit']</v>
      </c>
    </row>
    <row r="122" ht="15.75" customHeight="1">
      <c r="A122" s="1">
        <v>214.0</v>
      </c>
      <c r="B122" s="3" t="s">
        <v>122</v>
      </c>
      <c r="C122" s="3" t="str">
        <f>IFERROR(__xludf.DUMMYFUNCTION("GOOGLETRANSLATE(B122,""id"",""en"")"),"['Suggestion', 'Take', 'Package', 'Use', 'BLN', 'Release', 'Phone', 'Less',' Bln ',' Change ',' Smart ',' Android ',' Box ',' replace ',' router ',' maximum ',' use ']")</f>
        <v>['Suggestion', 'Take', 'Package', 'Use', 'BLN', 'Release', 'Phone', 'Less',' Bln ',' Change ',' Smart ',' Android ',' Box ',' replace ',' router ',' maximum ',' use ']</v>
      </c>
    </row>
    <row r="123" ht="15.75" customHeight="1">
      <c r="A123" s="1">
        <v>215.0</v>
      </c>
      <c r="B123" s="3" t="s">
        <v>123</v>
      </c>
      <c r="C123" s="3" t="str">
        <f>IFERROR(__xludf.DUMMYFUNCTION("GOOGLETRANSLATE(B123,""id"",""en"")"),"['Kalu', 'play', 'game', 'brp', 'mbps', 'mas', ""]")</f>
        <v>['Kalu', 'play', 'game', 'brp', 'mbps', 'mas', "]</v>
      </c>
    </row>
    <row r="124" ht="15.75" customHeight="1">
      <c r="A124" s="1">
        <v>216.0</v>
      </c>
      <c r="B124" s="3" t="s">
        <v>124</v>
      </c>
      <c r="C124" s="3" t="str">
        <f>IFERROR(__xludf.DUMMYFUNCTION("GOOGLETRANSLATE(B124,""id"",""en"")"),"['', 'ask', 'knp', 'kalu', 'ferforma', 'net', 'ugly', 'example', 'pass',' pairs', 'ping', 'net', 'ms ']")</f>
        <v>['', 'ask', 'knp', 'kalu', 'ferforma', 'net', 'ugly', 'example', 'pass',' pairs', 'ping', 'net', 'ms ']</v>
      </c>
    </row>
    <row r="125" ht="15.75" customHeight="1">
      <c r="A125" s="1">
        <v>217.0</v>
      </c>
      <c r="B125" s="3" t="s">
        <v>125</v>
      </c>
      <c r="C125" s="3" t="str">
        <f>IFERROR(__xludf.DUMMYFUNCTION("GOOGLETRANSLATE(B125,""id"",""en"")"),"['', 'Package', 'Internet', 'Phone', 'Internet', 'Region', 'Different', 'Different', ""]")</f>
        <v>['', 'Package', 'Internet', 'Phone', 'Internet', 'Region', 'Different', 'Different', "]</v>
      </c>
    </row>
    <row r="126" ht="15.75" customHeight="1">
      <c r="A126" s="1">
        <v>218.0</v>
      </c>
      <c r="B126" s="3" t="s">
        <v>126</v>
      </c>
      <c r="C126" s="3" t="str">
        <f>IFERROR(__xludf.DUMMYFUNCTION("GOOGLETRANSLATE(B126,""id"",""en"")"),"['Bang', 'ask', 'rame', 'home', 'cable', 'neighbor', 'cheap', 'mksd', 'how', 'bang', ""]")</f>
        <v>['Bang', 'ask', 'rame', 'home', 'cable', 'neighbor', 'cheap', 'mksd', 'how', 'bang', "]</v>
      </c>
    </row>
    <row r="127" ht="15.75" customHeight="1">
      <c r="A127" s="1">
        <v>219.0</v>
      </c>
      <c r="B127" s="3" t="s">
        <v>127</v>
      </c>
      <c r="C127" s="3" t="str">
        <f>IFERROR(__xludf.DUMMYFUNCTION("GOOGLETRANSLATE(B127,""id"",""en"")"),"['Package', 'business', 'Internet', 'Tel', 'Change', 'Package', 'Regular', 'Chanel', 'ilang', ""]")</f>
        <v>['Package', 'business', 'Internet', 'Tel', 'Change', 'Package', 'Regular', 'Chanel', 'ilang', "]</v>
      </c>
    </row>
    <row r="128" ht="15.75" customHeight="1">
      <c r="A128" s="1">
        <v>220.0</v>
      </c>
      <c r="B128" s="3" t="s">
        <v>128</v>
      </c>
      <c r="C128" s="3" t="str">
        <f>IFERROR(__xludf.DUMMYFUNCTION("GOOGLETRANSLATE(B128,""id"",""en"")"),"['Package', 'Internet', 'TLP', 'Mbps', 'Unlimited', 'quota', ""]")</f>
        <v>['Package', 'Internet', 'TLP', 'Mbps', 'Unlimited', 'quota', "]</v>
      </c>
    </row>
    <row r="129" ht="15.75" customHeight="1">
      <c r="A129" s="1">
        <v>221.0</v>
      </c>
      <c r="B129" s="3" t="s">
        <v>129</v>
      </c>
      <c r="C129" s="3" t="str">
        <f>IFERROR(__xludf.DUMMYFUNCTION("GOOGLETRANSLATE(B129,""id"",""en"")"),"['Bang', 'Lane', 'Wrong', 'Choose', 'Package', 'Change', '']")</f>
        <v>['Bang', 'Lane', 'Wrong', 'Choose', 'Package', 'Change', '']</v>
      </c>
    </row>
    <row r="130" ht="15.75" customHeight="1">
      <c r="A130" s="1">
        <v>222.0</v>
      </c>
      <c r="B130" s="3" t="s">
        <v>130</v>
      </c>
      <c r="C130" s="3" t="str">
        <f>IFERROR(__xludf.DUMMYFUNCTION("GOOGLETRANSLATE(B130,""id"",""en"")"),"['Rangin', 'bang', 'transition']")</f>
        <v>['Rangin', 'bang', 'transition']</v>
      </c>
    </row>
    <row r="131" ht="15.75" customHeight="1">
      <c r="A131" s="1">
        <v>225.0</v>
      </c>
      <c r="B131" s="3" t="s">
        <v>131</v>
      </c>
      <c r="C131" s="3" t="str">
        <f>IFERROR(__xludf.DUMMYFUNCTION("GOOGLETRANSLATE(B131,""id"",""en"")"),"['Indihome', 'Honest', 'Package', 'RB', 'Pay', 'Rban', 'date', 'top', 'Lot', 'buy', 'Lot', 'clock', ' Late ',' Pay ',' Direct ',' Block ',' Different ',' MIS ',' Oxygen ',' MPBS ',' RB ',' Plus', 'VAT', 'FLET', 'Signal' , 'fast', 'smpai', 'late', 'pay', '"&amp;"week']")</f>
        <v>['Indihome', 'Honest', 'Package', 'RB', 'Pay', 'Rban', 'date', 'top', 'Lot', 'buy', 'Lot', 'clock', ' Late ',' Pay ',' Direct ',' Block ',' Different ',' MIS ',' Oxygen ',' MPBS ',' RB ',' Plus', 'VAT', 'FLET', 'Signal' , 'fast', 'smpai', 'late', 'pay', 'week']</v>
      </c>
    </row>
    <row r="132" ht="15.75" customHeight="1">
      <c r="A132" s="1">
        <v>226.0</v>
      </c>
      <c r="B132" s="3" t="s">
        <v>132</v>
      </c>
      <c r="C132" s="3" t="str">
        <f>IFERROR(__xludf.DUMMYFUNCTION("GOOGLETRANSLATE(B132,""id"",""en"")"),"['use', 'migration', 'package', '']")</f>
        <v>['use', 'migration', 'package', '']</v>
      </c>
    </row>
    <row r="133" ht="15.75" customHeight="1">
      <c r="A133" s="1">
        <v>227.0</v>
      </c>
      <c r="B133" s="3" t="s">
        <v>133</v>
      </c>
      <c r="C133" s="3" t="str">
        <f>IFERROR(__xludf.DUMMYFUNCTION("GOOGLETRANSLATE(B133,""id"",""en"")"),"['Mas', 'Tide', 'Costs', 'Install', 'Mas']")</f>
        <v>['Mas', 'Tide', 'Costs', 'Install', 'Mas']</v>
      </c>
    </row>
    <row r="134" ht="15.75" customHeight="1">
      <c r="A134" s="1">
        <v>228.0</v>
      </c>
      <c r="B134" s="3" t="s">
        <v>134</v>
      </c>
      <c r="C134" s="3" t="str">
        <f>IFERROR(__xludf.DUMMYFUNCTION("GOOGLETRANSLATE(B134,""id"",""en"")"),"['bang', 'price', 'Ama', 'Different', 'PKT', 'Mbps', 'influence', 'ama', 'fast', 'internet']")</f>
        <v>['bang', 'price', 'Ama', 'Different', 'PKT', 'Mbps', 'influence', 'ama', 'fast', 'internet']</v>
      </c>
    </row>
    <row r="135" ht="15.75" customHeight="1">
      <c r="A135" s="1">
        <v>229.0</v>
      </c>
      <c r="B135" s="3" t="s">
        <v>135</v>
      </c>
      <c r="C135" s="3" t="str">
        <f>IFERROR(__xludf.DUMMYFUNCTION("GOOGLETRANSLATE(B135,""id"",""en"")"),"['Bang', 'Dateng', 'Plaza', 'Telkom', 'Layan', 'Unplugs', 'Use', 'Less', 'Tagih', 'Month', ""]")</f>
        <v>['Bang', 'Dateng', 'Plaza', 'Telkom', 'Layan', 'Unplugs', 'Use', 'Less', 'Tagih', 'Month', "]</v>
      </c>
    </row>
    <row r="136" ht="15.75" customHeight="1">
      <c r="A136" s="1">
        <v>230.0</v>
      </c>
      <c r="B136" s="3" t="s">
        <v>136</v>
      </c>
      <c r="C136" s="3" t="str">
        <f>IFERROR(__xludf.DUMMYFUNCTION("GOOGLETRANSLATE(B136,""id"",""en"")"),"['Quota', 'Batus', '']")</f>
        <v>['Quota', 'Batus', '']</v>
      </c>
    </row>
    <row r="137" ht="15.75" customHeight="1">
      <c r="A137" s="1">
        <v>231.0</v>
      </c>
      <c r="B137" s="3" t="s">
        <v>137</v>
      </c>
      <c r="C137" s="3" t="str">
        <f>IFERROR(__xludf.DUMMYFUNCTION("GOOGLETRANSLATE(B137,""id"",""en"")"),"['kmrn', 'mbp', 'internet', 'indihome', 'bln', 'prnh', 'rb']")</f>
        <v>['kmrn', 'mbp', 'internet', 'indihome', 'bln', 'prnh', 'rb']</v>
      </c>
    </row>
    <row r="138" ht="15.75" customHeight="1">
      <c r="A138" s="1">
        <v>232.0</v>
      </c>
      <c r="B138" s="3" t="s">
        <v>138</v>
      </c>
      <c r="C138" s="3" t="str">
        <f>IFERROR(__xludf.DUMMYFUNCTION("GOOGLETRANSLATE(B138,""id"",""en"")"),"['Bang', 'Subscribe', 'City', '']")</f>
        <v>['Bang', 'Subscribe', 'City', '']</v>
      </c>
    </row>
    <row r="139" ht="15.75" customHeight="1">
      <c r="A139" s="1">
        <v>233.0</v>
      </c>
      <c r="B139" s="3" t="s">
        <v>139</v>
      </c>
      <c r="C139" s="3" t="str">
        <f>IFERROR(__xludf.DUMMYFUNCTION("GOOGLETRANSLATE(B139,""id"",""en"")"),"['Package', 'Mbps', 'MUAS', 'RCTI', 'MNC', 'GTV', 'SCTV', 'Watch', 'Ball']")</f>
        <v>['Package', 'Mbps', 'MUAS', 'RCTI', 'MNC', 'GTV', 'SCTV', 'Watch', 'Ball']</v>
      </c>
    </row>
    <row r="140" ht="15.75" customHeight="1">
      <c r="A140" s="1">
        <v>234.0</v>
      </c>
      <c r="B140" s="3" t="s">
        <v>140</v>
      </c>
      <c r="C140" s="3" t="str">
        <f>IFERROR(__xludf.DUMMYFUNCTION("GOOGLETRANSLATE(B140,""id"",""en"")"),"['bang', 'please', 'area', 'Mbps', 'Telphone', 'RB', 'neighbor', 'Mbps', 'pay', 'rb']")</f>
        <v>['bang', 'please', 'area', 'Mbps', 'Telphone', 'RB', 'neighbor', 'Mbps', 'pay', 'rb']</v>
      </c>
    </row>
    <row r="141" ht="15.75" customHeight="1">
      <c r="A141" s="1">
        <v>235.0</v>
      </c>
      <c r="B141" s="3" t="s">
        <v>141</v>
      </c>
      <c r="C141" s="3" t="str">
        <f>IFERROR(__xludf.DUMMYFUNCTION("GOOGLETRANSLATE(B141,""id"",""en"")"),"['PPN', 'pay', 'month', ""]")</f>
        <v>['PPN', 'pay', 'month', "]</v>
      </c>
    </row>
    <row r="142" ht="15.75" customHeight="1">
      <c r="A142" s="1">
        <v>236.0</v>
      </c>
      <c r="B142" s="3" t="s">
        <v>142</v>
      </c>
      <c r="C142" s="3" t="str">
        <f>IFERROR(__xludf.DUMMYFUNCTION("GOOGLETRANSLATE(B142,""id"",""en"")"),"['Please', 'Info', 'Pairs', 'Package', 'Promo', 'Disconnect', 'Package', 'Subscribe', 'Diindihome', 'Thank', 'Love']")</f>
        <v>['Please', 'Info', 'Pairs', 'Package', 'Promo', 'Disconnect', 'Package', 'Subscribe', 'Diindihome', 'Thank', 'Love']</v>
      </c>
    </row>
    <row r="143" ht="15.75" customHeight="1">
      <c r="A143" s="1">
        <v>237.0</v>
      </c>
      <c r="B143" s="3" t="s">
        <v>143</v>
      </c>
      <c r="C143" s="3" t="str">
        <f>IFERROR(__xludf.DUMMYFUNCTION("GOOGLETRANSLATE(B143,""id"",""en"")"),"['Price', 'router', 'rent', 'router', 'bang', ""]")</f>
        <v>['Price', 'router', 'rent', 'router', 'bang', "]</v>
      </c>
    </row>
    <row r="144" ht="15.75" customHeight="1">
      <c r="A144" s="1">
        <v>238.0</v>
      </c>
      <c r="B144" s="3" t="s">
        <v>144</v>
      </c>
      <c r="C144" s="3" t="str">
        <f>IFERROR(__xludf.DUMMYFUNCTION("GOOGLETRANSLATE(B144,""id"",""en"")"),"['use', 'Indihome', 'play', 'game', 'missing', 'signal', 'staple', 'use', 'provider', 'indohome', 'price', 'expensive', ' Quality ',' Lot ',' meyesallllll ']")</f>
        <v>['use', 'Indihome', 'play', 'game', 'missing', 'signal', 'staple', 'use', 'provider', 'indohome', 'price', 'expensive', ' Quality ',' Lot ',' meyesallllll ']</v>
      </c>
    </row>
    <row r="145" ht="15.75" customHeight="1">
      <c r="A145" s="1">
        <v>240.0</v>
      </c>
      <c r="B145" s="3" t="s">
        <v>145</v>
      </c>
      <c r="C145" s="3" t="str">
        <f>IFERROR(__xludf.DUMMYFUNCTION("GOOGLETRANSLATE(B145,""id"",""en"")"),"['tax', 'bang', 'pairs', 'Mbps', 'right', 'tagih', '']")</f>
        <v>['tax', 'bang', 'pairs', 'Mbps', 'right', 'tagih', '']</v>
      </c>
    </row>
    <row r="146" ht="15.75" customHeight="1">
      <c r="A146" s="1">
        <v>241.0</v>
      </c>
      <c r="B146" s="3" t="s">
        <v>146</v>
      </c>
      <c r="C146" s="3" t="str">
        <f>IFERROR(__xludf.DUMMYFUNCTION("GOOGLETRANSLATE(B146,""id"",""en"")"),"['Penah', 'Revoke', 'Gara', 'Gara', 'expensive', 'Original', 'Mbps',' Tawarin ',' Moon ',' Package ',' Enter ',' Word ',' very']")</f>
        <v>['Penah', 'Revoke', 'Gara', 'Gara', 'expensive', 'Original', 'Mbps',' Tawarin ',' Moon ',' Package ',' Enter ',' Word ',' very']</v>
      </c>
    </row>
    <row r="147" ht="15.75" customHeight="1">
      <c r="A147" s="1">
        <v>253.0</v>
      </c>
      <c r="B147" s="3" t="s">
        <v>147</v>
      </c>
      <c r="C147" s="3" t="str">
        <f>IFERROR(__xludf.DUMMYFUNCTION("GOOGLETRANSLATE(B147,""id"",""en"")"),"['Batalin', 'right', 'Wrong', 'Upgrade', 'Mbps', '']")</f>
        <v>['Batalin', 'right', 'Wrong', 'Upgrade', 'Mbps', '']</v>
      </c>
    </row>
    <row r="148" ht="15.75" customHeight="1">
      <c r="A148" s="1">
        <v>254.0</v>
      </c>
      <c r="B148" s="3" t="s">
        <v>148</v>
      </c>
      <c r="C148" s="3" t="str">
        <f>IFERROR(__xludf.DUMMYFUNCTION("GOOGLETRANSLATE(B148,""id"",""en"")"),"['Thanks', 'Sis', 'Info']")</f>
        <v>['Thanks', 'Sis', 'Info']</v>
      </c>
    </row>
    <row r="149" ht="15.75" customHeight="1">
      <c r="A149" s="1">
        <v>255.0</v>
      </c>
      <c r="B149" s="3" t="s">
        <v>149</v>
      </c>
      <c r="C149" s="3" t="str">
        <f>IFERROR(__xludf.DUMMYFUNCTION("GOOGLETRANSLATE(B149,""id"",""en"")"),"['Bang', 'ask', 'package', 'Mbps', 'price', 'thousand', 'price', ""]")</f>
        <v>['Bang', 'ask', 'package', 'Mbps', 'price', 'thousand', 'price', "]</v>
      </c>
    </row>
    <row r="150" ht="15.75" customHeight="1">
      <c r="A150" s="1">
        <v>256.0</v>
      </c>
      <c r="B150" s="3" t="s">
        <v>150</v>
      </c>
      <c r="C150" s="3" t="str">
        <f>IFERROR(__xludf.DUMMYFUNCTION("GOOGLETRANSLATE(B150,""id"",""en"")"),"['Bro', 'UDH', 'Subscribe', 'Indihome', 'Change', 'Package', 'Promo', 'Package', 'Price', 'That Sege', 'Change', 'Price', ' Normal ',' promo ',' UDH ',' Out ',' ']")</f>
        <v>['Bro', 'UDH', 'Subscribe', 'Indihome', 'Change', 'Package', 'Promo', 'Package', 'Price', 'That Sege', 'Change', 'Price', ' Normal ',' promo ',' UDH ',' Out ',' ']</v>
      </c>
    </row>
    <row r="151" ht="15.75" customHeight="1">
      <c r="A151" s="1">
        <v>257.0</v>
      </c>
      <c r="B151" s="3" t="s">
        <v>151</v>
      </c>
      <c r="C151" s="3" t="str">
        <f>IFERROR(__xludf.DUMMYFUNCTION("GOOGLETRANSLATE(B151,""id"",""en"")"),"['pay', 'money', 'deposit', 'pairs',' indihome ',' right ',' already ',' pairs', 'wifi', 'indihome', 'money', 'deposit', ' Back ',' how ',' bang ',' ']")</f>
        <v>['pay', 'money', 'deposit', 'pairs',' indihome ',' right ',' already ',' pairs', 'wifi', 'indihome', 'money', 'deposit', ' Back ',' how ',' bang ',' ']</v>
      </c>
    </row>
    <row r="152" ht="15.75" customHeight="1">
      <c r="A152" s="1">
        <v>258.0</v>
      </c>
      <c r="B152" s="3" t="s">
        <v>152</v>
      </c>
      <c r="C152" s="3" t="str">
        <f>IFERROR(__xludf.DUMMYFUNCTION("GOOGLETRANSLATE(B152,""id"",""en"")"),"['bang', 'Application', 'Indihome', 'Tera', 'tags', 'kdepan', 'bgm', 'afraid', 'kecoh', 'mksh', ""]")</f>
        <v>['bang', 'Application', 'Indihome', 'Tera', 'tags', 'kdepan', 'bgm', 'afraid', 'kecoh', 'mksh', "]</v>
      </c>
    </row>
    <row r="153" ht="15.75" customHeight="1">
      <c r="A153" s="1">
        <v>259.0</v>
      </c>
      <c r="B153" s="3" t="s">
        <v>153</v>
      </c>
      <c r="C153" s="3" t="str">
        <f>IFERROR(__xludf.DUMMYFUNCTION("GOOGLETRANSLATE(B153,""id"",""en"")"),"['Game', 'Online', 'Need', 'Internet', 'Game', 'Internet', 'Doang', 'Bang', ""]")</f>
        <v>['Game', 'Online', 'Need', 'Internet', 'Game', 'Internet', 'Doang', 'Bang', "]</v>
      </c>
    </row>
    <row r="154" ht="15.75" customHeight="1">
      <c r="A154" s="1">
        <v>260.0</v>
      </c>
      <c r="B154" s="3" t="s">
        <v>154</v>
      </c>
      <c r="C154" s="3" t="str">
        <f>IFERROR(__xludf.DUMMYFUNCTION("GOOGLETRANSLATE(B154,""id"",""en"")"),"['bang', 'package', 'laptop', 'or', 'tablet', '']")</f>
        <v>['bang', 'package', 'laptop', 'or', 'tablet', '']</v>
      </c>
    </row>
    <row r="155" ht="15.75" customHeight="1">
      <c r="A155" s="1">
        <v>261.0</v>
      </c>
      <c r="B155" s="3" t="s">
        <v>155</v>
      </c>
      <c r="C155" s="3" t="str">
        <f>IFERROR(__xludf.DUMMYFUNCTION("GOOGLETRANSLATE(B155,""id"",""en"")"),"['Subscribe', 'Indihome', 'thousand', 'internet', 'Tasks',' thousand ',' leaflets', 'promo', 'internet', 'rb', 'what', 'bang', ' ']")</f>
        <v>['Subscribe', 'Indihome', 'thousand', 'internet', 'Tasks',' thousand ',' leaflets', 'promo', 'internet', 'rb', 'what', 'bang', ' ']</v>
      </c>
    </row>
    <row r="156" ht="15.75" customHeight="1">
      <c r="A156" s="1">
        <v>262.0</v>
      </c>
      <c r="B156" s="3" t="s">
        <v>156</v>
      </c>
      <c r="C156" s="3" t="str">
        <f>IFERROR(__xludf.DUMMYFUNCTION("GOOGLETRANSLATE(B156,""id"",""en"")"),"['bang', 'nnya', 'can', 'email', 'indihome', 'ktax', 'hrs',' pay ',' package ',' minipack ',' preuseeincbsh ',' Shrga ',' Rp. ',' PDHAL ',' BLI ',' Package ',' APAPN ',' Pay ',' Tap ',' TTP ',' ATW ',' Add ', ""]")</f>
        <v>['bang', 'nnya', 'can', 'email', 'indihome', 'ktax', 'hrs',' pay ',' package ',' minipack ',' preuseeincbsh ',' Shrga ',' Rp. ',' PDHAL ',' BLI ',' Package ',' APAPN ',' Pay ',' Tap ',' TTP ',' ATW ',' Add ', "]</v>
      </c>
    </row>
    <row r="157" ht="15.75" customHeight="1">
      <c r="A157" s="1">
        <v>263.0</v>
      </c>
      <c r="B157" s="3" t="s">
        <v>157</v>
      </c>
      <c r="C157" s="3" t="str">
        <f>IFERROR(__xludf.DUMMYFUNCTION("GOOGLETRANSLATE(B157,""id"",""en"")"),"['bang', 'masang', 'indihome', 'take', 'package', 'internet', 'telephone', 'Rp', 'thousand', 'fup', 'bang', ""]")</f>
        <v>['bang', 'masang', 'indihome', 'take', 'package', 'internet', 'telephone', 'Rp', 'thousand', 'fup', 'bang', "]</v>
      </c>
    </row>
    <row r="158" ht="15.75" customHeight="1">
      <c r="A158" s="1">
        <v>264.0</v>
      </c>
      <c r="B158" s="3" t="s">
        <v>158</v>
      </c>
      <c r="C158" s="3" t="str">
        <f>IFERROR(__xludf.DUMMYFUNCTION("GOOGLETRANSLATE(B158,""id"",""en"")"),"['Package', 'already', 'kah', 'bang', 'fast', 'fix', 'kah', '']")</f>
        <v>['Package', 'already', 'kah', 'bang', 'fast', 'fix', 'kah', '']</v>
      </c>
    </row>
    <row r="159" ht="15.75" customHeight="1">
      <c r="A159" s="1">
        <v>265.0</v>
      </c>
      <c r="B159" s="3" t="s">
        <v>159</v>
      </c>
      <c r="C159" s="3" t="str">
        <f>IFERROR(__xludf.DUMMYFUNCTION("GOOGLETRANSLATE(B159,""id"",""en"")"),"['Bang', 'Package', 'Mbps',' Telpone ',' Indihome ',' Karna ',' Mbps', 'Leet', 'Have', 'Ride', 'Mbps',' Karna ',' Lane ',' telephone ',' tasty ',' refuse ',' then ',' GMNA ',' Dinurunin ',' Mbps', ""]")</f>
        <v>['Bang', 'Package', 'Mbps',' Telpone ',' Indihome ',' Karna ',' Mbps', 'Leet', 'Have', 'Ride', 'Mbps',' Karna ',' Lane ',' telephone ',' tasty ',' refuse ',' then ',' GMNA ',' Dinurunin ',' Mbps', "]</v>
      </c>
    </row>
    <row r="160" ht="15.75" customHeight="1">
      <c r="A160" s="1">
        <v>266.0</v>
      </c>
      <c r="B160" s="3" t="s">
        <v>160</v>
      </c>
      <c r="C160" s="3" t="str">
        <f>IFERROR(__xludf.DUMMYFUNCTION("GOOGLETRANSLATE(B160,""id"",""en"")"),"['', 'package', 'promo', 'inet', 'telephone', 'mbps',' no ',' promo ',' price ',' month ',' promo ',' sampek ',' date ',' March ',' No ',' Wrong ',' ']")</f>
        <v>['', 'package', 'promo', 'inet', 'telephone', 'mbps',' no ',' promo ',' price ',' month ',' promo ',' sampek ',' date ',' March ',' No ',' Wrong ',' ']</v>
      </c>
    </row>
    <row r="161" ht="15.75" customHeight="1">
      <c r="A161" s="1">
        <v>267.0</v>
      </c>
      <c r="B161" s="3" t="s">
        <v>161</v>
      </c>
      <c r="C161" s="3" t="str">
        <f>IFERROR(__xludf.DUMMYFUNCTION("GOOGLETRANSLATE(B161,""id"",""en"")"),"['', 'explanation', '']")</f>
        <v>['', 'explanation', '']</v>
      </c>
    </row>
    <row r="162" ht="15.75" customHeight="1">
      <c r="A162" s="1">
        <v>268.0</v>
      </c>
      <c r="B162" s="3" t="s">
        <v>162</v>
      </c>
      <c r="C162" s="3" t="str">
        <f>IFERROR(__xludf.DUMMYFUNCTION("GOOGLETRANSLATE(B162,""id"",""en"")"),"['bang', 'buy', 'tool', 'sndiri', 'price', 'pay', 'month', 'bang']")</f>
        <v>['bang', 'buy', 'tool', 'sndiri', 'price', 'pay', 'month', 'bang']</v>
      </c>
    </row>
    <row r="163" ht="15.75" customHeight="1">
      <c r="A163" s="1">
        <v>269.0</v>
      </c>
      <c r="B163" s="3" t="s">
        <v>163</v>
      </c>
      <c r="C163" s="3" t="str">
        <f>IFERROR(__xludf.DUMMYFUNCTION("GOOGLETRANSLATE(B163,""id"",""en"")"),"['Package', 'Mbps', 'brapa', 'month']")</f>
        <v>['Package', 'Mbps', 'brapa', 'month']</v>
      </c>
    </row>
    <row r="164" ht="15.75" customHeight="1">
      <c r="A164" s="1">
        <v>270.0</v>
      </c>
      <c r="B164" s="3" t="s">
        <v>164</v>
      </c>
      <c r="C164" s="3" t="str">
        <f>IFERROR(__xludf.DUMMYFUNCTION("GOOGLETRANSLATE(B164,""id"",""en"")"),"['mas', 'promo', 'rb', 'package', 'internet', 'rb', 'different', '']")</f>
        <v>['mas', 'promo', 'rb', 'package', 'internet', 'rb', 'different', '']</v>
      </c>
    </row>
    <row r="165" ht="15.75" customHeight="1">
      <c r="A165" s="1">
        <v>271.0</v>
      </c>
      <c r="B165" s="3" t="s">
        <v>165</v>
      </c>
      <c r="C165" s="3" t="str">
        <f>IFERROR(__xludf.DUMMYFUNCTION("GOOGLETRANSLATE(B165,""id"",""en"")"),"['Package', 'internet', 'Mbps',' Ntah ',' right ',' check ',' fast ',' original ',' Mbps', 'free', 'minutes',' nelfon ',' Taxes', 'Date', 'Install', 'June', 'Naturally', ""]")</f>
        <v>['Package', 'internet', 'Mbps',' Ntah ',' right ',' check ',' fast ',' original ',' Mbps', 'free', 'minutes',' nelfon ',' Taxes', 'Date', 'Install', 'June', 'Naturally', "]</v>
      </c>
    </row>
    <row r="166" ht="15.75" customHeight="1">
      <c r="A166" s="1">
        <v>272.0</v>
      </c>
      <c r="B166" s="3" t="s">
        <v>166</v>
      </c>
      <c r="C166" s="3" t="str">
        <f>IFERROR(__xludf.DUMMYFUNCTION("GOOGLETRANSLATE(B166,""id"",""en"")"),"['Promo', 'Mbps', 'Costs', 'Install', 'Rb', 'bybulan', 'rb', 'month', 'rb']")</f>
        <v>['Promo', 'Mbps', 'Costs', 'Install', 'Rb', 'bybulan', 'rb', 'month', 'rb']</v>
      </c>
    </row>
    <row r="167" ht="15.75" customHeight="1">
      <c r="A167" s="1">
        <v>273.0</v>
      </c>
      <c r="B167" s="3" t="s">
        <v>167</v>
      </c>
      <c r="C167" s="3" t="str">
        <f>IFERROR(__xludf.DUMMYFUNCTION("GOOGLETRANSLATE(B167,""id"",""en"")"),"['bang', 'watch', 'film', 'netflix', 'use', 'bang', 'match', '']")</f>
        <v>['bang', 'watch', 'film', 'netflix', 'use', 'bang', 'match', '']</v>
      </c>
    </row>
    <row r="168" ht="15.75" customHeight="1">
      <c r="A168" s="1">
        <v>274.0</v>
      </c>
      <c r="B168" s="3" t="s">
        <v>168</v>
      </c>
      <c r="C168" s="3" t="str">
        <f>IFERROR(__xludf.DUMMYFUNCTION("GOOGLETRANSLATE(B168,""id"",""en"")"),"['Indihome', 'Package', 'Internet', 'call', 'Pay', 'Sampe', 'Speed', 'kdang', 'translucent', 'smpe', 'Mbps',' kdang ',' just ',' Mbps', 'suggestion', 'tasty', 'how', 'change', 'package', '']")</f>
        <v>['Indihome', 'Package', 'Internet', 'call', 'Pay', 'Sampe', 'Speed', 'kdang', 'translucent', 'smpe', 'Mbps',' kdang ',' just ',' Mbps', 'suggestion', 'tasty', 'how', 'change', 'package', '']</v>
      </c>
    </row>
    <row r="169" ht="15.75" customHeight="1">
      <c r="A169" s="1">
        <v>276.0</v>
      </c>
      <c r="B169" s="3" t="s">
        <v>169</v>
      </c>
      <c r="C169" s="3" t="str">
        <f>IFERROR(__xludf.DUMMYFUNCTION("GOOGLETRANSLATE(B169,""id"",""en"")"),"['bang', 'home', 'RBAN', 'fast', 'Mbps', 'continued', 'Naturally', 'price', '']")</f>
        <v>['bang', 'home', 'RBAN', 'fast', 'Mbps', 'continued', 'Naturally', 'price', '']</v>
      </c>
    </row>
    <row r="170" ht="15.75" customHeight="1">
      <c r="A170" s="1">
        <v>277.0</v>
      </c>
      <c r="B170" s="3" t="s">
        <v>170</v>
      </c>
      <c r="C170" s="3" t="str">
        <f>IFERROR(__xludf.DUMMYFUNCTION("GOOGLETRANSLATE(B170,""id"",""en"")"),"['Ouch', 'already', 'trline', 'select', 'package', 'move', 'package', '']")</f>
        <v>['Ouch', 'already', 'trline', 'select', 'package', 'move', 'package', '']</v>
      </c>
    </row>
    <row r="171" ht="15.75" customHeight="1">
      <c r="A171" s="1">
        <v>278.0</v>
      </c>
      <c r="B171" s="3" t="s">
        <v>171</v>
      </c>
      <c r="C171" s="3" t="str">
        <f>IFERROR(__xludf.DUMMYFUNCTION("GOOGLETRANSLATE(B171,""id"",""en"")"),"['Tide', 'Forgot', 'Taun', 'Kyak', 'Get', 'Tsun']")</f>
        <v>['Tide', 'Forgot', 'Taun', 'Kyak', 'Get', 'Tsun']</v>
      </c>
    </row>
    <row r="172" ht="15.75" customHeight="1">
      <c r="A172" s="1">
        <v>279.0</v>
      </c>
      <c r="B172" s="3" t="s">
        <v>172</v>
      </c>
      <c r="C172" s="3" t="str">
        <f>IFERROR(__xludf.DUMMYFUNCTION("GOOGLETRANSLATE(B172,""id"",""en"")"),"['bang', 'choose', 'package', 'internet', 'call', 'home', 'telephone', 'home', 'how', 'bang', 'subscribe', 'internet', ' Teloto ',' ']")</f>
        <v>['bang', 'choose', 'package', 'internet', 'call', 'home', 'telephone', 'home', 'how', 'bang', 'subscribe', 'internet', ' Teloto ',' ']</v>
      </c>
    </row>
    <row r="173" ht="15.75" customHeight="1">
      <c r="A173" s="1">
        <v>280.0</v>
      </c>
      <c r="B173" s="3" t="s">
        <v>173</v>
      </c>
      <c r="C173" s="3" t="str">
        <f>IFERROR(__xludf.DUMMYFUNCTION("GOOGLETRANSLATE(B173,""id"",""en"")"),"['Min', 'Package', 'Internet', 'Change', 'Package', 'Internet', 'Phone', 'Mhon', ""]")</f>
        <v>['Min', 'Package', 'Internet', 'Change', 'Package', 'Internet', 'Phone', 'Mhon', "]</v>
      </c>
    </row>
    <row r="174" ht="15.75" customHeight="1">
      <c r="A174" s="1">
        <v>281.0</v>
      </c>
      <c r="B174" s="3" t="s">
        <v>174</v>
      </c>
      <c r="C174" s="3" t="str">
        <f>IFERROR(__xludf.DUMMYFUNCTION("GOOGLETRANSLATE(B174,""id"",""en"")"),"['Bang', 'Indihome', 'Mbps',' Telephone ',' Pay ',' Month ',' Sampe ',' RB ',' Change ',' Mbps', 'Phone', 'How', ' Bang ',' Via ',' Change ',' October ',' Sampe ',' skrg ',' replace ']")</f>
        <v>['Bang', 'Indihome', 'Mbps',' Telephone ',' Pay ',' Month ',' Sampe ',' RB ',' Change ',' Mbps', 'Phone', 'How', ' Bang ',' Via ',' Change ',' October ',' Sampe ',' skrg ',' replace ']</v>
      </c>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2022-02-25T09:57:09Z</dcterms:created>
  <dc:creator>openpyxl</dc:creator>
</cp:coreProperties>
</file>