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gUfM8yunRizLW8u+CkyjABwDnzQ=="/>
    </ext>
  </extLst>
</workbook>
</file>

<file path=xl/sharedStrings.xml><?xml version="1.0" encoding="utf-8"?>
<sst xmlns="http://schemas.openxmlformats.org/spreadsheetml/2006/main" count="164" uniqueCount="163">
  <si>
    <t>Comments</t>
  </si>
  <si>
    <t>comment_english</t>
  </si>
  <si>
    <t>['auto', 'subscribe', 'bang', 'jawab', 'hati']</t>
  </si>
  <si>
    <t>['bayar', 'rban', 'lanjut', 'normal', '']</t>
  </si>
  <si>
    <t>['thanks', 'bro', 'sampe', 'bolak', 'atm', 'mini', 'market', 'tagih', 'tetep', 'ribu', '']</t>
  </si>
  <si>
    <t>['gue', 'alami', 'kaget', 'pas', 'dengerin', 'konten', 'makasih', 'bang', 'udah', 'kasih', 'cerah', 'bener', 'defosit']</t>
  </si>
  <si>
    <t>['kaget', 'bang', 'cuman', 'ribu', 'bayar', 'bulan', 'ribu', 'kaya', 'percaya', 'sma', 'mbak', 'kasir', 'hehehe']</t>
  </si>
  <si>
    <t>['kaget', 'kirain', 'thanks', 'info', '']</t>
  </si>
  <si>
    <t>['percaya', 'sampe', 'kakak', 'kasir', 'serius', 'mas', 'gabohong', 'mas', 'serius', 'mbak', 'nota', 'ntar', 'mbak', 'sumpah', 'kaget', 'banget', '']</t>
  </si>
  <si>
    <t>['okey', 'mksh', 'informasi', 'bantu', 'bayar', 'pdhl', 'thanks', '']</t>
  </si>
  <si>
    <t>['tolong', 'info', 'udah', 'pasang', 'henti', 'langgan', 'indihome', 'bayar', 'denda', 'juta', 'gimana', 'terimakasih', 'info', '']</t>
  </si>
  <si>
    <t>['thanks', 'info', 'bang', 'sngat', 'bantu']</t>
  </si>
  <si>
    <t>['pantes', 'kaget', 'tagih', 'paket', 'mbps', 'skrng', 'rb', 'udh', 'pas', 'september', 'ceria', '']</t>
  </si>
  <si>
    <t>['bang', 'tagih', 'gue', 'shopee', 'dana', 'gimana', 'beda', 'gue', 'isolir', 'bayar', 'rajin', 'tgl', '']</t>
  </si>
  <si>
    <t>['barusan', 'bayar', 'indihome', 'trnyata', 'bener', '']</t>
  </si>
  <si>
    <t>['tagih', 'ahahaha']</t>
  </si>
  <si>
    <t>['alhamdulillah', 'nonton', 'panik', 'barusan', 'bayar', 'ribu', 'bom', 'masuk', 'kak', 'masuk', '']</t>
  </si>
  <si>
    <t>['doble', 'transfer', 'gara', 'sinyal', 'wifii', 'indihome', 'jelek', 'gb', 'pakai', 'org', 'nyesek', 'nunggu', 'tahun', 'putus', 'kontrak', 'kena', 'denda', '']</t>
  </si>
  <si>
    <t>['sya', 'doble', 'bayar', 'pertma', 'msang', 'pas', 'udh', 'bln', 'pas', 'udh', 'bln', 'mohon', 'info', '']</t>
  </si>
  <si>
    <t>['kak', 'beneran', 'barusan', 'byar', 'tagih', 'rb']</t>
  </si>
  <si>
    <t>['bang', 'wifi', 'gua', 'tagihanya', 'keteranganya', 'tagih', 'bang', 'udah', 'bayar', 'bulananya', 'udah', 'bayar', 'tetep', 'tagih', 'wifi', 'normal', 'koneksi', 'lancar', 'tolong', 'pencerahanya', 'bang']</t>
  </si>
  <si>
    <t>['punya', 'takut', 'dobel', 'bulan']</t>
  </si>
  <si>
    <t>['makasih', 'bang', 'auto', 'subscribe', 'kira', 'bayar', 'denda', 'habis', 'bayar', 'sannya', 'kaget', 'suruh', 'bayar', 'rbu']</t>
  </si>
  <si>
    <t>['makasih', 'jelas', 'bang', 'takut', 'salah', 'bayar', 'dobel', 'nonton', '']</t>
  </si>
  <si>
    <t>['bayar', 'san', 'pas', 'bayar', 'atm', 'ribu', '']</t>
  </si>
  <si>
    <t>['nice', 'info', 'bang', 'kaget', 'tagih', 'doang', '']</t>
  </si>
  <si>
    <t>['ngalamin', 'bayar', 'rb', 'mini', 'market', 'ngasih', 'kasir', 'untung', 'bareng', 'ama', 'istri', 'ingetin', 'ngasih', 'banyak']</t>
  </si>
  <si>
    <t>['wkwkwk', 'iya', 'jadi', 'bang', 'mantaap', 'indihome', '']</t>
  </si>
  <si>
    <t>['gue', 'bayar', 'tagih', 'bayar', 'langsung', 'shock', 'cuman', '']</t>
  </si>
  <si>
    <t>['nuhun', 'bang', 'tenang', 'hahaha', 'mantap', 'informasi', '']</t>
  </si>
  <si>
    <t>['makasih', 'bang', 'boasa', 'rb', 'doang', 'tkt', 'dbayar', 'sekrg', 'doble', 'kjwab', 'konten', 'mksh', 'lgsng', 'like', 'subscribe', 'bang']</t>
  </si>
  <si>
    <t>['udah', 'genap', 'tahun', 'tagih', 'tetep', 'potong']</t>
  </si>
  <si>
    <t>['jarak', 'brpa', 'bang', 'chat', 'indihome', 'gua', 'tgl', 'sampe', 'skrng', 'blom', 'dpt', 'chat']</t>
  </si>
  <si>
    <t>['yaampun', 'gelisah', 'jawab', 'kaget', 'banget', 'bayar', 'alfamart', 'doang', '']</t>
  </si>
  <si>
    <t>['bayar', 'juni', 'bayar', '']</t>
  </si>
  <si>
    <t>['terima', 'kasih', 'jelas', 'was', 'was', 'tuk', 'bayar', 'tagian', 'bayar', 'dobel']</t>
  </si>
  <si>
    <t>['mohon', 'maap', 'paham', 'bayar', 'ribu', 'bayar', 'ribu', 'download', 'aplikasi', 'tolong', 'cerah', 'suskareb', 'youtubya']</t>
  </si>
  <si>
    <t>['thanks', 'bro', 'info', 'jawab', 'penasaran', 'kaget', 'lihat', 'tagih', 'kena', 'bulan', 'rb', 'kirain', 'salah', 'indihome', '']</t>
  </si>
  <si>
    <t>['barusan', 'bayar', 'bayar', 'moga', 'aman', '']</t>
  </si>
  <si>
    <t>['kirain', 'hadiah', 'ultah', 'tahu', 'duit', 'flat', 'bln', 'tdnya', 'takut', 'bayar', 'tahu', 'duit', 'tabung', 'thanks', 'info', 'bro', '']</t>
  </si>
  <si>
    <t>['bayar', 'cuman', '']</t>
  </si>
  <si>
    <t>['kemaren', 'rbu', 'pembayarn', 'bayar', 'rbu', 'trs', 'rbu', 'bingung', 'taun', 'pasang', 'indihimoenya']</t>
  </si>
  <si>
    <t>['', 'pas', 'bayar', 'tagih', 'ribu', 'auto', 'kaget']</t>
  </si>
  <si>
    <t>['oalah', 'gitu', 'kena', 'thanks', 'bang', 'info', '']</t>
  </si>
  <si>
    <t>['laku', 'bln', 'bro', 'kali', 'tagih', 'bayar', 'waw', '']</t>
  </si>
  <si>
    <t>['oalah', 'thanks', 'info', 'panik', 'tagih', 'ribu', 'hahaha', '']</t>
  </si>
  <si>
    <t>['bang', 'gue', 'bayar', 'rb', 'doang', 'mah', 'bayar', 'gabakal', 'kali', 'lipat', '']</t>
  </si>
  <si>
    <t>['terimakasih', 'bang', 'auto', 'panik', 'sihh', '']</t>
  </si>
  <si>
    <t>['udah', 'bayar', 'rebu', '']</t>
  </si>
  <si>
    <t>['ngalamin', 'bang', 'bayar', 'kaget', 'merosot', '']</t>
  </si>
  <si>
    <t>['sumpah', 'syok', 'banget', 'cma', 'bayar', '']</t>
  </si>
  <si>
    <t>['mantap', 'info']</t>
  </si>
  <si>
    <t>['pintr', 'indihome', 'blm', 'staun', 'akn', 'blik', 'deposit', 'angus', 'untung', 'staun', '']</t>
  </si>
  <si>
    <t>['', 'gessss', 'lahh', 'rebu', 'murah', 'bet']</t>
  </si>
  <si>
    <t>['relevan', 'content', '']</t>
  </si>
  <si>
    <t>['bln', 'juni', 'rb', 'pas', 'bayar', 'rb', '']</t>
  </si>
  <si>
    <t>['oalah', 'trims', 'info', 'panik', 'bayar', 'rb', '']</t>
  </si>
  <si>
    <t>['gua', 'nonton', 'bayar', 'indihome']</t>
  </si>
  <si>
    <t>['bang', 'bayar', '']</t>
  </si>
  <si>
    <t>['lahh', 'udah', 'nyabut', 'modem', 'tetep', 'indihome']</t>
  </si>
  <si>
    <t>['makasih', 'bang', 'info', 'barusan', 'ngalamin', 'tagih', 'rb', 'bayar', 'cuman', 'rb', 'panik', 'trs', 'lihat', 'video', 'tenang', 'makasih', 'yaa']</t>
  </si>
  <si>
    <t>['', 'telat', 'januari', 'bayar', 'bayar', 'gabisa', 'bayar', 'januari', 'karna', 'tanggal', '']</t>
  </si>
  <si>
    <t>['bayar', 'langsung', 'kasih', 'segitu', 'kasir', 'longok', 'duit', 'banyak', 'mas', 'emang', 'tagih', 'mas', '']</t>
  </si>
  <si>
    <t>['', 'panik', 'njr', 'tagih', 'ribu', 'stelah', 'liat', 'vid', 'abng', 'lega', '']</t>
  </si>
  <si>
    <t>['gue', 'bayar', 'ribu', 'wkwkkw', 'kaget', 'gue', 'bro', '']</t>
  </si>
  <si>
    <t>['trima', 'ksh', 'info', 'byr', 'bln', 'oktober', 'rb', 'bingung', 'buka', 'youtube', 'mas', 'dpt', 'info', 'deh', 'pikir']</t>
  </si>
  <si>
    <t>['kirain', 'cmn', 'tdi', 'kaget', 'bayar', 'ribu', 'siang', 'tdi']</t>
  </si>
  <si>
    <t>['brusan', 'byr', 'cmn', 'rb', 'dek', 'dek', 'takutnx', 'bengkak', 'aman', 'kah', '']</t>
  </si>
  <si>
    <t>['tagih', 'ubah', 'kak', 'pdhal', 'tahun', 'pasang', '']</t>
  </si>
  <si>
    <t>['bayar', 'ribu', 'sampe', 'cari', 'youtube', 'knp', 'bayar', 'murah', '']</t>
  </si>
  <si>
    <t>['gue', 'gua', 'bayar', 'uang', '']</t>
  </si>
  <si>
    <t>['untung', 'nemu', 'vidio']</t>
  </si>
  <si>
    <t>['uang', 'deposit', 'udh', 'thn', 'lbh', 'blm', 'kembali', 'masihhh', 'nyantolllll']</t>
  </si>
  <si>
    <t>['kaget', 'banget', 'barusan', 'tagih', '']</t>
  </si>
  <si>
    <t>['', 'nunggak', '']</t>
  </si>
  <si>
    <t>['thanx', 'info', 'ngalamin', 'pas', 'bayar', 'tagih', 'indiehome', 'bulan', 'rb', 'asli', 'kaget', 'plus', 'neng', 'pas', 'bayr', 'shoppe', 'tagih', 'cuman', 'rb', 'doonggggg', 'campur', 'aduk', 'neng', 'beneran', 'yahhh', 'nihh', 'cuman', 'rb', 'dab', 'lngsng', 'cari', 'info', 'liat', 'vlog', 'ohhh', 'kali', 'kaya', 'gin', 'mudhan', 'gada', 'bln', 'gada', 'tagih', 'double', 'thx', 'bro', 'info']</t>
  </si>
  <si>
    <t>['pembayara', 'alfamart', 'langsung', 'liat', 'video']</t>
  </si>
  <si>
    <t>['bayar', 'ribu', 'heran', 'banget']</t>
  </si>
  <si>
    <t>['manfaat', 'bnr', 'bang', 'bahas', 'lega']</t>
  </si>
  <si>
    <t>['bayar', 'murah', 'dapet', 'konfirmasi', 'indihome', 'guys', 'mohon', 'info']</t>
  </si>
  <si>
    <t>['gua', 'ribu', 'denda']</t>
  </si>
  <si>
    <t>['normal', '']</t>
  </si>
  <si>
    <t>['iya', 'bang', 'kaget', 'gue', 'ribu', 'bang', '']</t>
  </si>
  <si>
    <t>['ane', 'bayar', 'rb', 'promo', 'pandemi']</t>
  </si>
  <si>
    <t>['', 'cuman', 'ribu', 'kejut', 'main']</t>
  </si>
  <si>
    <t>['gue', 'rb', 'wkwkwk']</t>
  </si>
  <si>
    <t>['hasil', 'live', 'streaming', 'upload', 'knp', 'bang', 'indihoy', 'mbps']</t>
  </si>
  <si>
    <t>['bang', 'nnya', 'bayar', 'pas', 'pasang', 'uang', 'deposit', 'hangus', 'mohon', 'jwab', 'yaa', 'bang']</t>
  </si>
  <si>
    <t>['bayar', '']</t>
  </si>
  <si>
    <t>['kesini', 'gara', 'tagih', 'indihome', 'turun', 'tratis', 'server']</t>
  </si>
  <si>
    <t>['byar', 'pas', 'cek', 'tagih', 'rb', 'rb', 'kagett', 'takut', 'bayar', 'double']</t>
  </si>
  <si>
    <t>['', 'bang', 'kaget', 'suruh', 'bayar', 'gila', 'korupsi', 'tetep', 'nyokap', 'bayar', 'rb', 'wkwwkkw']</t>
  </si>
  <si>
    <t>['gua', 'desember', 'indihome', 'ribu', 'doang', 'gua', 'tipu', 'deposit', 'bayar', 'bayar', 'thanks', 'bro', 'informasi', 'salah', 'paham', '']</t>
  </si>
  <si>
    <t>['gmna', 'tahun', 'udah', 'potong', 'hrganya', '']</t>
  </si>
  <si>
    <t>['mantaaaaap', 'bbang']</t>
  </si>
  <si>
    <t>['gua', 'tagih', 'tulis', 'restusi', 'diskon']</t>
  </si>
  <si>
    <t>['gue', 'tdnya', 'takut', 'dpt', 'rzki', 'duga', 'lho', '']</t>
  </si>
  <si>
    <t>['gue', 'udah', 'taun', 'bang', 'bayar', 'rb', 'gimana', 'gue', 'kali', 'lapor', 'indihome', 'tetep', 'depan', 'rb', 'gue', 'biarin', 'capek', 'ngantri', 'jam', 'jam', '']</t>
  </si>
  <si>
    <t>['beneran', 'takut', 'double']</t>
  </si>
  <si>
    <t>['bang', 'nanya', 'jarak', 'meter', 'kabel', 'lan', 'fiber', 'optic', '']</t>
  </si>
  <si>
    <t>['nanya', 'bang', 'beda', 'paket', 'internet', 'phone', 'digital', 'channel', 'paket', 'digital', 'channel', 'mohon', 'bang']</t>
  </si>
  <si>
    <t>['bang', 'ganti', 'paket', 'udah', 'lanjur', 'pilih', 'paket', 'kusor', 'udah', 'posisi', 'pasang', 'pasang', 'teknisi']</t>
  </si>
  <si>
    <t>['pasang', 'paralel', 'rumah', 'gimana', '']</t>
  </si>
  <si>
    <t>['bang', 'nanya', 'biaya', 'pasang', 'rb', 'biaya', 'tambah', 'ppn', 'langsung', 'bayar', 'bulan', 'rb', 'terima', 'kasih']</t>
  </si>
  <si>
    <t>['bang', 'masang', 'bayar', 'harga', 'paket', 'biaya', 'pasang', 'bayar', 'uang', 'jamin', 'rb', '']</t>
  </si>
  <si>
    <t>['bang', 'verivikasi', 'telpon', 'indihome', 'brpa', '']</t>
  </si>
  <si>
    <t>['bang', 'nanya', 'udah', 'daftar', 'bln', 'kog', 'blom', 'pasang', 'indihom', 'bang', 'daftarx', 'orang', 'bkn', 'online', 'katax', 'udah', 'acc', 'blom', 'teknisi', 'gmn', 'solusix', 'bang', 'mohon', 'solusix', 'bang']</t>
  </si>
  <si>
    <t>['bang', 'teknisi', 'bru', 'pasang']</t>
  </si>
  <si>
    <t>['bang', 'knp', 'masang', 'wifi', 'daerah', 'rajapolah', 'susah', 'daftar', 'aktif', 'alas', 'jaringanpenuh']</t>
  </si>
  <si>
    <t>['bang', 'bantu', 'rantau', 'alamat', 'kost', 'alamat', 'ktp', 'beda', 'bingung', 'ngisi', 'data', 'personal', 'bantu', 'bang', '']</t>
  </si>
  <si>
    <t>['bang', 'daftar', 'indihome', 'lwt', 'aplikasi', 'surat', 'kontrak', 'kota', 'beda', 'kota', 'masuk', 'isi', 'data', '']</t>
  </si>
  <si>
    <t>['bang', 'uang', 'jamin', 'kali', 'maksud', '']</t>
  </si>
  <si>
    <t>['bang', 'deposito', 'masuk', 'gimana', 'misao', 'pilih', 'paket', 'rb', 'biaya', 'pasang', 'tambah', 'rb', '']</t>
  </si>
  <si>
    <t>['assalamualaikum', 'masang', 'indihome', 'indihome', '']</t>
  </si>
  <si>
    <t>['lokasi', 'jaring', 'blm', 'tercover', 'gimana', 'solusi', 'mas', '']</t>
  </si>
  <si>
    <t>['bang', 'masang', 'terinstall', 'jaring', 'ngevote', 'nggak', 'ter', 'install', 'pas', 'pasang', 'nggak', '']</t>
  </si>
  <si>
    <t>['bang', 'udh', 'masang', 'masang', 'kena', 'biaya', 'pasang', '']</t>
  </si>
  <si>
    <t>['bang', 'izin', 'nanya', 'bang', 'paket', 'abang', 'paket', 'telephone', 'paket', 'telpon', 'rumah', 'gitu', 'bang', 'biaya', 'internet', 'telpon', 'beda', 'bang', 'tetep', 'bulan', '']</t>
  </si>
  <si>
    <t>['', 'mentok', 'pasang', 'kabel', 'brp', 'meter', '']</t>
  </si>
  <si>
    <t>['mksudny', 'gimna', 'bang', 'rinci', 'bang', 'pasang', 'internet', 'trus', 'tinggal', 'bayar', 'langgan', 'gitu', 'trus', 'udahan', 'perangkat', 'router', 'jdi', 'milik', '']</t>
  </si>
  <si>
    <t>['bang', 'ane', 'barusan', 'masang', 'indihome', 'sinyal', 'kek', 'stabil', 'orang', 'tunggu', 'jam', 'stabil', 'bener', '']</t>
  </si>
  <si>
    <t>['bang', 'kabel', 'wifi']</t>
  </si>
  <si>
    <t>['mas', 'udah', 'gitu', 'pas', 'masang', 'nambah', 'kabel', 'lumayan', 'cancel', 'terimaksih']</t>
  </si>
  <si>
    <t>['mimggu', 'gin', 'teknisi', 'dtg', 'pasang', 'kah', '']</t>
  </si>
  <si>
    <t>['bang', 'skrg', 'biaya', 'pasang', '']</t>
  </si>
  <si>
    <t>['bang', 'pakai', 'wifi', 'internet', 'batas', 'harga', 'bayar', 'bulan']</t>
  </si>
  <si>
    <t>['habis', 'registrasi', 'langsung', 'login', '']</t>
  </si>
  <si>
    <t>['', 'nanya', 'paket', 'langgan', 'digital', 'lokal', 'indonesia', 'siar', 'langsung', 'tayang', 'trs', 'liga', 'indonesia', 'diindosiar', '']</t>
  </si>
  <si>
    <t>['harga', 'paket', 'flat', 'kah', 'bang', '']</t>
  </si>
  <si>
    <t>['halah', 'hoak', 'indihome', 'gilir', 'daftar', 'jaringn', 'full', 'nambah', 'kabel', 'meter', 'jatuh', 'mahal', 'pdhl', 'tentu', 'jarak', 'mtr', 'akal', 'teknisi', 'gaji', 'brp', 'teknisi', 'duit', 'melulu']</t>
  </si>
  <si>
    <t>['kali', 'masang', 'biaya', 'bang', 'biaya', 'pasang', '']</t>
  </si>
  <si>
    <t>['infrastruktur', 'indihome', 'diri', 'wilayah', 'rata', 'camat', 'ken', 'pasang']</t>
  </si>
  <si>
    <t>['rumah', 'google', 'maps', 'nomor', 'rumah', 'gimana', '']</t>
  </si>
  <si>
    <t>['', 'kena', 'brapa', 'deposit', 'dll']</t>
  </si>
  <si>
    <t>['bang', 'udh', 'bersih', 'ama', 'barang', 'ntar', 'bayar', 'bang', '']</t>
  </si>
  <si>
    <t>['bang', 'biaya', 'pasang', 'mbps', 'brp', '']</t>
  </si>
  <si>
    <t>['paket', 'sedia', 'bang', 'cek', 'aplikasi', 'teknisi', 'indihome', 'udah', 'gaada', 'bang']</t>
  </si>
  <si>
    <t>['bang', 'rumah', 'ama', 'jaring', 'yng', 'tercover', 'deket', 'meter', 'masang', 'bang', '']</t>
  </si>
  <si>
    <t>['bang', 'sen', 'cancel', 'krna', 'slah', 'ngisi', 'identitas', 'skrng', 'pas', 'sen', 'pas', 'cek', 'sedia', 'layan', 'lokasi', 'sedia']</t>
  </si>
  <si>
    <t>['makasih', 'kawan', 'tunggu', 'datang', 'rumah', 'jakarta']</t>
  </si>
  <si>
    <t>['sedia', 'gimana', 'bang', '']</t>
  </si>
  <si>
    <t>['kode', 'otp', 'salah', 'udah', '']</t>
  </si>
  <si>
    <t>['cabut', 'indihome', 'langgan', 'indihome', 'thn', 'ganti', 'gmedia']</t>
  </si>
  <si>
    <t>['bang', 'masang', 'bayar', '']</t>
  </si>
  <si>
    <t>['', 'daftar', 'wifi', 'indihome', 'sales', 'buar', 'registrasi', 'aplikasi', 'telfon', 'telefon', 'lupa', 'angkat', 'bang', 'kah', 'wifi', 'nggak', 'pasang', 'kah', 'telfon', 'nggak', 'angkat', 'bang']</t>
  </si>
  <si>
    <t>['biaya', 'bulan', 'bang', '']</t>
  </si>
  <si>
    <t>['', 'langsung', 'bayar', '']</t>
  </si>
  <si>
    <t>['udh', 'pesan', 'apk', 'rbu', 'bayar', 'gimana', '']</t>
  </si>
  <si>
    <t>['pasang', 'ragu', 'karna', 'aga', 'jalan', 'raya']</t>
  </si>
  <si>
    <t>['', 'sya', 'dftar', 'lokasi', 'sya', 'jaring', 'hindihome', 'gmna', '']</t>
  </si>
  <si>
    <t>['saran', 'gua', 'indihome', 'ngegame', 'emosi', 'doang']</t>
  </si>
  <si>
    <t>['pasang', 'wifi', 'paralel', 'bayar', 'bulan', 'rb']</t>
  </si>
  <si>
    <t>['', 'blm', 'masuk', 'wifi', '']</t>
  </si>
  <si>
    <t>['mutus', 'indihome', 'deda', 'jta', 'kemahaln']</t>
  </si>
  <si>
    <t>['bom', 'masang', 'masang', 'sesal', 'masang', 'kecewa', 'jaring', 'depan', 'bayar', 'henti', 'denda', 'juta', 'taik', 'tipu', 'mending', 'belih', 'paket', 'dimna', 'paket']</t>
  </si>
  <si>
    <t>['prosea', 'hukum', 'cctv', 'tetangga', 'sampe', 'halaman', 'ruma']</t>
  </si>
  <si>
    <t>['harga', 'doang', 'mahal', 'ngeleg']</t>
  </si>
  <si>
    <t>['tinggal', 'nunggu', 'telpon', 'denda', 'cancel', '']</t>
  </si>
  <si>
    <t>['bang', 'udah', 'daftar', 'online', 'telpon', 'pas', 'angkat', 'langsung', 'dimatiin', 'sampe', 'telpon', 'gimana', 'bang']</t>
  </si>
  <si>
    <t>['lag', 'bangat']</t>
  </si>
  <si>
    <t>['indihome', 'jaring', 'nge', 'lag']</t>
  </si>
  <si>
    <t>['indihome', 'mending', 'mola']</t>
  </si>
  <si>
    <t>['bro', 'daftar', 'daftar', 'mbps', 'lot', 'ampun', 'jaring', 'stabil', 'indigob',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</si>
</sst>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2" t="s">
        <v>1</v>
      </c>
    </row>
    <row r="2">
      <c r="A2" s="1">
        <v>0.0</v>
      </c>
      <c r="B2" s="3" t="s">
        <v>2</v>
      </c>
      <c r="C2" s="3" t="str">
        <f>IFERROR(__xludf.DUMMYFUNCTION("GOOGLETRANSLATE(B2,""id"",""en"")"),"['Auto', 'subscribe', 'bang', 'answer', 'heart']")</f>
        <v>['Auto', 'subscribe', 'bang', 'answer', 'heart']</v>
      </c>
    </row>
    <row r="3">
      <c r="A3" s="1">
        <v>1.0</v>
      </c>
      <c r="B3" s="3" t="s">
        <v>3</v>
      </c>
      <c r="C3" s="3" t="str">
        <f>IFERROR(__xludf.DUMMYFUNCTION("GOOGLETRANSLATE(B3,""id"",""en"")"),"['Pay', 'RBAN', 'continued', 'Normal', '']")</f>
        <v>['Pay', 'RBAN', 'continued', 'Normal', '']</v>
      </c>
    </row>
    <row r="4">
      <c r="A4" s="1">
        <v>2.0</v>
      </c>
      <c r="B4" s="3" t="s">
        <v>4</v>
      </c>
      <c r="C4" s="3" t="str">
        <f>IFERROR(__xludf.DUMMYFUNCTION("GOOGLETRANSLATE(B4,""id"",""en"")"),"['Thanks', 'bro', 'until', 'alternating', 'ATM', 'mini', 'market', 'tap', 'tetep', 'thousand', ""]")</f>
        <v>['Thanks', 'bro', 'until', 'alternating', 'ATM', 'mini', 'market', 'tap', 'tetep', 'thousand', "]</v>
      </c>
    </row>
    <row r="5">
      <c r="A5" s="1">
        <v>3.0</v>
      </c>
      <c r="B5" s="3" t="s">
        <v>5</v>
      </c>
      <c r="C5" s="3" t="str">
        <f>IFERROR(__xludf.DUMMYFUNCTION("GOOGLETRANSLATE(B5,""id"",""en"")"),"['I', 'natural', 'shocked', 'right', 'listen', 'content', 'thanks',' bang ',' already ',' love ',' bright ',' right ',' defosite ']")</f>
        <v>['I', 'natural', 'shocked', 'right', 'listen', 'content', 'thanks',' bang ',' already ',' love ',' bright ',' right ',' defosite ']</v>
      </c>
    </row>
    <row r="6">
      <c r="A6" s="1">
        <v>4.0</v>
      </c>
      <c r="B6" s="3" t="s">
        <v>6</v>
      </c>
      <c r="C6" s="3" t="str">
        <f>IFERROR(__xludf.DUMMYFUNCTION("GOOGLETRANSLATE(B6,""id"",""en"")"),"['shocked', 'bang', 'just', 'thousand', 'pay', 'month', 'thousand', 'rich', 'believe', 'high school', 'mbak', 'cashier', ' Hehehe']")</f>
        <v>['shocked', 'bang', 'just', 'thousand', 'pay', 'month', 'thousand', 'rich', 'believe', 'high school', 'mbak', 'cashier', ' Hehehe']</v>
      </c>
    </row>
    <row r="7">
      <c r="A7" s="1">
        <v>5.0</v>
      </c>
      <c r="B7" s="3" t="s">
        <v>7</v>
      </c>
      <c r="C7" s="3" t="str">
        <f>IFERROR(__xludf.DUMMYFUNCTION("GOOGLETRANSLATE(B7,""id"",""en"")"),"['Shocked', 'Kirain', 'Thanks', 'Info', ""]")</f>
        <v>['Shocked', 'Kirain', 'Thanks', 'Info', "]</v>
      </c>
    </row>
    <row r="8">
      <c r="A8" s="1">
        <v>6.0</v>
      </c>
      <c r="B8" s="3" t="s">
        <v>8</v>
      </c>
      <c r="C8" s="3" t="str">
        <f>IFERROR(__xludf.DUMMYFUNCTION("GOOGLETRANSLATE(B8,""id"",""en"")"),"['Believe', 'Sampe', 'Sister', 'Cashier', 'Seriously', 'Mas',' Gabohong ',' Mas', 'Seriously', 'Mbak', 'Nota', 'Ntar', ' Mbak ',' oath ',' shocked ',' really ',' ']")</f>
        <v>['Believe', 'Sampe', 'Sister', 'Cashier', 'Seriously', 'Mas',' Gabohong ',' Mas', 'Seriously', 'Mbak', 'Nota', 'Ntar', ' Mbak ',' oath ',' shocked ',' really ',' ']</v>
      </c>
    </row>
    <row r="9">
      <c r="A9" s="1">
        <v>7.0</v>
      </c>
      <c r="B9" s="3" t="s">
        <v>9</v>
      </c>
      <c r="C9" s="3" t="str">
        <f>IFERROR(__xludf.DUMMYFUNCTION("GOOGLETRANSLATE(B9,""id"",""en"")"),"['Okey', 'Mksh', 'Information', 'Help', 'Pay', 'PDHL', 'Thanks', ""]")</f>
        <v>['Okey', 'Mksh', 'Information', 'Help', 'Pay', 'PDHL', 'Thanks', "]</v>
      </c>
    </row>
    <row r="10">
      <c r="A10" s="1">
        <v>8.0</v>
      </c>
      <c r="B10" s="3" t="s">
        <v>10</v>
      </c>
      <c r="C10" s="3" t="str">
        <f>IFERROR(__xludf.DUMMYFUNCTION("GOOGLETRANSLATE(B10,""id"",""en"")"),"['Please', 'info', 'already', 'pairs',' stop ',' subscribe ',' indihome ',' pay ',' fine ',' million ',' how ',' thank you ',' Info ',' ']")</f>
        <v>['Please', 'info', 'already', 'pairs',' stop ',' subscribe ',' indihome ',' pay ',' fine ',' million ',' how ',' thank you ',' Info ',' ']</v>
      </c>
    </row>
    <row r="11">
      <c r="A11" s="1">
        <v>31.0</v>
      </c>
      <c r="B11" s="3" t="s">
        <v>11</v>
      </c>
      <c r="C11" s="3" t="str">
        <f>IFERROR(__xludf.DUMMYFUNCTION("GOOGLETRANSLATE(B11,""id"",""en"")"),"['Thanks', 'info', 'bang', 'sngat', 'help']")</f>
        <v>['Thanks', 'info', 'bang', 'sngat', 'help']</v>
      </c>
    </row>
    <row r="12">
      <c r="A12" s="1">
        <v>35.0</v>
      </c>
      <c r="B12" s="3" t="s">
        <v>12</v>
      </c>
      <c r="C12" s="3" t="str">
        <f>IFERROR(__xludf.DUMMYFUNCTION("GOOGLETRANSLATE(B12,""id"",""en"")"),"['Pantes', 'shocked', 'tags', 'package', 'Mbps', 'skrng', 'rb', 'udh', 'right', 'September', 'cheerful', ""]")</f>
        <v>['Pantes', 'shocked', 'tags', 'package', 'Mbps', 'skrng', 'rb', 'udh', 'right', 'September', 'cheerful', "]</v>
      </c>
    </row>
    <row r="13">
      <c r="A13" s="1">
        <v>36.0</v>
      </c>
      <c r="B13" s="3" t="s">
        <v>13</v>
      </c>
      <c r="C13" s="3" t="str">
        <f>IFERROR(__xludf.DUMMYFUNCTION("GOOGLETRANSLATE(B13,""id"",""en"")"),"['bang', 'tap', 'me', 'shopee', 'funds',' how ',' Different ',' I ',' isoir ',' pay ',' diligent ',' date ',' ']")</f>
        <v>['bang', 'tap', 'me', 'shopee', 'funds',' how ',' Different ',' I ',' isoir ',' pay ',' diligent ',' date ',' ']</v>
      </c>
    </row>
    <row r="14">
      <c r="A14" s="1">
        <v>37.0</v>
      </c>
      <c r="B14" s="3" t="s">
        <v>14</v>
      </c>
      <c r="C14" s="3" t="str">
        <f>IFERROR(__xludf.DUMMYFUNCTION("GOOGLETRANSLATE(B14,""id"",""en"")"),"['Just now', 'Pay', 'Indihome', 'trnyata', 'Bener', '']")</f>
        <v>['Just now', 'Pay', 'Indihome', 'trnyata', 'Bener', '']</v>
      </c>
    </row>
    <row r="15">
      <c r="A15" s="1">
        <v>38.0</v>
      </c>
      <c r="B15" s="3" t="s">
        <v>15</v>
      </c>
      <c r="C15" s="3" t="str">
        <f>IFERROR(__xludf.DUMMYFUNCTION("GOOGLETRANSLATE(B15,""id"",""en"")"),"['Tagih', 'Ahahaha']")</f>
        <v>['Tagih', 'Ahahaha']</v>
      </c>
    </row>
    <row r="16">
      <c r="A16" s="1">
        <v>39.0</v>
      </c>
      <c r="B16" s="3" t="s">
        <v>16</v>
      </c>
      <c r="C16" s="3" t="str">
        <f>IFERROR(__xludf.DUMMYFUNCTION("GOOGLETRANSLATE(B16,""id"",""en"")"),"['Alhamdulillah', 'watch', 'panic', 'just', 'Pay', 'thousand', 'bomb', 'enter', 'Sis', 'enter', ""]")</f>
        <v>['Alhamdulillah', 'watch', 'panic', 'just', 'Pay', 'thousand', 'bomb', 'enter', 'Sis', 'enter', "]</v>
      </c>
    </row>
    <row r="17">
      <c r="A17" s="1">
        <v>40.0</v>
      </c>
      <c r="B17" s="3" t="s">
        <v>17</v>
      </c>
      <c r="C17" s="3" t="str">
        <f>IFERROR(__xludf.DUMMYFUNCTION("GOOGLETRANSLATE(B17,""id"",""en"")"),"['Doble', 'transfer', 'Gara', 'signal', 'wifii', 'indihome', 'ugly', 'GB', 'use', 'org', 'nyesek', 'waiting', ' year ',' broke ',' contract ',' got ',' fine ',' ']")</f>
        <v>['Doble', 'transfer', 'Gara', 'signal', 'wifii', 'indihome', 'ugly', 'GB', 'use', 'org', 'nyesek', 'waiting', ' year ',' broke ',' contract ',' got ',' fine ',' ']</v>
      </c>
    </row>
    <row r="18">
      <c r="A18" s="1">
        <v>41.0</v>
      </c>
      <c r="B18" s="3" t="s">
        <v>18</v>
      </c>
      <c r="C18" s="3" t="str">
        <f>IFERROR(__xludf.DUMMYFUNCTION("GOOGLETRANSLATE(B18,""id"",""en"")"),"['Sya', 'double', 'pay', 'pertima', 'mso', 'right', 'udh', 'bln', 'right', 'udh', 'bln', 'please', ' Info ',' ']")</f>
        <v>['Sya', 'double', 'pay', 'pertima', 'mso', 'right', 'udh', 'bln', 'right', 'udh', 'bln', 'please', ' Info ',' ']</v>
      </c>
    </row>
    <row r="19">
      <c r="A19" s="1">
        <v>42.0</v>
      </c>
      <c r="B19" s="3" t="s">
        <v>19</v>
      </c>
      <c r="C19" s="3" t="str">
        <f>IFERROR(__xludf.DUMMYFUNCTION("GOOGLETRANSLATE(B19,""id"",""en"")"),"['Sis', 'Really', 'just', 'Busar', 'Tagih', 'Rb']")</f>
        <v>['Sis', 'Really', 'just', 'Busar', 'Tagih', 'Rb']</v>
      </c>
    </row>
    <row r="20">
      <c r="A20" s="1">
        <v>43.0</v>
      </c>
      <c r="B20" s="3" t="s">
        <v>20</v>
      </c>
      <c r="C20" s="3" t="str">
        <f>IFERROR(__xludf.DUMMYFUNCTION("GOOGLETRANSLATE(B20,""id"",""en"")"),"['bang', 'wifi', 'cave', 'tabling', 'controlling', 'bang', 'bang', 'already', 'pay', 'month', 'already', 'pay', ' Tetep ',' tags', 'wifi', 'normal', 'connection', 'smooth', 'please', 'enlightenment', 'bang']")</f>
        <v>['bang', 'wifi', 'cave', 'tabling', 'controlling', 'bang', 'bang', 'already', 'pay', 'month', 'already', 'pay', ' Tetep ',' tags', 'wifi', 'normal', 'connection', 'smooth', 'please', 'enlightenment', 'bang']</v>
      </c>
    </row>
    <row r="21" ht="15.75" customHeight="1">
      <c r="A21" s="1">
        <v>44.0</v>
      </c>
      <c r="B21" s="3" t="s">
        <v>21</v>
      </c>
      <c r="C21" s="3" t="str">
        <f>IFERROR(__xludf.DUMMYFUNCTION("GOOGLETRANSLATE(B21,""id"",""en"")"),"['Have', 'Afraid', 'Double', 'Month']")</f>
        <v>['Have', 'Afraid', 'Double', 'Month']</v>
      </c>
    </row>
    <row r="22" ht="15.75" customHeight="1">
      <c r="A22" s="1">
        <v>45.0</v>
      </c>
      <c r="B22" s="3" t="s">
        <v>22</v>
      </c>
      <c r="C22" s="3" t="str">
        <f>IFERROR(__xludf.DUMMYFUNCTION("GOOGLETRANSLATE(B22,""id"",""en"")"),"['Thanks',' Bang ',' Auto ',' Subscribe ',' Kira ',' Pay ',' Fine ',' Out ',' Pay ',' Sannya ',' Shocked ',' Have ',' Pay ',' RbU ']")</f>
        <v>['Thanks',' Bang ',' Auto ',' Subscribe ',' Kira ',' Pay ',' Fine ',' Out ',' Pay ',' Sannya ',' Shocked ',' Have ',' Pay ',' RbU ']</v>
      </c>
    </row>
    <row r="23" ht="15.75" customHeight="1">
      <c r="A23" s="1">
        <v>46.0</v>
      </c>
      <c r="B23" s="3" t="s">
        <v>23</v>
      </c>
      <c r="C23" s="3" t="str">
        <f>IFERROR(__xludf.DUMMYFUNCTION("GOOGLETRANSLATE(B23,""id"",""en"")"),"['Thanks', 'Clear', 'Bang', 'Fear', 'Wrong', 'Pay', 'Double', 'Watch', ""]")</f>
        <v>['Thanks', 'Clear', 'Bang', 'Fear', 'Wrong', 'Pay', 'Double', 'Watch', "]</v>
      </c>
    </row>
    <row r="24" ht="15.75" customHeight="1">
      <c r="A24" s="1">
        <v>47.0</v>
      </c>
      <c r="B24" s="3" t="s">
        <v>24</v>
      </c>
      <c r="C24" s="3" t="str">
        <f>IFERROR(__xludf.DUMMYFUNCTION("GOOGLETRANSLATE(B24,""id"",""en"")"),"['Pay', 'San', 'right', 'Pay', 'ATM', 'thousand', '']")</f>
        <v>['Pay', 'San', 'right', 'Pay', 'ATM', 'thousand', '']</v>
      </c>
    </row>
    <row r="25" ht="15.75" customHeight="1">
      <c r="A25" s="1">
        <v>48.0</v>
      </c>
      <c r="B25" s="3" t="s">
        <v>25</v>
      </c>
      <c r="C25" s="3" t="str">
        <f>IFERROR(__xludf.DUMMYFUNCTION("GOOGLETRANSLATE(B25,""id"",""en"")"),"['Nice', 'info', 'bang', 'shocked', 'tagih', 'doang', '']")</f>
        <v>['Nice', 'info', 'bang', 'shocked', 'tagih', 'doang', '']</v>
      </c>
    </row>
    <row r="26" ht="15.75" customHeight="1">
      <c r="A26" s="1">
        <v>49.0</v>
      </c>
      <c r="B26" s="3" t="s">
        <v>26</v>
      </c>
      <c r="C26" s="3" t="str">
        <f>IFERROR(__xludf.DUMMYFUNCTION("GOOGLETRANSLATE(B26,""id"",""en"")"),"['Nealin', 'Pay', 'Rb', 'Mini', 'Market', 'Give', 'Cashier', 'Fortunately', 'Together', 'Ama', 'wife', 'Ingetin', ' Give ',' Many ']")</f>
        <v>['Nealin', 'Pay', 'Rb', 'Mini', 'Market', 'Give', 'Cashier', 'Fortunately', 'Together', 'Ama', 'wife', 'Ingetin', ' Give ',' Many ']</v>
      </c>
    </row>
    <row r="27" ht="15.75" customHeight="1">
      <c r="A27" s="1">
        <v>50.0</v>
      </c>
      <c r="B27" s="3" t="s">
        <v>27</v>
      </c>
      <c r="C27" s="3" t="str">
        <f>IFERROR(__xludf.DUMMYFUNCTION("GOOGLETRANSLATE(B27,""id"",""en"")"),"['wkwkwk', 'yeah', 'so', 'bang', 'mantaap', 'indihome', '']")</f>
        <v>['wkwkwk', 'yeah', 'so', 'bang', 'mantaap', 'indihome', '']</v>
      </c>
    </row>
    <row r="28" ht="15.75" customHeight="1">
      <c r="A28" s="1">
        <v>51.0</v>
      </c>
      <c r="B28" s="3" t="s">
        <v>28</v>
      </c>
      <c r="C28" s="3" t="str">
        <f>IFERROR(__xludf.DUMMYFUNCTION("GOOGLETRANSLATE(B28,""id"",""en"")"),"['I', 'Pay', 'tags', 'pay', 'direct', 'shock', 'just', ""]")</f>
        <v>['I', 'Pay', 'tags', 'pay', 'direct', 'shock', 'just', "]</v>
      </c>
    </row>
    <row r="29" ht="15.75" customHeight="1">
      <c r="A29" s="1">
        <v>52.0</v>
      </c>
      <c r="B29" s="3" t="s">
        <v>29</v>
      </c>
      <c r="C29" s="3" t="str">
        <f>IFERROR(__xludf.DUMMYFUNCTION("GOOGLETRANSLATE(B29,""id"",""en"")"),"['Nuhun', 'Bang', 'calm', 'hahaha', 'steady', 'information', ""]")</f>
        <v>['Nuhun', 'Bang', 'calm', 'hahaha', 'steady', 'information', "]</v>
      </c>
    </row>
    <row r="30" ht="15.75" customHeight="1">
      <c r="A30" s="1">
        <v>53.0</v>
      </c>
      <c r="B30" s="3" t="s">
        <v>30</v>
      </c>
      <c r="C30" s="3" t="str">
        <f>IFERROR(__xludf.DUMMYFUNCTION("GOOGLETRANSLATE(B30,""id"",""en"")"),"['thanks',' bang ',' boast ',' rb ',' doang ',' tkt ',' dhibay ',' sekrg ',' double ',' kjwal ',' content ',' mksh ',' LGSNG ',' LIKE ',' Subscribe ',' bang ']")</f>
        <v>['thanks',' bang ',' boast ',' rb ',' doang ',' tkt ',' dhibay ',' sekrg ',' double ',' kjwal ',' content ',' mksh ',' LGSNG ',' LIKE ',' Subscribe ',' bang ']</v>
      </c>
    </row>
    <row r="31" ht="15.75" customHeight="1">
      <c r="A31" s="1">
        <v>54.0</v>
      </c>
      <c r="B31" s="3" t="s">
        <v>31</v>
      </c>
      <c r="C31" s="3" t="str">
        <f>IFERROR(__xludf.DUMMYFUNCTION("GOOGLETRANSLATE(B31,""id"",""en"")"),"['already', 'even', 'year', 'tap', 'tetep', 'cut']")</f>
        <v>['already', 'even', 'year', 'tap', 'tetep', 'cut']</v>
      </c>
    </row>
    <row r="32" ht="15.75" customHeight="1">
      <c r="A32" s="1">
        <v>55.0</v>
      </c>
      <c r="B32" s="3" t="s">
        <v>32</v>
      </c>
      <c r="C32" s="3" t="str">
        <f>IFERROR(__xludf.DUMMYFUNCTION("GOOGLETRANSLATE(B32,""id"",""en"")"),"['distance', 'brpa', 'bang', 'chat', 'indihome', 'cave', 'date', 'until', 'skrng', 'blom', 'can', 'chat']")</f>
        <v>['distance', 'brpa', 'bang', 'chat', 'indihome', 'cave', 'date', 'until', 'skrng', 'blom', 'can', 'chat']</v>
      </c>
    </row>
    <row r="33" ht="15.75" customHeight="1">
      <c r="A33" s="1">
        <v>56.0</v>
      </c>
      <c r="B33" s="3" t="s">
        <v>33</v>
      </c>
      <c r="C33" s="3" t="str">
        <f>IFERROR(__xludf.DUMMYFUNCTION("GOOGLETRANSLATE(B33,""id"",""en"")"),"['Yaampun', 'restless', 'answered', 'shocked', 'really', 'pay', 'Alfamart', 'doang', ""]")</f>
        <v>['Yaampun', 'restless', 'answered', 'shocked', 'really', 'pay', 'Alfamart', 'doang', "]</v>
      </c>
    </row>
    <row r="34" ht="15.75" customHeight="1">
      <c r="A34" s="1">
        <v>87.0</v>
      </c>
      <c r="B34" s="3" t="s">
        <v>34</v>
      </c>
      <c r="C34" s="3" t="str">
        <f>IFERROR(__xludf.DUMMYFUNCTION("GOOGLETRANSLATE(B34,""id"",""en"")"),"['Pay', 'June', 'Pay', ""]")</f>
        <v>['Pay', 'June', 'Pay', "]</v>
      </c>
    </row>
    <row r="35" ht="15.75" customHeight="1">
      <c r="A35" s="1">
        <v>88.0</v>
      </c>
      <c r="B35" s="3" t="s">
        <v>35</v>
      </c>
      <c r="C35" s="3" t="str">
        <f>IFERROR(__xludf.DUMMYFUNCTION("GOOGLETRANSLATE(B35,""id"",""en"")"),"['thank', 'love', 'clear', 'was', 'was', 'tuk', 'pay', 'tagan', 'pay', 'double']")</f>
        <v>['thank', 'love', 'clear', 'was', 'was', 'tuk', 'pay', 'tagan', 'pay', 'double']</v>
      </c>
    </row>
    <row r="36" ht="15.75" customHeight="1">
      <c r="A36" s="1">
        <v>89.0</v>
      </c>
      <c r="B36" s="3" t="s">
        <v>36</v>
      </c>
      <c r="C36" s="3" t="str">
        <f>IFERROR(__xludf.DUMMYFUNCTION("GOOGLETRANSLATE(B36,""id"",""en"")"),"['Please', 'Maap', 'Understand', 'Pay', 'thousand', 'Pay', 'thousand', 'Download', 'application', 'please', 'bright', 'Suskareb', ' Youtube ']")</f>
        <v>['Please', 'Maap', 'Understand', 'Pay', 'thousand', 'Pay', 'thousand', 'Download', 'application', 'please', 'bright', 'Suskareb', ' Youtube ']</v>
      </c>
    </row>
    <row r="37" ht="15.75" customHeight="1">
      <c r="A37" s="1">
        <v>90.0</v>
      </c>
      <c r="B37" s="3" t="s">
        <v>37</v>
      </c>
      <c r="C37" s="3" t="str">
        <f>IFERROR(__xludf.DUMMYFUNCTION("GOOGLETRANSLATE(B37,""id"",""en"")"),"['Thanks',' bro ',' info ',' replied ',' curious', 'shocked', 'see', 'tap', 'hit', 'month', 'rb', 'kirain', ' Wrong ',' Indihome ',' ']")</f>
        <v>['Thanks',' bro ',' info ',' replied ',' curious', 'shocked', 'see', 'tap', 'hit', 'month', 'rb', 'kirain', ' Wrong ',' Indihome ',' ']</v>
      </c>
    </row>
    <row r="38" ht="15.75" customHeight="1">
      <c r="A38" s="1">
        <v>91.0</v>
      </c>
      <c r="B38" s="3" t="s">
        <v>38</v>
      </c>
      <c r="C38" s="3" t="str">
        <f>IFERROR(__xludf.DUMMYFUNCTION("GOOGLETRANSLATE(B38,""id"",""en"")"),"['Just', 'Pay', 'Pay', 'Moga', 'Safe', ""]")</f>
        <v>['Just', 'Pay', 'Pay', 'Moga', 'Safe', "]</v>
      </c>
    </row>
    <row r="39" ht="15.75" customHeight="1">
      <c r="A39" s="1">
        <v>95.0</v>
      </c>
      <c r="B39" s="3" t="s">
        <v>39</v>
      </c>
      <c r="C39" s="3" t="str">
        <f>IFERROR(__xludf.DUMMYFUNCTION("GOOGLETRANSLATE(B39,""id"",""en"")"),"['Kirain', 'gift', 'birthday', 'know', 'money', 'flat', 'bln', 'tdnya', 'afraid', 'pay', 'know', 'money', ' Tubes', 'Thanks',' info ',' bro ',' ']")</f>
        <v>['Kirain', 'gift', 'birthday', 'know', 'money', 'flat', 'bln', 'tdnya', 'afraid', 'pay', 'know', 'money', ' Tubes', 'Thanks',' info ',' bro ',' ']</v>
      </c>
    </row>
    <row r="40" ht="15.75" customHeight="1">
      <c r="A40" s="1">
        <v>96.0</v>
      </c>
      <c r="B40" s="3" t="s">
        <v>40</v>
      </c>
      <c r="C40" s="3" t="str">
        <f>IFERROR(__xludf.DUMMYFUNCTION("GOOGLETRANSLATE(B40,""id"",""en"")"),"['Pay', 'just', ""]")</f>
        <v>['Pay', 'just', "]</v>
      </c>
    </row>
    <row r="41" ht="15.75" customHeight="1">
      <c r="A41" s="1">
        <v>121.0</v>
      </c>
      <c r="B41" s="3" t="s">
        <v>41</v>
      </c>
      <c r="C41" s="3" t="str">
        <f>IFERROR(__xludf.DUMMYFUNCTION("GOOGLETRANSLATE(B41,""id"",""en"")"),"['Yesterday', 'RbU', 'Payment', 'Pay', 'RbU', 'TRS', 'RbU', 'Confused', 'Taun', 'Install', 'Indihimoenya']")</f>
        <v>['Yesterday', 'RbU', 'Payment', 'Pay', 'RbU', 'TRS', 'RbU', 'Confused', 'Taun', 'Install', 'Indihimoenya']</v>
      </c>
    </row>
    <row r="42" ht="15.75" customHeight="1">
      <c r="A42" s="1">
        <v>122.0</v>
      </c>
      <c r="B42" s="3" t="s">
        <v>42</v>
      </c>
      <c r="C42" s="3" t="str">
        <f>IFERROR(__xludf.DUMMYFUNCTION("GOOGLETRANSLATE(B42,""id"",""en"")"),"['', 'right', 'pay', 'tap', 'thousand', 'auto', 'shocked']")</f>
        <v>['', 'right', 'pay', 'tap', 'thousand', 'auto', 'shocked']</v>
      </c>
    </row>
    <row r="43" ht="15.75" customHeight="1">
      <c r="A43" s="1">
        <v>123.0</v>
      </c>
      <c r="B43" s="3" t="s">
        <v>43</v>
      </c>
      <c r="C43" s="3" t="str">
        <f>IFERROR(__xludf.DUMMYFUNCTION("GOOGLETRANSLATE(B43,""id"",""en"")"),"['eah', 'That's', 'getting', 'Thanks', 'bang', 'info', '']")</f>
        <v>['eah', 'That's', 'getting', 'Thanks', 'bang', 'info', '']</v>
      </c>
    </row>
    <row r="44" ht="15.75" customHeight="1">
      <c r="A44" s="1">
        <v>124.0</v>
      </c>
      <c r="B44" s="3" t="s">
        <v>44</v>
      </c>
      <c r="C44" s="3" t="str">
        <f>IFERROR(__xludf.DUMMYFUNCTION("GOOGLETRANSLATE(B44,""id"",""en"")"),"['behavior', 'bln', 'bro', 'times', 'tags', 'pay', 'waw', '']")</f>
        <v>['behavior', 'bln', 'bro', 'times', 'tags', 'pay', 'waw', '']</v>
      </c>
    </row>
    <row r="45" ht="15.75" customHeight="1">
      <c r="A45" s="1">
        <v>125.0</v>
      </c>
      <c r="B45" s="3" t="s">
        <v>45</v>
      </c>
      <c r="C45" s="3" t="str">
        <f>IFERROR(__xludf.DUMMYFUNCTION("GOOGLETRANSLATE(B45,""id"",""en"")"),"['olah', 'Thanks', 'info', 'panic', 'tags', 'thousand', 'hahaha', ""]")</f>
        <v>['olah', 'Thanks', 'info', 'panic', 'tags', 'thousand', 'hahaha', "]</v>
      </c>
    </row>
    <row r="46" ht="15.75" customHeight="1">
      <c r="A46" s="1">
        <v>126.0</v>
      </c>
      <c r="B46" s="3" t="s">
        <v>46</v>
      </c>
      <c r="C46" s="3" t="str">
        <f>IFERROR(__xludf.DUMMYFUNCTION("GOOGLETRANSLATE(B46,""id"",""en"")"),"['bang', 'I', 'Pay', 'RB', 'Doang', 'mah', 'pay', 'gabakal', 'times', 'folding', '']")</f>
        <v>['bang', 'I', 'Pay', 'RB', 'Doang', 'mah', 'pay', 'gabakal', 'times', 'folding', '']</v>
      </c>
    </row>
    <row r="47" ht="15.75" customHeight="1">
      <c r="A47" s="1">
        <v>127.0</v>
      </c>
      <c r="B47" s="3" t="s">
        <v>47</v>
      </c>
      <c r="C47" s="3" t="str">
        <f>IFERROR(__xludf.DUMMYFUNCTION("GOOGLETRANSLATE(B47,""id"",""en"")"),"['Thank you', 'Bang', 'Auto', 'panic', 'SIH', ""]")</f>
        <v>['Thank you', 'Bang', 'Auto', 'panic', 'SIH', "]</v>
      </c>
    </row>
    <row r="48" ht="15.75" customHeight="1">
      <c r="A48" s="1">
        <v>128.0</v>
      </c>
      <c r="B48" s="3" t="s">
        <v>48</v>
      </c>
      <c r="C48" s="3" t="str">
        <f>IFERROR(__xludf.DUMMYFUNCTION("GOOGLETRANSLATE(B48,""id"",""en"")"),"['already', 'pay', 'rebu', '']")</f>
        <v>['already', 'pay', 'rebu', '']</v>
      </c>
    </row>
    <row r="49" ht="15.75" customHeight="1">
      <c r="A49" s="1">
        <v>129.0</v>
      </c>
      <c r="B49" s="3" t="s">
        <v>49</v>
      </c>
      <c r="C49" s="3" t="str">
        <f>IFERROR(__xludf.DUMMYFUNCTION("GOOGLETRANSLATE(B49,""id"",""en"")"),"['Nealin', 'bang', 'pay', 'shocked', 'decline', '']")</f>
        <v>['Nealin', 'bang', 'pay', 'shocked', 'decline', '']</v>
      </c>
    </row>
    <row r="50" ht="15.75" customHeight="1">
      <c r="A50" s="1">
        <v>130.0</v>
      </c>
      <c r="B50" s="3" t="s">
        <v>50</v>
      </c>
      <c r="C50" s="3" t="str">
        <f>IFERROR(__xludf.DUMMYFUNCTION("GOOGLETRANSLATE(B50,""id"",""en"")"),"['oath', 'shock', 'really', 'CMA', 'pay', ""]")</f>
        <v>['oath', 'shock', 'really', 'CMA', 'pay', "]</v>
      </c>
    </row>
    <row r="51" ht="15.75" customHeight="1">
      <c r="A51" s="1">
        <v>131.0</v>
      </c>
      <c r="B51" s="3" t="s">
        <v>51</v>
      </c>
      <c r="C51" s="3" t="str">
        <f>IFERROR(__xludf.DUMMYFUNCTION("GOOGLETRANSLATE(B51,""id"",""en"")"),"['steady', 'info']")</f>
        <v>['steady', 'info']</v>
      </c>
    </row>
    <row r="52" ht="15.75" customHeight="1">
      <c r="A52" s="1">
        <v>132.0</v>
      </c>
      <c r="B52" s="3" t="s">
        <v>52</v>
      </c>
      <c r="C52" s="3" t="str">
        <f>IFERROR(__xludf.DUMMYFUNCTION("GOOGLETRANSLATE(B52,""id"",""en"")"),"['Pintr', 'Indihome', 'BLM', 'STAUN', 'AKN', 'Blik', 'Deposit', 'Angus', 'Untung', 'Staun', ""]")</f>
        <v>['Pintr', 'Indihome', 'BLM', 'STAUN', 'AKN', 'Blik', 'Deposit', 'Angus', 'Untung', 'Staun', "]</v>
      </c>
    </row>
    <row r="53" ht="15.75" customHeight="1">
      <c r="A53" s="1">
        <v>133.0</v>
      </c>
      <c r="B53" s="3" t="s">
        <v>53</v>
      </c>
      <c r="C53" s="3" t="str">
        <f>IFERROR(__xludf.DUMMYFUNCTION("GOOGLETRANSLATE(B53,""id"",""en"")"),"['', 'Gesss', 'Lahh', 'Rebu', 'cheap', 'bet']")</f>
        <v>['', 'Gesss', 'Lahh', 'Rebu', 'cheap', 'bet']</v>
      </c>
    </row>
    <row r="54" ht="15.75" customHeight="1">
      <c r="A54" s="1">
        <v>134.0</v>
      </c>
      <c r="B54" s="3" t="s">
        <v>54</v>
      </c>
      <c r="C54" s="3" t="str">
        <f>IFERROR(__xludf.DUMMYFUNCTION("GOOGLETRANSLATE(B54,""id"",""en"")"),"['relevant', 'Content', '']")</f>
        <v>['relevant', 'Content', '']</v>
      </c>
    </row>
    <row r="55" ht="15.75" customHeight="1">
      <c r="A55" s="1">
        <v>135.0</v>
      </c>
      <c r="B55" s="3" t="s">
        <v>55</v>
      </c>
      <c r="C55" s="3" t="str">
        <f>IFERROR(__xludf.DUMMYFUNCTION("GOOGLETRANSLATE(B55,""id"",""en"")"),"['Bln', 'June', 'RB', 'right', 'Pay', 'Rb', ""]")</f>
        <v>['Bln', 'June', 'RB', 'right', 'Pay', 'Rb', "]</v>
      </c>
    </row>
    <row r="56" ht="15.75" customHeight="1">
      <c r="A56" s="1">
        <v>137.0</v>
      </c>
      <c r="B56" s="3" t="s">
        <v>56</v>
      </c>
      <c r="C56" s="3" t="str">
        <f>IFERROR(__xludf.DUMMYFUNCTION("GOOGLETRANSLATE(B56,""id"",""en"")"),"['olah', 'trims', 'info', 'panic', 'pay', 'rb', '']")</f>
        <v>['olah', 'trims', 'info', 'panic', 'pay', 'rb', '']</v>
      </c>
    </row>
    <row r="57" ht="15.75" customHeight="1">
      <c r="A57" s="1">
        <v>138.0</v>
      </c>
      <c r="B57" s="3" t="s">
        <v>57</v>
      </c>
      <c r="C57" s="3" t="str">
        <f>IFERROR(__xludf.DUMMYFUNCTION("GOOGLETRANSLATE(B57,""id"",""en"")"),"['cave', 'watch', 'pay', 'indihome']")</f>
        <v>['cave', 'watch', 'pay', 'indihome']</v>
      </c>
    </row>
    <row r="58" ht="15.75" customHeight="1">
      <c r="A58" s="1">
        <v>139.0</v>
      </c>
      <c r="B58" s="3" t="s">
        <v>58</v>
      </c>
      <c r="C58" s="3" t="str">
        <f>IFERROR(__xludf.DUMMYFUNCTION("GOOGLETRANSLATE(B58,""id"",""en"")"),"['bang', 'pay', ""]")</f>
        <v>['bang', 'pay', "]</v>
      </c>
    </row>
    <row r="59" ht="15.75" customHeight="1">
      <c r="A59" s="1">
        <v>140.0</v>
      </c>
      <c r="B59" s="3" t="s">
        <v>59</v>
      </c>
      <c r="C59" s="3" t="str">
        <f>IFERROR(__xludf.DUMMYFUNCTION("GOOGLETRANSLATE(B59,""id"",""en"")"),"['Lahh', 'already', 'nyabut', 'modem', 'tetep', 'indihome']")</f>
        <v>['Lahh', 'already', 'nyabut', 'modem', 'tetep', 'indihome']</v>
      </c>
    </row>
    <row r="60" ht="15.75" customHeight="1">
      <c r="A60" s="1">
        <v>142.0</v>
      </c>
      <c r="B60" s="3" t="s">
        <v>60</v>
      </c>
      <c r="C60" s="3" t="str">
        <f>IFERROR(__xludf.DUMMYFUNCTION("GOOGLETRANSLATE(B60,""id"",""en"")"),"['Thanks',' bang ',' info ',' just ',' ngalamin ',' tags', 'rb', 'pay', 'just', 'rb', 'panic', 'trs',' See ',' Video ',' Calm ',' Thanks', 'Yaa']")</f>
        <v>['Thanks',' bang ',' info ',' just ',' ngalamin ',' tags', 'rb', 'pay', 'just', 'rb', 'panic', 'trs',' See ',' Video ',' Calm ',' Thanks', 'Yaa']</v>
      </c>
    </row>
    <row r="61" ht="15.75" customHeight="1">
      <c r="A61" s="1">
        <v>143.0</v>
      </c>
      <c r="B61" s="3" t="s">
        <v>61</v>
      </c>
      <c r="C61" s="3" t="str">
        <f>IFERROR(__xludf.DUMMYFUNCTION("GOOGLETRANSLATE(B61,""id"",""en"")"),"['', 'late', 'January', 'pay', 'pay', 'gabisa', 'pay', 'January', 'karna', 'date', ""]")</f>
        <v>['', 'late', 'January', 'pay', 'pay', 'gabisa', 'pay', 'January', 'karna', 'date', "]</v>
      </c>
    </row>
    <row r="62" ht="15.75" customHeight="1">
      <c r="A62" s="1">
        <v>144.0</v>
      </c>
      <c r="B62" s="3" t="s">
        <v>62</v>
      </c>
      <c r="C62" s="3" t="str">
        <f>IFERROR(__xludf.DUMMYFUNCTION("GOOGLETRANSLATE(B62,""id"",""en"")"),"['Pay', 'direct', 'love', 'that way', 'cashier', 'longok', 'money', 'many', 'mas',' emang ',' tap ',' mas', ' ']")</f>
        <v>['Pay', 'direct', 'love', 'that way', 'cashier', 'longok', 'money', 'many', 'mas',' emang ',' tap ',' mas', ' ']</v>
      </c>
    </row>
    <row r="63" ht="15.75" customHeight="1">
      <c r="A63" s="1">
        <v>145.0</v>
      </c>
      <c r="B63" s="3" t="s">
        <v>63</v>
      </c>
      <c r="C63" s="3" t="str">
        <f>IFERROR(__xludf.DUMMYFUNCTION("GOOGLETRANSLATE(B63,""id"",""en"")"),"['', 'panic', 'NJR', 'tags', 'thousand', 'after', 'see', 'vid', 'abng', 'relieved', ""]")</f>
        <v>['', 'panic', 'NJR', 'tags', 'thousand', 'after', 'see', 'vid', 'abng', 'relieved', "]</v>
      </c>
    </row>
    <row r="64" ht="15.75" customHeight="1">
      <c r="A64" s="1">
        <v>146.0</v>
      </c>
      <c r="B64" s="3" t="s">
        <v>64</v>
      </c>
      <c r="C64" s="3" t="str">
        <f>IFERROR(__xludf.DUMMYFUNCTION("GOOGLETRANSLATE(B64,""id"",""en"")"),"['I', 'Pay', 'thousand', 'wkwkkw', 'shocked', 'I', 'bro', '']")</f>
        <v>['I', 'Pay', 'thousand', 'wkwkkw', 'shocked', 'I', 'bro', '']</v>
      </c>
    </row>
    <row r="65" ht="15.75" customHeight="1">
      <c r="A65" s="1">
        <v>147.0</v>
      </c>
      <c r="B65" s="3" t="s">
        <v>65</v>
      </c>
      <c r="C65" s="3" t="str">
        <f>IFERROR(__xludf.DUMMYFUNCTION("GOOGLETRANSLATE(B65,""id"",""en"")"),"['Trima', 'ksh', 'info', 'BYR', 'BLN', 'October', 'RB', 'confused', 'open', 'youtube', 'mas',' can ',' info ',' deh ',' think ']")</f>
        <v>['Trima', 'ksh', 'info', 'BYR', 'BLN', 'October', 'RB', 'confused', 'open', 'youtube', 'mas',' can ',' info ',' deh ',' think ']</v>
      </c>
    </row>
    <row r="66" ht="15.75" customHeight="1">
      <c r="A66" s="1">
        <v>148.0</v>
      </c>
      <c r="B66" s="3" t="s">
        <v>66</v>
      </c>
      <c r="C66" s="3" t="str">
        <f>IFERROR(__xludf.DUMMYFUNCTION("GOOGLETRANSLATE(B66,""id"",""en"")"),"['Kirain', 'CMN', 'TDI', 'shocked', 'Pay', 'thousand', 'noon', 'TDI']")</f>
        <v>['Kirain', 'CMN', 'TDI', 'shocked', 'Pay', 'thousand', 'noon', 'TDI']</v>
      </c>
    </row>
    <row r="67" ht="15.75" customHeight="1">
      <c r="A67" s="1">
        <v>149.0</v>
      </c>
      <c r="B67" s="3" t="s">
        <v>67</v>
      </c>
      <c r="C67" s="3" t="str">
        <f>IFERROR(__xludf.DUMMYFUNCTION("GOOGLETRANSLATE(B67,""id"",""en"")"),"['Brusan', 'BYR', 'CMN', 'RB', 'deck', 'deck', 'fearful', 'swollen', 'safe', 'kah', '']")</f>
        <v>['Brusan', 'BYR', 'CMN', 'RB', 'deck', 'deck', 'fearful', 'swollen', 'safe', 'kah', '']</v>
      </c>
    </row>
    <row r="68" ht="15.75" customHeight="1">
      <c r="A68" s="1">
        <v>174.0</v>
      </c>
      <c r="B68" s="3" t="s">
        <v>68</v>
      </c>
      <c r="C68" s="3" t="str">
        <f>IFERROR(__xludf.DUMMYFUNCTION("GOOGLETRANSLATE(B68,""id"",""en"")"),"['Tagih', 'Change', 'Sis', 'pesi', 'year', 'Install', ""]")</f>
        <v>['Tagih', 'Change', 'Sis', 'pesi', 'year', 'Install', "]</v>
      </c>
    </row>
    <row r="69" ht="15.75" customHeight="1">
      <c r="A69" s="1">
        <v>175.0</v>
      </c>
      <c r="B69" s="3" t="s">
        <v>69</v>
      </c>
      <c r="C69" s="3" t="str">
        <f>IFERROR(__xludf.DUMMYFUNCTION("GOOGLETRANSLATE(B69,""id"",""en"")"),"['Pay', 'thousand', 'Sampe', 'Search', 'YouTube', 'Knp', 'Pay', 'Cheap', '']")</f>
        <v>['Pay', 'thousand', 'Sampe', 'Search', 'YouTube', 'Knp', 'Pay', 'Cheap', '']</v>
      </c>
    </row>
    <row r="70" ht="15.75" customHeight="1">
      <c r="A70" s="1">
        <v>176.0</v>
      </c>
      <c r="B70" s="3" t="s">
        <v>58</v>
      </c>
      <c r="C70" s="3" t="str">
        <f>IFERROR(__xludf.DUMMYFUNCTION("GOOGLETRANSLATE(B70,""id"",""en"")"),"['bang', 'pay', ""]")</f>
        <v>['bang', 'pay', "]</v>
      </c>
    </row>
    <row r="71" ht="15.75" customHeight="1">
      <c r="A71" s="1">
        <v>177.0</v>
      </c>
      <c r="B71" s="3" t="s">
        <v>70</v>
      </c>
      <c r="C71" s="3" t="str">
        <f>IFERROR(__xludf.DUMMYFUNCTION("GOOGLETRANSLATE(B71,""id"",""en"")"),"['I', 'cave', 'pay', 'money', ""]")</f>
        <v>['I', 'cave', 'pay', 'money', "]</v>
      </c>
    </row>
    <row r="72" ht="15.75" customHeight="1">
      <c r="A72" s="1">
        <v>178.0</v>
      </c>
      <c r="B72" s="3" t="s">
        <v>71</v>
      </c>
      <c r="C72" s="3" t="str">
        <f>IFERROR(__xludf.DUMMYFUNCTION("GOOGLETRANSLATE(B72,""id"",""en"")"),"['Fortunately', 'Nemu', 'Video']")</f>
        <v>['Fortunately', 'Nemu', 'Video']</v>
      </c>
    </row>
    <row r="73" ht="15.75" customHeight="1">
      <c r="A73" s="1">
        <v>183.0</v>
      </c>
      <c r="B73" s="3" t="s">
        <v>72</v>
      </c>
      <c r="C73" s="3" t="str">
        <f>IFERROR(__xludf.DUMMYFUNCTION("GOOGLETRANSLATE(B73,""id"",""en"")"),"['money', 'deposit', 'udh', 'yrs', 'lbh', 'blm', 'back', 'stillhh', 'nyantolllll']")</f>
        <v>['money', 'deposit', 'udh', 'yrs', 'lbh', 'blm', 'back', 'stillhh', 'nyantolllll']</v>
      </c>
    </row>
    <row r="74" ht="15.75" customHeight="1">
      <c r="A74" s="1">
        <v>184.0</v>
      </c>
      <c r="B74" s="3" t="s">
        <v>73</v>
      </c>
      <c r="C74" s="3" t="str">
        <f>IFERROR(__xludf.DUMMYFUNCTION("GOOGLETRANSLATE(B74,""id"",""en"")"),"['shocked', 'really', 'just' just 'tags', '']")</f>
        <v>['shocked', 'really', 'just' just 'tags', '']</v>
      </c>
    </row>
    <row r="75" ht="15.75" customHeight="1">
      <c r="A75" s="1">
        <v>185.0</v>
      </c>
      <c r="B75" s="3" t="s">
        <v>74</v>
      </c>
      <c r="C75" s="3" t="str">
        <f>IFERROR(__xludf.DUMMYFUNCTION("GOOGLETRANSLATE(B75,""id"",""en"")"),"['', 'Nunggak', '']")</f>
        <v>['', 'Nunggak', '']</v>
      </c>
    </row>
    <row r="76" ht="15.75" customHeight="1">
      <c r="A76" s="1">
        <v>186.0</v>
      </c>
      <c r="B76" s="3" t="s">
        <v>75</v>
      </c>
      <c r="C76" s="3" t="str">
        <f>IFERROR(__xludf.DUMMYFUNCTION("GOOGLETRANSLATE(B76,""id"",""en"")"),"['Thanx', 'info', 'ngelamin', 'right', 'pay', 'tags',' indiehome ',' month ',' rb ',' original ',' shocked ',' plus', ' Neng ',' right ',' Bayr ',' Shoppe ',' Capture ',' just ',' RB ',' Dongguggg ',' Mix ',' Stir ',' Neng ',' Really ',' Yahhh ' , 'Nihh',"&amp;" 'just', 'rb', 'dab', 'lngsng', 'search', 'info', 'clay', 'vlog', 'ohhh', 'times',' rich ',' gin ',' mudhan ',' meek ',' bln ',' gada ',' tags', 'double', 'thx', 'bro', 'info']")</f>
        <v>['Thanx', 'info', 'ngelamin', 'right', 'pay', 'tags',' indiehome ',' month ',' rb ',' original ',' shocked ',' plus', ' Neng ',' right ',' Bayr ',' Shoppe ',' Capture ',' just ',' RB ',' Dongguggg ',' Mix ',' Stir ',' Neng ',' Really ',' Yahhh ' , 'Nihh', 'just', 'rb', 'dab', 'lngsng', 'search', 'info', 'clay', 'vlog', 'ohhh', 'times',' rich ',' gin ',' mudhan ',' meek ',' bln ',' gada ',' tags', 'double', 'thx', 'bro', 'info']</v>
      </c>
    </row>
    <row r="77" ht="15.75" customHeight="1">
      <c r="A77" s="1">
        <v>187.0</v>
      </c>
      <c r="B77" s="3" t="s">
        <v>76</v>
      </c>
      <c r="C77" s="3" t="str">
        <f>IFERROR(__xludf.DUMMYFUNCTION("GOOGLETRANSLATE(B77,""id"",""en"")"),"['Paying', 'Alfamart', 'Direct', 'Liat', 'Video']")</f>
        <v>['Paying', 'Alfamart', 'Direct', 'Liat', 'Video']</v>
      </c>
    </row>
    <row r="78" ht="15.75" customHeight="1">
      <c r="A78" s="1">
        <v>188.0</v>
      </c>
      <c r="B78" s="3" t="s">
        <v>77</v>
      </c>
      <c r="C78" s="3" t="str">
        <f>IFERROR(__xludf.DUMMYFUNCTION("GOOGLETRANSLATE(B78,""id"",""en"")"),"['Pay', 'thousand', 'surprised', 'really']")</f>
        <v>['Pay', 'thousand', 'surprised', 'really']</v>
      </c>
    </row>
    <row r="79" ht="15.75" customHeight="1">
      <c r="A79" s="1">
        <v>189.0</v>
      </c>
      <c r="B79" s="3" t="s">
        <v>78</v>
      </c>
      <c r="C79" s="3" t="str">
        <f>IFERROR(__xludf.DUMMYFUNCTION("GOOGLETRANSLATE(B79,""id"",""en"")"),"['Benefits', 'BNR', 'Bang', 'Discuss', 'Lega']")</f>
        <v>['Benefits', 'BNR', 'Bang', 'Discuss', 'Lega']</v>
      </c>
    </row>
    <row r="80" ht="15.75" customHeight="1">
      <c r="A80" s="1">
        <v>190.0</v>
      </c>
      <c r="B80" s="3" t="s">
        <v>79</v>
      </c>
      <c r="C80" s="3" t="str">
        <f>IFERROR(__xludf.DUMMYFUNCTION("GOOGLETRANSLATE(B80,""id"",""en"")"),"['Pay', 'cheap', 'got', 'confirm', 'Indihome', 'guys', 'Please', 'info']")</f>
        <v>['Pay', 'cheap', 'got', 'confirm', 'Indihome', 'guys', 'Please', 'info']</v>
      </c>
    </row>
    <row r="81" ht="15.75" customHeight="1">
      <c r="A81" s="1">
        <v>191.0</v>
      </c>
      <c r="B81" s="3" t="s">
        <v>80</v>
      </c>
      <c r="C81" s="3" t="str">
        <f>IFERROR(__xludf.DUMMYFUNCTION("GOOGLETRANSLATE(B81,""id"",""en"")"),"['cave', 'thousand', 'fine']")</f>
        <v>['cave', 'thousand', 'fine']</v>
      </c>
    </row>
    <row r="82" ht="15.75" customHeight="1">
      <c r="A82" s="1">
        <v>192.0</v>
      </c>
      <c r="B82" s="3" t="s">
        <v>81</v>
      </c>
      <c r="C82" s="3" t="str">
        <f>IFERROR(__xludf.DUMMYFUNCTION("GOOGLETRANSLATE(B82,""id"",""en"")"),"['normal', '']")</f>
        <v>['normal', '']</v>
      </c>
    </row>
    <row r="83" ht="15.75" customHeight="1">
      <c r="A83" s="1">
        <v>193.0</v>
      </c>
      <c r="B83" s="3" t="s">
        <v>82</v>
      </c>
      <c r="C83" s="3" t="str">
        <f>IFERROR(__xludf.DUMMYFUNCTION("GOOGLETRANSLATE(B83,""id"",""en"")"),"['yeah', 'bang', 'shocked', 'I', 'thousand', 'bang', '']")</f>
        <v>['yeah', 'bang', 'shocked', 'I', 'thousand', 'bang', '']</v>
      </c>
    </row>
    <row r="84" ht="15.75" customHeight="1">
      <c r="A84" s="1">
        <v>194.0</v>
      </c>
      <c r="B84" s="3" t="s">
        <v>83</v>
      </c>
      <c r="C84" s="3" t="str">
        <f>IFERROR(__xludf.DUMMYFUNCTION("GOOGLETRANSLATE(B84,""id"",""en"")"),"['Ane', 'Pay', 'Rb', 'Promo', 'Pandemi']")</f>
        <v>['Ane', 'Pay', 'Rb', 'Promo', 'Pandemi']</v>
      </c>
    </row>
    <row r="85" ht="15.75" customHeight="1">
      <c r="A85" s="1">
        <v>195.0</v>
      </c>
      <c r="B85" s="3" t="s">
        <v>84</v>
      </c>
      <c r="C85" s="3" t="str">
        <f>IFERROR(__xludf.DUMMYFUNCTION("GOOGLETRANSLATE(B85,""id"",""en"")"),"['', 'just', 'thousand', 'shock', 'play']")</f>
        <v>['', 'just', 'thousand', 'shock', 'play']</v>
      </c>
    </row>
    <row r="86" ht="15.75" customHeight="1">
      <c r="A86" s="1">
        <v>196.0</v>
      </c>
      <c r="B86" s="3" t="s">
        <v>85</v>
      </c>
      <c r="C86" s="3" t="str">
        <f>IFERROR(__xludf.DUMMYFUNCTION("GOOGLETRANSLATE(B86,""id"",""en"")"),"['I', 'RB', 'wkwkwk']")</f>
        <v>['I', 'RB', 'wkwkwk']</v>
      </c>
    </row>
    <row r="87" ht="15.75" customHeight="1">
      <c r="A87" s="1">
        <v>197.0</v>
      </c>
      <c r="B87" s="3" t="s">
        <v>86</v>
      </c>
      <c r="C87" s="3" t="str">
        <f>IFERROR(__xludf.DUMMYFUNCTION("GOOGLETRANSLATE(B87,""id"",""en"")"),"['Results', 'Live', 'Streaming', 'Upload', 'Knp', 'Bang', 'Indihoy', 'Mbps']")</f>
        <v>['Results', 'Live', 'Streaming', 'Upload', 'Knp', 'Bang', 'Indihoy', 'Mbps']</v>
      </c>
    </row>
    <row r="88" ht="15.75" customHeight="1">
      <c r="A88" s="1">
        <v>198.0</v>
      </c>
      <c r="B88" s="3" t="s">
        <v>87</v>
      </c>
      <c r="C88" s="3" t="str">
        <f>IFERROR(__xludf.DUMMYFUNCTION("GOOGLETRANSLATE(B88,""id"",""en"")"),"['bang', 'nnya', 'pay', 'right', 'pairs', 'money', 'deposit', 'charred', 'Please', 'JAWAH','A 'YAA', 'bang']")</f>
        <v>['bang', 'nnya', 'pay', 'right', 'pairs', 'money', 'deposit', 'charred', 'Please', 'JAWAH','A 'YAA', 'bang']</v>
      </c>
    </row>
    <row r="89" ht="15.75" customHeight="1">
      <c r="A89" s="1">
        <v>199.0</v>
      </c>
      <c r="B89" s="3" t="s">
        <v>88</v>
      </c>
      <c r="C89" s="3" t="str">
        <f>IFERROR(__xludf.DUMMYFUNCTION("GOOGLETRANSLATE(B89,""id"",""en"")"),"['pay', '']")</f>
        <v>['pay', '']</v>
      </c>
    </row>
    <row r="90" ht="15.75" customHeight="1">
      <c r="A90" s="1">
        <v>200.0</v>
      </c>
      <c r="B90" s="3" t="s">
        <v>89</v>
      </c>
      <c r="C90" s="3" t="str">
        <f>IFERROR(__xludf.DUMMYFUNCTION("GOOGLETRANSLATE(B90,""id"",""en"")"),"['Come', 'Gara', 'tags', 'Indihome', 'Down', 'Triaty', 'Server']")</f>
        <v>['Come', 'Gara', 'tags', 'Indihome', 'Down', 'Triaty', 'Server']</v>
      </c>
    </row>
    <row r="91" ht="15.75" customHeight="1">
      <c r="A91" s="1">
        <v>201.0</v>
      </c>
      <c r="B91" s="3" t="s">
        <v>90</v>
      </c>
      <c r="C91" s="3" t="str">
        <f>IFERROR(__xludf.DUMMYFUNCTION("GOOGLETRANSLATE(B91,""id"",""en"")"),"['children', 'right', 'check', 'tags', 'rb', 'rb', 'kagett', 'afraid', 'pay', 'double']")</f>
        <v>['children', 'right', 'check', 'tags', 'rb', 'rb', 'kagett', 'afraid', 'pay', 'double']</v>
      </c>
    </row>
    <row r="92" ht="15.75" customHeight="1">
      <c r="A92" s="1">
        <v>202.0</v>
      </c>
      <c r="B92" s="3" t="s">
        <v>91</v>
      </c>
      <c r="C92" s="3" t="str">
        <f>IFERROR(__xludf.DUMMYFUNCTION("GOOGLETRANSLATE(B92,""id"",""en"")"),"['', 'Bang', 'shocked', 'told', 'Pay', 'Crazy', 'Corruption', 'Tetep', 'Nyokap', 'Pay', 'Rb', 'wkwwkkw']")</f>
        <v>['', 'Bang', 'shocked', 'told', 'Pay', 'Crazy', 'Corruption', 'Tetep', 'Nyokap', 'Pay', 'Rb', 'wkwwkkw']</v>
      </c>
    </row>
    <row r="93" ht="15.75" customHeight="1">
      <c r="A93" s="1">
        <v>203.0</v>
      </c>
      <c r="B93" s="3" t="s">
        <v>92</v>
      </c>
      <c r="C93" s="3" t="str">
        <f>IFERROR(__xludf.DUMMYFUNCTION("GOOGLETRANSLATE(B93,""id"",""en"")"),"['cave', 'December', 'Indihome', 'thousand', 'doang', 'cave', 'trick', 'deposit', 'pay', 'pay', 'Thanks',' bro ',' Information ',' Wrong ',' Understand ', ""]")</f>
        <v>['cave', 'December', 'Indihome', 'thousand', 'doang', 'cave', 'trick', 'deposit', 'pay', 'pay', 'Thanks',' bro ',' Information ',' Wrong ',' Understand ', "]</v>
      </c>
    </row>
    <row r="94" ht="15.75" customHeight="1">
      <c r="A94" s="1">
        <v>204.0</v>
      </c>
      <c r="B94" s="3" t="s">
        <v>93</v>
      </c>
      <c r="C94" s="3" t="str">
        <f>IFERROR(__xludf.DUMMYFUNCTION("GOOGLETRANSLATE(B94,""id"",""en"")"),"['GMNA', 'year', 'already', 'Cut', 'hrinya', ""]")</f>
        <v>['GMNA', 'year', 'already', 'Cut', 'hrinya', "]</v>
      </c>
    </row>
    <row r="95" ht="15.75" customHeight="1">
      <c r="A95" s="1">
        <v>205.0</v>
      </c>
      <c r="B95" s="3" t="s">
        <v>94</v>
      </c>
      <c r="C95" s="3" t="str">
        <f>IFERROR(__xludf.DUMMYFUNCTION("GOOGLETRANSLATE(B95,""id"",""en"")"),"['mantaaaaap', 'bbang']")</f>
        <v>['mantaaaaap', 'bbang']</v>
      </c>
    </row>
    <row r="96" ht="15.75" customHeight="1">
      <c r="A96" s="1">
        <v>206.0</v>
      </c>
      <c r="B96" s="3" t="s">
        <v>95</v>
      </c>
      <c r="C96" s="3" t="str">
        <f>IFERROR(__xludf.DUMMYFUNCTION("GOOGLETRANSLATE(B96,""id"",""en"")"),"['cave', 'tags', 'write', 'restdusion', 'discount']")</f>
        <v>['cave', 'tags', 'write', 'restdusion', 'discount']</v>
      </c>
    </row>
    <row r="97" ht="15.75" customHeight="1">
      <c r="A97" s="1">
        <v>207.0</v>
      </c>
      <c r="B97" s="3" t="s">
        <v>96</v>
      </c>
      <c r="C97" s="3" t="str">
        <f>IFERROR(__xludf.DUMMYFUNCTION("GOOGLETRANSLATE(B97,""id"",""en"")"),"['I', 'TD', 'Afraid', 'Can', 'Rzki', 'Duga', 'Lho', ""]")</f>
        <v>['I', 'TD', 'Afraid', 'Can', 'Rzki', 'Duga', 'Lho', "]</v>
      </c>
    </row>
    <row r="98" ht="15.75" customHeight="1">
      <c r="A98" s="1">
        <v>208.0</v>
      </c>
      <c r="B98" s="3" t="s">
        <v>97</v>
      </c>
      <c r="C98" s="3" t="str">
        <f>IFERROR(__xludf.DUMMYFUNCTION("GOOGLETRANSLATE(B98,""id"",""en"")"),"['I', 'already', 'Taun', 'Bang', 'Pay', 'RB', 'How', 'I', 'Kali', 'Report', 'Indihome', 'Tetep', ' front ',' RB ',' I ',' Biarin ',' tired ',' ngantri ',' clock ',' clock ', ""]")</f>
        <v>['I', 'already', 'Taun', 'Bang', 'Pay', 'RB', 'How', 'I', 'Kali', 'Report', 'Indihome', 'Tetep', ' front ',' RB ',' I ',' Biarin ',' tired ',' ngantri ',' clock ',' clock ', "]</v>
      </c>
    </row>
    <row r="99" ht="15.75" customHeight="1">
      <c r="A99" s="1">
        <v>209.0</v>
      </c>
      <c r="B99" s="3" t="s">
        <v>98</v>
      </c>
      <c r="C99" s="3" t="str">
        <f>IFERROR(__xludf.DUMMYFUNCTION("GOOGLETRANSLATE(B99,""id"",""en"")"),"['Reality', 'Afraid', 'Double']")</f>
        <v>['Reality', 'Afraid', 'Double']</v>
      </c>
    </row>
    <row r="100" ht="15.75" customHeight="1">
      <c r="A100" s="1">
        <v>210.0</v>
      </c>
      <c r="B100" s="3" t="s">
        <v>99</v>
      </c>
      <c r="C100" s="3" t="str">
        <f>IFERROR(__xludf.DUMMYFUNCTION("GOOGLETRANSLATE(B100,""id"",""en"")"),"['Bang', 'ask', 'distance', 'meter', 'cable', 'LAN', 'Fiber', 'Optic', ""]")</f>
        <v>['Bang', 'ask', 'distance', 'meter', 'cable', 'LAN', 'Fiber', 'Optic', "]</v>
      </c>
    </row>
    <row r="101" ht="15.75" customHeight="1">
      <c r="A101" s="1">
        <v>211.0</v>
      </c>
      <c r="B101" s="3" t="s">
        <v>100</v>
      </c>
      <c r="C101" s="3" t="str">
        <f>IFERROR(__xludf.DUMMYFUNCTION("GOOGLETRANSLATE(B101,""id"",""en"")"),"['Nanyany', 'Bang', 'Different', 'Package', 'Internet', 'Phone', 'Digital', 'Channel', 'Package', 'Digital', 'Channel', 'Please', ' Bang ']")</f>
        <v>['Nanyany', 'Bang', 'Different', 'Package', 'Internet', 'Phone', 'Digital', 'Channel', 'Package', 'Digital', 'Channel', 'Please', ' Bang ']</v>
      </c>
    </row>
    <row r="102" ht="15.75" customHeight="1">
      <c r="A102" s="1">
        <v>212.0</v>
      </c>
      <c r="B102" s="3" t="s">
        <v>101</v>
      </c>
      <c r="C102" s="3" t="str">
        <f>IFERROR(__xludf.DUMMYFUNCTION("GOOGLETRANSLATE(B102,""id"",""en"")"),"['bang', 'replace', 'package', 'already', 'goes',' select ',' package ',' kusor ',' already ',' position ',' pairs', 'pairs',' technician']")</f>
        <v>['bang', 'replace', 'package', 'already', 'goes',' select ',' package ',' kusor ',' already ',' position ',' pairs', 'pairs',' technician']</v>
      </c>
    </row>
    <row r="103" ht="15.75" customHeight="1">
      <c r="A103" s="1">
        <v>213.0</v>
      </c>
      <c r="B103" s="3" t="s">
        <v>102</v>
      </c>
      <c r="C103" s="3" t="str">
        <f>IFERROR(__xludf.DUMMYFUNCTION("GOOGLETRANSLATE(B103,""id"",""en"")"),"['Pairs', 'parallel', 'home', 'how', '']")</f>
        <v>['Pairs', 'parallel', 'home', 'how', '']</v>
      </c>
    </row>
    <row r="104" ht="15.75" customHeight="1">
      <c r="A104" s="1">
        <v>214.0</v>
      </c>
      <c r="B104" s="3" t="s">
        <v>103</v>
      </c>
      <c r="C104" s="3" t="str">
        <f>IFERROR(__xludf.DUMMYFUNCTION("GOOGLETRANSLATE(B104,""id"",""en"")"),"['Bang', 'ask', 'Costs',' Tide ',' RB ',' Costs', 'Add', 'VAT', 'Direct', 'Pay', 'month', 'Rb', ' thank you']")</f>
        <v>['Bang', 'ask', 'Costs',' Tide ',' RB ',' Costs', 'Add', 'VAT', 'Direct', 'Pay', 'month', 'Rb', ' thank you']</v>
      </c>
    </row>
    <row r="105" ht="15.75" customHeight="1">
      <c r="A105" s="1">
        <v>215.0</v>
      </c>
      <c r="B105" s="3" t="s">
        <v>104</v>
      </c>
      <c r="C105" s="3" t="str">
        <f>IFERROR(__xludf.DUMMYFUNCTION("GOOGLETRANSLATE(B105,""id"",""en"")"),"['Bang', 'Masang', 'Pay', 'Price', 'Package', 'Costs', 'Pairs', 'Pay', 'Money', 'Jamin', 'Rb', ""]")</f>
        <v>['Bang', 'Masang', 'Pay', 'Price', 'Package', 'Costs', 'Pairs', 'Pay', 'Money', 'Jamin', 'Rb', "]</v>
      </c>
    </row>
    <row r="106" ht="15.75" customHeight="1">
      <c r="A106" s="1">
        <v>216.0</v>
      </c>
      <c r="B106" s="3" t="s">
        <v>105</v>
      </c>
      <c r="C106" s="3" t="str">
        <f>IFERROR(__xludf.DUMMYFUNCTION("GOOGLETRANSLATE(B106,""id"",""en"")"),"['bang', 'verification', 'telephone', 'indihome', 'brpa', ""]")</f>
        <v>['bang', 'verification', 'telephone', 'indihome', 'brpa', "]</v>
      </c>
    </row>
    <row r="107" ht="15.75" customHeight="1">
      <c r="A107" s="1">
        <v>243.0</v>
      </c>
      <c r="B107" s="3" t="s">
        <v>106</v>
      </c>
      <c r="C107" s="3" t="str">
        <f>IFERROR(__xludf.DUMMYFUNCTION("GOOGLETRANSLATE(B107,""id"",""en"")"),"['bang', 'ask', 'already', 'list', 'bln', 'kog', 'blom', 'pairs',' indihom ',' bang ',' list ',' person ',' BKN ',' Online ',' Katux ',' already ',' ACC ',' Blom ',' Technician ',' GMN ',' Solution ',' Bang ',' Please ',' Solution ',' Bang ' ]")</f>
        <v>['bang', 'ask', 'already', 'list', 'bln', 'kog', 'blom', 'pairs',' indihom ',' bang ',' list ',' person ',' BKN ',' Online ',' Katux ',' already ',' ACC ',' Blom ',' Technician ',' GMN ',' Solution ',' Bang ',' Please ',' Solution ',' Bang ' ]</v>
      </c>
    </row>
    <row r="108" ht="15.75" customHeight="1">
      <c r="A108" s="1">
        <v>245.0</v>
      </c>
      <c r="B108" s="3" t="s">
        <v>107</v>
      </c>
      <c r="C108" s="3" t="str">
        <f>IFERROR(__xludf.DUMMYFUNCTION("GOOGLETRANSLATE(B108,""id"",""en"")"),"['bang', 'technician', 'bru', 'pairs']")</f>
        <v>['bang', 'technician', 'bru', 'pairs']</v>
      </c>
    </row>
    <row r="109" ht="15.75" customHeight="1">
      <c r="A109" s="1">
        <v>246.0</v>
      </c>
      <c r="B109" s="3" t="s">
        <v>108</v>
      </c>
      <c r="C109" s="3" t="str">
        <f>IFERROR(__xludf.DUMMYFUNCTION("GOOGLETRANSLATE(B109,""id"",""en"")"),"['Bang', 'Knp', 'Masang', 'wifi', 'area', 'rajapolah', 'difficult', 'list', 'active', 'Alas', 'NetworkPoh']")</f>
        <v>['Bang', 'Knp', 'Masang', 'wifi', 'area', 'rajapolah', 'difficult', 'list', 'active', 'Alas', 'NetworkPoh']</v>
      </c>
    </row>
    <row r="110" ht="15.75" customHeight="1">
      <c r="A110" s="1">
        <v>247.0</v>
      </c>
      <c r="B110" s="3" t="s">
        <v>109</v>
      </c>
      <c r="C110" s="3" t="str">
        <f>IFERROR(__xludf.DUMMYFUNCTION("GOOGLETRANSLATE(B110,""id"",""en"")"),"['bang', 'help', 'rantau', 'address',' boarding ',' address', 'KTP', 'Different', 'confused', 'fill', 'data', 'personal', ' Help ',' bang ',' ']")</f>
        <v>['bang', 'help', 'rantau', 'address',' boarding ',' address', 'KTP', 'Different', 'confused', 'fill', 'data', 'personal', ' Help ',' bang ',' ']</v>
      </c>
    </row>
    <row r="111" ht="15.75" customHeight="1">
      <c r="A111" s="1">
        <v>248.0</v>
      </c>
      <c r="B111" s="3" t="s">
        <v>110</v>
      </c>
      <c r="C111" s="3" t="str">
        <f>IFERROR(__xludf.DUMMYFUNCTION("GOOGLETRANSLATE(B111,""id"",""en"")"),"['bang', 'list', 'indihome', 'lwt', 'application', 'letter', 'contract', 'city', 'different', 'city', 'entry', 'contents' Data ',' ']")</f>
        <v>['bang', 'list', 'indihome', 'lwt', 'application', 'letter', 'contract', 'city', 'different', 'city', 'entry', 'contents' Data ',' ']</v>
      </c>
    </row>
    <row r="112" ht="15.75" customHeight="1">
      <c r="A112" s="1">
        <v>249.0</v>
      </c>
      <c r="B112" s="3" t="s">
        <v>111</v>
      </c>
      <c r="C112" s="3" t="str">
        <f>IFERROR(__xludf.DUMMYFUNCTION("GOOGLETRANSLATE(B112,""id"",""en"")"),"['bang', 'money', 'guarantee', 'times', 'purpose', ""]")</f>
        <v>['bang', 'money', 'guarantee', 'times', 'purpose', "]</v>
      </c>
    </row>
    <row r="113" ht="15.75" customHeight="1">
      <c r="A113" s="1">
        <v>250.0</v>
      </c>
      <c r="B113" s="3" t="s">
        <v>112</v>
      </c>
      <c r="C113" s="3" t="str">
        <f>IFERROR(__xludf.DUMMYFUNCTION("GOOGLETRANSLATE(B113,""id"",""en"")"),"['bang', 'deposits',' enter ',' how ',' Misao ',' Select ',' Package ',' RB ',' Costs', 'Install', 'Add', 'Rb', ' ']")</f>
        <v>['bang', 'deposits',' enter ',' how ',' Misao ',' Select ',' Package ',' RB ',' Costs', 'Install', 'Add', 'Rb', ' ']</v>
      </c>
    </row>
    <row r="114" ht="15.75" customHeight="1">
      <c r="A114" s="1">
        <v>251.0</v>
      </c>
      <c r="B114" s="3" t="s">
        <v>113</v>
      </c>
      <c r="C114" s="3" t="str">
        <f>IFERROR(__xludf.DUMMYFUNCTION("GOOGLETRANSLATE(B114,""id"",""en"")"),"['Assalamualaikum', 'MASANG', 'INDIHOME', 'INDIHOME', '']")</f>
        <v>['Assalamualaikum', 'MASANG', 'INDIHOME', 'INDIHOME', '']</v>
      </c>
    </row>
    <row r="115" ht="15.75" customHeight="1">
      <c r="A115" s="1">
        <v>252.0</v>
      </c>
      <c r="B115" s="3" t="s">
        <v>114</v>
      </c>
      <c r="C115" s="3" t="str">
        <f>IFERROR(__xludf.DUMMYFUNCTION("GOOGLETRANSLATE(B115,""id"",""en"")"),"['Location', 'net', 'BLM', 'Covered', 'How', 'Solution', 'Mas', ""]")</f>
        <v>['Location', 'net', 'BLM', 'Covered', 'How', 'Solution', 'Mas', "]</v>
      </c>
    </row>
    <row r="116" ht="15.75" customHeight="1">
      <c r="A116" s="1">
        <v>253.0</v>
      </c>
      <c r="B116" s="3" t="s">
        <v>115</v>
      </c>
      <c r="C116" s="3" t="str">
        <f>IFERROR(__xludf.DUMMYFUNCTION("GOOGLETRANSLATE(B116,""id"",""en"")"),"['bang', 'masang', 'installed', 'net', 'ngevote', 'no', 'Ter', 'Install', 'right', 'pairs', 'no', ""]")</f>
        <v>['bang', 'masang', 'installed', 'net', 'ngevote', 'no', 'Ter', 'Install', 'right', 'pairs', 'no', "]</v>
      </c>
    </row>
    <row r="117" ht="15.75" customHeight="1">
      <c r="A117" s="1">
        <v>254.0</v>
      </c>
      <c r="B117" s="3" t="s">
        <v>116</v>
      </c>
      <c r="C117" s="3" t="str">
        <f>IFERROR(__xludf.DUMMYFUNCTION("GOOGLETRANSLATE(B117,""id"",""en"")"),"['bang', 'udh', 'masang', 'masang', 'got', 'fees', 'pairs', '']")</f>
        <v>['bang', 'udh', 'masang', 'masang', 'got', 'fees', 'pairs', '']</v>
      </c>
    </row>
    <row r="118" ht="15.75" customHeight="1">
      <c r="A118" s="1">
        <v>255.0</v>
      </c>
      <c r="B118" s="3" t="s">
        <v>117</v>
      </c>
      <c r="C118" s="3" t="str">
        <f>IFERROR(__xludf.DUMMYFUNCTION("GOOGLETRANSLATE(B118,""id"",""en"")"),"['bang', 'permission', 'ask', 'bang', 'package', 'brother', 'package', 'telephone', 'package', 'telephone', 'home', 'that's',' bang ',' fees', 'internet', 'telephone', 'different', 'bang', 'tetep', 'month', ""]")</f>
        <v>['bang', 'permission', 'ask', 'bang', 'package', 'brother', 'package', 'telephone', 'package', 'telephone', 'home', 'that's',' bang ',' fees', 'internet', 'telephone', 'different', 'bang', 'tetep', 'month', "]</v>
      </c>
    </row>
    <row r="119" ht="15.75" customHeight="1">
      <c r="A119" s="1">
        <v>256.0</v>
      </c>
      <c r="B119" s="3" t="s">
        <v>118</v>
      </c>
      <c r="C119" s="3" t="str">
        <f>IFERROR(__xludf.DUMMYFUNCTION("GOOGLETRANSLATE(B119,""id"",""en"")"),"['', 'stuck', 'pairs', 'cable', 'brp', 'meter', '']")</f>
        <v>['', 'stuck', 'pairs', 'cable', 'brp', 'meter', '']</v>
      </c>
    </row>
    <row r="120" ht="15.75" customHeight="1">
      <c r="A120" s="1">
        <v>257.0</v>
      </c>
      <c r="B120" s="3" t="s">
        <v>119</v>
      </c>
      <c r="C120" s="3" t="str">
        <f>IFERROR(__xludf.DUMMYFUNCTION("GOOGLETRANSLATE(B120,""id"",""en"")"),"['mksudny', 'gyma', 'bang', 'detailed', 'bang', 'pairs',' internet ',' then ',' stay ',' pay ',' subscribe ',' that's', ' Then ',' Ngahan ',' device ',' router ',' jdi ',' belongs', '']")</f>
        <v>['mksudny', 'gyma', 'bang', 'detailed', 'bang', 'pairs',' internet ',' then ',' stay ',' pay ',' subscribe ',' that's', ' Then ',' Ngahan ',' device ',' router ',' jdi ',' belongs', '']</v>
      </c>
    </row>
    <row r="121" ht="15.75" customHeight="1">
      <c r="A121" s="1">
        <v>258.0</v>
      </c>
      <c r="B121" s="3" t="s">
        <v>120</v>
      </c>
      <c r="C121" s="3" t="str">
        <f>IFERROR(__xludf.DUMMYFUNCTION("GOOGLETRANSLATE(B121,""id"",""en"")"),"['bang', 'ane', 'just', 'masang', 'indihome', 'signal', 'kek', 'stable', 'person', 'wait', 'clock', 'stable', ' right', '']")</f>
        <v>['bang', 'ane', 'just', 'masang', 'indihome', 'signal', 'kek', 'stable', 'person', 'wait', 'clock', 'stable', ' right', '']</v>
      </c>
    </row>
    <row r="122" ht="15.75" customHeight="1">
      <c r="A122" s="1">
        <v>259.0</v>
      </c>
      <c r="B122" s="3" t="s">
        <v>121</v>
      </c>
      <c r="C122" s="3" t="str">
        <f>IFERROR(__xludf.DUMMYFUNCTION("GOOGLETRANSLATE(B122,""id"",""en"")"),"['bang', 'cable', 'wifi']")</f>
        <v>['bang', 'cable', 'wifi']</v>
      </c>
    </row>
    <row r="123" ht="15.75" customHeight="1">
      <c r="A123" s="1">
        <v>260.0</v>
      </c>
      <c r="B123" s="3" t="s">
        <v>122</v>
      </c>
      <c r="C123" s="3" t="str">
        <f>IFERROR(__xludf.DUMMYFUNCTION("GOOGLETRANSLATE(B123,""id"",""en"")"),"['Mas', 'already', 'That's', 'right', 'MASANG', 'Nambah', 'cable', 'Not bad', 'Cancel', 'Terimaksih']")</f>
        <v>['Mas', 'already', 'That's', 'right', 'MASANG', 'Nambah', 'cable', 'Not bad', 'Cancel', 'Terimaksih']</v>
      </c>
    </row>
    <row r="124" ht="15.75" customHeight="1">
      <c r="A124" s="1">
        <v>261.0</v>
      </c>
      <c r="B124" s="3" t="s">
        <v>123</v>
      </c>
      <c r="C124" s="3" t="str">
        <f>IFERROR(__xludf.DUMMYFUNCTION("GOOGLETRANSLATE(B124,""id"",""en"")"),"['Mimggu', 'gin', 'technician', 'dtg', 'pairs', 'kah', '']")</f>
        <v>['Mimggu', 'gin', 'technician', 'dtg', 'pairs', 'kah', '']</v>
      </c>
    </row>
    <row r="125" ht="15.75" customHeight="1">
      <c r="A125" s="1">
        <v>262.0</v>
      </c>
      <c r="B125" s="3" t="s">
        <v>124</v>
      </c>
      <c r="C125" s="3" t="str">
        <f>IFERROR(__xludf.DUMMYFUNCTION("GOOGLETRANSLATE(B125,""id"",""en"")"),"['bang', 'skrg', 'fees', 'install', '']")</f>
        <v>['bang', 'skrg', 'fees', 'install', '']</v>
      </c>
    </row>
    <row r="126" ht="15.75" customHeight="1">
      <c r="A126" s="1">
        <v>263.0</v>
      </c>
      <c r="B126" s="3" t="s">
        <v>125</v>
      </c>
      <c r="C126" s="3" t="str">
        <f>IFERROR(__xludf.DUMMYFUNCTION("GOOGLETRANSLATE(B126,""id"",""en"")"),"['bang', 'use', 'wifi', 'internet', 'boundary', 'price', 'pay', 'month']")</f>
        <v>['bang', 'use', 'wifi', 'internet', 'boundary', 'price', 'pay', 'month']</v>
      </c>
    </row>
    <row r="127" ht="15.75" customHeight="1">
      <c r="A127" s="1">
        <v>264.0</v>
      </c>
      <c r="B127" s="3" t="s">
        <v>126</v>
      </c>
      <c r="C127" s="3" t="str">
        <f>IFERROR(__xludf.DUMMYFUNCTION("GOOGLETRANSLATE(B127,""id"",""en"")"),"['Out', 'Registration', 'Direct', 'Login', '']")</f>
        <v>['Out', 'Registration', 'Direct', 'Login', '']</v>
      </c>
    </row>
    <row r="128" ht="15.75" customHeight="1">
      <c r="A128" s="1">
        <v>265.0</v>
      </c>
      <c r="B128" s="3" t="s">
        <v>127</v>
      </c>
      <c r="C128" s="3" t="str">
        <f>IFERROR(__xludf.DUMMYFUNCTION("GOOGLETRANSLATE(B128,""id"",""en"")"),"['', 'ask', 'package', 'subscribe', 'digital', 'local', 'Indonesia', 'broadcast', 'direct', 'air', 'trs',' league ',' Indonesia ',' Dibinindosiar ',' ']")</f>
        <v>['', 'ask', 'package', 'subscribe', 'digital', 'local', 'Indonesia', 'broadcast', 'direct', 'air', 'trs',' league ',' Indonesia ',' Dibinindosiar ',' ']</v>
      </c>
    </row>
    <row r="129" ht="15.75" customHeight="1">
      <c r="A129" s="1">
        <v>266.0</v>
      </c>
      <c r="B129" s="3" t="s">
        <v>128</v>
      </c>
      <c r="C129" s="3" t="str">
        <f>IFERROR(__xludf.DUMMYFUNCTION("GOOGLETRANSLATE(B129,""id"",""en"")"),"['Price', 'Package', 'Flat', 'Kah', 'Bang', '']")</f>
        <v>['Price', 'Package', 'Flat', 'Kah', 'Bang', '']</v>
      </c>
    </row>
    <row r="130" ht="15.75" customHeight="1">
      <c r="A130" s="1">
        <v>267.0</v>
      </c>
      <c r="B130" s="3" t="s">
        <v>129</v>
      </c>
      <c r="C130" s="3" t="str">
        <f>IFERROR(__xludf.DUMMYFUNCTION("GOOGLETRANSLATE(B130,""id"",""en"")"),"['Hala', 'Hoak', 'Indihome', 'Golir', 'Register', 'Jaringn', 'Full', 'Nambah', 'Cable', 'Meter', 'Fall', 'Expensive', ' PDHL ',' Sure ',' distance ',' mtr ',' sense ',' technicians', 'salary', 'brp', 'technicians',' money ',' just ']")</f>
        <v>['Hala', 'Hoak', 'Indihome', 'Golir', 'Register', 'Jaringn', 'Full', 'Nambah', 'Cable', 'Meter', 'Fall', 'Expensive', ' PDHL ',' Sure ',' distance ',' mtr ',' sense ',' technicians', 'salary', 'brp', 'technicians',' money ',' just ']</v>
      </c>
    </row>
    <row r="131" ht="15.75" customHeight="1">
      <c r="A131" s="1">
        <v>268.0</v>
      </c>
      <c r="B131" s="3" t="s">
        <v>130</v>
      </c>
      <c r="C131" s="3" t="str">
        <f>IFERROR(__xludf.DUMMYFUNCTION("GOOGLETRANSLATE(B131,""id"",""en"")"),"['times', 'Masang', 'Costs', 'Bang', 'Costs', 'Install', ""]")</f>
        <v>['times', 'Masang', 'Costs', 'Bang', 'Costs', 'Install', "]</v>
      </c>
    </row>
    <row r="132" ht="15.75" customHeight="1">
      <c r="A132" s="1">
        <v>269.0</v>
      </c>
      <c r="B132" s="3" t="s">
        <v>131</v>
      </c>
      <c r="C132" s="3" t="str">
        <f>IFERROR(__xludf.DUMMYFUNCTION("GOOGLETRANSLATE(B132,""id"",""en"")"),"['INFRASTROCTURE', 'INDIHOME', 'self', 'Region', 'said', 'sub-district', 'ken', 'pairs']")</f>
        <v>['INFRASTROCTURE', 'INDIHOME', 'self', 'Region', 'said', 'sub-district', 'ken', 'pairs']</v>
      </c>
    </row>
    <row r="133" ht="15.75" customHeight="1">
      <c r="A133" s="1">
        <v>270.0</v>
      </c>
      <c r="B133" s="3" t="s">
        <v>132</v>
      </c>
      <c r="C133" s="3" t="str">
        <f>IFERROR(__xludf.DUMMYFUNCTION("GOOGLETRANSLATE(B133,""id"",""en"")"),"['home', 'google', 'maps', 'number', 'home', 'how', '']")</f>
        <v>['home', 'google', 'maps', 'number', 'home', 'how', '']</v>
      </c>
    </row>
    <row r="134" ht="15.75" customHeight="1">
      <c r="A134" s="1">
        <v>271.0</v>
      </c>
      <c r="B134" s="3" t="s">
        <v>133</v>
      </c>
      <c r="C134" s="3" t="str">
        <f>IFERROR(__xludf.DUMMYFUNCTION("GOOGLETRANSLATE(B134,""id"",""en"")"),"['', 'get', 'brapa', 'deposit', 'etc.']")</f>
        <v>['', 'get', 'brapa', 'deposit', 'etc.']</v>
      </c>
    </row>
    <row r="135" ht="15.75" customHeight="1">
      <c r="A135" s="1">
        <v>272.0</v>
      </c>
      <c r="B135" s="3" t="s">
        <v>134</v>
      </c>
      <c r="C135" s="3" t="str">
        <f>IFERROR(__xludf.DUMMYFUNCTION("GOOGLETRANSLATE(B135,""id"",""en"")"),"['Bang', 'UDH', 'Clean', 'Ama', 'Item', 'Ntar', 'Pay', 'Bang', ""]")</f>
        <v>['Bang', 'UDH', 'Clean', 'Ama', 'Item', 'Ntar', 'Pay', 'Bang', "]</v>
      </c>
    </row>
    <row r="136" ht="15.75" customHeight="1">
      <c r="A136" s="1">
        <v>273.0</v>
      </c>
      <c r="B136" s="3" t="s">
        <v>135</v>
      </c>
      <c r="C136" s="3" t="str">
        <f>IFERROR(__xludf.DUMMYFUNCTION("GOOGLETRANSLATE(B136,""id"",""en"")"),"['bang', 'fees', 'pairs', 'Mbps', 'brp', ""]")</f>
        <v>['bang', 'fees', 'pairs', 'Mbps', 'brp', "]</v>
      </c>
    </row>
    <row r="137" ht="15.75" customHeight="1">
      <c r="A137" s="1">
        <v>274.0</v>
      </c>
      <c r="B137" s="3" t="s">
        <v>136</v>
      </c>
      <c r="C137" s="3" t="str">
        <f>IFERROR(__xludf.DUMMYFUNCTION("GOOGLETRANSLATE(B137,""id"",""en"")"),"['Package', 'ready', 'bang', 'check', 'application', 'technician', 'indihome', 'already', 'no', 'bang']")</f>
        <v>['Package', 'ready', 'bang', 'check', 'application', 'technician', 'indihome', 'already', 'no', 'bang']</v>
      </c>
    </row>
    <row r="138" ht="15.75" customHeight="1">
      <c r="A138" s="1">
        <v>275.0</v>
      </c>
      <c r="B138" s="3" t="s">
        <v>137</v>
      </c>
      <c r="C138" s="3" t="str">
        <f>IFERROR(__xludf.DUMMYFUNCTION("GOOGLETRANSLATE(B138,""id"",""en"")"),"['bang', 'home', 'ama', 'net', 'yng', 'cover', 'near', 'meter', 'masang', 'bang', ""]")</f>
        <v>['bang', 'home', 'ama', 'net', 'yng', 'cover', 'near', 'meter', 'masang', 'bang', "]</v>
      </c>
    </row>
    <row r="139" ht="15.75" customHeight="1">
      <c r="A139" s="1">
        <v>280.0</v>
      </c>
      <c r="B139" s="3" t="s">
        <v>138</v>
      </c>
      <c r="C139" s="3" t="str">
        <f>IFERROR(__xludf.DUMMYFUNCTION("GOOGLETRANSLATE(B139,""id"",""en"")"),"['bang', 'cents',' cancel ',' krna ',' slah ',' fill out ',' identity ',' skrng ',' right ',' cents', 'right', 'check', ' available ',' service ',' location ',' presentation ']")</f>
        <v>['bang', 'cents',' cancel ',' krna ',' slah ',' fill out ',' identity ',' skrng ',' right ',' cents', 'right', 'check', ' available ',' service ',' location ',' presentation ']</v>
      </c>
    </row>
    <row r="140" ht="15.75" customHeight="1">
      <c r="A140" s="1">
        <v>281.0</v>
      </c>
      <c r="B140" s="3" t="s">
        <v>139</v>
      </c>
      <c r="C140" s="3" t="str">
        <f>IFERROR(__xludf.DUMMYFUNCTION("GOOGLETRANSLATE(B140,""id"",""en"")"),"['Thanks', 'Wait', 'Wait', 'Come', 'House', 'Jakarta']")</f>
        <v>['Thanks', 'Wait', 'Wait', 'Come', 'House', 'Jakarta']</v>
      </c>
    </row>
    <row r="141" ht="15.75" customHeight="1">
      <c r="A141" s="1">
        <v>282.0</v>
      </c>
      <c r="B141" s="3" t="s">
        <v>140</v>
      </c>
      <c r="C141" s="3" t="str">
        <f>IFERROR(__xludf.DUMMYFUNCTION("GOOGLETRANSLATE(B141,""id"",""en"")"),"['Available', 'how', 'bang', ""]")</f>
        <v>['Available', 'how', 'bang', "]</v>
      </c>
    </row>
    <row r="142" ht="15.75" customHeight="1">
      <c r="A142" s="1">
        <v>283.0</v>
      </c>
      <c r="B142" s="3" t="s">
        <v>141</v>
      </c>
      <c r="C142" s="3" t="str">
        <f>IFERROR(__xludf.DUMMYFUNCTION("GOOGLETRANSLATE(B142,""id"",""en"")"),"['Code', 'OTP', 'Wrong', 'already', ""]")</f>
        <v>['Code', 'OTP', 'Wrong', 'already', "]</v>
      </c>
    </row>
    <row r="143" ht="15.75" customHeight="1">
      <c r="A143" s="1">
        <v>286.0</v>
      </c>
      <c r="B143" s="3" t="s">
        <v>142</v>
      </c>
      <c r="C143" s="3" t="str">
        <f>IFERROR(__xludf.DUMMYFUNCTION("GOOGLETRANSLATE(B143,""id"",""en"")"),"['Unplug', 'Indihome', 'Subscribe', 'Indihome', 'THN', 'Change', 'Gmedia']")</f>
        <v>['Unplug', 'Indihome', 'Subscribe', 'Indihome', 'THN', 'Change', 'Gmedia']</v>
      </c>
    </row>
    <row r="144" ht="15.75" customHeight="1">
      <c r="A144" s="1">
        <v>287.0</v>
      </c>
      <c r="B144" s="3" t="s">
        <v>143</v>
      </c>
      <c r="C144" s="3" t="str">
        <f>IFERROR(__xludf.DUMMYFUNCTION("GOOGLETRANSLATE(B144,""id"",""en"")"),"['bang', 'masang', 'pay', ""]")</f>
        <v>['bang', 'masang', 'pay', "]</v>
      </c>
    </row>
    <row r="145" ht="15.75" customHeight="1">
      <c r="A145" s="1">
        <v>288.0</v>
      </c>
      <c r="B145" s="3" t="s">
        <v>144</v>
      </c>
      <c r="C145" s="3" t="str">
        <f>IFERROR(__xludf.DUMMYFUNCTION("GOOGLETRANSLATE(B145,""id"",""en"")"),"['', 'Register', 'WiFi', 'Indihome', 'Sales',' BUAR ',' Registration ',' Application ',' Telfon ',' Telefon ',' Forgotten ',' Lift ',' Bang ',' Kah ',' wifi ',' no ',' pairs', 'kah', 'telephone', 'no', 'lift', 'bang']")</f>
        <v>['', 'Register', 'WiFi', 'Indihome', 'Sales',' BUAR ',' Registration ',' Application ',' Telfon ',' Telefon ',' Forgotten ',' Lift ',' Bang ',' Kah ',' wifi ',' no ',' pairs', 'kah', 'telephone', 'no', 'lift', 'bang']</v>
      </c>
    </row>
    <row r="146" ht="15.75" customHeight="1">
      <c r="A146" s="1">
        <v>289.0</v>
      </c>
      <c r="B146" s="3" t="s">
        <v>145</v>
      </c>
      <c r="C146" s="3" t="str">
        <f>IFERROR(__xludf.DUMMYFUNCTION("GOOGLETRANSLATE(B146,""id"",""en"")"),"['Cost', 'month', 'bang', '']")</f>
        <v>['Cost', 'month', 'bang', '']</v>
      </c>
    </row>
    <row r="147" ht="15.75" customHeight="1">
      <c r="A147" s="1">
        <v>290.0</v>
      </c>
      <c r="B147" s="3" t="s">
        <v>146</v>
      </c>
      <c r="C147" s="3" t="str">
        <f>IFERROR(__xludf.DUMMYFUNCTION("GOOGLETRANSLATE(B147,""id"",""en"")"),"['', 'Direct', 'Pay', ""]")</f>
        <v>['', 'Direct', 'Pay', "]</v>
      </c>
    </row>
    <row r="148" ht="15.75" customHeight="1">
      <c r="A148" s="1">
        <v>291.0</v>
      </c>
      <c r="B148" s="3" t="s">
        <v>147</v>
      </c>
      <c r="C148" s="3" t="str">
        <f>IFERROR(__xludf.DUMMYFUNCTION("GOOGLETRANSLATE(B148,""id"",""en"")"),"['UDH', 'Message', 'APK', 'RbU', 'Pay', 'How', '']")</f>
        <v>['UDH', 'Message', 'APK', 'RbU', 'Pay', 'How', '']</v>
      </c>
    </row>
    <row r="149" ht="15.75" customHeight="1">
      <c r="A149" s="1">
        <v>292.0</v>
      </c>
      <c r="B149" s="3" t="s">
        <v>148</v>
      </c>
      <c r="C149" s="3" t="str">
        <f>IFERROR(__xludf.DUMMYFUNCTION("GOOGLETRANSLATE(B149,""id"",""en"")"),"['Tide', 'doubt', 'because', 'AGA', 'Road', 'Raya']")</f>
        <v>['Tide', 'doubt', 'because', 'AGA', 'Road', 'Raya']</v>
      </c>
    </row>
    <row r="150" ht="15.75" customHeight="1">
      <c r="A150" s="1">
        <v>293.0</v>
      </c>
      <c r="B150" s="3" t="s">
        <v>149</v>
      </c>
      <c r="C150" s="3" t="str">
        <f>IFERROR(__xludf.DUMMYFUNCTION("GOOGLETRANSLATE(B150,""id"",""en"")"),"['', 'Sya', 'DFTAR', 'Location', 'Sya', 'net', 'Hindihome', 'GMNA', ""]")</f>
        <v>['', 'Sya', 'DFTAR', 'Location', 'Sya', 'net', 'Hindihome', 'GMNA', "]</v>
      </c>
    </row>
    <row r="151" ht="15.75" customHeight="1">
      <c r="A151" s="1">
        <v>294.0</v>
      </c>
      <c r="B151" s="3" t="s">
        <v>150</v>
      </c>
      <c r="C151" s="3" t="str">
        <f>IFERROR(__xludf.DUMMYFUNCTION("GOOGLETRANSLATE(B151,""id"",""en"")"),"['suggestion', 'cave', 'indihome', 'ngekame', 'emotion', 'doang']")</f>
        <v>['suggestion', 'cave', 'indihome', 'ngekame', 'emotion', 'doang']</v>
      </c>
    </row>
    <row r="152" ht="15.75" customHeight="1">
      <c r="A152" s="1">
        <v>295.0</v>
      </c>
      <c r="B152" s="3" t="s">
        <v>151</v>
      </c>
      <c r="C152" s="3" t="str">
        <f>IFERROR(__xludf.DUMMYFUNCTION("GOOGLETRANSLATE(B152,""id"",""en"")"),"['Tide', 'wifi', 'parallel', 'pay', 'month', 'rb']")</f>
        <v>['Tide', 'wifi', 'parallel', 'pay', 'month', 'rb']</v>
      </c>
    </row>
    <row r="153" ht="15.75" customHeight="1">
      <c r="A153" s="1">
        <v>298.0</v>
      </c>
      <c r="B153" s="3" t="s">
        <v>152</v>
      </c>
      <c r="C153" s="3" t="str">
        <f>IFERROR(__xludf.DUMMYFUNCTION("GOOGLETRANSLATE(B153,""id"",""en"")"),"['', 'BLM', 'enter', 'wifi', '']")</f>
        <v>['', 'BLM', 'enter', 'wifi', '']</v>
      </c>
    </row>
    <row r="154" ht="15.75" customHeight="1">
      <c r="A154" s="1">
        <v>299.0</v>
      </c>
      <c r="B154" s="3" t="s">
        <v>153</v>
      </c>
      <c r="C154" s="3" t="str">
        <f>IFERROR(__xludf.DUMMYFUNCTION("GOOGLETRANSLATE(B154,""id"",""en"")"),"['mutus', 'Indihome', 'Deda', 'JTA', 'Kemahaln']")</f>
        <v>['mutus', 'Indihome', 'Deda', 'JTA', 'Kemahaln']</v>
      </c>
    </row>
    <row r="155" ht="15.75" customHeight="1">
      <c r="A155" s="1">
        <v>300.0</v>
      </c>
      <c r="B155" s="3" t="s">
        <v>154</v>
      </c>
      <c r="C155" s="3" t="str">
        <f>IFERROR(__xludf.DUMMYFUNCTION("GOOGLETRANSLATE(B155,""id"",""en"")"),"['bomb', 'masang', 'masang', 'regret', 'masang', 'disappointed', 'net', 'front', 'paid', 'stopped', 'fine', 'million' Taik ',' Tipu ',' Mending ',' Come ',' Package ',' Dimna ',' Package ']")</f>
        <v>['bomb', 'masang', 'masang', 'regret', 'masang', 'disappointed', 'net', 'front', 'paid', 'stopped', 'fine', 'million' Taik ',' Tipu ',' Mending ',' Come ',' Package ',' Dimna ',' Package ']</v>
      </c>
    </row>
    <row r="156" ht="15.75" customHeight="1">
      <c r="A156" s="1">
        <v>301.0</v>
      </c>
      <c r="B156" s="3" t="s">
        <v>155</v>
      </c>
      <c r="C156" s="3" t="str">
        <f>IFERROR(__xludf.DUMMYFUNCTION("GOOGLETRANSLATE(B156,""id"",""en"")"),"['Prosea', 'law', 'CCTV', 'neighbor', 'until', 'page', 'ruma']")</f>
        <v>['Prosea', 'law', 'CCTV', 'neighbor', 'until', 'page', 'ruma']</v>
      </c>
    </row>
    <row r="157" ht="15.75" customHeight="1">
      <c r="A157" s="1">
        <v>304.0</v>
      </c>
      <c r="B157" s="3" t="s">
        <v>156</v>
      </c>
      <c r="C157" s="3" t="str">
        <f>IFERROR(__xludf.DUMMYFUNCTION("GOOGLETRANSLATE(B157,""id"",""en"")"),"['Price', 'Doang', 'expensive', 'ngeleg']")</f>
        <v>['Price', 'Doang', 'expensive', 'ngeleg']</v>
      </c>
    </row>
    <row r="158" ht="15.75" customHeight="1">
      <c r="A158" s="1">
        <v>305.0</v>
      </c>
      <c r="B158" s="3" t="s">
        <v>157</v>
      </c>
      <c r="C158" s="3" t="str">
        <f>IFERROR(__xludf.DUMMYFUNCTION("GOOGLETRANSLATE(B158,""id"",""en"")"),"['Live', 'Wait', 'telephone', 'fine', 'Cancel', '']")</f>
        <v>['Live', 'Wait', 'telephone', 'fine', 'Cancel', '']</v>
      </c>
    </row>
    <row r="159" ht="15.75" customHeight="1">
      <c r="A159" s="1">
        <v>306.0</v>
      </c>
      <c r="B159" s="3" t="s">
        <v>158</v>
      </c>
      <c r="C159" s="3" t="str">
        <f>IFERROR(__xludf.DUMMYFUNCTION("GOOGLETRANSLATE(B159,""id"",""en"")"),"['bang', 'already', 'list', 'online', 'telephone', 'right', 'lift', 'direct', 'dimatiin', 'sampe', 'call', 'what', ' Bang ']")</f>
        <v>['bang', 'already', 'list', 'online', 'telephone', 'right', 'lift', 'direct', 'dimatiin', 'sampe', 'call', 'what', ' Bang ']</v>
      </c>
    </row>
    <row r="160" ht="15.75" customHeight="1">
      <c r="A160" s="1">
        <v>307.0</v>
      </c>
      <c r="B160" s="3" t="s">
        <v>159</v>
      </c>
      <c r="C160" s="3" t="str">
        <f>IFERROR(__xludf.DUMMYFUNCTION("GOOGLETRANSLATE(B160,""id"",""en"")"),"['lag', 'Bangat']")</f>
        <v>['lag', 'Bangat']</v>
      </c>
    </row>
    <row r="161" ht="15.75" customHeight="1">
      <c r="A161" s="1">
        <v>308.0</v>
      </c>
      <c r="B161" s="3" t="s">
        <v>160</v>
      </c>
      <c r="C161" s="3" t="str">
        <f>IFERROR(__xludf.DUMMYFUNCTION("GOOGLETRANSLATE(B161,""id"",""en"")"),"['Indihome', 'net', 'Nge', 'lag']")</f>
        <v>['Indihome', 'net', 'Nge', 'lag']</v>
      </c>
    </row>
    <row r="162" ht="15.75" customHeight="1">
      <c r="A162" s="1">
        <v>309.0</v>
      </c>
      <c r="B162" s="3" t="s">
        <v>161</v>
      </c>
      <c r="C162" s="3" t="str">
        <f>IFERROR(__xludf.DUMMYFUNCTION("GOOGLETRANSLATE(B162,""id"",""en"")"),"['Indihome', 'Mending', 'Mola']")</f>
        <v>['Indihome', 'Mending', 'Mola']</v>
      </c>
    </row>
    <row r="163" ht="15.75" customHeight="1">
      <c r="A163" s="1">
        <v>310.0</v>
      </c>
      <c r="B163" s="3" t="s">
        <v>162</v>
      </c>
      <c r="C163" s="3" t="str">
        <f>IFERROR(__xludf.DUMMYFUNCTION("GOOGLETRANSLATE(B163,""id"",""en"")"),"['bro', 'list', 'list', 'Mbps', 'lot', 'forgiveness', 'net', 'stable', 'indigob', ""]")</f>
        <v>['bro', 'list', 'list', 'Mbps', 'lot', 'forgiveness', 'net', 'stable', 'indigob', "]</v>
      </c>
    </row>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2022-02-25T10:04:37Z</dcterms:created>
  <dc:creator>openpyxl</dc:creator>
</cp:coreProperties>
</file>