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Zac/Schy31WCYeYlXaUUyRlCN9A=="/>
    </ext>
  </extLst>
</workbook>
</file>

<file path=xl/sharedStrings.xml><?xml version="1.0" encoding="utf-8"?>
<sst xmlns="http://schemas.openxmlformats.org/spreadsheetml/2006/main" count="209" uniqueCount="209">
  <si>
    <t>Comments</t>
  </si>
  <si>
    <t>comment_english</t>
  </si>
  <si>
    <t>['perintah', 'platform', 'ajar', 'gratis', 'provider', 'indonesia', 'ketimbang', 'paket', 'internet', 'mahal', 'disalahgunakan']</t>
  </si>
  <si>
    <t>['moga', 'internet', 'cepat', 'lot', 'telkomsel', 'paket', 'murahin', 'mahal', 'coy', '']</t>
  </si>
  <si>
    <t>['udh', 'bayar', 'telat', '']</t>
  </si>
  <si>
    <t>['keluh', 'boy', 'hadap', 'rasa', 'pedih', 'hidup', 'boy', '']</t>
  </si>
  <si>
    <t>['stroomnet', 'juara', 'user', 'experience']</t>
  </si>
  <si>
    <t>['alhamdulillah', 'first', 'media', 'mbps', 'lag']</t>
  </si>
  <si>
    <t>['parah', 'indihome', 'udh', 'mahal', 'kualitas', 'bner', 'buruk', 'stb', 'tvnya', 'tambah', 'teknisi', 'ogah', 'ogah', 'bnerinnya', 'tpi', 'gilir', 'bayar', 'buru', 'telat', '']</t>
  </si>
  <si>
    <t>['pulsa', 'mahal', 'mending', 'modem', 'indihome', 'net', 'kelola', 'perintah', 'desa', '']</t>
  </si>
  <si>
    <t>['indihome', 'make', 'customer', 'suffer']</t>
  </si>
  <si>
    <t>['profider', 'handalkan', 'telkom', '']</t>
  </si>
  <si>
    <t>['', 'pantesan']</t>
  </si>
  <si>
    <t>['indihome', 'gada', 'koneksi', 'teknisi', 'gatau', 'bayar', 'mahal', 'paksa', 'nerima', 'layan', 'buruk', 'gaji', '']</t>
  </si>
  <si>
    <t>['the', 'host', 'cute', 'love', 'indonesian', 'news', 'love', 'from', 'seoul', 'korsel', '']</t>
  </si>
  <si>
    <t>['pakai', 'axis', 'smartfren', 'im', '']</t>
  </si>
  <si>
    <t>['moga', 'server', 'pekanbaru', 'cepat', 'pulih']</t>
  </si>
  <si>
    <t>['moga', 'masuk', 'indonesia']</t>
  </si>
  <si>
    <t>['indihome', 'error', 'kesel', 'sampe', 'kasi', 'customer', 'service', 'korban', 'komplain', 'mulu']</t>
  </si>
  <si>
    <t>['indihome', 'tsel', 'cepat', 'unduh', 'kbps', 'unggah', 'kbps', 'pdhal', 'pakai', 'wifi', 'dirmh', 'moblie', 'acau', 'giat', '']</t>
  </si>
  <si>
    <t>['guru', 'dosen', 'kgk', 'ngajar', 'serasa', 'damai', '']</t>
  </si>
  <si>
    <t>['indihome', 'gitu', 'bayar', 'mahal', 'jaring', 'kayak', 'sampah', '']</t>
  </si>
  <si>
    <t>['jaring', 'akses', 'internet', 'emang', 'main', 'telkom', 'dapet', 'untung']</t>
  </si>
  <si>
    <t>['telat', 'denda', 'down', 'bayar', 'kompensasi', 'konsumen', '']</t>
  </si>
  <si>
    <t>['internet', 'cable', 'kadang', 'lambat', 'sendat', 'very', 'slow', 'response', 'bagus', 'telkom', 'aku', '']</t>
  </si>
  <si>
    <t>['satelit', 'ambil', 'satelit', 'singapura', 'bayar', 'singapura', 'mending', 'milik', 'indonesia', 'maju']</t>
  </si>
  <si>
    <t>['sumpah', 'deh', 'yaaaaa', 'gegara', 'down', 'kemaren', 'telat', 'karna', 'indihome', 'alhasil', 'nyusul', 'nilai', 'potong', 'udh', 'guru', 'indihome', 'down']</t>
  </si>
  <si>
    <t>['indihome', 'down', 'internetnya', 'mati', 'hari', 'penuh', 'jaring', 'down', 'untung', 'normal', '']</t>
  </si>
  <si>
    <t>['engga', 'langgan', 'mikir', 'koruptor', 'bawah', 'atas', 'indiehome', '']</t>
  </si>
  <si>
    <t>['perintah', 'suruh', 'siswa', 'ajar', 'daring', 'gpp', 'kasih', 'pulsa']</t>
  </si>
  <si>
    <t>['sosialis', 'kapitalis', '']</t>
  </si>
  <si>
    <t>['indihome', 'milik', 'bumn', 'mahal', 'jaring', 'mending', 'pakai', 'republic', 'cbn', 'mana', 'murah', 'kagak', 'lot', '']</t>
  </si>
  <si>
    <t>['sebab', 'lot', 'krna', 'upgrade', 'coba', 'wifi', 'mahal', 'bagus', 'mas', 'lelet', 'unjuk', 'ganggu', 'nyaman', 'konsumen']</t>
  </si>
  <si>
    <t>['selamat', 'tinggal', 'indihome', 'lgi', 'wifi', 'indihome', 'bayar', 'bulan', 'mahal', 'ttapi', 'koneksi', 'sgt', 'lelet', 'internet', 'smakin', 'murah', 'paket', 'unlimited', 'tinggal', 'mmake', 'kartu', 'ccok', 'tinggal', '']</t>
  </si>
  <si>
    <t>['tolong', 'kedepany', 'sampe', 'ganggu', 'minggu', 'sidang', 'online', '']</t>
  </si>
  <si>
    <t>['kominfo', 'internet', 'cepet', '']</t>
  </si>
  <si>
    <t>['bayar', 'bulan', 'indihome', 'emosi', '']</t>
  </si>
  <si>
    <t>['sampe', 'setia', 'ngebacotin', 'indihome', '']</t>
  </si>
  <si>
    <t>['aseliiii', 'pjj', 'flores', 'indihome', 'susah', 'down', 'moga', 'baik']</t>
  </si>
  <si>
    <t>['semsetinya', 'bumn', 'contoh', 'usaha', 'mentang', 'kuasa', 'pasar', 'bumn', '']</t>
  </si>
  <si>
    <t>['terimakasih', 'test', 'mandarin', 'zoom', 'tunda', 'minggu', '']</t>
  </si>
  <si>
    <t>['internet', 'wujud', 'bentuk', 'mahal', 'kyak', 'nyetak', 'duit', 'pakek', 'angin', '']</t>
  </si>
  <si>
    <t>['bener', 'banget', 'hilang', 'butuh', 'butuh', 'uji', 'sambung', 'putus']</t>
  </si>
  <si>
    <t>['indihome', 'bagus', 'doang', 'bulan', 'internetnya', 'lelet', 'bnget', 'jengkel', '']</t>
  </si>
  <si>
    <t>['kakak', 'uji', 'universitas', 'sinyal', 'aduh', 'butuh', 'kakak', 'sekolah', 'indi', 'home', 'down', 'mohon', 'ter', 'ulang']</t>
  </si>
  <si>
    <t>['', 'indihomo', 'tiada', 'paksa', 'provider', 'republic', 'bizznet', 'masuk', 'najis', 'emang', '']</t>
  </si>
  <si>
    <t>['moga', 'dapet', 'kompensasi', 'gratis']</t>
  </si>
  <si>
    <t>['first', 'media', 'alamat', 'adem', 'ayem', 'prnh', 'knp', 'parah', 'banget', '']</t>
  </si>
  <si>
    <t>['alhamdulillah', 'udah', 'pindah', 'provider', '']</t>
  </si>
  <si>
    <t>['gpp', 'usaha', 'asing', 'pakai']</t>
  </si>
  <si>
    <t>['heran', 'bumn', 'milik', 'negara', 'salah', 'mahal', 'lot', 'pakai', 'cbn', 'ribu', 'speed', 'mbps', 'speedtest', 'via', 'komputer', 'dapet', 'speed', 'mbps', 'upload', 'download', 'indihome', 'upload', 'kayak', 'keong']</t>
  </si>
  <si>
    <t>['harga', 'paket', 'indiehome', 'konsisten', 'terap', 'harga']</t>
  </si>
  <si>
    <t>['tlkm', 'forever', '']</t>
  </si>
  <si>
    <t>['alhamdulillah', 'allah', 'pakai', 'home', 'dijatiasih', 'bekas', 'muncul', 'ribu', 'bulan', 'speed', 'mbps', 'quota', 'error', 'sampe', 'menit', 'itu', 'minggu', 'kali', 'terimakasih', '']</t>
  </si>
  <si>
    <t>['semarang', 'off', 'off', 'jam', 'moga', 'pliss', 'pliss', '']</t>
  </si>
  <si>
    <t>['udh', 'normal', '']</t>
  </si>
  <si>
    <t>['satusatu', 'bumn', 'minus', 'cuman', 'telkom', 'subsidi', 'gratis', 'sajaaaaa', '']</t>
  </si>
  <si>
    <t>['cuman', 'indihome', 'doang', 'konslet', 'indonesia', 'indihomenya']</t>
  </si>
  <si>
    <t>['moga', 'jajar', 'direktur', 'staff', 'indihome', 'ganti', 'slah', 'usaha', 'bumn', 'profesional', 'becus', '']</t>
  </si>
  <si>
    <t>['kemarin', 'bangga', 'indihome', 'gara', 'telkomsel', 'down', 'bales', '']</t>
  </si>
  <si>
    <t>['alhamdulillah', 'ngelag', 'sinyal', 'ilang', 'malas', 'malas']</t>
  </si>
  <si>
    <t>['ngakak', 'dengar', 'subsidi', 'pulsa', 'guru', 'negara', 'wkwkwkwk', 'udah', 'gaji', 'pokok', 'uang', 'pensiun', 'tunjang', 'siswa', 'butuh', '']</t>
  </si>
  <si>
    <t>['maaf', 'indihome', 'jaring', 'pulsa', 'jaring', '']</t>
  </si>
  <si>
    <t>['customer', 'mas', 'modem', 'indiehome', 'bakar']</t>
  </si>
  <si>
    <t>['habis', 'paket', 'data', 'tinggal', 'denny', 'caknan', 'beliin', '']</t>
  </si>
  <si>
    <t>['telat', 'bayar', 'indihome', 'putus', 'skrg', 'gilir', 'indihome', 'bermslah', 'konpensiasi', '']</t>
  </si>
  <si>
    <t>['lapor', 'gitu', 'deh', 'ujung', 'ujung', 'suruh', 'restart', 'modem', 'santuy', 'banget', 'hahaha', 'kesel', 'down', 'kompensasi', 'potong', 'akobat', 'down']</t>
  </si>
  <si>
    <t>['butuh', 'sembako', 'pulsaaaaaaaaaaaaaa']</t>
  </si>
  <si>
    <t>['tweet', 'menkominfo', 'jaman', 'sby', 'internet', 'cepat', 'pakai', '']</t>
  </si>
  <si>
    <t>['koneksi', 'udh', 'lumayan', 'stabil', 'akses', 'tpi', 'laptop', 'nyambung', 'konek', 'internet', '']</t>
  </si>
  <si>
    <t>['ekspektasi', '']</t>
  </si>
  <si>
    <t>['', 'mbps', 'cepat', 'download', 'kbps', '']</t>
  </si>
  <si>
    <t>['ken', 'kantor', 'nasa', 'internetnya', 'milik', 'cepat', 'gb', '']</t>
  </si>
  <si>
    <t>['smoga', 'korona', 'cepet', 'ilangabis', 'gedung', 'indihome', 'demo']</t>
  </si>
  <si>
    <t>['indihome', 'pekanbaru', 'kayak', 'udah', 'pakai', 'internetan', '']</t>
  </si>
  <si>
    <t>['masang', 'indihome', 'blm', 'pasang', 'repund', 'ign', 'kembali', 'duit', 'lbh', 'kembali', '']</t>
  </si>
  <si>
    <t>['subsidi', 'asa', 'rasa', 'bulan', 'gede', 'biaya', 'servis', 'kayak', 'sampah', 'buka', 'video', 'muter']</t>
  </si>
  <si>
    <t>['heran', 'produk', 'bumn', '']</t>
  </si>
  <si>
    <t>['indihome', 'suka', 'down', '']</t>
  </si>
  <si>
    <t>['lot', 'wifi', 'indihome', '']</t>
  </si>
  <si>
    <t>['bumn', 'upload', 'beli', 'paket', 'butuh', 'data', 'upload']</t>
  </si>
  <si>
    <t>['ken', 'henti', 'langgan', 'indihome', 'ganggu', 'terussss', 'sebal']</t>
  </si>
  <si>
    <t>['isp', 'vangsat']</t>
  </si>
  <si>
    <t>['tmpt', 'pasang', 'myrepublic', 'first', 'media', 'biznet', 'citranet', 'susah', 'telp', 'maaf', 'cma', 'nembuss', 'kotaa', 'sajah', 'heleeeh']</t>
  </si>
  <si>
    <t>['subsidi', 'pulsa', 'adek', 'gue', 'udah', 'gua', 'subsidi', 'wifi', '']</t>
  </si>
  <si>
    <t>['', 'indihome']</t>
  </si>
  <si>
    <t>['udah', 'bayar', 'mahal', 'mati', 'internetnya']</t>
  </si>
  <si>
    <t>['tagih', 'indihome', 'rb', 'rb', 'engga', '']</t>
  </si>
  <si>
    <t>['subsidi', 'pulsa', 'harga', 'kouta', 'gb', 'rb']</t>
  </si>
  <si>
    <t>['kompensasi', 'gilir', 'telat', 'bayar', 'main', 'denda']</t>
  </si>
  <si>
    <t>['salah', 'bumn', 'parah', '']</t>
  </si>
  <si>
    <t>['bosannnn', 'lapor', 'indihome', 'tagih', 'cepat', 'bettt']</t>
  </si>
  <si>
    <t>['mahal', 'ampas', 'wkwkwk', 'gue', 'ganggu', 'doank', 'tahu', 'udah', 'skala', 'nasional']</t>
  </si>
  <si>
    <t>['indihome', 'down', 'tanda', 'langgan', 'bayar', 'mahal']</t>
  </si>
  <si>
    <t>['silah', 'restart', 'modem', 'kak']</t>
  </si>
  <si>
    <t>['indihome', 'telkomsel', 'emang', 'bumn', 'milik', 'bakrie', 'group', '']</t>
  </si>
  <si>
    <t>['gantung', 'indihome', 'gitu', 'repot', '']</t>
  </si>
  <si>
    <t>['terbang', 'indonesia', 'lion', 'air', 'dunia', 'internetan', 'kitapunya', 'indihome', '']</t>
  </si>
  <si>
    <t>['indihomo', 'mahal', 'bumn', 'fup', 'ngehe', 'emang', '']</t>
  </si>
  <si>
    <t>['pakek', 'kartu', 'tri', 'full', 'sinyal', '']</t>
  </si>
  <si>
    <t>['indihome', 'selesai', 'komplenan', 'balikin', 'speed', 'mbps', 'pemsangan', 'udh', 'cuekin', 'komplain']</t>
  </si>
  <si>
    <t>['internet', 'gaguna', 'google', 'mett', 'paruh', 'muka', 'liat', 'nonton', 'video', 'lancar', 'bayangin', 'sendnya', 'kbps', 'recieve', 'kbps', 'bayang', '']</t>
  </si>
  <si>
    <t>['fup', 'indihome', 'pdhl', 'kompetitor', 'fup']</t>
  </si>
  <si>
    <t>['indihome', 'baik', 'jaring', 'mahal', 'doang']</t>
  </si>
  <si>
    <t>['bayar', 'wifi', 'mahal', 'mahal']</t>
  </si>
  <si>
    <t>['bener', 'bener', 'parah', 'banget']</t>
  </si>
  <si>
    <t>['indihome', 'terusss']</t>
  </si>
  <si>
    <t>['indigo', 'gjls']</t>
  </si>
  <si>
    <t>['sumatra', 'jam', 'sinyal', 'telkomsel', 'hilang', '']</t>
  </si>
  <si>
    <t>['telkomsel', 'pisah', 'telkom', 'wassalam', 'telkom', '']</t>
  </si>
  <si>
    <t>['ajar', 'minta', 'digital', 'jaringanya', 'down', 'sehat', '']</t>
  </si>
  <si>
    <t>['indihome', 'mahal', 'lot', 'error', 'amzink', '']</t>
  </si>
  <si>
    <t>['bal', 'fiber', 'lancar', 'jaya', 'kendala', 'murah']</t>
  </si>
  <si>
    <t>['mahal', 'lelet', 'ketulungan']</t>
  </si>
  <si>
    <t>['telkom', 'benah']</t>
  </si>
  <si>
    <t>['indihome', 'telkomsel', 'sma', 'kacau', '']</t>
  </si>
  <si>
    <t>['parah', 'indihome', 'mahal', 'doang', 'lagnya', 'super', 'hadehhhhhhh', 'hate', 'indihomo']</t>
  </si>
  <si>
    <t>['silah', 'merestart', 'server', 'telkomnya', 'tower', 'btsnya', 'kakak', '']</t>
  </si>
  <si>
    <t>['indihome', 'down', 'imternet', 'gabutan', 'diem', 'doang', 'biaya', 'bulan', 'jalan', 'hahahahahaha']</t>
  </si>
  <si>
    <t>['mending', 'bumn', 'rusak', '']</t>
  </si>
  <si>
    <t>['bayar', 'telat', 'lot', '']</t>
  </si>
  <si>
    <t>['indihome', 'bbrp', 'buruk', 'signalnya']</t>
  </si>
  <si>
    <t>['emang', 'down', '']</t>
  </si>
  <si>
    <t>['ramai', 'ramai', 'pindah', 'swasta', '']</t>
  </si>
  <si>
    <t>['indihome', 'aman', 'paket', 'mahal', 'gitu', 'paket', 'internet', 'doang']</t>
  </si>
  <si>
    <t>['udahlah', 'indihome', 'lockdown', 'staffnya', 'gaji', 'buta']</t>
  </si>
  <si>
    <t>['', 'bener', 'telkom', 'mahal', 'pulsa', 'nyaa']</t>
  </si>
  <si>
    <t>['aing', 'bayar', 'kadang', 'lagging']</t>
  </si>
  <si>
    <t>['gua', 'tanggal', 'bayar', 'telfon', 'mulu', '']</t>
  </si>
  <si>
    <t>['indihome', 'mahal', 'lelet', '']</t>
  </si>
  <si>
    <t>['skrg', 'riau', 'indihome']</t>
  </si>
  <si>
    <t>['bener', 'bngat', 'hri']</t>
  </si>
  <si>
    <t>['maintenance', 'kali', 'percaya', 'telkom', 'kadang', 'suka', 'ganggu', 'heboh', '']</t>
  </si>
  <si>
    <t>['apa', 'restart', 'modem', '']</t>
  </si>
  <si>
    <t>['indihome', 'menang', 'kenal', 'doang', 'sampah', 'binatang', 'kukang', 'makan', 'gilir', 'manjat', 'pohon', 'jam', 'emang', 'nungguin', 'kukang', 'manjat', 'pohon', 'gua', 'mah', 'ogah']</t>
  </si>
  <si>
    <t>['langgan', 'pasu', 'murah', 'kbalik', 'mahal', 'wekekekkeek']</t>
  </si>
  <si>
    <t>['', 'eror', 'emang', 'indihomenya', 'eror', '']</t>
  </si>
  <si>
    <t>['gua', 'like', 'wifi', 'bro']</t>
  </si>
  <si>
    <t>['', '']</t>
  </si>
  <si>
    <t>['lelet', 'makenya', 'mbps', 'mbps', 'aman', 'ganggu', 'kemarin', 'sampe', 'jam']</t>
  </si>
  <si>
    <t>['indihome', 'mahal']</t>
  </si>
  <si>
    <t>['indihome', 'down']</t>
  </si>
  <si>
    <t>['berita', 'bagus', '']</t>
  </si>
  <si>
    <t>['kabel', 'indihome', 'jual', 'biznet', 'bagus']</t>
  </si>
  <si>
    <t>['telkom', 'telkomsel', 'moga', 'cepet', 'bangkrut', 'mahal', 'doang', 'service', 'nol']</t>
  </si>
  <si>
    <t>['produk', 'bumn', 'emang', 'gitu', 'cacat', '']</t>
  </si>
  <si>
    <t>['jepang', 'direktur', 'langsung', 'undur']</t>
  </si>
  <si>
    <t>['gara', 'gara', 'indiehome', 'single', 'draft', '']</t>
  </si>
  <si>
    <t>['ganti', 'biznet', 'republic', 'indihome', 'beres', '']</t>
  </si>
  <si>
    <t>['normal', 'lancar', 'ganggu', 'rmh', 'mngkn', 'gantung', 'wilayah', '']</t>
  </si>
  <si>
    <t>['orang', 'indihome', 'like']</t>
  </si>
  <si>
    <t>['', 'restart', 'modem', 'kak', '']</t>
  </si>
  <si>
    <t>['bagus', 'jelek', 'apa', 'orang', 'indonesia', 'puas', '']</t>
  </si>
  <si>
    <t>['udh', 'alas', 'indihomo']</t>
  </si>
  <si>
    <t>['mahal', 'fup', 'lelet']</t>
  </si>
  <si>
    <t>['woi', 'indihome', 'daerah', 'gua', 'udah', 'cover', 'gua', 'ganti', 'repvublict', '']</t>
  </si>
  <si>
    <t>['mahal', '']</t>
  </si>
  <si>
    <t>['biznet', '']</t>
  </si>
  <si>
    <t>['tolong', 'kasi', 'biznet', 'diadain', 'tempat', 'paiton', 'gua', 'udh', 'bosen', 'ama', 'indihome']</t>
  </si>
  <si>
    <t>['normal', 'doang', 'down', '']</t>
  </si>
  <si>
    <t>['bayar', 'rajin', 'internet', 'males', 'lot', '']</t>
  </si>
  <si>
    <t>['', 'banten', 'down', 'jaring']</t>
  </si>
  <si>
    <t>['restard', 'routernya', 'kakak', 'btw', 'anchor', 'ketawa', 'bocor', 'mic', '']</t>
  </si>
  <si>
    <t>['pulsa', 'gratis', 'jaring', 'gratis', 'nggak', 'mulus']</t>
  </si>
  <si>
    <t>['mahal', 'doang', 'realibilitas']</t>
  </si>
  <si>
    <t>['bulan']</t>
  </si>
  <si>
    <t>['sumpah', 'indihome', 'parah', 'coi']</t>
  </si>
  <si>
    <t>['mas', 'agus', 'tanggu']</t>
  </si>
  <si>
    <t>['dlm', 'bnyk', 'tikus', 'heran', 'modal', 'ilang', 'jalan', 'hasil', 'kualitas', 'ada', 'pdhl', 'udh', 'mhl', 'bayar', 'duh', '']</t>
  </si>
  <si>
    <t>['tarif', 'indiehome']</t>
  </si>
  <si>
    <t>['', 'internet', 'cepat', 'beliau', '']</t>
  </si>
  <si>
    <t>['makan', 'tugas', 'kerjain']</t>
  </si>
  <si>
    <t>['kaget', 'kaget', 'lancar']</t>
  </si>
  <si>
    <t>['sandang', 'pangan', 'pulsa', 'papan', 'mah', 'ngontrak', 'wakakakakka']</t>
  </si>
  <si>
    <t>['prasaan', 'indihome', 'down', 'tuuh', '']</t>
  </si>
  <si>
    <t>['iya', 'wifinya', 'udh', 'kuota', 'msh', 'ngeleg', 'akibat', 'bakar', '']</t>
  </si>
  <si>
    <t>['', 'emg', 'uda', 'kali', 'cacat', 'untung', 'uda', 'ganti', 'skg', '']</t>
  </si>
  <si>
    <t>['detik', 'tulis', 'komentar', 'indihome', 'lelet', 'ampun', '']</t>
  </si>
  <si>
    <t>['', 'komen', 'siar', 'baju', 'dalem', 'kuning', 'napsuin', 'pingin', 'indihome']</t>
  </si>
  <si>
    <t>['jijik', 'indihome']</t>
  </si>
  <si>
    <t>['tolong', 'telkom', 'telkomsel', 'tutup', '']</t>
  </si>
  <si>
    <t>['emang', 'indihome', 'lelet', 'banget']</t>
  </si>
  <si>
    <t>['subsidi', 'mana', '']</t>
  </si>
  <si>
    <t>['jaring', 'down', 'harga', 'jambret', 'emang']</t>
  </si>
  <si>
    <t>['restart', 'modem', 'kak', '']</t>
  </si>
  <si>
    <t>['paksa', 'blm', 'masuk', 'lokasi', '']</t>
  </si>
  <si>
    <t>['tolong', 'direstart', 'server', 'kwkwkw', '']</t>
  </si>
  <si>
    <t>['telkom', 'ganggu']</t>
  </si>
  <si>
    <t>['indihome', 'internet', 'buruk']</t>
  </si>
  <si>
    <t>['untung', 'gue', 'indihome', '']</t>
  </si>
  <si>
    <t>['jadi', 'jam', 'yaa', '']</t>
  </si>
  <si>
    <t>['direktur', 'mundur', 'hayooo']</t>
  </si>
  <si>
    <t>['down']</t>
  </si>
  <si>
    <t>['coba', 'restart', 'modem', '']</t>
  </si>
  <si>
    <t>['gin', 'amad', 'yak', 'nyumpahin', 'dll', 'jatuh', 'dukung', 'donk', 'kayak', 'kasih', 'saran', 'nyumpahin', 'kembang', 'mental', 'orang', 'goblok', 'gin', 'pikir', 'loe', 'salah', 'sumpahin', 'mati', 'macem', 'gmna', 'kayak', 'bunuh', 'karakter', 'kayak', 'orang', 'hina', 'telkom', 'indihome', 'fakta', 'rugi', 'suka', 'rugi', 'elu', 'kasih', 'saran', 'keluh', 'ganti', 'provider', 'gitu', 'susah', '']</t>
  </si>
  <si>
    <t>['untung', 'pakek', 'indomie']</t>
  </si>
  <si>
    <t>['subsidi', 'pulsa', 'kouta', 'bagi', 'mending', 'sekolah', 'buka', 'duit', 'satelit', 'like', 'tuju']</t>
  </si>
  <si>
    <t>['ganti', 'indihome', 'gan', 'enak', '']</t>
  </si>
  <si>
    <t>['hilang', 'pas', 'butuh', 'avatar', 'cuyyy', '']</t>
  </si>
  <si>
    <t>['indihome', 'bayar', 'wifiku', 'mbps', 'lumayan', 'bayar', 'lelet']</t>
  </si>
  <si>
    <t>['titip', 'modem', 'wifi', 'indihom', 'provider', 'bizznet', 'republic', 'udh', 'resmi', 'balek', '']</t>
  </si>
  <si>
    <t>['pantesan', 'jaring', 'lot', 'bocil', 'tetangga', 'hack', 'wifi', 'kasi', 'bocil', 'marahin', 'mulu', 'njink']</t>
  </si>
  <si>
    <t>['udah', 'pindah', 'isp', 'swasta', '']</t>
  </si>
  <si>
    <t>['bumn', 'kualitas', 'buabi']</t>
  </si>
  <si>
    <t>['asai', 'sybil', 'ultron', 'telkomnya', '']</t>
  </si>
  <si>
    <t>['untung', 'udah', 'ganti', 'biznet', 'huakakakak']</t>
  </si>
  <si>
    <t>['smartfren', 'kena', '']</t>
  </si>
  <si>
    <t>['', 'rumah', 'aman']</t>
  </si>
  <si>
    <t>['udah', 'baik',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</si>
</sst>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2" t="s">
        <v>1</v>
      </c>
    </row>
    <row r="2">
      <c r="A2" s="1">
        <v>0.0</v>
      </c>
      <c r="B2" s="3" t="s">
        <v>2</v>
      </c>
      <c r="C2" s="3" t="str">
        <f>IFERROR(__xludf.DUMMYFUNCTION("GOOGLETRANSLATE(B2,""id"",""en"")"),"['command', 'platform', 'teach', 'free', 'provider', 'Indonesia', 'rather than', 'package', 'internet', 'expensive', 'misused']")</f>
        <v>['command', 'platform', 'teach', 'free', 'provider', 'Indonesia', 'rather than', 'package', 'internet', 'expensive', 'misused']</v>
      </c>
    </row>
    <row r="3">
      <c r="A3" s="1">
        <v>1.0</v>
      </c>
      <c r="B3" s="3" t="s">
        <v>3</v>
      </c>
      <c r="C3" s="3" t="str">
        <f>IFERROR(__xludf.DUMMYFUNCTION("GOOGLETRANSLATE(B3,""id"",""en"")"),"['Moga', 'Internet', 'fast', 'Lot', 'Telkomsel', 'Package', 'Cheap', 'expensive', 'Coy', ""]")</f>
        <v>['Moga', 'Internet', 'fast', 'Lot', 'Telkomsel', 'Package', 'Cheap', 'expensive', 'Coy', "]</v>
      </c>
    </row>
    <row r="4">
      <c r="A4" s="1">
        <v>2.0</v>
      </c>
      <c r="B4" s="3" t="s">
        <v>4</v>
      </c>
      <c r="C4" s="3" t="str">
        <f>IFERROR(__xludf.DUMMYFUNCTION("GOOGLETRANSLATE(B4,""id"",""en"")"),"['UDH', 'Pay', 'late', ""]")</f>
        <v>['UDH', 'Pay', 'late', "]</v>
      </c>
    </row>
    <row r="5">
      <c r="A5" s="1">
        <v>3.0</v>
      </c>
      <c r="B5" s="3" t="s">
        <v>5</v>
      </c>
      <c r="C5" s="3" t="str">
        <f>IFERROR(__xludf.DUMMYFUNCTION("GOOGLETRANSLATE(B5,""id"",""en"")"),"['complaint', 'Boy', 'facing', 'taste', 'Painful', 'Life', 'Boy', ""]")</f>
        <v>['complaint', 'Boy', 'facing', 'taste', 'Painful', 'Life', 'Boy', "]</v>
      </c>
    </row>
    <row r="6">
      <c r="A6" s="1">
        <v>36.0</v>
      </c>
      <c r="B6" s="3" t="s">
        <v>6</v>
      </c>
      <c r="C6" s="3" t="str">
        <f>IFERROR(__xludf.DUMMYFUNCTION("GOOGLETRANSLATE(B6,""id"",""en"")"),"['STROOMNET', 'Champion', 'User', 'Experience']")</f>
        <v>['STROOMNET', 'Champion', 'User', 'Experience']</v>
      </c>
    </row>
    <row r="7">
      <c r="A7" s="1">
        <v>37.0</v>
      </c>
      <c r="B7" s="3" t="s">
        <v>7</v>
      </c>
      <c r="C7" s="3" t="str">
        <f>IFERROR(__xludf.DUMMYFUNCTION("GOOGLETRANSLATE(B7,""id"",""en"")"),"['Alhamdulillah', 'First', 'Media', 'Mbps', 'lag']")</f>
        <v>['Alhamdulillah', 'First', 'Media', 'Mbps', 'lag']</v>
      </c>
    </row>
    <row r="8">
      <c r="A8" s="1">
        <v>38.0</v>
      </c>
      <c r="B8" s="3" t="s">
        <v>8</v>
      </c>
      <c r="C8" s="3" t="str">
        <f>IFERROR(__xludf.DUMMYFUNCTION("GOOGLETRANSLATE(B8,""id"",""en"")"),"['Severe', 'Indihome', 'UDH', 'Expensive', 'Quality', 'Bner', 'Bad', 'STB', 'TV', 'Add', 'Technician', 'Ogah', ' Ogah ',' bnerin ',' TPI ',' Golir ',' Pay ',' Buru ',' late ', ""]")</f>
        <v>['Severe', 'Indihome', 'UDH', 'Expensive', 'Quality', 'Bner', 'Bad', 'STB', 'TV', 'Add', 'Technician', 'Ogah', ' Ogah ',' bnerin ',' TPI ',' Golir ',' Pay ',' Buru ',' late ', "]</v>
      </c>
    </row>
    <row r="9">
      <c r="A9" s="1">
        <v>41.0</v>
      </c>
      <c r="B9" s="3" t="s">
        <v>9</v>
      </c>
      <c r="C9" s="3" t="str">
        <f>IFERROR(__xludf.DUMMYFUNCTION("GOOGLETRANSLATE(B9,""id"",""en"")"),"['pulse', 'expensive', 'mending', 'modem', 'indihome', 'net', 'Manage', 'command', 'village', '']")</f>
        <v>['pulse', 'expensive', 'mending', 'modem', 'indihome', 'net', 'Manage', 'command', 'village', '']</v>
      </c>
    </row>
    <row r="10">
      <c r="A10" s="1">
        <v>42.0</v>
      </c>
      <c r="B10" s="3" t="s">
        <v>10</v>
      </c>
      <c r="C10" s="3" t="str">
        <f>IFERROR(__xludf.DUMMYFUNCTION("GOOGLETRANSLATE(B10,""id"",""en"")"),"['Indihome', 'Make', 'Customer', 'Suffer']")</f>
        <v>['Indihome', 'Make', 'Customer', 'Suffer']</v>
      </c>
    </row>
    <row r="11">
      <c r="A11" s="1">
        <v>44.0</v>
      </c>
      <c r="B11" s="3" t="s">
        <v>11</v>
      </c>
      <c r="C11" s="3" t="str">
        <f>IFERROR(__xludf.DUMMYFUNCTION("GOOGLETRANSLATE(B11,""id"",""en"")"),"['Profider', 'Option', 'Telkom', ""]")</f>
        <v>['Profider', 'Option', 'Telkom', "]</v>
      </c>
    </row>
    <row r="12">
      <c r="A12" s="1">
        <v>45.0</v>
      </c>
      <c r="B12" s="3" t="s">
        <v>12</v>
      </c>
      <c r="C12" s="3" t="str">
        <f>IFERROR(__xludf.DUMMYFUNCTION("GOOGLETRANSLATE(B12,""id"",""en"")"),"['', 'pantesan']")</f>
        <v>['', 'pantesan']</v>
      </c>
    </row>
    <row r="13">
      <c r="A13" s="1">
        <v>46.0</v>
      </c>
      <c r="B13" s="3" t="s">
        <v>13</v>
      </c>
      <c r="C13" s="3" t="str">
        <f>IFERROR(__xludf.DUMMYFUNCTION("GOOGLETRANSLATE(B13,""id"",""en"")"),"['Indihome', 'meek', 'connection', 'technician', 'gatau', 'pay', 'expensive', 'forced', 'receiving', 'service', 'bad', 'salary', ' ']")</f>
        <v>['Indihome', 'meek', 'connection', 'technician', 'gatau', 'pay', 'expensive', 'forced', 'receiving', 'service', 'bad', 'salary', ' ']</v>
      </c>
    </row>
    <row r="14">
      <c r="A14" s="1">
        <v>47.0</v>
      </c>
      <c r="B14" s="3" t="s">
        <v>14</v>
      </c>
      <c r="C14" s="3" t="str">
        <f>IFERROR(__xludf.DUMMYFUNCTION("GOOGLETRANSLATE(B14,""id"",""en"")"),"['The', 'Host', 'Cute', 'Love', 'Indonesian', 'News', 'Love', 'From', 'Seoul', 'South Korea', ""]")</f>
        <v>['The', 'Host', 'Cute', 'Love', 'Indonesian', 'News', 'Love', 'From', 'Seoul', 'South Korea', "]</v>
      </c>
    </row>
    <row r="15">
      <c r="A15" s="1">
        <v>48.0</v>
      </c>
      <c r="B15" s="3" t="s">
        <v>15</v>
      </c>
      <c r="C15" s="3" t="str">
        <f>IFERROR(__xludf.DUMMYFUNCTION("GOOGLETRANSLATE(B15,""id"",""en"")"),"['use', 'axis', 'smartfren', 'im', '']")</f>
        <v>['use', 'axis', 'smartfren', 'im', '']</v>
      </c>
    </row>
    <row r="16">
      <c r="A16" s="1">
        <v>49.0</v>
      </c>
      <c r="B16" s="3" t="s">
        <v>16</v>
      </c>
      <c r="C16" s="3" t="str">
        <f>IFERROR(__xludf.DUMMYFUNCTION("GOOGLETRANSLATE(B16,""id"",""en"")"),"['Moga', 'server', 'pekanbaru', 'fast', 'recover']")</f>
        <v>['Moga', 'server', 'pekanbaru', 'fast', 'recover']</v>
      </c>
    </row>
    <row r="17">
      <c r="A17" s="1">
        <v>50.0</v>
      </c>
      <c r="B17" s="3" t="s">
        <v>17</v>
      </c>
      <c r="C17" s="3" t="str">
        <f>IFERROR(__xludf.DUMMYFUNCTION("GOOGLETRANSLATE(B17,""id"",""en"")"),"['hope', 'enter', 'Indonesia']")</f>
        <v>['hope', 'enter', 'Indonesia']</v>
      </c>
    </row>
    <row r="18">
      <c r="A18" s="1">
        <v>51.0</v>
      </c>
      <c r="B18" s="3" t="s">
        <v>18</v>
      </c>
      <c r="C18" s="3" t="str">
        <f>IFERROR(__xludf.DUMMYFUNCTION("GOOGLETRANSLATE(B18,""id"",""en"")"),"['Indihome', 'Error', 'Season', 'Until', 'Kasi', 'Customer', 'Service', 'Victim', 'complain', 'Mulu']")</f>
        <v>['Indihome', 'Error', 'Season', 'Until', 'Kasi', 'Customer', 'Service', 'Victim', 'complain', 'Mulu']</v>
      </c>
    </row>
    <row r="19">
      <c r="A19" s="1">
        <v>52.0</v>
      </c>
      <c r="B19" s="3" t="s">
        <v>19</v>
      </c>
      <c r="C19" s="3" t="str">
        <f>IFERROR(__xludf.DUMMYFUNCTION("GOOGLETRANSLATE(B19,""id"",""en"")"),"['Indihome', 'Tsel', 'fast', 'Download', 'kbps',' upload ',' kbps', 'pdhal', 'use', 'wifi', 'dirmh', 'moblie', ' Acau ',' active ', ""]")</f>
        <v>['Indihome', 'Tsel', 'fast', 'Download', 'kbps',' upload ',' kbps', 'pdhal', 'use', 'wifi', 'dirmh', 'moblie', ' Acau ',' active ', "]</v>
      </c>
    </row>
    <row r="20">
      <c r="A20" s="1">
        <v>53.0</v>
      </c>
      <c r="B20" s="3" t="s">
        <v>20</v>
      </c>
      <c r="C20" s="3" t="str">
        <f>IFERROR(__xludf.DUMMYFUNCTION("GOOGLETRANSLATE(B20,""id"",""en"")"),"['Teacher', 'lecturer', 'kgk', 'taught', 'feels', 'peace', '']")</f>
        <v>['Teacher', 'lecturer', 'kgk', 'taught', 'feels', 'peace', '']</v>
      </c>
    </row>
    <row r="21" ht="15.75" customHeight="1">
      <c r="A21" s="1">
        <v>54.0</v>
      </c>
      <c r="B21" s="3" t="s">
        <v>21</v>
      </c>
      <c r="C21" s="3" t="str">
        <f>IFERROR(__xludf.DUMMYFUNCTION("GOOGLETRANSLATE(B21,""id"",""en"")"),"['Indihome', 'That's', 'Pay', 'Expensive', 'Net', 'Kayak', 'Trash', '']")</f>
        <v>['Indihome', 'That's', 'Pay', 'Expensive', 'Net', 'Kayak', 'Trash', '']</v>
      </c>
    </row>
    <row r="22" ht="15.75" customHeight="1">
      <c r="A22" s="1">
        <v>55.0</v>
      </c>
      <c r="B22" s="3" t="s">
        <v>22</v>
      </c>
      <c r="C22" s="3" t="str">
        <f>IFERROR(__xludf.DUMMYFUNCTION("GOOGLETRANSLATE(B22,""id"",""en"")"),"['nets', 'access', 'internet', 'emang', 'play', 'telkom', 'get', 'fortunate']")</f>
        <v>['nets', 'access', 'internet', 'emang', 'play', 'telkom', 'get', 'fortunate']</v>
      </c>
    </row>
    <row r="23" ht="15.75" customHeight="1">
      <c r="A23" s="1">
        <v>56.0</v>
      </c>
      <c r="B23" s="3" t="s">
        <v>23</v>
      </c>
      <c r="C23" s="3" t="str">
        <f>IFERROR(__xludf.DUMMYFUNCTION("GOOGLETRANSLATE(B23,""id"",""en"")"),"['late', 'fine', 'down', 'pay', 'compensation', 'consumer', '']")</f>
        <v>['late', 'fine', 'down', 'pay', 'compensation', 'consumer', '']</v>
      </c>
    </row>
    <row r="24" ht="15.75" customHeight="1">
      <c r="A24" s="1">
        <v>57.0</v>
      </c>
      <c r="B24" s="3" t="s">
        <v>24</v>
      </c>
      <c r="C24" s="3" t="str">
        <f>IFERROR(__xludf.DUMMYFUNCTION("GOOGLETRANSLATE(B24,""id"",""en"")"),"['Internet', 'Cable', 'Sometimes', 'Slow', 'Sembat', 'Very', 'Slow', 'Response', 'Good', 'Telkom', 'I', ""]")</f>
        <v>['Internet', 'Cable', 'Sometimes', 'Slow', 'Sembat', 'Very', 'Slow', 'Response', 'Good', 'Telkom', 'I', "]</v>
      </c>
    </row>
    <row r="25" ht="15.75" customHeight="1">
      <c r="A25" s="1">
        <v>58.0</v>
      </c>
      <c r="B25" s="3" t="s">
        <v>25</v>
      </c>
      <c r="C25" s="3" t="str">
        <f>IFERROR(__xludf.DUMMYFUNCTION("GOOGLETRANSLATE(B25,""id"",""en"")"),"['satellite', 'Take', 'satellite', 'Singapore', 'Pay', 'Singapore', 'Mending', 'Belongs', 'Indonesia', 'Moving']")</f>
        <v>['satellite', 'Take', 'satellite', 'Singapore', 'Pay', 'Singapore', 'Mending', 'Belongs', 'Indonesia', 'Moving']</v>
      </c>
    </row>
    <row r="26" ht="15.75" customHeight="1">
      <c r="A26" s="1">
        <v>59.0</v>
      </c>
      <c r="B26" s="3" t="s">
        <v>26</v>
      </c>
      <c r="C26" s="3" t="str">
        <f>IFERROR(__xludf.DUMMYFUNCTION("GOOGLETRANSLATE(B26,""id"",""en"")"),"['oath', 'deh', 'yaaaaa', 'gegara', 'down', 'yesterday', 'late', 'because' indihome ',' as a result ',' nyusul ',' value ',' Cut ',' UDH ',' Teacher ',' Indihome ',' Down ']")</f>
        <v>['oath', 'deh', 'yaaaaa', 'gegara', 'down', 'yesterday', 'late', 'because' indihome ',' as a result ',' nyusul ',' value ',' Cut ',' UDH ',' Teacher ',' Indihome ',' Down ']</v>
      </c>
    </row>
    <row r="27" ht="15.75" customHeight="1">
      <c r="A27" s="1">
        <v>60.0</v>
      </c>
      <c r="B27" s="3" t="s">
        <v>27</v>
      </c>
      <c r="C27" s="3" t="str">
        <f>IFERROR(__xludf.DUMMYFUNCTION("GOOGLETRANSLATE(B27,""id"",""en"")"),"['Indihome', 'down', 'internet', 'dead', 'day', 'full', 'net', 'down', 'luck', 'normal', ""]")</f>
        <v>['Indihome', 'down', 'internet', 'dead', 'day', 'full', 'net', 'down', 'luck', 'normal', "]</v>
      </c>
    </row>
    <row r="28" ht="15.75" customHeight="1">
      <c r="A28" s="1">
        <v>61.0</v>
      </c>
      <c r="B28" s="3" t="s">
        <v>28</v>
      </c>
      <c r="C28" s="3" t="str">
        <f>IFERROR(__xludf.DUMMYFUNCTION("GOOGLETRANSLATE(B28,""id"",""en"")"),"['no', 'subscribe', 'think', 'corruptor', 'bottom', 'top', 'indiehome', '']")</f>
        <v>['no', 'subscribe', 'think', 'corruptor', 'bottom', 'top', 'indiehome', '']</v>
      </c>
    </row>
    <row r="29" ht="15.75" customHeight="1">
      <c r="A29" s="1">
        <v>62.0</v>
      </c>
      <c r="B29" s="3" t="s">
        <v>29</v>
      </c>
      <c r="C29" s="3" t="str">
        <f>IFERROR(__xludf.DUMMYFUNCTION("GOOGLETRANSLATE(B29,""id"",""en"")"),"['order', 'told', 'students', 'teach', 'online', 'gpp', 'love', 'pulse']")</f>
        <v>['order', 'told', 'students', 'teach', 'online', 'gpp', 'love', 'pulse']</v>
      </c>
    </row>
    <row r="30" ht="15.75" customHeight="1">
      <c r="A30" s="1">
        <v>63.0</v>
      </c>
      <c r="B30" s="3" t="s">
        <v>30</v>
      </c>
      <c r="C30" s="3" t="str">
        <f>IFERROR(__xludf.DUMMYFUNCTION("GOOGLETRANSLATE(B30,""id"",""en"")"),"['Socialist', 'capitalist', '']")</f>
        <v>['Socialist', 'capitalist', '']</v>
      </c>
    </row>
    <row r="31" ht="15.75" customHeight="1">
      <c r="A31" s="1">
        <v>64.0</v>
      </c>
      <c r="B31" s="3" t="s">
        <v>31</v>
      </c>
      <c r="C31" s="3" t="str">
        <f>IFERROR(__xludf.DUMMYFUNCTION("GOOGLETRANSLATE(B31,""id"",""en"")"),"['Indihome', 'owned', 'BUMN', 'expensive', 'net', 'mending', 'use', 'republic', 'CBN', 'which', 'cheap', 'kagak', ' Lot ',' ']")</f>
        <v>['Indihome', 'owned', 'BUMN', 'expensive', 'net', 'mending', 'use', 'republic', 'CBN', 'which', 'cheap', 'kagak', ' Lot ',' ']</v>
      </c>
    </row>
    <row r="32" ht="15.75" customHeight="1">
      <c r="A32" s="1">
        <v>65.0</v>
      </c>
      <c r="B32" s="3" t="s">
        <v>32</v>
      </c>
      <c r="C32" s="3" t="str">
        <f>IFERROR(__xludf.DUMMYFUNCTION("GOOGLETRANSLATE(B32,""id"",""en"")"),"['Cause', 'Lot', 'Krna', 'Upgrade', 'Try', 'WiFi', 'Expensive', 'Good', 'Mas',' Leet ',' Demonstration ',' Disturbs', ' Comfortable ',' consumer ']")</f>
        <v>['Cause', 'Lot', 'Krna', 'Upgrade', 'Try', 'WiFi', 'Expensive', 'Good', 'Mas',' Leet ',' Demonstration ',' Disturbs', ' Comfortable ',' consumer ']</v>
      </c>
    </row>
    <row r="33" ht="15.75" customHeight="1">
      <c r="A33" s="1">
        <v>66.0</v>
      </c>
      <c r="B33" s="3" t="s">
        <v>33</v>
      </c>
      <c r="C33" s="3" t="str">
        <f>IFERROR(__xludf.DUMMYFUNCTION("GOOGLETRANSLATE(B33,""id"",""en"")"),"['Congratulations',' stay ',' INDIHOME ',' LGI ',' WIFI ',' INDIHOME ',' Pay ',' Moon ',' expensive ',' ttapi ',' connection ',' SGT ',' slow ',' internet ',' smakin ',' cheap ',' package ',' unlimited ',' stay ',' mmake ',' card ',' ccok ',' stay ', ""]")</f>
        <v>['Congratulations',' stay ',' INDIHOME ',' LGI ',' WIFI ',' INDIHOME ',' Pay ',' Moon ',' expensive ',' ttapi ',' connection ',' SGT ',' slow ',' internet ',' smakin ',' cheap ',' package ',' unlimited ',' stay ',' mmake ',' card ',' ccok ',' stay ', "]</v>
      </c>
    </row>
    <row r="34" ht="15.75" customHeight="1">
      <c r="A34" s="1">
        <v>73.0</v>
      </c>
      <c r="B34" s="3" t="s">
        <v>34</v>
      </c>
      <c r="C34" s="3" t="str">
        <f>IFERROR(__xludf.DUMMYFUNCTION("GOOGLETRANSLATE(B34,""id"",""en"")"),"['Please', 'Kedipamany', 'Sampe', 'Disturbs', 'Sunday', 'Session', 'Online', ""]")</f>
        <v>['Please', 'Kedipamany', 'Sampe', 'Disturbs', 'Sunday', 'Session', 'Online', "]</v>
      </c>
    </row>
    <row r="35" ht="15.75" customHeight="1">
      <c r="A35" s="1">
        <v>74.0</v>
      </c>
      <c r="B35" s="3" t="s">
        <v>35</v>
      </c>
      <c r="C35" s="3" t="str">
        <f>IFERROR(__xludf.DUMMYFUNCTION("GOOGLETRANSLATE(B35,""id"",""en"")"),"['Kominfo', 'internet', 'fast', '']")</f>
        <v>['Kominfo', 'internet', 'fast', '']</v>
      </c>
    </row>
    <row r="36" ht="15.75" customHeight="1">
      <c r="A36" s="1">
        <v>75.0</v>
      </c>
      <c r="B36" s="3" t="s">
        <v>36</v>
      </c>
      <c r="C36" s="3" t="str">
        <f>IFERROR(__xludf.DUMMYFUNCTION("GOOGLETRANSLATE(B36,""id"",""en"")"),"['Pay', 'month', 'Indihome', 'emotion', '']")</f>
        <v>['Pay', 'month', 'Indihome', 'emotion', '']</v>
      </c>
    </row>
    <row r="37" ht="15.75" customHeight="1">
      <c r="A37" s="1">
        <v>76.0</v>
      </c>
      <c r="B37" s="3" t="s">
        <v>37</v>
      </c>
      <c r="C37" s="3" t="str">
        <f>IFERROR(__xludf.DUMMYFUNCTION("GOOGLETRANSLATE(B37,""id"",""en"")"),"['Sampe', 'loyal', 'Ngebacotin', 'Indihome', ""]")</f>
        <v>['Sampe', 'loyal', 'Ngebacotin', 'Indihome', "]</v>
      </c>
    </row>
    <row r="38" ht="15.75" customHeight="1">
      <c r="A38" s="1">
        <v>79.0</v>
      </c>
      <c r="B38" s="3" t="s">
        <v>38</v>
      </c>
      <c r="C38" s="3" t="str">
        <f>IFERROR(__xludf.DUMMYFUNCTION("GOOGLETRANSLATE(B38,""id"",""en"")"),"['ASELIIII', 'PJJ', 'Flores', 'Indihome', 'Difficult', 'Down', 'Moga', 'Good']")</f>
        <v>['ASELIIII', 'PJJ', 'Flores', 'Indihome', 'Difficult', 'Down', 'Moga', 'Good']</v>
      </c>
    </row>
    <row r="39" ht="15.75" customHeight="1">
      <c r="A39" s="1">
        <v>80.0</v>
      </c>
      <c r="B39" s="3" t="s">
        <v>39</v>
      </c>
      <c r="C39" s="3" t="str">
        <f>IFERROR(__xludf.DUMMYFUNCTION("GOOGLETRANSLATE(B39,""id"",""en"")"),"['Sets', 'BUMN', 'Example', 'business', 'mentang', 'power', 'market', 'BUMN', ""]")</f>
        <v>['Sets', 'BUMN', 'Example', 'business', 'mentang', 'power', 'market', 'BUMN', "]</v>
      </c>
    </row>
    <row r="40" ht="15.75" customHeight="1">
      <c r="A40" s="1">
        <v>81.0</v>
      </c>
      <c r="B40" s="3" t="s">
        <v>40</v>
      </c>
      <c r="C40" s="3" t="str">
        <f>IFERROR(__xludf.DUMMYFUNCTION("GOOGLETRANSLATE(B40,""id"",""en"")"),"['Thank you', 'Test', 'Mandarin', 'Zoom', 'Delay', 'Sunday', ""]")</f>
        <v>['Thank you', 'Test', 'Mandarin', 'Zoom', 'Delay', 'Sunday', "]</v>
      </c>
    </row>
    <row r="41" ht="15.75" customHeight="1">
      <c r="A41" s="1">
        <v>82.0</v>
      </c>
      <c r="B41" s="3" t="s">
        <v>41</v>
      </c>
      <c r="C41" s="3" t="str">
        <f>IFERROR(__xludf.DUMMYFUNCTION("GOOGLETRANSLATE(B41,""id"",""en"")"),"['Internet', 'form', 'form', 'expensive', 'kyak', 'pave', 'money', 'pakek', 'wind', ""]")</f>
        <v>['Internet', 'form', 'form', 'expensive', 'kyak', 'pave', 'money', 'pakek', 'wind', "]</v>
      </c>
    </row>
    <row r="42" ht="15.75" customHeight="1">
      <c r="A42" s="1">
        <v>83.0</v>
      </c>
      <c r="B42" s="3" t="s">
        <v>42</v>
      </c>
      <c r="C42" s="3" t="str">
        <f>IFERROR(__xludf.DUMMYFUNCTION("GOOGLETRANSLATE(B42,""id"",""en"")"),"['Bener', 'really', 'missing', 'Need', 'Need', 'Test', 'Connect', 'Disconnect']")</f>
        <v>['Bener', 'really', 'missing', 'Need', 'Need', 'Test', 'Connect', 'Disconnect']</v>
      </c>
    </row>
    <row r="43" ht="15.75" customHeight="1">
      <c r="A43" s="1">
        <v>90.0</v>
      </c>
      <c r="B43" s="3" t="s">
        <v>43</v>
      </c>
      <c r="C43" s="3" t="str">
        <f>IFERROR(__xludf.DUMMYFUNCTION("GOOGLETRANSLATE(B43,""id"",""en"")"),"['Indihome', 'good', 'doang', 'month', 'internet', 'slow', 'bnget', 'annoyed', ""]")</f>
        <v>['Indihome', 'good', 'doang', 'month', 'internet', 'slow', 'bnget', 'annoyed', "]</v>
      </c>
    </row>
    <row r="44" ht="15.75" customHeight="1">
      <c r="A44" s="1">
        <v>91.0</v>
      </c>
      <c r="B44" s="3" t="s">
        <v>44</v>
      </c>
      <c r="C44" s="3" t="str">
        <f>IFERROR(__xludf.DUMMYFUNCTION("GOOGLETRANSLATE(B44,""id"",""en"")"),"['Sister', 'Test', 'University', 'Signal', 'Ouch', 'Need', 'Sister', 'School', 'Indi', 'Home', 'Down', 'Please', ' ',' reset ']")</f>
        <v>['Sister', 'Test', 'University', 'Signal', 'Ouch', 'Need', 'Sister', 'School', 'Indi', 'Home', 'Down', 'Please', ' ',' reset ']</v>
      </c>
    </row>
    <row r="45" ht="15.75" customHeight="1">
      <c r="A45" s="1">
        <v>92.0</v>
      </c>
      <c r="B45" s="3" t="s">
        <v>45</v>
      </c>
      <c r="C45" s="3" t="str">
        <f>IFERROR(__xludf.DUMMYFUNCTION("GOOGLETRANSLATE(B45,""id"",""en"")"),"['', 'Indihomo', 'No', 'Forced', 'Provider', 'Republic', 'Bizznet', 'Enter', 'Najis', 'emang', ""]")</f>
        <v>['', 'Indihomo', 'No', 'Forced', 'Provider', 'Republic', 'Bizznet', 'Enter', 'Najis', 'emang', "]</v>
      </c>
    </row>
    <row r="46" ht="15.75" customHeight="1">
      <c r="A46" s="1">
        <v>93.0</v>
      </c>
      <c r="B46" s="3" t="s">
        <v>46</v>
      </c>
      <c r="C46" s="3" t="str">
        <f>IFERROR(__xludf.DUMMYFUNCTION("GOOGLETRANSLATE(B46,""id"",""en"")"),"['hope', 'get', 'compensation', 'free']")</f>
        <v>['hope', 'get', 'compensation', 'free']</v>
      </c>
    </row>
    <row r="47" ht="15.75" customHeight="1">
      <c r="A47" s="1">
        <v>96.0</v>
      </c>
      <c r="B47" s="3" t="s">
        <v>47</v>
      </c>
      <c r="C47" s="3" t="str">
        <f>IFERROR(__xludf.DUMMYFUNCTION("GOOGLETRANSLATE(B47,""id"",""en"")"),"['First', 'media', 'address', 'cool', 'ayem', 'prnh', 'knp', 'severe', 'really', ""]")</f>
        <v>['First', 'media', 'address', 'cool', 'ayem', 'prnh', 'knp', 'severe', 'really', "]</v>
      </c>
    </row>
    <row r="48" ht="15.75" customHeight="1">
      <c r="A48" s="1">
        <v>97.0</v>
      </c>
      <c r="B48" s="3" t="s">
        <v>48</v>
      </c>
      <c r="C48" s="3" t="str">
        <f>IFERROR(__xludf.DUMMYFUNCTION("GOOGLETRANSLATE(B48,""id"",""en"")"),"['Alhamdulillah', 'already', 'moved', 'provider', '']")</f>
        <v>['Alhamdulillah', 'already', 'moved', 'provider', '']</v>
      </c>
    </row>
    <row r="49" ht="15.75" customHeight="1">
      <c r="A49" s="1">
        <v>98.0</v>
      </c>
      <c r="B49" s="3" t="s">
        <v>49</v>
      </c>
      <c r="C49" s="3" t="str">
        <f>IFERROR(__xludf.DUMMYFUNCTION("GOOGLETRANSLATE(B49,""id"",""en"")"),"['GPP', 'effort', 'foreign', 'use']")</f>
        <v>['GPP', 'effort', 'foreign', 'use']</v>
      </c>
    </row>
    <row r="50" ht="15.75" customHeight="1">
      <c r="A50" s="1">
        <v>99.0</v>
      </c>
      <c r="B50" s="3" t="s">
        <v>50</v>
      </c>
      <c r="C50" s="3" t="str">
        <f>IFERROR(__xludf.DUMMYFUNCTION("GOOGLETRANSLATE(B50,""id"",""en"")"),"['Wonder', 'BUMN', 'owned', 'Country', 'Wrong', 'Expensive', 'Lot', 'Use', 'CBN', 'thousand', 'Speed', 'Mbps',' Speedtest ',' via ',' computer ',' get ',' Speed ​​',' Mbps', 'Upload', 'Download', 'Indihome', 'Upload', 'Kayak', 'Keong']")</f>
        <v>['Wonder', 'BUMN', 'owned', 'Country', 'Wrong', 'Expensive', 'Lot', 'Use', 'CBN', 'thousand', 'Speed', 'Mbps',' Speedtest ',' via ',' computer ',' get ',' Speed ​​',' Mbps', 'Upload', 'Download', 'Indihome', 'Upload', 'Kayak', 'Keong']</v>
      </c>
    </row>
    <row r="51" ht="15.75" customHeight="1">
      <c r="A51" s="1">
        <v>100.0</v>
      </c>
      <c r="B51" s="3" t="s">
        <v>51</v>
      </c>
      <c r="C51" s="3" t="str">
        <f>IFERROR(__xludf.DUMMYFUNCTION("GOOGLETRANSLATE(B51,""id"",""en"")"),"['Price', 'Package', 'Indiehome', 'Consistent', 'Terap', 'Price']")</f>
        <v>['Price', 'Package', 'Indiehome', 'Consistent', 'Terap', 'Price']</v>
      </c>
    </row>
    <row r="52" ht="15.75" customHeight="1">
      <c r="A52" s="1">
        <v>103.0</v>
      </c>
      <c r="B52" s="3" t="s">
        <v>52</v>
      </c>
      <c r="C52" s="3" t="str">
        <f>IFERROR(__xludf.DUMMYFUNCTION("GOOGLETRANSLATE(B52,""id"",""en"")"),"['TLKM', 'Forever', '']")</f>
        <v>['TLKM', 'Forever', '']</v>
      </c>
    </row>
    <row r="53" ht="15.75" customHeight="1">
      <c r="A53" s="1">
        <v>104.0</v>
      </c>
      <c r="B53" s="3" t="s">
        <v>53</v>
      </c>
      <c r="C53" s="3" t="str">
        <f>IFERROR(__xludf.DUMMYFUNCTION("GOOGLETRANSLATE(B53,""id"",""en"")"),"['Alhamdulillah', 'Allah', 'Use', 'Home', 'Tested', 'Used', 'appears',' thousand ',' month ',' Speed ​​',' Mbps', 'quota', ' error ',' until ',' minutes', 'it', 'week', 'times',' thank you ', ""]")</f>
        <v>['Alhamdulillah', 'Allah', 'Use', 'Home', 'Tested', 'Used', 'appears',' thousand ',' month ',' Speed ​​',' Mbps', 'quota', ' error ',' until ',' minutes', 'it', 'week', 'times',' thank you ', "]</v>
      </c>
    </row>
    <row r="54" ht="15.75" customHeight="1">
      <c r="A54" s="1">
        <v>105.0</v>
      </c>
      <c r="B54" s="3" t="s">
        <v>54</v>
      </c>
      <c r="C54" s="3" t="str">
        <f>IFERROR(__xludf.DUMMYFUNCTION("GOOGLETRANSLATE(B54,""id"",""en"")"),"['Semarang', 'off', 'off', 'clock', 'hopefully', 'pliss', 'pliss', ""]")</f>
        <v>['Semarang', 'off', 'off', 'clock', 'hopefully', 'pliss', 'pliss', "]</v>
      </c>
    </row>
    <row r="55" ht="15.75" customHeight="1">
      <c r="A55" s="1">
        <v>106.0</v>
      </c>
      <c r="B55" s="3" t="s">
        <v>55</v>
      </c>
      <c r="C55" s="3" t="str">
        <f>IFERROR(__xludf.DUMMYFUNCTION("GOOGLETRANSLATE(B55,""id"",""en"")"),"['UDH', 'Normal', '']")</f>
        <v>['UDH', 'Normal', '']</v>
      </c>
    </row>
    <row r="56" ht="15.75" customHeight="1">
      <c r="A56" s="1">
        <v>107.0</v>
      </c>
      <c r="B56" s="3" t="s">
        <v>56</v>
      </c>
      <c r="C56" s="3" t="str">
        <f>IFERROR(__xludf.DUMMYFUNCTION("GOOGLETRANSLATE(B56,""id"",""en"")"),"['Satusatu', 'BUMN', 'minus',' just ',' Telkom ',' subsidies', 'free', 'just' aliaa ',' ']")</f>
        <v>['Satusatu', 'BUMN', 'minus',' just ',' Telkom ',' subsidies', 'free', 'just' aliaa ',' ']</v>
      </c>
    </row>
    <row r="57" ht="15.75" customHeight="1">
      <c r="A57" s="1">
        <v>108.0</v>
      </c>
      <c r="B57" s="3" t="s">
        <v>57</v>
      </c>
      <c r="C57" s="3" t="str">
        <f>IFERROR(__xludf.DUMMYFUNCTION("GOOGLETRANSLATE(B57,""id"",""en"")"),"['Just', 'Indihome', 'Doang', 'Conslet', 'Indonesia', 'Indihomen']")</f>
        <v>['Just', 'Indihome', 'Doang', 'Conslet', 'Indonesia', 'Indihomen']</v>
      </c>
    </row>
    <row r="58" ht="15.75" customHeight="1">
      <c r="A58" s="1">
        <v>109.0</v>
      </c>
      <c r="B58" s="3" t="s">
        <v>58</v>
      </c>
      <c r="C58" s="3" t="str">
        <f>IFERROR(__xludf.DUMMYFUNCTION("GOOGLETRANSLATE(B58,""id"",""en"")"),"['Moga', 'Jajar', 'Director', 'Staff', 'Indihome', 'Change', 'slah', 'business', 'BUMN', 'Professional', 'Becus', ""]")</f>
        <v>['Moga', 'Jajar', 'Director', 'Staff', 'Indihome', 'Change', 'slah', 'business', 'BUMN', 'Professional', 'Becus', "]</v>
      </c>
    </row>
    <row r="59" ht="15.75" customHeight="1">
      <c r="A59" s="1">
        <v>110.0</v>
      </c>
      <c r="B59" s="3" t="s">
        <v>59</v>
      </c>
      <c r="C59" s="3" t="str">
        <f>IFERROR(__xludf.DUMMYFUNCTION("GOOGLETRANSLATE(B59,""id"",""en"")"),"['Yesterday', 'proud', 'Indihome', 'Gara', 'Telkomsel', 'Down', 'Bales', ""]")</f>
        <v>['Yesterday', 'proud', 'Indihome', 'Gara', 'Telkomsel', 'Down', 'Bales', "]</v>
      </c>
    </row>
    <row r="60" ht="15.75" customHeight="1">
      <c r="A60" s="1">
        <v>111.0</v>
      </c>
      <c r="B60" s="3" t="s">
        <v>60</v>
      </c>
      <c r="C60" s="3" t="str">
        <f>IFERROR(__xludf.DUMMYFUNCTION("GOOGLETRANSLATE(B60,""id"",""en"")"),"['Alhamdulillah', 'Ngelag', 'signal', 'ilang', 'lazy', 'lazy']")</f>
        <v>['Alhamdulillah', 'Ngelag', 'signal', 'ilang', 'lazy', 'lazy']</v>
      </c>
    </row>
    <row r="61" ht="15.75" customHeight="1">
      <c r="A61" s="1">
        <v>112.0</v>
      </c>
      <c r="B61" s="3" t="s">
        <v>61</v>
      </c>
      <c r="C61" s="3" t="str">
        <f>IFERROR(__xludf.DUMMYFUNCTION("GOOGLETRANSLATE(B61,""id"",""en"")"),"['Ngakak', 'Look', 'subsidies',' credit ',' Teacher ',' Country ',' wkwkwkwk ',' already ',' salary ',' staple ',' money ',' retirement ',' Tunjang ',' Students', 'Need', '']")</f>
        <v>['Ngakak', 'Look', 'subsidies',' credit ',' Teacher ',' Country ',' wkwkwkwk ',' already ',' salary ',' staple ',' money ',' retirement ',' Tunjang ',' Students', 'Need', '']</v>
      </c>
    </row>
    <row r="62" ht="15.75" customHeight="1">
      <c r="A62" s="1">
        <v>115.0</v>
      </c>
      <c r="B62" s="3" t="s">
        <v>62</v>
      </c>
      <c r="C62" s="3" t="str">
        <f>IFERROR(__xludf.DUMMYFUNCTION("GOOGLETRANSLATE(B62,""id"",""en"")"),"['Sorry', 'Indihome', 'net', 'pulse', 'net', ""]")</f>
        <v>['Sorry', 'Indihome', 'net', 'pulse', 'net', "]</v>
      </c>
    </row>
    <row r="63" ht="15.75" customHeight="1">
      <c r="A63" s="1">
        <v>116.0</v>
      </c>
      <c r="B63" s="3" t="s">
        <v>63</v>
      </c>
      <c r="C63" s="3" t="str">
        <f>IFERROR(__xludf.DUMMYFUNCTION("GOOGLETRANSLATE(B63,""id"",""en"")"),"['Customer', 'mas', 'modem', 'indiehome', 'burn']")</f>
        <v>['Customer', 'mas', 'modem', 'indiehome', 'burn']</v>
      </c>
    </row>
    <row r="64" ht="15.75" customHeight="1">
      <c r="A64" s="1">
        <v>117.0</v>
      </c>
      <c r="B64" s="3" t="s">
        <v>64</v>
      </c>
      <c r="C64" s="3" t="str">
        <f>IFERROR(__xludf.DUMMYFUNCTION("GOOGLETRANSLATE(B64,""id"",""en"")"),"['Out', 'Package', 'Data', 'Live', 'Denny', 'Caknan', 'Buyin', ""]")</f>
        <v>['Out', 'Package', 'Data', 'Live', 'Denny', 'Caknan', 'Buyin', "]</v>
      </c>
    </row>
    <row r="65" ht="15.75" customHeight="1">
      <c r="A65" s="1">
        <v>118.0</v>
      </c>
      <c r="B65" s="3" t="s">
        <v>65</v>
      </c>
      <c r="C65" s="3" t="str">
        <f>IFERROR(__xludf.DUMMYFUNCTION("GOOGLETRANSLATE(B65,""id"",""en"")"),"['Late', 'Pay', 'Indihome', 'Disconnect', 'Skrg', 'Golir', 'Indihome', 'Missing', 'KONPENATION', '']")</f>
        <v>['Late', 'Pay', 'Indihome', 'Disconnect', 'Skrg', 'Golir', 'Indihome', 'Missing', 'KONPENATION', '']</v>
      </c>
    </row>
    <row r="66" ht="15.75" customHeight="1">
      <c r="A66" s="1">
        <v>119.0</v>
      </c>
      <c r="B66" s="3" t="s">
        <v>66</v>
      </c>
      <c r="C66" s="3" t="str">
        <f>IFERROR(__xludf.DUMMYFUNCTION("GOOGLETRANSLATE(B66,""id"",""en"")"),"['Report', 'that's',' deh ',' tip ',' tip ',' told ',' restart ',' modem ',' santuy ',' really ',' hahaha ',' salespeople ',' down ',' compensation ',' Cut ',' Akobat ',' Down ']")</f>
        <v>['Report', 'that's',' deh ',' tip ',' tip ',' told ',' restart ',' modem ',' santuy ',' really ',' hahaha ',' salespeople ',' down ',' compensation ',' Cut ',' Akobat ',' Down ']</v>
      </c>
    </row>
    <row r="67" ht="15.75" customHeight="1">
      <c r="A67" s="1">
        <v>120.0</v>
      </c>
      <c r="B67" s="3" t="s">
        <v>67</v>
      </c>
      <c r="C67" s="3" t="str">
        <f>IFERROR(__xludf.DUMMYFUNCTION("GOOGLETRANSLATE(B67,""id"",""en"")"),"['Need', 'Sembako', 'pulsaaaaaaaaaaaaa']")</f>
        <v>['Need', 'Sembako', 'pulsaaaaaaaaaaaaa']</v>
      </c>
    </row>
    <row r="68" ht="15.75" customHeight="1">
      <c r="A68" s="1">
        <v>121.0</v>
      </c>
      <c r="B68" s="3" t="s">
        <v>68</v>
      </c>
      <c r="C68" s="3" t="str">
        <f>IFERROR(__xludf.DUMMYFUNCTION("GOOGLETRANSLATE(B68,""id"",""en"")"),"['Tweet', 'Menkominfo', 'era', 'SBY', 'Internet', 'fast', 'use', ""]")</f>
        <v>['Tweet', 'Menkominfo', 'era', 'SBY', 'Internet', 'fast', 'use', "]</v>
      </c>
    </row>
    <row r="69" ht="15.75" customHeight="1">
      <c r="A69" s="1">
        <v>122.0</v>
      </c>
      <c r="B69" s="3" t="s">
        <v>69</v>
      </c>
      <c r="C69" s="3" t="str">
        <f>IFERROR(__xludf.DUMMYFUNCTION("GOOGLETRANSLATE(B69,""id"",""en"")"),"['connection', 'UDH', 'Not bad', 'stable', 'access', 'TPI', 'Laptop', 'Connect', 'Connect', 'Internet', ""]")</f>
        <v>['connection', 'UDH', 'Not bad', 'stable', 'access', 'TPI', 'Laptop', 'Connect', 'Connect', 'Internet', "]</v>
      </c>
    </row>
    <row r="70" ht="15.75" customHeight="1">
      <c r="A70" s="1">
        <v>123.0</v>
      </c>
      <c r="B70" s="3" t="s">
        <v>70</v>
      </c>
      <c r="C70" s="3" t="str">
        <f>IFERROR(__xludf.DUMMYFUNCTION("GOOGLETRANSLATE(B70,""id"",""en"")"),"['expectation', '']")</f>
        <v>['expectation', '']</v>
      </c>
    </row>
    <row r="71" ht="15.75" customHeight="1">
      <c r="A71" s="1">
        <v>124.0</v>
      </c>
      <c r="B71" s="3" t="s">
        <v>71</v>
      </c>
      <c r="C71" s="3" t="str">
        <f>IFERROR(__xludf.DUMMYFUNCTION("GOOGLETRANSLATE(B71,""id"",""en"")"),"['', 'Mbps', 'fast', 'Download', 'kbps', '']")</f>
        <v>['', 'Mbps', 'fast', 'Download', 'kbps', '']</v>
      </c>
    </row>
    <row r="72" ht="15.75" customHeight="1">
      <c r="A72" s="1">
        <v>125.0</v>
      </c>
      <c r="B72" s="3" t="s">
        <v>72</v>
      </c>
      <c r="C72" s="3" t="str">
        <f>IFERROR(__xludf.DUMMYFUNCTION("GOOGLETRANSLATE(B72,""id"",""en"")"),"['Ken', 'office', 'NASA', 'internet', 'belongs', 'fast', 'GB', '']")</f>
        <v>['Ken', 'office', 'NASA', 'internet', 'belongs', 'fast', 'GB', '']</v>
      </c>
    </row>
    <row r="73" ht="15.75" customHeight="1">
      <c r="A73" s="1">
        <v>126.0</v>
      </c>
      <c r="B73" s="3" t="s">
        <v>73</v>
      </c>
      <c r="C73" s="3" t="str">
        <f>IFERROR(__xludf.DUMMYFUNCTION("GOOGLETRANSLATE(B73,""id"",""en"")"),"['Hopefully', 'Corona', 'fast', 'ilangabab', 'building', 'indihome', 'demo']")</f>
        <v>['Hopefully', 'Corona', 'fast', 'ilangabab', 'building', 'indihome', 'demo']</v>
      </c>
    </row>
    <row r="74" ht="15.75" customHeight="1">
      <c r="A74" s="1">
        <v>127.0</v>
      </c>
      <c r="B74" s="3" t="s">
        <v>74</v>
      </c>
      <c r="C74" s="3" t="str">
        <f>IFERROR(__xludf.DUMMYFUNCTION("GOOGLETRANSLATE(B74,""id"",""en"")"),"['Indihome', 'Pekanbaru', 'Kayak', 'already', 'use', 'internet', ""]")</f>
        <v>['Indihome', 'Pekanbaru', 'Kayak', 'already', 'use', 'internet', "]</v>
      </c>
    </row>
    <row r="75" ht="15.75" customHeight="1">
      <c r="A75" s="1">
        <v>128.0</v>
      </c>
      <c r="B75" s="3" t="s">
        <v>75</v>
      </c>
      <c r="C75" s="3" t="str">
        <f>IFERROR(__xludf.DUMMYFUNCTION("GOOGLETRANSLATE(B75,""id"",""en"")"),"['Masang', 'Indihome', 'BLM', 'Tide', 'repund', 'IGN', 'back', 'money', 'lbh', 'back', '']")</f>
        <v>['Masang', 'Indihome', 'BLM', 'Tide', 'repund', 'IGN', 'back', 'money', 'lbh', 'back', '']</v>
      </c>
    </row>
    <row r="76" ht="15.75" customHeight="1">
      <c r="A76" s="1">
        <v>129.0</v>
      </c>
      <c r="B76" s="3" t="s">
        <v>76</v>
      </c>
      <c r="C76" s="3" t="str">
        <f>IFERROR(__xludf.DUMMYFUNCTION("GOOGLETRANSLATE(B76,""id"",""en"")"),"['Subsidy', 'ASA', 'Taste', 'Moon', 'Gede', 'Costs', 'Service', 'Kayak', 'Trash', 'Open', 'Video', 'Muter']")</f>
        <v>['Subsidy', 'ASA', 'Taste', 'Moon', 'Gede', 'Costs', 'Service', 'Kayak', 'Trash', 'Open', 'Video', 'Muter']</v>
      </c>
    </row>
    <row r="77" ht="15.75" customHeight="1">
      <c r="A77" s="1">
        <v>130.0</v>
      </c>
      <c r="B77" s="3" t="s">
        <v>77</v>
      </c>
      <c r="C77" s="3" t="str">
        <f>IFERROR(__xludf.DUMMYFUNCTION("GOOGLETRANSLATE(B77,""id"",""en"")"),"['Wonder', 'product', 'BUMN', '']")</f>
        <v>['Wonder', 'product', 'BUMN', '']</v>
      </c>
    </row>
    <row r="78" ht="15.75" customHeight="1">
      <c r="A78" s="1">
        <v>131.0</v>
      </c>
      <c r="B78" s="3" t="s">
        <v>78</v>
      </c>
      <c r="C78" s="3" t="str">
        <f>IFERROR(__xludf.DUMMYFUNCTION("GOOGLETRANSLATE(B78,""id"",""en"")"),"['Indihome', 'like', 'down', '']")</f>
        <v>['Indihome', 'like', 'down', '']</v>
      </c>
    </row>
    <row r="79" ht="15.75" customHeight="1">
      <c r="A79" s="1">
        <v>132.0</v>
      </c>
      <c r="B79" s="3" t="s">
        <v>79</v>
      </c>
      <c r="C79" s="3" t="str">
        <f>IFERROR(__xludf.DUMMYFUNCTION("GOOGLETRANSLATE(B79,""id"",""en"")"),"['Lot', 'wifi', 'indihome', '']")</f>
        <v>['Lot', 'wifi', 'indihome', '']</v>
      </c>
    </row>
    <row r="80" ht="15.75" customHeight="1">
      <c r="A80" s="1">
        <v>133.0</v>
      </c>
      <c r="B80" s="3" t="s">
        <v>80</v>
      </c>
      <c r="C80" s="3" t="str">
        <f>IFERROR(__xludf.DUMMYFUNCTION("GOOGLETRANSLATE(B80,""id"",""en"")"),"['BUMN', 'Upload', 'Buy', 'Package', 'Need', 'Data', 'Upload']")</f>
        <v>['BUMN', 'Upload', 'Buy', 'Package', 'Need', 'Data', 'Upload']</v>
      </c>
    </row>
    <row r="81" ht="15.75" customHeight="1">
      <c r="A81" s="1">
        <v>134.0</v>
      </c>
      <c r="B81" s="3" t="s">
        <v>81</v>
      </c>
      <c r="C81" s="3" t="str">
        <f>IFERROR(__xludf.DUMMYFUNCTION("GOOGLETRANSLATE(B81,""id"",""en"")"),"['ken', 'stop', 'subscribe', 'indihome', 'disturbing', 'continued', 'annoyed']")</f>
        <v>['ken', 'stop', 'subscribe', 'indihome', 'disturbing', 'continued', 'annoyed']</v>
      </c>
    </row>
    <row r="82" ht="15.75" customHeight="1">
      <c r="A82" s="1">
        <v>135.0</v>
      </c>
      <c r="B82" s="3" t="s">
        <v>82</v>
      </c>
      <c r="C82" s="3" t="str">
        <f>IFERROR(__xludf.DUMMYFUNCTION("GOOGLETRANSLATE(B82,""id"",""en"")"),"['ISP', 'vangsat']")</f>
        <v>['ISP', 'vangsat']</v>
      </c>
    </row>
    <row r="83" ht="15.75" customHeight="1">
      <c r="A83" s="1">
        <v>136.0</v>
      </c>
      <c r="B83" s="3" t="s">
        <v>83</v>
      </c>
      <c r="C83" s="3" t="str">
        <f>IFERROR(__xludf.DUMMYFUNCTION("GOOGLETRANSLATE(B83,""id"",""en"")"),"['TMPT', 'Install', 'MyRepublic', 'First', 'Media', 'Biznet', 'Citranet', 'Difficult', 'Tel', 'Sorry', 'CMA', 'Nembouss',' Kotaa ',' Sajah ',' Heleeeh ']")</f>
        <v>['TMPT', 'Install', 'MyRepublic', 'First', 'Media', 'Biznet', 'Citranet', 'Difficult', 'Tel', 'Sorry', 'CMA', 'Nembouss',' Kotaa ',' Sajah ',' Heleeeh ']</v>
      </c>
    </row>
    <row r="84" ht="15.75" customHeight="1">
      <c r="A84" s="1">
        <v>137.0</v>
      </c>
      <c r="B84" s="3" t="s">
        <v>84</v>
      </c>
      <c r="C84" s="3" t="str">
        <f>IFERROR(__xludf.DUMMYFUNCTION("GOOGLETRANSLATE(B84,""id"",""en"")"),"['subsidy', 'pulse', 'Adek', 'I', 'already', 'cave', 'subsidies', 'wifi', '']")</f>
        <v>['subsidy', 'pulse', 'Adek', 'I', 'already', 'cave', 'subsidies', 'wifi', '']</v>
      </c>
    </row>
    <row r="85" ht="15.75" customHeight="1">
      <c r="A85" s="1">
        <v>138.0</v>
      </c>
      <c r="B85" s="3" t="s">
        <v>85</v>
      </c>
      <c r="C85" s="3" t="str">
        <f>IFERROR(__xludf.DUMMYFUNCTION("GOOGLETRANSLATE(B85,""id"",""en"")"),"['', 'Indihome']")</f>
        <v>['', 'Indihome']</v>
      </c>
    </row>
    <row r="86" ht="15.75" customHeight="1">
      <c r="A86" s="1">
        <v>139.0</v>
      </c>
      <c r="B86" s="3" t="s">
        <v>86</v>
      </c>
      <c r="C86" s="3" t="str">
        <f>IFERROR(__xludf.DUMMYFUNCTION("GOOGLETRANSLATE(B86,""id"",""en"")"),"['already', 'pay', 'expensive', 'dead', 'internet']")</f>
        <v>['already', 'pay', 'expensive', 'dead', 'internet']</v>
      </c>
    </row>
    <row r="87" ht="15.75" customHeight="1">
      <c r="A87" s="1">
        <v>140.0</v>
      </c>
      <c r="B87" s="3" t="s">
        <v>87</v>
      </c>
      <c r="C87" s="3" t="str">
        <f>IFERROR(__xludf.DUMMYFUNCTION("GOOGLETRANSLATE(B87,""id"",""en"")"),"['Tagih', 'Indihome', 'Rb', 'Rb', 'No', '']")</f>
        <v>['Tagih', 'Indihome', 'Rb', 'Rb', 'No', '']</v>
      </c>
    </row>
    <row r="88" ht="15.75" customHeight="1">
      <c r="A88" s="1">
        <v>143.0</v>
      </c>
      <c r="B88" s="3" t="s">
        <v>88</v>
      </c>
      <c r="C88" s="3" t="str">
        <f>IFERROR(__xludf.DUMMYFUNCTION("GOOGLETRANSLATE(B88,""id"",""en"")"),"['subsidy', 'pulse', 'price', 'kouta', 'gb', 'rb']")</f>
        <v>['subsidy', 'pulse', 'price', 'kouta', 'gb', 'rb']</v>
      </c>
    </row>
    <row r="89" ht="15.75" customHeight="1">
      <c r="A89" s="1">
        <v>144.0</v>
      </c>
      <c r="B89" s="3" t="s">
        <v>89</v>
      </c>
      <c r="C89" s="3" t="str">
        <f>IFERROR(__xludf.DUMMYFUNCTION("GOOGLETRANSLATE(B89,""id"",""en"")"),"['Compensation', 'Golir', 'late', 'Pay', 'Main', 'fine']")</f>
        <v>['Compensation', 'Golir', 'late', 'Pay', 'Main', 'fine']</v>
      </c>
    </row>
    <row r="90" ht="15.75" customHeight="1">
      <c r="A90" s="1">
        <v>145.0</v>
      </c>
      <c r="B90" s="3" t="s">
        <v>90</v>
      </c>
      <c r="C90" s="3" t="str">
        <f>IFERROR(__xludf.DUMMYFUNCTION("GOOGLETRANSLATE(B90,""id"",""en"")"),"['Wrong', 'BUMN', 'Severe', '']")</f>
        <v>['Wrong', 'BUMN', 'Severe', '']</v>
      </c>
    </row>
    <row r="91" ht="15.75" customHeight="1">
      <c r="A91" s="1">
        <v>148.0</v>
      </c>
      <c r="B91" s="3" t="s">
        <v>91</v>
      </c>
      <c r="C91" s="3" t="str">
        <f>IFERROR(__xludf.DUMMYFUNCTION("GOOGLETRANSLATE(B91,""id"",""en"")"),"['Bosannnn', 'Report', 'Indihome', 'Capital', 'Fast', 'Bettt']")</f>
        <v>['Bosannnn', 'Report', 'Indihome', 'Capital', 'Fast', 'Bettt']</v>
      </c>
    </row>
    <row r="92" ht="15.75" customHeight="1">
      <c r="A92" s="1">
        <v>149.0</v>
      </c>
      <c r="B92" s="3" t="s">
        <v>92</v>
      </c>
      <c r="C92" s="3" t="str">
        <f>IFERROR(__xludf.DUMMYFUNCTION("GOOGLETRANSLATE(B92,""id"",""en"")"),"['expensive', 'pulp', 'wkwkwk', 'me', 'disturbing', 'doank', 'know', 'already', 'scale', 'national']")</f>
        <v>['expensive', 'pulp', 'wkwkwk', 'me', 'disturbing', 'doank', 'know', 'already', 'scale', 'national']</v>
      </c>
    </row>
    <row r="93" ht="15.75" customHeight="1">
      <c r="A93" s="1">
        <v>150.0</v>
      </c>
      <c r="B93" s="3" t="s">
        <v>93</v>
      </c>
      <c r="C93" s="3" t="str">
        <f>IFERROR(__xludf.DUMMYFUNCTION("GOOGLETRANSLATE(B93,""id"",""en"")"),"['Indihome', 'down', 'signs', 'subscribe', 'pay', 'expensive']")</f>
        <v>['Indihome', 'down', 'signs', 'subscribe', 'pay', 'expensive']</v>
      </c>
    </row>
    <row r="94" ht="15.75" customHeight="1">
      <c r="A94" s="1">
        <v>151.0</v>
      </c>
      <c r="B94" s="3" t="s">
        <v>94</v>
      </c>
      <c r="C94" s="3" t="str">
        <f>IFERROR(__xludf.DUMMYFUNCTION("GOOGLETRANSLATE(B94,""id"",""en"")"),"['Please,' restart ',' modem ',' Sis']")</f>
        <v>['Please,' restart ',' modem ',' Sis']</v>
      </c>
    </row>
    <row r="95" ht="15.75" customHeight="1">
      <c r="A95" s="1">
        <v>152.0</v>
      </c>
      <c r="B95" s="3" t="s">
        <v>95</v>
      </c>
      <c r="C95" s="3" t="str">
        <f>IFERROR(__xludf.DUMMYFUNCTION("GOOGLETRANSLATE(B95,""id"",""en"")"),"['Indihome', 'Telkomsel', 'emang', 'BUMN', 'belongs', 'Bakrie', 'Group', ""]")</f>
        <v>['Indihome', 'Telkomsel', 'emang', 'BUMN', 'belongs', 'Bakrie', 'Group', "]</v>
      </c>
    </row>
    <row r="96" ht="15.75" customHeight="1">
      <c r="A96" s="1">
        <v>153.0</v>
      </c>
      <c r="B96" s="3" t="s">
        <v>96</v>
      </c>
      <c r="C96" s="3" t="str">
        <f>IFERROR(__xludf.DUMMYFUNCTION("GOOGLETRANSLATE(B96,""id"",""en"")"),"['Hanging', 'Indihome', 'that's', 'bother', ""]")</f>
        <v>['Hanging', 'Indihome', 'that's', 'bother', "]</v>
      </c>
    </row>
    <row r="97" ht="15.75" customHeight="1">
      <c r="A97" s="1">
        <v>154.0</v>
      </c>
      <c r="B97" s="3" t="s">
        <v>97</v>
      </c>
      <c r="C97" s="3" t="str">
        <f>IFERROR(__xludf.DUMMYFUNCTION("GOOGLETRANSLATE(B97,""id"",""en"")"),"['Fly', 'Indonesia', 'Lion', 'Water', 'World', 'Internet', 'Kitapunya', 'Indihome', ""]")</f>
        <v>['Fly', 'Indonesia', 'Lion', 'Water', 'World', 'Internet', 'Kitapunya', 'Indihome', "]</v>
      </c>
    </row>
    <row r="98" ht="15.75" customHeight="1">
      <c r="A98" s="1">
        <v>155.0</v>
      </c>
      <c r="B98" s="3" t="s">
        <v>98</v>
      </c>
      <c r="C98" s="3" t="str">
        <f>IFERROR(__xludf.DUMMYFUNCTION("GOOGLETRANSLATE(B98,""id"",""en"")"),"['Indihomo', 'expensive', 'BUMN', 'FUP', 'Ngehe', 'emang', ""]")</f>
        <v>['Indihomo', 'expensive', 'BUMN', 'FUP', 'Ngehe', 'emang', "]</v>
      </c>
    </row>
    <row r="99" ht="15.75" customHeight="1">
      <c r="A99" s="1">
        <v>156.0</v>
      </c>
      <c r="B99" s="3" t="s">
        <v>99</v>
      </c>
      <c r="C99" s="3" t="str">
        <f>IFERROR(__xludf.DUMMYFUNCTION("GOOGLETRANSLATE(B99,""id"",""en"")"),"['Pakek', 'card', 'tri', 'full', 'signal', '']")</f>
        <v>['Pakek', 'card', 'tri', 'full', 'signal', '']</v>
      </c>
    </row>
    <row r="100" ht="15.75" customHeight="1">
      <c r="A100" s="1">
        <v>157.0</v>
      </c>
      <c r="B100" s="3" t="s">
        <v>100</v>
      </c>
      <c r="C100" s="3" t="str">
        <f>IFERROR(__xludf.DUMMYFUNCTION("GOOGLETRANSLATE(B100,""id"",""en"")"),"['INDIHOME', 'finished', 'complementary', 'Turns', 'Speed', 'Mbps', 'powder', 'UDH', 'Cuekin', 'complaint']")</f>
        <v>['INDIHOME', 'finished', 'complementary', 'Turns', 'Speed', 'Mbps', 'powder', 'UDH', 'Cuekin', 'complaint']</v>
      </c>
    </row>
    <row r="101" ht="15.75" customHeight="1">
      <c r="A101" s="1">
        <v>158.0</v>
      </c>
      <c r="B101" s="3" t="s">
        <v>101</v>
      </c>
      <c r="C101" s="3" t="str">
        <f>IFERROR(__xludf.DUMMYFUNCTION("GOOGLETRANSLATE(B101,""id"",""en"")"),"['internet', 'gaguna', 'google', 'mett', 'beak', 'face', 'see', 'watch', 'video', 'smooth', 'imagine', 'send', ' Kbps', 'Recieve', 'kbps',' shadow ', ""]")</f>
        <v>['internet', 'gaguna', 'google', 'mett', 'beak', 'face', 'see', 'watch', 'video', 'smooth', 'imagine', 'send', ' Kbps', 'Recieve', 'kbps',' shadow ', "]</v>
      </c>
    </row>
    <row r="102" ht="15.75" customHeight="1">
      <c r="A102" s="1">
        <v>159.0</v>
      </c>
      <c r="B102" s="3" t="s">
        <v>102</v>
      </c>
      <c r="C102" s="3" t="str">
        <f>IFERROR(__xludf.DUMMYFUNCTION("GOOGLETRANSLATE(B102,""id"",""en"")"),"['FUP', 'INDIHOME', 'PDHL', 'competitor', 'FUP']")</f>
        <v>['FUP', 'INDIHOME', 'PDHL', 'competitor', 'FUP']</v>
      </c>
    </row>
    <row r="103" ht="15.75" customHeight="1">
      <c r="A103" s="1">
        <v>160.0</v>
      </c>
      <c r="B103" s="3" t="s">
        <v>103</v>
      </c>
      <c r="C103" s="3" t="str">
        <f>IFERROR(__xludf.DUMMYFUNCTION("GOOGLETRANSLATE(B103,""id"",""en"")"),"['Indihome', 'good', 'net', 'expensive', 'doang']")</f>
        <v>['Indihome', 'good', 'net', 'expensive', 'doang']</v>
      </c>
    </row>
    <row r="104" ht="15.75" customHeight="1">
      <c r="A104" s="1">
        <v>161.0</v>
      </c>
      <c r="B104" s="3" t="s">
        <v>104</v>
      </c>
      <c r="C104" s="3" t="str">
        <f>IFERROR(__xludf.DUMMYFUNCTION("GOOGLETRANSLATE(B104,""id"",""en"")"),"['Pay', 'wifi', 'expensive', 'expensive']")</f>
        <v>['Pay', 'wifi', 'expensive', 'expensive']</v>
      </c>
    </row>
    <row r="105" ht="15.75" customHeight="1">
      <c r="A105" s="1">
        <v>162.0</v>
      </c>
      <c r="B105" s="3" t="s">
        <v>105</v>
      </c>
      <c r="C105" s="3" t="str">
        <f>IFERROR(__xludf.DUMMYFUNCTION("GOOGLETRANSLATE(B105,""id"",""en"")"),"['Bener', 'Bener', 'Severe', 'really']")</f>
        <v>['Bener', 'Bener', 'Severe', 'really']</v>
      </c>
    </row>
    <row r="106" ht="15.75" customHeight="1">
      <c r="A106" s="1">
        <v>163.0</v>
      </c>
      <c r="B106" s="3" t="s">
        <v>106</v>
      </c>
      <c r="C106" s="3" t="str">
        <f>IFERROR(__xludf.DUMMYFUNCTION("GOOGLETRANSLATE(B106,""id"",""en"")"),"['Indihome', 'continued']")</f>
        <v>['Indihome', 'continued']</v>
      </c>
    </row>
    <row r="107" ht="15.75" customHeight="1">
      <c r="A107" s="1">
        <v>164.0</v>
      </c>
      <c r="B107" s="3" t="s">
        <v>107</v>
      </c>
      <c r="C107" s="3" t="str">
        <f>IFERROR(__xludf.DUMMYFUNCTION("GOOGLETRANSLATE(B107,""id"",""en"")"),"['Indigo', 'GJLS']")</f>
        <v>['Indigo', 'GJLS']</v>
      </c>
    </row>
    <row r="108" ht="15.75" customHeight="1">
      <c r="A108" s="1">
        <v>165.0</v>
      </c>
      <c r="B108" s="3" t="s">
        <v>108</v>
      </c>
      <c r="C108" s="3" t="str">
        <f>IFERROR(__xludf.DUMMYFUNCTION("GOOGLETRANSLATE(B108,""id"",""en"")"),"['Sumatra', 'clock', 'signal', 'Telkomsel', 'missing', '']")</f>
        <v>['Sumatra', 'clock', 'signal', 'Telkomsel', 'missing', '']</v>
      </c>
    </row>
    <row r="109" ht="15.75" customHeight="1">
      <c r="A109" s="1">
        <v>166.0</v>
      </c>
      <c r="B109" s="3" t="s">
        <v>109</v>
      </c>
      <c r="C109" s="3" t="str">
        <f>IFERROR(__xludf.DUMMYFUNCTION("GOOGLETRANSLATE(B109,""id"",""en"")"),"['Telkomsel', 'separated', 'Telkom', 'Wassalam', 'Telkom', ""]")</f>
        <v>['Telkomsel', 'separated', 'Telkom', 'Wassalam', 'Telkom', "]</v>
      </c>
    </row>
    <row r="110" ht="15.75" customHeight="1">
      <c r="A110" s="1">
        <v>167.0</v>
      </c>
      <c r="B110" s="3" t="s">
        <v>110</v>
      </c>
      <c r="C110" s="3" t="str">
        <f>IFERROR(__xludf.DUMMYFUNCTION("GOOGLETRANSLATE(B110,""id"",""en"")"),"['teach', 'ask for', 'digital', 'net', 'down', 'health', '']")</f>
        <v>['teach', 'ask for', 'digital', 'net', 'down', 'health', '']</v>
      </c>
    </row>
    <row r="111" ht="15.75" customHeight="1">
      <c r="A111" s="1">
        <v>168.0</v>
      </c>
      <c r="B111" s="3" t="s">
        <v>111</v>
      </c>
      <c r="C111" s="3" t="str">
        <f>IFERROR(__xludf.DUMMYFUNCTION("GOOGLETRANSLATE(B111,""id"",""en"")"),"['Indihome', 'expensive', 'Lot', 'Error', 'Amzink', ""]")</f>
        <v>['Indihome', 'expensive', 'Lot', 'Error', 'Amzink', "]</v>
      </c>
    </row>
    <row r="112" ht="15.75" customHeight="1">
      <c r="A112" s="1">
        <v>169.0</v>
      </c>
      <c r="B112" s="3" t="s">
        <v>112</v>
      </c>
      <c r="C112" s="3" t="str">
        <f>IFERROR(__xludf.DUMMYFUNCTION("GOOGLETRANSLATE(B112,""id"",""en"")"),"['Bal', 'fiber', 'smooth', 'Jaya', 'obstacles', 'cheap']")</f>
        <v>['Bal', 'fiber', 'smooth', 'Jaya', 'obstacles', 'cheap']</v>
      </c>
    </row>
    <row r="113" ht="15.75" customHeight="1">
      <c r="A113" s="1">
        <v>170.0</v>
      </c>
      <c r="B113" s="3" t="s">
        <v>113</v>
      </c>
      <c r="C113" s="3" t="str">
        <f>IFERROR(__xludf.DUMMYFUNCTION("GOOGLETRANSLATE(B113,""id"",""en"")"),"['expensive', 'slow', 'ketulungan']")</f>
        <v>['expensive', 'slow', 'ketulungan']</v>
      </c>
    </row>
    <row r="114" ht="15.75" customHeight="1">
      <c r="A114" s="1">
        <v>171.0</v>
      </c>
      <c r="B114" s="3" t="s">
        <v>114</v>
      </c>
      <c r="C114" s="3" t="str">
        <f>IFERROR(__xludf.DUMMYFUNCTION("GOOGLETRANSLATE(B114,""id"",""en"")"),"['TELKOM', 'SENAH']")</f>
        <v>['TELKOM', 'SENAH']</v>
      </c>
    </row>
    <row r="115" ht="15.75" customHeight="1">
      <c r="A115" s="1">
        <v>172.0</v>
      </c>
      <c r="B115" s="3" t="s">
        <v>115</v>
      </c>
      <c r="C115" s="3" t="str">
        <f>IFERROR(__xludf.DUMMYFUNCTION("GOOGLETRANSLATE(B115,""id"",""en"")"),"['Indihome', 'Telkomsel', 'SMA', 'chaotic', ""]")</f>
        <v>['Indihome', 'Telkomsel', 'SMA', 'chaotic', "]</v>
      </c>
    </row>
    <row r="116" ht="15.75" customHeight="1">
      <c r="A116" s="1">
        <v>173.0</v>
      </c>
      <c r="B116" s="3" t="s">
        <v>116</v>
      </c>
      <c r="C116" s="3" t="str">
        <f>IFERROR(__xludf.DUMMYFUNCTION("GOOGLETRANSLATE(B116,""id"",""en"")"),"['Severe', 'Indihome', 'expensive', 'doang', 'lag', 'super', 'Hadehhhhhhh', 'hate', 'indihomo']")</f>
        <v>['Severe', 'Indihome', 'expensive', 'doang', 'lag', 'super', 'Hadehhhhhhh', 'hate', 'indihomo']</v>
      </c>
    </row>
    <row r="117" ht="15.75" customHeight="1">
      <c r="A117" s="1">
        <v>174.0</v>
      </c>
      <c r="B117" s="3" t="s">
        <v>117</v>
      </c>
      <c r="C117" s="3" t="str">
        <f>IFERROR(__xludf.DUMMYFUNCTION("GOOGLETRANSLATE(B117,""id"",""en"")"),"['Please "",' Mustart ',' Server ',' Telkom ',' Tower ',' BTS ',' Sister ',""]")</f>
        <v>['Please ",' Mustart ',' Server ',' Telkom ',' Tower ',' BTS ',' Sister ',"]</v>
      </c>
    </row>
    <row r="118" ht="15.75" customHeight="1">
      <c r="A118" s="1">
        <v>175.0</v>
      </c>
      <c r="B118" s="3" t="s">
        <v>118</v>
      </c>
      <c r="C118" s="3" t="str">
        <f>IFERROR(__xludf.DUMMYFUNCTION("GOOGLETRANSLATE(B118,""id"",""en"")"),"['Indihome', 'Down', 'Imternet', 'Gabutan', 'Diem', 'Doang', 'Costs', 'Moon', 'Road', 'Hahahahahaha']")</f>
        <v>['Indihome', 'Down', 'Imternet', 'Gabutan', 'Diem', 'Doang', 'Costs', 'Moon', 'Road', 'Hahahahahaha']</v>
      </c>
    </row>
    <row r="119" ht="15.75" customHeight="1">
      <c r="A119" s="1">
        <v>176.0</v>
      </c>
      <c r="B119" s="3" t="s">
        <v>119</v>
      </c>
      <c r="C119" s="3" t="str">
        <f>IFERROR(__xludf.DUMMYFUNCTION("GOOGLETRANSLATE(B119,""id"",""en"")"),"['Mending', 'BUMN', 'Damaged', '']")</f>
        <v>['Mending', 'BUMN', 'Damaged', '']</v>
      </c>
    </row>
    <row r="120" ht="15.75" customHeight="1">
      <c r="A120" s="1">
        <v>177.0</v>
      </c>
      <c r="B120" s="3" t="s">
        <v>120</v>
      </c>
      <c r="C120" s="3" t="str">
        <f>IFERROR(__xludf.DUMMYFUNCTION("GOOGLETRANSLATE(B120,""id"",""en"")"),"['Pay', 'late', 'lot', '']")</f>
        <v>['Pay', 'late', 'lot', '']</v>
      </c>
    </row>
    <row r="121" ht="15.75" customHeight="1">
      <c r="A121" s="1">
        <v>178.0</v>
      </c>
      <c r="B121" s="3" t="s">
        <v>121</v>
      </c>
      <c r="C121" s="3" t="str">
        <f>IFERROR(__xludf.DUMMYFUNCTION("GOOGLETRANSLATE(B121,""id"",""en"")"),"['Indihome', 'bbrp', 'bad', 'signal']")</f>
        <v>['Indihome', 'bbrp', 'bad', 'signal']</v>
      </c>
    </row>
    <row r="122" ht="15.75" customHeight="1">
      <c r="A122" s="1">
        <v>179.0</v>
      </c>
      <c r="B122" s="3" t="s">
        <v>122</v>
      </c>
      <c r="C122" s="3" t="str">
        <f>IFERROR(__xludf.DUMMYFUNCTION("GOOGLETRANSLATE(B122,""id"",""en"")"),"['emang', 'down', '']")</f>
        <v>['emang', 'down', '']</v>
      </c>
    </row>
    <row r="123" ht="15.75" customHeight="1">
      <c r="A123" s="1">
        <v>180.0</v>
      </c>
      <c r="B123" s="3" t="s">
        <v>123</v>
      </c>
      <c r="C123" s="3" t="str">
        <f>IFERROR(__xludf.DUMMYFUNCTION("GOOGLETRANSLATE(B123,""id"",""en"")"),"['Crowded', 'crowded', 'moved', 'private', '']")</f>
        <v>['Crowded', 'crowded', 'moved', 'private', '']</v>
      </c>
    </row>
    <row r="124" ht="15.75" customHeight="1">
      <c r="A124" s="1">
        <v>181.0</v>
      </c>
      <c r="B124" s="3" t="s">
        <v>124</v>
      </c>
      <c r="C124" s="3" t="str">
        <f>IFERROR(__xludf.DUMMYFUNCTION("GOOGLETRANSLATE(B124,""id"",""en"")"),"['Indihome', 'safe', 'package', 'expensive', 'that's', 'package', 'internet', 'doang']")</f>
        <v>['Indihome', 'safe', 'package', 'expensive', 'that's', 'package', 'internet', 'doang']</v>
      </c>
    </row>
    <row r="125" ht="15.75" customHeight="1">
      <c r="A125" s="1">
        <v>182.0</v>
      </c>
      <c r="B125" s="3" t="s">
        <v>125</v>
      </c>
      <c r="C125" s="3" t="str">
        <f>IFERROR(__xludf.DUMMYFUNCTION("GOOGLETRANSLATE(B125,""id"",""en"")"),"['Allah', 'Indihome', 'Lockdown', 'Staff', 'Salary', 'blind']")</f>
        <v>['Allah', 'Indihome', 'Lockdown', 'Staff', 'Salary', 'blind']</v>
      </c>
    </row>
    <row r="126" ht="15.75" customHeight="1">
      <c r="A126" s="1">
        <v>183.0</v>
      </c>
      <c r="B126" s="3" t="s">
        <v>126</v>
      </c>
      <c r="C126" s="3" t="str">
        <f>IFERROR(__xludf.DUMMYFUNCTION("GOOGLETRANSLATE(B126,""id"",""en"")"),"['', 'Bener', 'Telkom', 'expensive', 'pulses', 'nya']")</f>
        <v>['', 'Bener', 'Telkom', 'expensive', 'pulses', 'nya']</v>
      </c>
    </row>
    <row r="127" ht="15.75" customHeight="1">
      <c r="A127" s="1">
        <v>184.0</v>
      </c>
      <c r="B127" s="3" t="s">
        <v>127</v>
      </c>
      <c r="C127" s="3" t="str">
        <f>IFERROR(__xludf.DUMMYFUNCTION("GOOGLETRANSLATE(B127,""id"",""en"")"),"['aing', 'pay', 'sometimes', 'lagging']")</f>
        <v>['aing', 'pay', 'sometimes', 'lagging']</v>
      </c>
    </row>
    <row r="128" ht="15.75" customHeight="1">
      <c r="A128" s="1">
        <v>185.0</v>
      </c>
      <c r="B128" s="3" t="s">
        <v>128</v>
      </c>
      <c r="C128" s="3" t="str">
        <f>IFERROR(__xludf.DUMMYFUNCTION("GOOGLETRANSLATE(B128,""id"",""en"")"),"['Cave', 'Date', 'Pay', 'Telfon', 'Mulu', '']")</f>
        <v>['Cave', 'Date', 'Pay', 'Telfon', 'Mulu', '']</v>
      </c>
    </row>
    <row r="129" ht="15.75" customHeight="1">
      <c r="A129" s="1">
        <v>186.0</v>
      </c>
      <c r="B129" s="3" t="s">
        <v>129</v>
      </c>
      <c r="C129" s="3" t="str">
        <f>IFERROR(__xludf.DUMMYFUNCTION("GOOGLETRANSLATE(B129,""id"",""en"")"),"['Indihome', 'expensive', 'slow', '']")</f>
        <v>['Indihome', 'expensive', 'slow', '']</v>
      </c>
    </row>
    <row r="130" ht="15.75" customHeight="1">
      <c r="A130" s="1">
        <v>187.0</v>
      </c>
      <c r="B130" s="3" t="s">
        <v>130</v>
      </c>
      <c r="C130" s="3" t="str">
        <f>IFERROR(__xludf.DUMMYFUNCTION("GOOGLETRANSLATE(B130,""id"",""en"")"),"['skrg', 'Riau', 'indihome']")</f>
        <v>['skrg', 'Riau', 'indihome']</v>
      </c>
    </row>
    <row r="131" ht="15.75" customHeight="1">
      <c r="A131" s="1">
        <v>188.0</v>
      </c>
      <c r="B131" s="3" t="s">
        <v>131</v>
      </c>
      <c r="C131" s="3" t="str">
        <f>IFERROR(__xludf.DUMMYFUNCTION("GOOGLETRANSLATE(B131,""id"",""en"")"),"['Bener', 'bngat', 'hri']")</f>
        <v>['Bener', 'bngat', 'hri']</v>
      </c>
    </row>
    <row r="132" ht="15.75" customHeight="1">
      <c r="A132" s="1">
        <v>189.0</v>
      </c>
      <c r="B132" s="3" t="s">
        <v>132</v>
      </c>
      <c r="C132" s="3" t="str">
        <f>IFERROR(__xludf.DUMMYFUNCTION("GOOGLETRANSLATE(B132,""id"",""en"")"),"['Maintenance', 'times', 'believes', 'Telkom', 'Sometimes', 'like', 'Disturbs', 'Heboh', '']")</f>
        <v>['Maintenance', 'times', 'believes', 'Telkom', 'Sometimes', 'like', 'Disturbs', 'Heboh', '']</v>
      </c>
    </row>
    <row r="133" ht="15.75" customHeight="1">
      <c r="A133" s="1">
        <v>190.0</v>
      </c>
      <c r="B133" s="3" t="s">
        <v>133</v>
      </c>
      <c r="C133" s="3" t="str">
        <f>IFERROR(__xludf.DUMMYFUNCTION("GOOGLETRANSLATE(B133,""id"",""en"")"),"['What', 'restart', 'modem', '']")</f>
        <v>['What', 'restart', 'modem', '']</v>
      </c>
    </row>
    <row r="134" ht="15.75" customHeight="1">
      <c r="A134" s="1">
        <v>191.0</v>
      </c>
      <c r="B134" s="3" t="s">
        <v>134</v>
      </c>
      <c r="C134" s="3" t="str">
        <f>IFERROR(__xludf.DUMMYFUNCTION("GOOGLETRANSLATE(B134,""id"",""en"")"),"['Indihome', 'Win', 'know', 'Doang', 'garbage', 'animal', 'lemon', 'eat', 'Golir', 'climbing', 'tree', 'hours',' Weve ',' waiting ',' lemuk ',' climbing ',' tree ',' cave ',' mah ',' Ogah ']")</f>
        <v>['Indihome', 'Win', 'know', 'Doang', 'garbage', 'animal', 'lemon', 'eat', 'Golir', 'climbing', 'tree', 'hours',' Weve ',' waiting ',' lemuk ',' climbing ',' tree ',' cave ',' mah ',' Ogah ']</v>
      </c>
    </row>
    <row r="135" ht="15.75" customHeight="1">
      <c r="A135" s="1">
        <v>198.0</v>
      </c>
      <c r="B135" s="3" t="s">
        <v>135</v>
      </c>
      <c r="C135" s="3" t="str">
        <f>IFERROR(__xludf.DUMMYFUNCTION("GOOGLETRANSLATE(B135,""id"",""en"")"),"['Subscribe', 'Pasu', 'cheap', 'kbalik', 'expensive', 'wekekekkeek']")</f>
        <v>['Subscribe', 'Pasu', 'cheap', 'kbalik', 'expensive', 'wekekekkeek']</v>
      </c>
    </row>
    <row r="136" ht="15.75" customHeight="1">
      <c r="A136" s="1">
        <v>199.0</v>
      </c>
      <c r="B136" s="3" t="s">
        <v>136</v>
      </c>
      <c r="C136" s="3" t="str">
        <f>IFERROR(__xludf.DUMMYFUNCTION("GOOGLETRANSLATE(B136,""id"",""en"")"),"['', 'Error', 'emang', 'Indihomen', 'Error', ""]")</f>
        <v>['', 'Error', 'emang', 'Indihomen', 'Error', "]</v>
      </c>
    </row>
    <row r="137" ht="15.75" customHeight="1">
      <c r="A137" s="1">
        <v>200.0</v>
      </c>
      <c r="B137" s="3" t="s">
        <v>137</v>
      </c>
      <c r="C137" s="3" t="str">
        <f>IFERROR(__xludf.DUMMYFUNCTION("GOOGLETRANSLATE(B137,""id"",""en"")"),"['Cave', 'Like', 'wifi', 'bro']")</f>
        <v>['Cave', 'Like', 'wifi', 'bro']</v>
      </c>
    </row>
    <row r="138" ht="15.75" customHeight="1">
      <c r="A138" s="1">
        <v>203.0</v>
      </c>
      <c r="B138" s="3" t="s">
        <v>138</v>
      </c>
      <c r="C138" s="3" t="str">
        <f>IFERROR(__xludf.DUMMYFUNCTION("GOOGLETRANSLATE(B138,""id"",""en"")"),"['', '']")</f>
        <v>['', '']</v>
      </c>
    </row>
    <row r="139" ht="15.75" customHeight="1">
      <c r="A139" s="1">
        <v>204.0</v>
      </c>
      <c r="B139" s="3" t="s">
        <v>139</v>
      </c>
      <c r="C139" s="3" t="str">
        <f>IFERROR(__xludf.DUMMYFUNCTION("GOOGLETRANSLATE(B139,""id"",""en"")"),"['LEG', 'CUSTOM', 'Mbps', 'Mbps', 'Safe', 'Disturbs', 'Yesterday', 'Sampe', 'Hour']")</f>
        <v>['LEG', 'CUSTOM', 'Mbps', 'Mbps', 'Safe', 'Disturbs', 'Yesterday', 'Sampe', 'Hour']</v>
      </c>
    </row>
    <row r="140" ht="15.75" customHeight="1">
      <c r="A140" s="1">
        <v>206.0</v>
      </c>
      <c r="B140" s="3" t="s">
        <v>140</v>
      </c>
      <c r="C140" s="3" t="str">
        <f>IFERROR(__xludf.DUMMYFUNCTION("GOOGLETRANSLATE(B140,""id"",""en"")"),"['Indihome', 'expensive']")</f>
        <v>['Indihome', 'expensive']</v>
      </c>
    </row>
    <row r="141" ht="15.75" customHeight="1">
      <c r="A141" s="1">
        <v>207.0</v>
      </c>
      <c r="B141" s="3" t="s">
        <v>141</v>
      </c>
      <c r="C141" s="3" t="str">
        <f>IFERROR(__xludf.DUMMYFUNCTION("GOOGLETRANSLATE(B141,""id"",""en"")"),"['Indihome', 'down']")</f>
        <v>['Indihome', 'down']</v>
      </c>
    </row>
    <row r="142" ht="15.75" customHeight="1">
      <c r="A142" s="1">
        <v>208.0</v>
      </c>
      <c r="B142" s="3" t="s">
        <v>142</v>
      </c>
      <c r="C142" s="3" t="str">
        <f>IFERROR(__xludf.DUMMYFUNCTION("GOOGLETRANSLATE(B142,""id"",""en"")"),"['good news', '']")</f>
        <v>['good news', '']</v>
      </c>
    </row>
    <row r="143" ht="15.75" customHeight="1">
      <c r="A143" s="1">
        <v>209.0</v>
      </c>
      <c r="B143" s="3" t="s">
        <v>143</v>
      </c>
      <c r="C143" s="3" t="str">
        <f>IFERROR(__xludf.DUMMYFUNCTION("GOOGLETRANSLATE(B143,""id"",""en"")"),"['Cable', 'Indihome', 'Sell', 'Biznet', 'Good']")</f>
        <v>['Cable', 'Indihome', 'Sell', 'Biznet', 'Good']</v>
      </c>
    </row>
    <row r="144" ht="15.75" customHeight="1">
      <c r="A144" s="1">
        <v>210.0</v>
      </c>
      <c r="B144" s="3" t="s">
        <v>144</v>
      </c>
      <c r="C144" s="3" t="str">
        <f>IFERROR(__xludf.DUMMYFUNCTION("GOOGLETRANSLATE(B144,""id"",""en"")"),"['Telkom', 'Telkomsel', 'hopefully', 'fast', 'bankrupt', 'expensive', 'doang', 'service', 'zero']")</f>
        <v>['Telkom', 'Telkomsel', 'hopefully', 'fast', 'bankrupt', 'expensive', 'doang', 'service', 'zero']</v>
      </c>
    </row>
    <row r="145" ht="15.75" customHeight="1">
      <c r="A145" s="1">
        <v>211.0</v>
      </c>
      <c r="B145" s="3" t="s">
        <v>145</v>
      </c>
      <c r="C145" s="3" t="str">
        <f>IFERROR(__xludf.DUMMYFUNCTION("GOOGLETRANSLATE(B145,""id"",""en"")"),"['product', 'BUMN', 'emang', 'that's', 'defective', ""]")</f>
        <v>['product', 'BUMN', 'emang', 'that's', 'defective', "]</v>
      </c>
    </row>
    <row r="146" ht="15.75" customHeight="1">
      <c r="A146" s="1">
        <v>212.0</v>
      </c>
      <c r="B146" s="3" t="s">
        <v>146</v>
      </c>
      <c r="C146" s="3" t="str">
        <f>IFERROR(__xludf.DUMMYFUNCTION("GOOGLETRANSLATE(B146,""id"",""en"")"),"['Japan', 'Director', 'Direct', 'Lower']")</f>
        <v>['Japan', 'Director', 'Direct', 'Lower']</v>
      </c>
    </row>
    <row r="147" ht="15.75" customHeight="1">
      <c r="A147" s="1">
        <v>213.0</v>
      </c>
      <c r="B147" s="3" t="s">
        <v>147</v>
      </c>
      <c r="C147" s="3" t="str">
        <f>IFERROR(__xludf.DUMMYFUNCTION("GOOGLETRANSLATE(B147,""id"",""en"")"),"['Gara', 'Gara', 'Indiehome', 'Single', 'Draft', '']")</f>
        <v>['Gara', 'Gara', 'Indiehome', 'Single', 'Draft', '']</v>
      </c>
    </row>
    <row r="148" ht="15.75" customHeight="1">
      <c r="A148" s="1">
        <v>214.0</v>
      </c>
      <c r="B148" s="3" t="s">
        <v>148</v>
      </c>
      <c r="C148" s="3" t="str">
        <f>IFERROR(__xludf.DUMMYFUNCTION("GOOGLETRANSLATE(B148,""id"",""en"")"),"['Change', 'Biznet', 'Republic', 'Indihome', 'BERES', '']")</f>
        <v>['Change', 'Biznet', 'Republic', 'Indihome', 'BERES', '']</v>
      </c>
    </row>
    <row r="149" ht="15.75" customHeight="1">
      <c r="A149" s="1">
        <v>215.0</v>
      </c>
      <c r="B149" s="3" t="s">
        <v>149</v>
      </c>
      <c r="C149" s="3" t="str">
        <f>IFERROR(__xludf.DUMMYFUNCTION("GOOGLETRANSLATE(B149,""id"",""en"")"),"['Normal', 'Current', 'Disturbs', 'Rmh', 'Mngkn', 'Hanging', 'Region', '']")</f>
        <v>['Normal', 'Current', 'Disturbs', 'Rmh', 'Mngkn', 'Hanging', 'Region', '']</v>
      </c>
    </row>
    <row r="150" ht="15.75" customHeight="1">
      <c r="A150" s="1">
        <v>216.0</v>
      </c>
      <c r="B150" s="3" t="s">
        <v>150</v>
      </c>
      <c r="C150" s="3" t="str">
        <f>IFERROR(__xludf.DUMMYFUNCTION("GOOGLETRANSLATE(B150,""id"",""en"")"),"['person', 'Indihome', 'LIKE']")</f>
        <v>['person', 'Indihome', 'LIKE']</v>
      </c>
    </row>
    <row r="151" ht="15.75" customHeight="1">
      <c r="A151" s="1">
        <v>248.0</v>
      </c>
      <c r="B151" s="3" t="s">
        <v>151</v>
      </c>
      <c r="C151" s="3" t="str">
        <f>IFERROR(__xludf.DUMMYFUNCTION("GOOGLETRANSLATE(B151,""id"",""en"")"),"['', 'restart', 'modem', 'Sis', ""]")</f>
        <v>['', 'restart', 'modem', 'Sis', "]</v>
      </c>
    </row>
    <row r="152" ht="15.75" customHeight="1">
      <c r="A152" s="1">
        <v>249.0</v>
      </c>
      <c r="B152" s="3" t="s">
        <v>152</v>
      </c>
      <c r="C152" s="3" t="str">
        <f>IFERROR(__xludf.DUMMYFUNCTION("GOOGLETRANSLATE(B152,""id"",""en"")"),"['Good', 'ugly', 'What', 'People', 'Indonesia', 'Satisfied', '']")</f>
        <v>['Good', 'ugly', 'What', 'People', 'Indonesia', 'Satisfied', '']</v>
      </c>
    </row>
    <row r="153" ht="15.75" customHeight="1">
      <c r="A153" s="1">
        <v>250.0</v>
      </c>
      <c r="B153" s="3" t="s">
        <v>153</v>
      </c>
      <c r="C153" s="3" t="str">
        <f>IFERROR(__xludf.DUMMYFUNCTION("GOOGLETRANSLATE(B153,""id"",""en"")"),"['Udh', 'Alas', 'Indihomo']")</f>
        <v>['Udh', 'Alas', 'Indihomo']</v>
      </c>
    </row>
    <row r="154" ht="15.75" customHeight="1">
      <c r="A154" s="1">
        <v>251.0</v>
      </c>
      <c r="B154" s="3" t="s">
        <v>154</v>
      </c>
      <c r="C154" s="3" t="str">
        <f>IFERROR(__xludf.DUMMYFUNCTION("GOOGLETRANSLATE(B154,""id"",""en"")"),"['expensive', 'Fup', 'LEG']")</f>
        <v>['expensive', 'Fup', 'LEG']</v>
      </c>
    </row>
    <row r="155" ht="15.75" customHeight="1">
      <c r="A155" s="1">
        <v>252.0</v>
      </c>
      <c r="B155" s="3" t="s">
        <v>155</v>
      </c>
      <c r="C155" s="3" t="str">
        <f>IFERROR(__xludf.DUMMYFUNCTION("GOOGLETRANSLATE(B155,""id"",""en"")"),"['woi', 'indihome', 'area', 'cave', 'already', 'cover', 'cave', 'replace', 'repvublict', '']")</f>
        <v>['woi', 'indihome', 'area', 'cave', 'already', 'cover', 'cave', 'replace', 'repvublict', '']</v>
      </c>
    </row>
    <row r="156" ht="15.75" customHeight="1">
      <c r="A156" s="1">
        <v>254.0</v>
      </c>
      <c r="B156" s="3" t="s">
        <v>156</v>
      </c>
      <c r="C156" s="3" t="str">
        <f>IFERROR(__xludf.DUMMYFUNCTION("GOOGLETRANSLATE(B156,""id"",""en"")"),"['expensive', '']")</f>
        <v>['expensive', '']</v>
      </c>
    </row>
    <row r="157" ht="15.75" customHeight="1">
      <c r="A157" s="1">
        <v>255.0</v>
      </c>
      <c r="B157" s="3" t="s">
        <v>157</v>
      </c>
      <c r="C157" s="3" t="str">
        <f>IFERROR(__xludf.DUMMYFUNCTION("GOOGLETRANSLATE(B157,""id"",""en"")"),"['Biznet', '']")</f>
        <v>['Biznet', '']</v>
      </c>
    </row>
    <row r="158" ht="15.75" customHeight="1">
      <c r="A158" s="1">
        <v>256.0</v>
      </c>
      <c r="B158" s="3" t="s">
        <v>158</v>
      </c>
      <c r="C158" s="3" t="str">
        <f>IFERROR(__xludf.DUMMYFUNCTION("GOOGLETRANSLATE(B158,""id"",""en"")"),"['Please', 'Kasi', 'Biznet', 'Diadain', 'Places', 'Paiton', 'Cave', 'UDH', 'Bosen', 'Ama', 'Indihome']")</f>
        <v>['Please', 'Kasi', 'Biznet', 'Diadain', 'Places', 'Paiton', 'Cave', 'UDH', 'Bosen', 'Ama', 'Indihome']</v>
      </c>
    </row>
    <row r="159" ht="15.75" customHeight="1">
      <c r="A159" s="1">
        <v>257.0</v>
      </c>
      <c r="B159" s="3" t="s">
        <v>159</v>
      </c>
      <c r="C159" s="3" t="str">
        <f>IFERROR(__xludf.DUMMYFUNCTION("GOOGLETRANSLATE(B159,""id"",""en"")"),"['Normal', 'Doang', 'down', '']")</f>
        <v>['Normal', 'Doang', 'down', '']</v>
      </c>
    </row>
    <row r="160" ht="15.75" customHeight="1">
      <c r="A160" s="1">
        <v>258.0</v>
      </c>
      <c r="B160" s="3" t="s">
        <v>160</v>
      </c>
      <c r="C160" s="3" t="str">
        <f>IFERROR(__xludf.DUMMYFUNCTION("GOOGLETRANSLATE(B160,""id"",""en"")"),"['Pay', 'Diligent', 'Internet', 'Males', 'Lot', '']")</f>
        <v>['Pay', 'Diligent', 'Internet', 'Males', 'Lot', '']</v>
      </c>
    </row>
    <row r="161" ht="15.75" customHeight="1">
      <c r="A161" s="1">
        <v>259.0</v>
      </c>
      <c r="B161" s="3" t="s">
        <v>161</v>
      </c>
      <c r="C161" s="3" t="str">
        <f>IFERROR(__xludf.DUMMYFUNCTION("GOOGLETRANSLATE(B161,""id"",""en"")"),"['', 'Banten', 'down', 'net']")</f>
        <v>['', 'Banten', 'down', 'net']</v>
      </c>
    </row>
    <row r="162" ht="15.75" customHeight="1">
      <c r="A162" s="1">
        <v>260.0</v>
      </c>
      <c r="B162" s="3" t="s">
        <v>162</v>
      </c>
      <c r="C162" s="3" t="str">
        <f>IFERROR(__xludf.DUMMYFUNCTION("GOOGLETRANSLATE(B162,""id"",""en"")"),"['restard', 'router', 'brother', 'btw', 'anchor', 'laugh', 'leak', 'mic', ""]")</f>
        <v>['restard', 'router', 'brother', 'btw', 'anchor', 'laugh', 'leak', 'mic', "]</v>
      </c>
    </row>
    <row r="163" ht="15.75" customHeight="1">
      <c r="A163" s="1">
        <v>261.0</v>
      </c>
      <c r="B163" s="3" t="s">
        <v>163</v>
      </c>
      <c r="C163" s="3" t="str">
        <f>IFERROR(__xludf.DUMMYFUNCTION("GOOGLETRANSLATE(B163,""id"",""en"")"),"['pulse', 'free', 'net', 'free', 'no', 'smooth']")</f>
        <v>['pulse', 'free', 'net', 'free', 'no', 'smooth']</v>
      </c>
    </row>
    <row r="164" ht="15.75" customHeight="1">
      <c r="A164" s="1">
        <v>262.0</v>
      </c>
      <c r="B164" s="3" t="s">
        <v>164</v>
      </c>
      <c r="C164" s="3" t="str">
        <f>IFERROR(__xludf.DUMMYFUNCTION("GOOGLETRANSLATE(B164,""id"",""en"")"),"['expensive', 'doang', 'realibility']")</f>
        <v>['expensive', 'doang', 'realibility']</v>
      </c>
    </row>
    <row r="165" ht="15.75" customHeight="1">
      <c r="A165" s="1">
        <v>263.0</v>
      </c>
      <c r="B165" s="3" t="s">
        <v>165</v>
      </c>
      <c r="C165" s="3" t="str">
        <f>IFERROR(__xludf.DUMMYFUNCTION("GOOGLETRANSLATE(B165,""id"",""en"")"),"['month']")</f>
        <v>['month']</v>
      </c>
    </row>
    <row r="166" ht="15.75" customHeight="1">
      <c r="A166" s="1">
        <v>264.0</v>
      </c>
      <c r="B166" s="3" t="s">
        <v>166</v>
      </c>
      <c r="C166" s="3" t="str">
        <f>IFERROR(__xludf.DUMMYFUNCTION("GOOGLETRANSLATE(B166,""id"",""en"")"),"['oath', 'Indihome', 'severe', 'coi']")</f>
        <v>['oath', 'Indihome', 'severe', 'coi']</v>
      </c>
    </row>
    <row r="167" ht="15.75" customHeight="1">
      <c r="A167" s="1">
        <v>265.0</v>
      </c>
      <c r="B167" s="3" t="s">
        <v>167</v>
      </c>
      <c r="C167" s="3" t="str">
        <f>IFERROR(__xludf.DUMMYFUNCTION("GOOGLETRANSLATE(B167,""id"",""en"")"),"['Mas', 'Agus', 'Tangu']")</f>
        <v>['Mas', 'Agus', 'Tangu']</v>
      </c>
    </row>
    <row r="168" ht="15.75" customHeight="1">
      <c r="A168" s="1">
        <v>266.0</v>
      </c>
      <c r="B168" s="3" t="s">
        <v>168</v>
      </c>
      <c r="C168" s="3" t="str">
        <f>IFERROR(__xludf.DUMMYFUNCTION("GOOGLETRANSLATE(B168,""id"",""en"")"),"['in', 'bnyk', 'mouse', 'wonder', 'capital', 'ilang', 'road', 'results',' quality ',' there ',' pdhl ',' udh ',' MHL ',' Pay ',' Duh ',' ']")</f>
        <v>['in', 'bnyk', 'mouse', 'wonder', 'capital', 'ilang', 'road', 'results',' quality ',' there ',' pdhl ',' udh ',' MHL ',' Pay ',' Duh ',' ']</v>
      </c>
    </row>
    <row r="169" ht="15.75" customHeight="1">
      <c r="A169" s="1">
        <v>267.0</v>
      </c>
      <c r="B169" s="3" t="s">
        <v>169</v>
      </c>
      <c r="C169" s="3" t="str">
        <f>IFERROR(__xludf.DUMMYFUNCTION("GOOGLETRANSLATE(B169,""id"",""en"")"),"['rates', 'indiehome']")</f>
        <v>['rates', 'indiehome']</v>
      </c>
    </row>
    <row r="170" ht="15.75" customHeight="1">
      <c r="A170" s="1">
        <v>268.0</v>
      </c>
      <c r="B170" s="3" t="s">
        <v>170</v>
      </c>
      <c r="C170" s="3" t="str">
        <f>IFERROR(__xludf.DUMMYFUNCTION("GOOGLETRANSLATE(B170,""id"",""en"")"),"['', 'internet', 'fast', 'he', '']")</f>
        <v>['', 'internet', 'fast', 'he', '']</v>
      </c>
    </row>
    <row r="171" ht="15.75" customHeight="1">
      <c r="A171" s="1">
        <v>269.0</v>
      </c>
      <c r="B171" s="3" t="s">
        <v>171</v>
      </c>
      <c r="C171" s="3" t="str">
        <f>IFERROR(__xludf.DUMMYFUNCTION("GOOGLETRANSLATE(B171,""id"",""en"")"),"['eat', 'task', 'work']")</f>
        <v>['eat', 'task', 'work']</v>
      </c>
    </row>
    <row r="172" ht="15.75" customHeight="1">
      <c r="A172" s="1">
        <v>270.0</v>
      </c>
      <c r="B172" s="3" t="s">
        <v>172</v>
      </c>
      <c r="C172" s="3" t="str">
        <f>IFERROR(__xludf.DUMMYFUNCTION("GOOGLETRANSLATE(B172,""id"",""en"")"),"['Shocked', 'shocked', 'smooth']")</f>
        <v>['Shocked', 'shocked', 'smooth']</v>
      </c>
    </row>
    <row r="173" ht="15.75" customHeight="1">
      <c r="A173" s="1">
        <v>271.0</v>
      </c>
      <c r="B173" s="3" t="s">
        <v>173</v>
      </c>
      <c r="C173" s="3" t="str">
        <f>IFERROR(__xludf.DUMMYFUNCTION("GOOGLETRANSLATE(B173,""id"",""en"")"),"['Farm', 'food', 'pulse', 'board', 'mah', 'contracted', 'wakakakka']")</f>
        <v>['Farm', 'food', 'pulse', 'board', 'mah', 'contracted', 'wakakakka']</v>
      </c>
    </row>
    <row r="174" ht="15.75" customHeight="1">
      <c r="A174" s="1">
        <v>272.0</v>
      </c>
      <c r="B174" s="3" t="s">
        <v>174</v>
      </c>
      <c r="C174" s="3" t="str">
        <f>IFERROR(__xludf.DUMMYFUNCTION("GOOGLETRANSLATE(B174,""id"",""en"")"),"['Prasaan', 'Indihome', 'Down', 'Tuuh', ""]")</f>
        <v>['Prasaan', 'Indihome', 'Down', 'Tuuh', "]</v>
      </c>
    </row>
    <row r="175" ht="15.75" customHeight="1">
      <c r="A175" s="1">
        <v>273.0</v>
      </c>
      <c r="B175" s="3" t="s">
        <v>175</v>
      </c>
      <c r="C175" s="3" t="str">
        <f>IFERROR(__xludf.DUMMYFUNCTION("GOOGLETRANSLATE(B175,""id"",""en"")"),"['yeah', 'wifinya', 'udh', 'quota', 'msh', 'ngeleg', 'consequently', 'burn', ""]")</f>
        <v>['yeah', 'wifinya', 'udh', 'quota', 'msh', 'ngeleg', 'consequently', 'burn', "]</v>
      </c>
    </row>
    <row r="176" ht="15.75" customHeight="1">
      <c r="A176" s="1">
        <v>274.0</v>
      </c>
      <c r="B176" s="3" t="s">
        <v>176</v>
      </c>
      <c r="C176" s="3" t="str">
        <f>IFERROR(__xludf.DUMMYFUNCTION("GOOGLETRANSLATE(B176,""id"",""en"")"),"['', 'EMG', 'Uda', 'times', 'defective', 'luck', 'uda', 'replace', 'skg', ""]")</f>
        <v>['', 'EMG', 'Uda', 'times', 'defective', 'luck', 'uda', 'replace', 'skg', "]</v>
      </c>
    </row>
    <row r="177" ht="15.75" customHeight="1">
      <c r="A177" s="1">
        <v>275.0</v>
      </c>
      <c r="B177" s="3" t="s">
        <v>177</v>
      </c>
      <c r="C177" s="3" t="str">
        <f>IFERROR(__xludf.DUMMYFUNCTION("GOOGLETRANSLATE(B177,""id"",""en"")"),"['second', 'write', 'comment', 'indihome', 'slow', 'forgiveness', '']")</f>
        <v>['second', 'write', 'comment', 'indihome', 'slow', 'forgiveness', '']</v>
      </c>
    </row>
    <row r="178" ht="15.75" customHeight="1">
      <c r="A178" s="1">
        <v>276.0</v>
      </c>
      <c r="B178" s="3" t="s">
        <v>178</v>
      </c>
      <c r="C178" s="3" t="str">
        <f>IFERROR(__xludf.DUMMYFUNCTION("GOOGLETRANSLATE(B178,""id"",""en"")"),"['', 'comment', 'broadcast', 'clothes', 'Dalem', 'yellow', 'napsuin', 'pingin', 'indihome']")</f>
        <v>['', 'comment', 'broadcast', 'clothes', 'Dalem', 'yellow', 'napsuin', 'pingin', 'indihome']</v>
      </c>
    </row>
    <row r="179" ht="15.75" customHeight="1">
      <c r="A179" s="1">
        <v>277.0</v>
      </c>
      <c r="B179" s="3" t="s">
        <v>179</v>
      </c>
      <c r="C179" s="3" t="str">
        <f>IFERROR(__xludf.DUMMYFUNCTION("GOOGLETRANSLATE(B179,""id"",""en"")"),"['disgust', 'indihome']")</f>
        <v>['disgust', 'indihome']</v>
      </c>
    </row>
    <row r="180" ht="15.75" customHeight="1">
      <c r="A180" s="1">
        <v>278.0</v>
      </c>
      <c r="B180" s="3" t="s">
        <v>180</v>
      </c>
      <c r="C180" s="3" t="str">
        <f>IFERROR(__xludf.DUMMYFUNCTION("GOOGLETRANSLATE(B180,""id"",""en"")"),"['Please', 'Telkom', 'Telkomsel', 'Closed', ""]")</f>
        <v>['Please', 'Telkom', 'Telkomsel', 'Closed', "]</v>
      </c>
    </row>
    <row r="181" ht="15.75" customHeight="1">
      <c r="A181" s="1">
        <v>279.0</v>
      </c>
      <c r="B181" s="3" t="s">
        <v>181</v>
      </c>
      <c r="C181" s="3" t="str">
        <f>IFERROR(__xludf.DUMMYFUNCTION("GOOGLETRANSLATE(B181,""id"",""en"")"),"['weve', 'indihome', 'slow', 'really']")</f>
        <v>['weve', 'indihome', 'slow', 'really']</v>
      </c>
    </row>
    <row r="182" ht="15.75" customHeight="1">
      <c r="A182" s="1">
        <v>280.0</v>
      </c>
      <c r="B182" s="3" t="s">
        <v>182</v>
      </c>
      <c r="C182" s="3" t="str">
        <f>IFERROR(__xludf.DUMMYFUNCTION("GOOGLETRANSLATE(B182,""id"",""en"")"),"['Subsidy', 'Mana', '']")</f>
        <v>['Subsidy', 'Mana', '']</v>
      </c>
    </row>
    <row r="183" ht="15.75" customHeight="1">
      <c r="A183" s="1">
        <v>283.0</v>
      </c>
      <c r="B183" s="3" t="s">
        <v>183</v>
      </c>
      <c r="C183" s="3" t="str">
        <f>IFERROR(__xludf.DUMMYFUNCTION("GOOGLETRANSLATE(B183,""id"",""en"")"),"['Net', 'down', 'price', 'jambret', 'emang']")</f>
        <v>['Net', 'down', 'price', 'jambret', 'emang']</v>
      </c>
    </row>
    <row r="184" ht="15.75" customHeight="1">
      <c r="A184" s="1">
        <v>284.0</v>
      </c>
      <c r="B184" s="3" t="s">
        <v>184</v>
      </c>
      <c r="C184" s="3" t="str">
        <f>IFERROR(__xludf.DUMMYFUNCTION("GOOGLETRANSLATE(B184,""id"",""en"")"),"['restart', 'modem', 'Sis', '']")</f>
        <v>['restart', 'modem', 'Sis', '']</v>
      </c>
    </row>
    <row r="185" ht="15.75" customHeight="1">
      <c r="A185" s="1">
        <v>285.0</v>
      </c>
      <c r="B185" s="3" t="s">
        <v>185</v>
      </c>
      <c r="C185" s="3" t="str">
        <f>IFERROR(__xludf.DUMMYFUNCTION("GOOGLETRANSLATE(B185,""id"",""en"")"),"['Forced', 'BLM', 'Enter', 'Location', '']")</f>
        <v>['Forced', 'BLM', 'Enter', 'Location', '']</v>
      </c>
    </row>
    <row r="186" ht="15.75" customHeight="1">
      <c r="A186" s="1">
        <v>286.0</v>
      </c>
      <c r="B186" s="3" t="s">
        <v>186</v>
      </c>
      <c r="C186" s="3" t="str">
        <f>IFERROR(__xludf.DUMMYFUNCTION("GOOGLETRANSLATE(B186,""id"",""en"")"),"['Please', 'restart', 'server', 'kwkwkw', '']")</f>
        <v>['Please', 'restart', 'server', 'kwkwkw', '']</v>
      </c>
    </row>
    <row r="187" ht="15.75" customHeight="1">
      <c r="A187" s="1">
        <v>287.0</v>
      </c>
      <c r="B187" s="3" t="s">
        <v>187</v>
      </c>
      <c r="C187" s="3" t="str">
        <f>IFERROR(__xludf.DUMMYFUNCTION("GOOGLETRANSLATE(B187,""id"",""en"")"),"['Telkom', 'Disturbs']")</f>
        <v>['Telkom', 'Disturbs']</v>
      </c>
    </row>
    <row r="188" ht="15.75" customHeight="1">
      <c r="A188" s="1">
        <v>288.0</v>
      </c>
      <c r="B188" s="3" t="s">
        <v>188</v>
      </c>
      <c r="C188" s="3" t="str">
        <f>IFERROR(__xludf.DUMMYFUNCTION("GOOGLETRANSLATE(B188,""id"",""en"")"),"['Indihome', 'internet', 'bad']")</f>
        <v>['Indihome', 'internet', 'bad']</v>
      </c>
    </row>
    <row r="189" ht="15.75" customHeight="1">
      <c r="A189" s="1">
        <v>289.0</v>
      </c>
      <c r="B189" s="3" t="s">
        <v>189</v>
      </c>
      <c r="C189" s="3" t="str">
        <f>IFERROR(__xludf.DUMMYFUNCTION("GOOGLETRANSLATE(B189,""id"",""en"")"),"['lucky', 'me', 'indihome', '']")</f>
        <v>['lucky', 'me', 'indihome', '']</v>
      </c>
    </row>
    <row r="190" ht="15.75" customHeight="1">
      <c r="A190" s="1">
        <v>290.0</v>
      </c>
      <c r="B190" s="3" t="s">
        <v>190</v>
      </c>
      <c r="C190" s="3" t="str">
        <f>IFERROR(__xludf.DUMMYFUNCTION("GOOGLETRANSLATE(B190,""id"",""en"")"),"['So', 'Jam', 'yaa', ""]")</f>
        <v>['So', 'Jam', 'yaa', "]</v>
      </c>
    </row>
    <row r="191" ht="15.75" customHeight="1">
      <c r="A191" s="1">
        <v>291.0</v>
      </c>
      <c r="B191" s="3" t="s">
        <v>191</v>
      </c>
      <c r="C191" s="3" t="str">
        <f>IFERROR(__xludf.DUMMYFUNCTION("GOOGLETRANSLATE(B191,""id"",""en"")"),"['Director', 'back down', 'Hayooo']")</f>
        <v>['Director', 'back down', 'Hayooo']</v>
      </c>
    </row>
    <row r="192" ht="15.75" customHeight="1">
      <c r="A192" s="1">
        <v>292.0</v>
      </c>
      <c r="B192" s="3" t="s">
        <v>192</v>
      </c>
      <c r="C192" s="3" t="str">
        <f>IFERROR(__xludf.DUMMYFUNCTION("GOOGLETRANSLATE(B192,""id"",""en"")"),"['Down']")</f>
        <v>['Down']</v>
      </c>
    </row>
    <row r="193" ht="15.75" customHeight="1">
      <c r="A193" s="1">
        <v>293.0</v>
      </c>
      <c r="B193" s="3" t="s">
        <v>193</v>
      </c>
      <c r="C193" s="3" t="str">
        <f>IFERROR(__xludf.DUMMYFUNCTION("GOOGLETRANSLATE(B193,""id"",""en"")"),"['Try', 'restart', 'modem', ""]")</f>
        <v>['Try', 'restart', 'modem', "]</v>
      </c>
    </row>
    <row r="194" ht="15.75" customHeight="1">
      <c r="A194" s="1">
        <v>294.0</v>
      </c>
      <c r="B194" s="3" t="s">
        <v>194</v>
      </c>
      <c r="C194" s="3" t="str">
        <f>IFERROR(__xludf.DUMMYFUNCTION("GOOGLETRANSLATE(B194,""id"",""en"")"),"['Gin', 'Amad', 'Yak', 'Swear', 'Etc.', 'Fall', 'Support', 'Donk', 'Kayak', 'Love', 'Suggestion', 'Swear', ' Flower ',' Mentally ',' People ',' Goblok ',' Gin ',' Thinking ',' Loe ',' Wrong ',' Swear ',' Dead ',' Macem ',' Gmna ',' Kayak ' , 'kill', 'char"&amp;"acter', 'kayak', 'people', 'Hina', 'Telkom', 'Indihome', 'fact', 'loss',' like ',' loss', 'elu', ' Love ',' suggestion ',' complain ',' replace ',' provider ',' that's', 'difficult', '']")</f>
        <v>['Gin', 'Amad', 'Yak', 'Swear', 'Etc.', 'Fall', 'Support', 'Donk', 'Kayak', 'Love', 'Suggestion', 'Swear', ' Flower ',' Mentally ',' People ',' Goblok ',' Gin ',' Thinking ',' Loe ',' Wrong ',' Swear ',' Dead ',' Macem ',' Gmna ',' Kayak ' , 'kill', 'character', 'kayak', 'people', 'Hina', 'Telkom', 'Indihome', 'fact', 'loss',' like ',' loss', 'elu', ' Love ',' suggestion ',' complain ',' replace ',' provider ',' that's', 'difficult', '']</v>
      </c>
    </row>
    <row r="195" ht="15.75" customHeight="1">
      <c r="A195" s="1">
        <v>295.0</v>
      </c>
      <c r="B195" s="3" t="s">
        <v>195</v>
      </c>
      <c r="C195" s="3" t="str">
        <f>IFERROR(__xludf.DUMMYFUNCTION("GOOGLETRANSLATE(B195,""id"",""en"")"),"['lucky', 'pakek', 'indomie']")</f>
        <v>['lucky', 'pakek', 'indomie']</v>
      </c>
    </row>
    <row r="196" ht="15.75" customHeight="1">
      <c r="A196" s="1">
        <v>296.0</v>
      </c>
      <c r="B196" s="3" t="s">
        <v>196</v>
      </c>
      <c r="C196" s="3" t="str">
        <f>IFERROR(__xludf.DUMMYFUNCTION("GOOGLETRANSLATE(B196,""id"",""en"")"),"['subsidies', 'pulse', 'kouta', 'for', 'mending', 'school', 'open', 'money', 'satellite', 'LIKE', 'go to']")</f>
        <v>['subsidies', 'pulse', 'kouta', 'for', 'mending', 'school', 'open', 'money', 'satellite', 'LIKE', 'go to']</v>
      </c>
    </row>
    <row r="197" ht="15.75" customHeight="1">
      <c r="A197" s="1">
        <v>297.0</v>
      </c>
      <c r="B197" s="3" t="s">
        <v>197</v>
      </c>
      <c r="C197" s="3" t="str">
        <f>IFERROR(__xludf.DUMMYFUNCTION("GOOGLETRANSLATE(B197,""id"",""en"")"),"['Change', 'Indihome', 'Gan', 'Delicious', '']")</f>
        <v>['Change', 'Indihome', 'Gan', 'Delicious', '']</v>
      </c>
    </row>
    <row r="198" ht="15.75" customHeight="1">
      <c r="A198" s="1">
        <v>300.0</v>
      </c>
      <c r="B198" s="3" t="s">
        <v>198</v>
      </c>
      <c r="C198" s="3" t="str">
        <f>IFERROR(__xludf.DUMMYFUNCTION("GOOGLETRANSLATE(B198,""id"",""en"")"),"['Lost', 'right', 'Need', 'Avatar', 'Cuyyy', '']")</f>
        <v>['Lost', 'right', 'Need', 'Avatar', 'Cuyyy', '']</v>
      </c>
    </row>
    <row r="199" ht="15.75" customHeight="1">
      <c r="A199" s="1">
        <v>301.0</v>
      </c>
      <c r="B199" s="3" t="s">
        <v>199</v>
      </c>
      <c r="C199" s="3" t="str">
        <f>IFERROR(__xludf.DUMMYFUNCTION("GOOGLETRANSLATE(B199,""id"",""en"")"),"['Indihome', 'Pay', 'Wifiku', 'Mbps', 'Not bad', 'Pay', 'Leet']")</f>
        <v>['Indihome', 'Pay', 'Wifiku', 'Mbps', 'Not bad', 'Pay', 'Leet']</v>
      </c>
    </row>
    <row r="200" ht="15.75" customHeight="1">
      <c r="A200" s="1">
        <v>302.0</v>
      </c>
      <c r="B200" s="3" t="s">
        <v>200</v>
      </c>
      <c r="C200" s="3" t="str">
        <f>IFERROR(__xludf.DUMMYFUNCTION("GOOGLETRANSLATE(B200,""id"",""en"")"),"['Titip', 'Modem', 'WiFi', 'Indihom', 'Provider', 'Bizznet', 'Republic', 'UDH', 'Official', 'Balek', ""]")</f>
        <v>['Titip', 'Modem', 'WiFi', 'Indihom', 'Provider', 'Bizznet', 'Republic', 'UDH', 'Official', 'Balek', "]</v>
      </c>
    </row>
    <row r="201" ht="15.75" customHeight="1">
      <c r="A201" s="1">
        <v>303.0</v>
      </c>
      <c r="B201" s="3" t="s">
        <v>201</v>
      </c>
      <c r="C201" s="3" t="str">
        <f>IFERROR(__xludf.DUMMYFUNCTION("GOOGLETRANSLATE(B201,""id"",""en"")"),"['pantesan', 'net', 'lot', 'locil', 'neighbor', 'hack', 'wifi', 'kasi', 'locil', 'angry', 'mulu', 'njink']")</f>
        <v>['pantesan', 'net', 'lot', 'locil', 'neighbor', 'hack', 'wifi', 'kasi', 'locil', 'angry', 'mulu', 'njink']</v>
      </c>
    </row>
    <row r="202" ht="15.75" customHeight="1">
      <c r="A202" s="1">
        <v>306.0</v>
      </c>
      <c r="B202" s="3" t="s">
        <v>202</v>
      </c>
      <c r="C202" s="3" t="str">
        <f>IFERROR(__xludf.DUMMYFUNCTION("GOOGLETRANSLATE(B202,""id"",""en"")"),"['already', 'moved', 'ISP', 'private', '']")</f>
        <v>['already', 'moved', 'ISP', 'private', '']</v>
      </c>
    </row>
    <row r="203" ht="15.75" customHeight="1">
      <c r="A203" s="1">
        <v>307.0</v>
      </c>
      <c r="B203" s="3" t="s">
        <v>203</v>
      </c>
      <c r="C203" s="3" t="str">
        <f>IFERROR(__xludf.DUMMYFUNCTION("GOOGLETRANSLATE(B203,""id"",""en"")"),"['BUMN', 'Quality', 'Buabi']")</f>
        <v>['BUMN', 'Quality', 'Buabi']</v>
      </c>
    </row>
    <row r="204" ht="15.75" customHeight="1">
      <c r="A204" s="1">
        <v>308.0</v>
      </c>
      <c r="B204" s="3" t="s">
        <v>204</v>
      </c>
      <c r="C204" s="3" t="str">
        <f>IFERROR(__xludf.DUMMYFUNCTION("GOOGLETRANSLATE(B204,""id"",""en"")"),"['Asai', 'Sybil', 'Ultron', 'Telkom', '']")</f>
        <v>['Asai', 'Sybil', 'Ultron', 'Telkom', '']</v>
      </c>
    </row>
    <row r="205" ht="15.75" customHeight="1">
      <c r="A205" s="1">
        <v>309.0</v>
      </c>
      <c r="B205" s="3" t="s">
        <v>205</v>
      </c>
      <c r="C205" s="3" t="str">
        <f>IFERROR(__xludf.DUMMYFUNCTION("GOOGLETRANSLATE(B205,""id"",""en"")"),"['luck', 'already', 'replace', 'biznet', 'huakakakak']")</f>
        <v>['luck', 'already', 'replace', 'biznet', 'huakakakak']</v>
      </c>
    </row>
    <row r="206" ht="15.75" customHeight="1">
      <c r="A206" s="1">
        <v>310.0</v>
      </c>
      <c r="B206" s="3" t="s">
        <v>206</v>
      </c>
      <c r="C206" s="3" t="str">
        <f>IFERROR(__xludf.DUMMYFUNCTION("GOOGLETRANSLATE(B206,""id"",""en"")"),"['Smartfren', 'getting', ""]")</f>
        <v>['Smartfren', 'getting', "]</v>
      </c>
    </row>
    <row r="207" ht="15.75" customHeight="1">
      <c r="A207" s="1">
        <v>311.0</v>
      </c>
      <c r="B207" s="3" t="s">
        <v>207</v>
      </c>
      <c r="C207" s="3" t="str">
        <f>IFERROR(__xludf.DUMMYFUNCTION("GOOGLETRANSLATE(B207,""id"",""en"")"),"['', 'home', 'safe']")</f>
        <v>['', 'home', 'safe']</v>
      </c>
    </row>
    <row r="208" ht="15.75" customHeight="1">
      <c r="A208" s="1">
        <v>312.0</v>
      </c>
      <c r="B208" s="3" t="s">
        <v>208</v>
      </c>
      <c r="C208" s="3" t="str">
        <f>IFERROR(__xludf.DUMMYFUNCTION("GOOGLETRANSLATE(B208,""id"",""en"")"),"['already', 'good', '']")</f>
        <v>['already', 'good', '']</v>
      </c>
    </row>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2022-02-25T10:21:15Z</dcterms:created>
  <dc:creator>openpyxl</dc:creator>
</cp:coreProperties>
</file>