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6dmgup1anyr+/FJ4KU0sQik0wIA=="/>
    </ext>
  </extLst>
</workbook>
</file>

<file path=xl/sharedStrings.xml><?xml version="1.0" encoding="utf-8"?>
<sst xmlns="http://schemas.openxmlformats.org/spreadsheetml/2006/main" count="266" uniqueCount="262">
  <si>
    <t>Comments</t>
  </si>
  <si>
    <t>comment_english</t>
  </si>
  <si>
    <t>['alhamdulillah', 'surabaya', 'udh', 'ganggu', 'nge', 'game', 'ngelag', 'detik', 'gpp', 'dll', 'udh', 'lancar', 'jaya']</t>
  </si>
  <si>
    <t>['palembang', 'ilang', 'timbul', 'moga', 'cepat', 'selesai', 'urus', 'lancar', 'baik']</t>
  </si>
  <si>
    <t>['langgan', 'kompensasi', 'indihome']</t>
  </si>
  <si>
    <t>['karyawan', 'work', 'from', 'home', 'rugi', 'jaring', 'internet', 'ganggu']</t>
  </si>
  <si>
    <t>['', 'era', 'langgan', 'internet', 'mending', 'ngasih', 'denda', 'henti', 'langgan', 'mending', 'luwes', 'ragu', 'layan', 'gampang', 'pindah', 'provider']</t>
  </si>
  <si>
    <t>['buka', 'steam', 'gabisa', 'valorant', 'gabisa', 'benernya', 'parah']</t>
  </si>
  <si>
    <t>['kompensasi', 'tolong', 'tanyain', 'kompensasi']</t>
  </si>
  <si>
    <t>['banyumas', 'lot', 'pol', '']</t>
  </si>
  <si>
    <t>['kompensasi', 'alesan', '']</t>
  </si>
  <si>
    <t>['benah']</t>
  </si>
  <si>
    <t>['indihome', 'anak', 'daftar', 'online', 'baya', 'pasang', 'udh', 'lbh', 'blm', '']</t>
  </si>
  <si>
    <t>['jaring', 'telkomsel', 'ganggu', 'tanggal']</t>
  </si>
  <si>
    <t>['indihome', 'tutup', 'indonesia']</t>
  </si>
  <si>
    <t>['paket', 'usaha', 'hitung', 'jam', 'berahir', 'paket', 'bli', 'samasekali', 'hasil', 'rugi', 'bli', 'paket', 'gimana', '']</t>
  </si>
  <si>
    <t>['untung', 'solo', 'lot']</t>
  </si>
  <si>
    <t>['nie', 'indihome', 'ganggu', 'cafe', 'lum', 'dapat']</t>
  </si>
  <si>
    <t>['sewa', 'manusia', 'laut', 'aquaman']</t>
  </si>
  <si>
    <t>['putus', 'denda', 'ganggu', 'alesan', 'wwkwkwk']</t>
  </si>
  <si>
    <t>['purwokerto', 'tanggal', 'lag', 'wifinya', 'lancar', 'rugi', 'pasang', 'wifi']</t>
  </si>
  <si>
    <t>['tolong', 'ngomong', 'ngomong', 'sinyal', 'wifi', 'rusak', 'pakek', 'data', 'pokok', 'gat', '']</t>
  </si>
  <si>
    <t>['aceh', 'maaih', 'matot', 'jam']</t>
  </si>
  <si>
    <t>['internet', 'indihome', 'mati', 'total', 'area', 'waru', 'brp', '']</t>
  </si>
  <si>
    <t>['ganti', 'perdana', 'gangguanya']</t>
  </si>
  <si>
    <t>['indihomenya', 'lot', 'banget', 'ihhhh']</t>
  </si>
  <si>
    <t>['ksi', 'warga', '']</t>
  </si>
  <si>
    <t>['sampe', 'lot']</t>
  </si>
  <si>
    <t>[]</t>
  </si>
  <si>
    <t>['buffer', 'mulu']</t>
  </si>
  <si>
    <t>['indihome', 'ngeleg', 'banget', 'cug']</t>
  </si>
  <si>
    <t>['lag', 'parahhh']</t>
  </si>
  <si>
    <t>['', '']</t>
  </si>
  <si>
    <t>['', 'minggu']</t>
  </si>
  <si>
    <t>['owh']</t>
  </si>
  <si>
    <t>['whhhh', 'blok', 'jmn', 'dlu']</t>
  </si>
  <si>
    <t>['', 'simple', 'endpoint', 'href', '']</t>
  </si>
  <si>
    <t>['tribunnews']</t>
  </si>
  <si>
    <t>['salut', 'telkomsel', 'telkom', 'layan', 'muak', 'indohome', 'rumah', 'lot', 'moga', 'prestasi', 'tahan', 'kembang', 'tol', 'darat', 'tol', 'laut', 'jalan', 'cepat', 'tol', 'udara', 'kiblat', 'telkom', 'telkomsel', 'kayak', 'gin', 'tahan', '']</t>
  </si>
  <si>
    <t>['bayar', 'mahal', 'coneksi', 'lot', 'luarbiasa']</t>
  </si>
  <si>
    <t>['maaf', 'kompensasi', 'maaf']</t>
  </si>
  <si>
    <t>['kalimantan', 'utara', 'ganggu', 'aduhaiii', 'lambat', 'bayar', 'kena', 'denda', 'layan', 'sungguh', 'kecewa']</t>
  </si>
  <si>
    <t>['daerah', 'jember', 'jawa', 'timur', 'lot', 'tolong', 'cepat', 'normal', 'cepat']</t>
  </si>
  <si>
    <t>['maaf', 'salah', 'ndak', 'salah', 'bayar', 'full', 'kerja', 'ganggu', 'internet', 'down', 'discount', 'ganggu', 'tanggung']</t>
  </si>
  <si>
    <t>['indihome', 'pintar', 'teknologi', 'tagih', 'bayar', 'langgan', 'pintar', 'teknologi', 'kompensasi', 'rugi', 'langgan']</t>
  </si>
  <si>
    <t>['trenggalek', 'jawa', 'timur', 'ajur', 'koneksi', 'indihomenya', 'tolong', 'telkom', 'kerah', 'sdm', 'budget', 'perush', 'beres', 'kelas', 'telkom', 'isa', 'down', 'lucu']</t>
  </si>
  <si>
    <t>['moga', 'kasi', 'kompensasi']</t>
  </si>
  <si>
    <t>['gara', 'indihome', 'usaha', 'gue', 'rugi', 'puluh', 'juta', 'allah', 'gin', 'bayar', 'mahal', 'dpt', 'murah', '']</t>
  </si>
  <si>
    <t>['rugi', 'konsumen']</t>
  </si>
  <si>
    <t>['balikpapan', 'tgl', 'bayar', 'tagih', 'ganggu', 'tgl', 'parah', 'akses', 'internet', 'mati', 'jam', 'malam', 'online']</t>
  </si>
  <si>
    <t>['bayar', 'ajah', 'mahal', 'telat', 'kena', 'denda', 'ganggu', 'hari', 'kopensasinya']</t>
  </si>
  <si>
    <t>['efek', 'ganggu', 'indihome', 'biznet', 'pasang', 'spanduk', 'promosi']</t>
  </si>
  <si>
    <t>['bayar', 'mahal', 'telat', 'denda', 'gilir', 'ganggu', 'gampang', 'maaf', 'internet', 'lemoot', 'dunia', '']</t>
  </si>
  <si>
    <t>['', 'telkom', 'otak', 'fikir', '']</t>
  </si>
  <si>
    <t>['mlhn', 'bbrp', 'buln', 'dlm', 'rumh', 'pakai', 'pdhl', 'meter', '']</t>
  </si>
  <si>
    <t>['aneh', 'biznet', 'numpang', 'indihome', 'normal', 'tetangga', '']</t>
  </si>
  <si>
    <t>['potong', 'bayar', 'maaf', 'doang']</t>
  </si>
  <si>
    <t>['', 'hri', 'kompensasi', 'maaf', 'doank', 'makan', 'gaji', 'buta', 'indihome', 'sayang', 'kota', 'ane', 'indihome', 'baik', 'layan']</t>
  </si>
  <si>
    <t>['indihome', 'udah', 'bayar', 'jaring', 'lelet', 'banget', '']</t>
  </si>
  <si>
    <t>['ganggu', 'bayar', 'full', 'dasar', 'mutu', 'banget', 'ganggu', 'kompensasi', 'mutu', 'mutu']</t>
  </si>
  <si>
    <t>['emang', 'harap', 'indihome', 'btw', 'indihome', 'baik', 'alam', 'gua', 'indihome', 'tetap', 'lelet', 'kadang', 'suka', 'mati', 'gua', 'kesel', 'signal', 'tempat', 'gua', 'akses', 'pas', 'beli', 'wifi', 'ahsudahlah', 'komen', 'dengar', 'rubah']</t>
  </si>
  <si>
    <t>['internet', 'kaga', 'lancar', 'bayar']</t>
  </si>
  <si>
    <t>['costumer', 'bagus', 'ancur', 'yasallam']</t>
  </si>
  <si>
    <t>['', 'jaring', 'internet', 'indihome', 'rumah', 'alami', 'ganggu', 'jaring', 'tangsel']</t>
  </si>
  <si>
    <t>['indihome', 'usak', 'cari', 'cuan', 'konter']</t>
  </si>
  <si>
    <t>['tiada', 'indhihome', 'enak']</t>
  </si>
  <si>
    <t>['emang', 'indhihome', 'byk', 'lelet', 'pindah', 'swasta', 'cang', 'jaringanya', 'murah', 'byr', 'bln', 'trus', 'maksi', 'krg', 'thn', 'kena', 'finalti']</t>
  </si>
  <si>
    <t>['moga', 'tagih', 'turun']</t>
  </si>
  <si>
    <t>['internet', 'terlimot', 'asean', 'indonrsia', 'sumber', 'nikel', 'tembaga', 'besar', 'kalah', 'singapura', 'thailand', 'malaysia', 'vietnam', 'filipina', 'smua', 'serba', 'tinggal', 'indihome', 'mahal', 'sinyal', 'jelek', 'kya', 'kbelnya', 'smrawut', 'pinggir', 'jalan', '']</t>
  </si>
  <si>
    <t>['bayar', 'tagih', 'listrik', 'lupa', 'bayar', 'neh', 'jaring', 'muter', '']</t>
  </si>
  <si>
    <t>['internet', 'indihome', 'aneh', 'buka', 'lancar', 'pas', 'buka', 'game', 'dll', 'lot', 'banget']</t>
  </si>
  <si>
    <t>['maaf', 'doang', 'nggak', 'konspensasi', 'dah', 'fix', 'pindah', 'layan', 'belah', 'maksimal', 'kek', 'proveder', 'nggak', 'maintence', 'kece', 'kabel', 'air', 'sampe', 'ganggu', 'nyaritau', 'masalhnya', '']</t>
  </si>
  <si>
    <t>['dasar', 'jahat', 'kuota', 'tukang', 'maling', 'kuota', 'kena', 'hukum', 'ringan', 'cuk', 'sekarat', 'parah', 'indihome', 'mbps', 'pamake', 'orang', 'kbps']</t>
  </si>
  <si>
    <t>['tolong', 'percept', 'permulihan', 'daring']</t>
  </si>
  <si>
    <t>['gue', 'indihome', 'gue', 'kmaren', 'ganggu', '']</t>
  </si>
  <si>
    <t>['kasih', 'proyek', '']</t>
  </si>
  <si>
    <t>['tri', 'stabil', 'telkomsel', 'putus', 'putus', '']</t>
  </si>
  <si>
    <t>['langgan', 'lambat', 'bayar', 'apabisa', 'maaf', '']</t>
  </si>
  <si>
    <t>['iya', 'kacau', 'indihome', 'lambat', 'bayar', 'maaf', 'ganggu', 'maaf', 'kacauu', 'kecewaa']</t>
  </si>
  <si>
    <t>['udh', 'jaring', 'lelet', 'tambah', '']</t>
  </si>
  <si>
    <t>['maaf', 'gin', 'kasih', 'gratis', 'gimana', '']</t>
  </si>
  <si>
    <t>['indihomeee', 'mata', 'uang', 'terlmbt', 'byr', 'layan', 'buruk', 'denda', 'ayo', 'rame', 'pindh', 'dri', 'indonesia', 'singapura', 'jaring', 'bgus', '']</t>
  </si>
  <si>
    <t>['lelet', 'indihome', 'kesini', 'provider', 'kualitas', 'gue', 'ganti', '']</t>
  </si>
  <si>
    <t>['', 'lot', 'msh', 'dipake', 'tinggal', 'ganti', 'beres', 'hujat', '']</t>
  </si>
  <si>
    <t>['telat', 'bayar', 'trs', 'maaf', 'maafin', 'trs', 'internetnya', 'putus', '']</t>
  </si>
  <si>
    <t>['udah', 'bayar', 'mahal', 'kendala', 'doain', 'moga', 'wifi', 'buat', 'pln', 'resmi', 'rame', 'rame', 'pindah', 'kesitu']</t>
  </si>
  <si>
    <t>['indihome', 'malu', 'gua', 'cabut', 'wifinya']</t>
  </si>
  <si>
    <t>['indihome', 'nagih', 'cepat', 'tangan', 'bet', 'jringn', 'down', 'dhlah', 'gnti', 'provider']</t>
  </si>
  <si>
    <t>['kosan', 'gua', 'tinggal', 'pulkam', 'lantar', 'kuliah', 'daring', 'modem', 'ont', 'gua', 'matiin', 'notifikasi', 'pakai', 'internet', 'lebih', 'fup', 'suruh', 'upgrade', 'layan', '']</t>
  </si>
  <si>
    <t>['']</t>
  </si>
  <si>
    <t>['lapor', '']</t>
  </si>
  <si>
    <t>['', 'bogor', 'selatan', 'gang', 'guan']</t>
  </si>
  <si>
    <t>['gilir', 'langgan', 'salah', 'main', 'denda', 'gilir', 'provider', 'maaf', 'mantab', 'bun', 'untung', 'indihome', 'indonesia', 'eropa', 'udah', 'kena', 'denda', 'triliun', '']</t>
  </si>
  <si>
    <t>['indihome', 'mati', 'cape', 'ngadepinnya', 'tagih', 'layan', '']</t>
  </si>
  <si>
    <t>['maaf', 'dijepang', 'cerita', '']</t>
  </si>
  <si>
    <t>['kasih', 'harga', 'murah', 'indihome']</t>
  </si>
  <si>
    <t>['bagus', 'kaget', 'liat', 'berita', 'indihome', 'mati', 'kolo', 'bagus', '']</t>
  </si>
  <si>
    <t>['kualitas', 'video', 'itu', 'sangkut']</t>
  </si>
  <si>
    <t>['dengar', 'dengar', 'kiamat', 'internet', 'hoax', 'engga', 'sebab', '']</t>
  </si>
  <si>
    <t>['mksud', 'ribu', '']</t>
  </si>
  <si>
    <t>['', 'moga', 'lancar']</t>
  </si>
  <si>
    <t>['kirain', 'ngeluh', 'indihome', 'eror']</t>
  </si>
  <si>
    <t>['kompensasi', 'kek', 'bayar', 'gitu']</t>
  </si>
  <si>
    <t>['telat', 'bayar', 'indihom', 'denda']</t>
  </si>
  <si>
    <t>['yap', 'skrang', 'putus', 'jelek', 'pool', '']</t>
  </si>
  <si>
    <t>['benernya', 'anjj', 'kek', 'gin', 'ancur', 'kerja', 'guaa', '']</t>
  </si>
  <si>
    <t>['udah', 'lot', 'mahal', '']</t>
  </si>
  <si>
    <t>['indihome', 'nak', 'santet', 'wkwkwk', 'bismillah', 'nyata']</t>
  </si>
  <si>
    <t>['baik', '']</t>
  </si>
  <si>
    <t>['', 'bandung', 'loading']</t>
  </si>
  <si>
    <t>['kompensasi', '']</t>
  </si>
  <si>
    <t>['jaring', 'lelet', 'teruss', 'pdhlkan', 'bayar', 'mahal', 'lohh']</t>
  </si>
  <si>
    <t>['indihome', 'kontol', 'gua', 'maen', 'game', 'afk', 'mulu', '']</t>
  </si>
  <si>
    <t>['oles', 'krim', 'anti', 'hujat']</t>
  </si>
  <si>
    <t>['', 'jt', 'org', 'kali', 'ganggu']</t>
  </si>
  <si>
    <t>['lapor', 'ratus', 'ribu', 'kali', '']</t>
  </si>
  <si>
    <t>['kemarin', 'kab', 'bekas', 'akses', 'internet', 'indihome']</t>
  </si>
  <si>
    <t>['untung', 'indigo']</t>
  </si>
  <si>
    <t>['gua', 'bayar', 'tagih', 'alfamart', 'ndak', 'takut', 'trouble', 'kena', 'denda', 'serba', 'salah']</t>
  </si>
  <si>
    <t>['beli', 'paket', 'tgal', 'lelet']</t>
  </si>
  <si>
    <t>['bayar', 'tagih', 'sistem', 'operasi', '']</t>
  </si>
  <si>
    <t>['lambat', 'banget', 'baik', 'udah', 'hari']</t>
  </si>
  <si>
    <t>['ken', 'ganti', 'provider', 'daya', 'tinggal', 'jayapura', 'indihome', 'udah', 'baik', 'lot', '']</t>
  </si>
  <si>
    <t>['tikus', 'bohong']</t>
  </si>
  <si>
    <t>['usaha', 'online', 'gulung', 'tikar', 'gin', '']</t>
  </si>
  <si>
    <t>['', 'gmanaa', 'nii']</t>
  </si>
  <si>
    <t>['', 'beli', 'paket', 'renew', 'eee', 'sia', '']</t>
  </si>
  <si>
    <t>['dapet', 'diskon', 'ganggu', 'indihome']</t>
  </si>
  <si>
    <t>['wilayah', 'bantul', 'yogyakarta', 'pagi', 'bagus', 'ehhh', 'siang', 'lot', 'lgi', 'pencet', 'dampak', 'ganggu', 'massal', 'normal', 'hadehhhh']</t>
  </si>
  <si>
    <t>['mending', 'makan', 'indomie']</t>
  </si>
  <si>
    <t>['mudah', 'dapt', 'gratis']</t>
  </si>
  <si>
    <t>['udah', 'normal', '']</t>
  </si>
  <si>
    <t>['', 'juta', 'iyah']</t>
  </si>
  <si>
    <t>['asikk', 'turun', 'saham', 'indihome']</t>
  </si>
  <si>
    <t>['tolong']</t>
  </si>
  <si>
    <t>['myrepublik', 'tertawa']</t>
  </si>
  <si>
    <t>['sampe', 'indikator', 'pon']</t>
  </si>
  <si>
    <t>['maaf', 'numpang', 'bayar', 'indomaret', 'karna', 'ganggu', 'kena', 'denda', 'tmksh']</t>
  </si>
  <si>
    <t>['gue', 'pindah', 'jaring', 'amburadul']</t>
  </si>
  <si>
    <t>['maaf', 'teross', 'bayar', 'mahal', 'jaring', 'kek', 'mmk']</t>
  </si>
  <si>
    <t>['exel', 'you', 'tube', 'cast', 'kpn', 'indie', 'home', 'gitu', '']</t>
  </si>
  <si>
    <t>['kompensasi', 'woy', 'gua', 'bayar', 'besok', 'kena', 'denda', '']</t>
  </si>
  <si>
    <t>['kompensasi']</t>
  </si>
  <si>
    <t>['paket', 'gua', 'telkomsel', 'wifi', 'gua', 'pkek', 'indihome', 'trus', 'main', 'pkek', 'wifi', 'paket', 'tetep', 'kek', 'kontollll']</t>
  </si>
  <si>
    <t>['nyejek', 'denda', 'kapok']</t>
  </si>
  <si>
    <t>['bumn', 'kayak', 'gin', 'gtu', 'ambil', 'alih', 'indosat', 'apan']</t>
  </si>
  <si>
    <t>['bayar', 'indihom']</t>
  </si>
  <si>
    <t>['lag', 'main', '']</t>
  </si>
  <si>
    <t>['', 'sans', 'karna', 'pakai', 'wifi', 'ttanga', '']</t>
  </si>
  <si>
    <t>['pindah', 'belah', 'sperti']</t>
  </si>
  <si>
    <t>['kaarmaa', 'laku']</t>
  </si>
  <si>
    <t>['upload', 'file', 'serasa', 'njer']</t>
  </si>
  <si>
    <t>['its', 'maybe', 'cina', 'doing']</t>
  </si>
  <si>
    <t>['cepat', 'baik', 'ahli', 'yaaa']</t>
  </si>
  <si>
    <t>['oke', 'pindah', 'provider']</t>
  </si>
  <si>
    <t>['udah', 'lot', 'bayar', 'mahal']</t>
  </si>
  <si>
    <t>['maaf', 'langgan', 'telat', 'bayar', 'hari', 'denda', 'kompensasi', '']</t>
  </si>
  <si>
    <t>['banyak', 'diutak', 'atik', '']</t>
  </si>
  <si>
    <t>['maklum', 'nama', 'jaring', 'kala', 'trouble', 'smoga', 'normal', 'sij']</t>
  </si>
  <si>
    <t>['internet', 'hilang']</t>
  </si>
  <si>
    <t>['', 'ngelag', 'data']</t>
  </si>
  <si>
    <t>['ahhhhh', 'lag', 'bet', '']</t>
  </si>
  <si>
    <t>['maaf', 'doank', 'bumn', 'ampas']</t>
  </si>
  <si>
    <t>['lambat', 'gantung', 'area']</t>
  </si>
  <si>
    <t>['woy', 'indihome', 'udah', 'lot', 'mahal']</t>
  </si>
  <si>
    <t>['butuh', 'kompensasi', '']</t>
  </si>
  <si>
    <t>['terimakasih', 'telkom', 'gara', 'gara', 'pushrank', 'bentar', 'season']</t>
  </si>
  <si>
    <t>['tagih', 'nomor', 'maaf', '']</t>
  </si>
  <si>
    <t>['kayak', 'coba', 'bayar', 'telat', 'maaf', 'uang', 'sulit', 'apresiasi', 'indihome', 'denda', '']</t>
  </si>
  <si>
    <t>['jng', 'arogan', 'langgan', 'telat', 'bayar', 'baik', 'sistem']</t>
  </si>
  <si>
    <t>['', 'karn', 'bayar', 'bos', 'klw', 'gampang', 'maaf', 'klw', 'telat', 'bayar', 'rim', 'maaf', 'gila']</t>
  </si>
  <si>
    <t>['nunggu', 'indihome', 'stabill', 'sakit', 'perut', '']</t>
  </si>
  <si>
    <t>['wujud', 'minta', 'maaf', 'gratis', 'rekomendasi']</t>
  </si>
  <si>
    <t>['maaf', 'rhoma', 'terima', '']</t>
  </si>
  <si>
    <t>['bismillah', 'komisaris', '']</t>
  </si>
  <si>
    <t>['benerinny', 'mending', 'pke', 'data', 'axis', '']</t>
  </si>
  <si>
    <t>['mohon', 'maaf', 'ganggu', 'free', 'bulan', 'gilir', 'bayar', 'telat', 'hari', 'ajh', 'mohon', 'denda']</t>
  </si>
  <si>
    <t>['baik']</t>
  </si>
  <si>
    <t>['untung', 'nggak', 'make', 'teljomsel', '']</t>
  </si>
  <si>
    <t>['parah', 'telkomsel']</t>
  </si>
  <si>
    <t>['harga', 'kota', 'murah', '']</t>
  </si>
  <si>
    <t>['kah', 'warga', 'pekan', 'telkomsel', 'bakar', 'mati', 'bayar', 'utuh', 'semogha', 'bangkrut', '']</t>
  </si>
  <si>
    <t>['kompensasi', 'maaf', 'buahahaha', 'profesional', '']</t>
  </si>
  <si>
    <t>['kalimantan', 'normal', 'smpai', 'hri', 'tolonglh', 'cpt', 'baik']</t>
  </si>
  <si>
    <t>['maaf', 'udah', 'gitu', '']</t>
  </si>
  <si>
    <t>['telat', 'bayar', 'denda', 'jaring', 'lot', 'maaf', 'jaring', 'telkom', 'jaring', 'mahal', 'habis', 'jamin', 'pindah', 'hati', '']</t>
  </si>
  <si>
    <t>['kasih', 'diskon', 'gimana', 'gitu', '']</t>
  </si>
  <si>
    <t>['', 'krjaan', 'gue', 'beranta', 'rugi', '']</t>
  </si>
  <si>
    <t>['selamat', 'kampung', 'gorowong', 'desa', 'maroko', 'camat', 'cibalong', 'kabupaten', 'garut', 'provinsi', 'jawabarat', '']</t>
  </si>
  <si>
    <t>['peluang', 'provider', 'mampu', 'kualitas', 'produk', 'mumpung', 'provider', 'plat', 'merah', 'masalah', '']</t>
  </si>
  <si>
    <t>['cepat', 'mbps', 'gpph', '']</t>
  </si>
  <si>
    <t>['baik', 'apa', 'sampe', 'skrng', 'mas', 'lot', 'ilang', 'sinyal', 'apaligi', 'geme', 'kasi', 'harga', 'doang', 'mahal', 'kualitas', 'buruk', 'perdana', 'belah', 'mumer', 'udah', 'buang', 'kartu', 'telkntl', '']</t>
  </si>
  <si>
    <t>['ada', 'kompensasi', '']</t>
  </si>
  <si>
    <t>['maaf', 'doang', 'gilir', 'telat', 'gaada', 'maaf']</t>
  </si>
  <si>
    <t>['kasih', 'gratis', '']</t>
  </si>
  <si>
    <t>['maaf', 'doank', 'bayar', 'mahal', 'maaf', 'fix', 'pindal', 'provider', 'seblah', 'dehh', 'bye', 'bye', 'telkomsel']</t>
  </si>
  <si>
    <t>['trouble', 'kecewa']</t>
  </si>
  <si>
    <t>['maaf', 'kasih', 'kompensasi']</t>
  </si>
  <si>
    <t>['gan', 'nanya', 'tolong', 'kasih', 'yha', 'klau', 'ganggu', 'kek', 'gni', 'ganggu', 'jaring', 'pakek', 'tolong', 'yha', '']</t>
  </si>
  <si>
    <t>['tanggal', 'minggu', 'rusak', 'bener', 'jaring']</t>
  </si>
  <si>
    <t>['sabar', 'bos']</t>
  </si>
  <si>
    <t>['gratis', '']</t>
  </si>
  <si>
    <t>['kalimantan', 'down', 'kasih', 'gratis', 'yekan', 'kouta', '']</t>
  </si>
  <si>
    <t>['ganggu', 'paket', 'super', 'mahal', 'jengkel', 'ganggu', 'mulu']</t>
  </si>
  <si>
    <t>['selasa', 'wilayah', 'sidoarjo', 'trobel']</t>
  </si>
  <si>
    <t>['maaf', 'doang', 'mah', 'kagak', 'kasih', 'kuota']</t>
  </si>
  <si>
    <t>['gantung', 'provider', 'provider', 'saing', 'indikasi', 'monopoli', 'dagang', 'saing', 'pakai', 'internet', 'butuh', 'pokok']</t>
  </si>
  <si>
    <t>['gilir', 'notifikasi', 'kuota', 'pulsa', 'habis', 'cepat', '']</t>
  </si>
  <si>
    <t>['benerin', 'ginian', 'lelet', 'gitu', 'mimpi', 'ngalahin', 'amerika', 'israel', 'wkwkwkwk']</t>
  </si>
  <si>
    <t>['malu', 'dwonload', 'file']</t>
  </si>
  <si>
    <t>['pantesan', 'telkomsel', 'lelet', '']</t>
  </si>
  <si>
    <t>['cpt', 'baik', 'donk', 'krja', 'gua', 'kocar', 'kacir', 'tmbah', 'tumpuk']</t>
  </si>
  <si>
    <t>['pakai', 'orbit', 'telkomsel', 'sinyal', 'internet', 'jumping']</t>
  </si>
  <si>
    <t>['maaf', 'doan', 'konfensasi', 'kuota', 'gratis']</t>
  </si>
  <si>
    <t>['maaf', 'doang', 'kecutt', 'sampe', 'indihome', 'gua', 'posisi', 'jember', 'nyet', 'sempet', 'trus', 'pdhl', 'gua', 'bayar', 'time', 'tanggal', 'pokok', 'kompensasi', '']</t>
  </si>
  <si>
    <t>['dirut', 'komisaris', 'ganti', 'gila', 'tes', 'cpns', 'kacau', 'gara', 'ganggu', 'jatwal', 'amburadul', 'tes', 'antigen', 'gara', 'tunda', '']</t>
  </si>
  <si>
    <t>['', 'wifi', 'gratis', '']</t>
  </si>
  <si>
    <t>['', 'main', 'ds', 'cepetan', 'yak', 'mang', 'perbaikinnya', 'banner', 'margareth', 'ampe', 'kamis', 'nyampe', 'pity']</t>
  </si>
  <si>
    <t>['mahal', 'doang', '']</t>
  </si>
  <si>
    <t>['hah', 'maaf', 'doang', 'telkom', 'down', 'rugi', 'cok']</t>
  </si>
  <si>
    <t>['telkomsel', 'paket', 'nelpon', 'ultra', 'mahal']</t>
  </si>
  <si>
    <t>['pindah', 'kuota', 'hadeeeuuuhh']</t>
  </si>
  <si>
    <t>['maaf', 'mbah', 'warkop', 'jdi', 'sepi', 'lol', 'ganti', 'rugi', 'stidaknya', 'kompensasi', 'kah', 'gmn', 'maaf', 'doank', 'parah']</t>
  </si>
  <si>
    <t>['tiada', 'maaf', 'bagi', 'kecuali', '']</t>
  </si>
  <si>
    <t>['udh', 'hri', 'woy', 'maaf', 'doank', 'selesai', 'tagih', 'mahal', 'kerja', 'beranta', 'game', 'kalah', 'hadehhhh', 'bye', 'bye']</t>
  </si>
  <si>
    <t>['gua', 'kemaren', 'partyan', 'temen', 'disconecting', 'njirr']</t>
  </si>
  <si>
    <t>['kasik', 'gratis', 'biaya', 'bayar', 'slma']</t>
  </si>
  <si>
    <t>['terimakasih', 'indihome', 'login']</t>
  </si>
  <si>
    <t>['maaf', 'doang', 'basssiiii', '']</t>
  </si>
  <si>
    <t>['naah', 'rumah', 'pda', 'ngeluh', 'wfh', 'tugas', 'sekolah', '']</t>
  </si>
  <si>
    <t>['sampek', 'banting', 'gara', 'sinyal', 'setabil']</t>
  </si>
  <si>
    <t>['', 'kasih', 'kuota', 'gratis']</t>
  </si>
  <si>
    <t>['yha', 'nama', 'badai', 'matahari', '']</t>
  </si>
  <si>
    <t>['website', 'telkom', 'mana', 'ken', 'keluarin', 'unek']</t>
  </si>
  <si>
    <t>['gratis']</t>
  </si>
  <si>
    <t>['butuh', 'minta', 'maaf']</t>
  </si>
  <si>
    <t>['butuh', 'maaf', 'butuh', 'kompensasi']</t>
  </si>
  <si>
    <t>['kirain', 'ganggu', 'satelitenya']</t>
  </si>
  <si>
    <t>['trus', 'kompensasi', 'qlo', 'kmren', 'nusa', 'tenggara', 'down', 'bngt', 'smpe', 'skrg', '']</t>
  </si>
  <si>
    <t>['gratis', 'bln', 'lach', '']</t>
  </si>
  <si>
    <t>['kasih', 'ganti', 'rugi', 'gratis', 'bukak', 'youtube']</t>
  </si>
  <si>
    <t>['pulih']</t>
  </si>
  <si>
    <t>['gara', 'lose', 'streak', '']</t>
  </si>
  <si>
    <t>['', 'nonton', 'sinyal', 'jelek']</t>
  </si>
  <si>
    <t>['maaf', 'thok', 'akehhh', 'tunggale', 'wahhh']</t>
  </si>
  <si>
    <t>['internet', 'istrht', '']</t>
  </si>
  <si>
    <t>['maaf', 'doang', 'udah', '']</t>
  </si>
  <si>
    <t>['maaf', 'mata', 'aaa', 'asuu', 'indihomee', 'rugi', 'tuku', 'indihome']</t>
  </si>
  <si>
    <t>['gigi', 'kau', 'hitam', 'ngelag', 'minggu', 'maaf', 'kasih', 'trial', 'minggu', 'channel', 'akses', 'gratis', 'kek', '']</t>
  </si>
  <si>
    <t>['kirain', 'pcku', 'rusak', 'normal', '']</t>
  </si>
  <si>
    <t>['', 'gue', 'maen', 'one', 'piece', 'bounty', 'rush']</t>
  </si>
  <si>
    <t>['kartu', 'sultan']</t>
  </si>
  <si>
    <t>['kecewa', 'banget']</t>
  </si>
  <si>
    <t>['ping', 'merah', 'kuning', 'ijo', '']</t>
  </si>
  <si>
    <t>['ganti', 'pakai', 'provider', 'tuju', 'kasi', 'jempol']</t>
  </si>
  <si>
    <t>['ganti', 'kredit', 'skor', 'gwa', 'ngmgg', '']</t>
  </si>
  <si>
    <t>['mahal', 'doang']</t>
  </si>
  <si>
    <t>['', 'ganti', 'kartu', '']</t>
  </si>
  <si>
    <t>['sat', 'login', 'epep']</t>
  </si>
  <si>
    <t>['telkomsel', 'anjgg']</t>
  </si>
  <si>
    <t>['konek', 'game', '']</t>
  </si>
  <si>
    <t>['', 'skolah', 'gua', 'kya', 'buka', 'gogle', 'lgi', 'jonton', 'video', 'lot',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</si>
</sst>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IFERROR(__xludf.DUMMYFUNCTION("GOOGLETRANSLATE(B2,""id"",""en"")"),"['Alhamdulillah', 'Surabaya', 'UDH', 'Disturbs',' Nge ',' Game ',' Ngelag ',' seconds', 'GPP', 'Etc.', 'Udh', 'smooth', ' Jaya ']")</f>
        <v>['Alhamdulillah', 'Surabaya', 'UDH', 'Disturbs',' Nge ',' Game ',' Ngelag ',' seconds', 'GPP', 'Etc.', 'Udh', 'smooth', ' Jaya ']</v>
      </c>
    </row>
    <row r="3">
      <c r="A3" s="1">
        <v>1.0</v>
      </c>
      <c r="B3" s="3" t="s">
        <v>3</v>
      </c>
      <c r="C3" s="3" t="str">
        <f>IFERROR(__xludf.DUMMYFUNCTION("GOOGLETRANSLATE(B3,""id"",""en"")"),"['Palembang', 'ilang', 'arises', 'hope', 'fast', 'finished', 'Urus', 'smooth', 'good']")</f>
        <v>['Palembang', 'ilang', 'arises', 'hope', 'fast', 'finished', 'Urus', 'smooth', 'good']</v>
      </c>
    </row>
    <row r="4">
      <c r="A4" s="1">
        <v>2.0</v>
      </c>
      <c r="B4" s="3" t="s">
        <v>4</v>
      </c>
      <c r="C4" s="3" t="str">
        <f>IFERROR(__xludf.DUMMYFUNCTION("GOOGLETRANSLATE(B4,""id"",""en"")"),"['Subscribe', 'compensation', 'Indihome']")</f>
        <v>['Subscribe', 'compensation', 'Indihome']</v>
      </c>
    </row>
    <row r="5">
      <c r="A5" s="1">
        <v>3.0</v>
      </c>
      <c r="B5" s="3" t="s">
        <v>5</v>
      </c>
      <c r="C5" s="3" t="str">
        <f>IFERROR(__xludf.DUMMYFUNCTION("GOOGLETRANSLATE(B5,""id"",""en"")"),"['Employees', 'Work', 'From', 'Home', 'Loss', 'Nets', 'Internet', 'Disturbs']")</f>
        <v>['Employees', 'Work', 'From', 'Home', 'Loss', 'Nets', 'Internet', 'Disturbs']</v>
      </c>
    </row>
    <row r="6">
      <c r="A6" s="1">
        <v>4.0</v>
      </c>
      <c r="B6" s="3" t="s">
        <v>6</v>
      </c>
      <c r="C6" s="3" t="str">
        <f>IFERROR(__xludf.DUMMYFUNCTION("GOOGLETRANSLATE(B6,""id"",""en"")"),"['', 'era', 'subscribe', 'internet', 'mending', 'gave', 'fine', 'stop', 'subscribe', 'Mending', 'Luwes',' doubt ',' serve ',' easy ',' moved ',' provider ']")</f>
        <v>['', 'era', 'subscribe', 'internet', 'mending', 'gave', 'fine', 'stop', 'subscribe', 'Mending', 'Luwes',' doubt ',' serve ',' easy ',' moved ',' provider ']</v>
      </c>
    </row>
    <row r="7">
      <c r="A7" s="1">
        <v>35.0</v>
      </c>
      <c r="B7" s="3" t="s">
        <v>7</v>
      </c>
      <c r="C7" s="3" t="str">
        <f>IFERROR(__xludf.DUMMYFUNCTION("GOOGLETRANSLATE(B7,""id"",""en"")"),"['open', 'steam', 'gabisa', 'valorant', 'gabisa', 'right', 'severe']")</f>
        <v>['open', 'steam', 'gabisa', 'valorant', 'gabisa', 'right', 'severe']</v>
      </c>
    </row>
    <row r="8">
      <c r="A8" s="1">
        <v>36.0</v>
      </c>
      <c r="B8" s="3" t="s">
        <v>8</v>
      </c>
      <c r="C8" s="3" t="str">
        <f>IFERROR(__xludf.DUMMYFUNCTION("GOOGLETRANSLATE(B8,""id"",""en"")"),"['Compensation', 'please', 'ask', 'compensation']")</f>
        <v>['Compensation', 'please', 'ask', 'compensation']</v>
      </c>
    </row>
    <row r="9">
      <c r="A9" s="1">
        <v>37.0</v>
      </c>
      <c r="B9" s="3" t="s">
        <v>9</v>
      </c>
      <c r="C9" s="3" t="str">
        <f>IFERROR(__xludf.DUMMYFUNCTION("GOOGLETRANSLATE(B9,""id"",""en"")"),"['Banyumas', 'Lot', 'Pol', '']")</f>
        <v>['Banyumas', 'Lot', 'Pol', '']</v>
      </c>
    </row>
    <row r="10">
      <c r="A10" s="1">
        <v>38.0</v>
      </c>
      <c r="B10" s="3" t="s">
        <v>10</v>
      </c>
      <c r="C10" s="3" t="str">
        <f>IFERROR(__xludf.DUMMYFUNCTION("GOOGLETRANSLATE(B10,""id"",""en"")"),"['Compensation', 'Alesan', '']")</f>
        <v>['Compensation', 'Alesan', '']</v>
      </c>
    </row>
    <row r="11">
      <c r="A11" s="1">
        <v>39.0</v>
      </c>
      <c r="B11" s="3" t="s">
        <v>11</v>
      </c>
      <c r="C11" s="3" t="str">
        <f>IFERROR(__xludf.DUMMYFUNCTION("GOOGLETRANSLATE(B11,""id"",""en"")"),"['SENAH']")</f>
        <v>['SENAH']</v>
      </c>
    </row>
    <row r="12">
      <c r="A12" s="1">
        <v>40.0</v>
      </c>
      <c r="B12" s="3" t="s">
        <v>12</v>
      </c>
      <c r="C12" s="3" t="str">
        <f>IFERROR(__xludf.DUMMYFUNCTION("GOOGLETRANSLATE(B12,""id"",""en"")"),"['Indihome', 'child', 'list', 'online', 'aged', 'pairs', 'udh', 'lbh', 'blm', ""]")</f>
        <v>['Indihome', 'child', 'list', 'online', 'aged', 'pairs', 'udh', 'lbh', 'blm', "]</v>
      </c>
    </row>
    <row r="13">
      <c r="A13" s="1">
        <v>43.0</v>
      </c>
      <c r="B13" s="3" t="s">
        <v>13</v>
      </c>
      <c r="C13" s="3" t="str">
        <f>IFERROR(__xludf.DUMMYFUNCTION("GOOGLETRANSLATE(B13,""id"",""en"")"),"['Net', 'Telkomsel', 'Disturbs', 'Date']")</f>
        <v>['Net', 'Telkomsel', 'Disturbs', 'Date']</v>
      </c>
    </row>
    <row r="14">
      <c r="A14" s="1">
        <v>44.0</v>
      </c>
      <c r="B14" s="3" t="s">
        <v>14</v>
      </c>
      <c r="C14" s="3" t="str">
        <f>IFERROR(__xludf.DUMMYFUNCTION("GOOGLETRANSLATE(B14,""id"",""en"")"),"['Indihome', 'closed', 'Indonesia']")</f>
        <v>['Indihome', 'closed', 'Indonesia']</v>
      </c>
    </row>
    <row r="15">
      <c r="A15" s="1">
        <v>45.0</v>
      </c>
      <c r="B15" s="3" t="s">
        <v>15</v>
      </c>
      <c r="C15" s="3" t="str">
        <f>IFERROR(__xludf.DUMMYFUNCTION("GOOGLETRANSLATE(B15,""id"",""en"")"),"['Package', 'business',' count ',' clock ',' tone ',' Package ',' BLI ',' Samacity ',' Results', 'Loss',' BLI ',' Package ',' how', '']")</f>
        <v>['Package', 'business',' count ',' clock ',' tone ',' Package ',' BLI ',' Samacity ',' Results', 'Loss',' BLI ',' Package ',' how', '']</v>
      </c>
    </row>
    <row r="16">
      <c r="A16" s="1">
        <v>46.0</v>
      </c>
      <c r="B16" s="3" t="s">
        <v>16</v>
      </c>
      <c r="C16" s="3" t="str">
        <f>IFERROR(__xludf.DUMMYFUNCTION("GOOGLETRANSLATE(B16,""id"",""en"")"),"['lucky', 'solo', 'lot']")</f>
        <v>['lucky', 'solo', 'lot']</v>
      </c>
    </row>
    <row r="17">
      <c r="A17" s="1">
        <v>47.0</v>
      </c>
      <c r="B17" s="3" t="s">
        <v>17</v>
      </c>
      <c r="C17" s="3" t="str">
        <f>IFERROR(__xludf.DUMMYFUNCTION("GOOGLETRANSLATE(B17,""id"",""en"")"),"['Nie', 'Indihome', 'Disturbs', 'Cafe', 'Lum', 'can']")</f>
        <v>['Nie', 'Indihome', 'Disturbs', 'Cafe', 'Lum', 'can']</v>
      </c>
    </row>
    <row r="18">
      <c r="A18" s="1">
        <v>48.0</v>
      </c>
      <c r="B18" s="3" t="s">
        <v>18</v>
      </c>
      <c r="C18" s="3" t="str">
        <f>IFERROR(__xludf.DUMMYFUNCTION("GOOGLETRANSLATE(B18,""id"",""en"")"),"['Rent', 'human', 'sea', 'aquaman']")</f>
        <v>['Rent', 'human', 'sea', 'aquaman']</v>
      </c>
    </row>
    <row r="19">
      <c r="A19" s="1">
        <v>49.0</v>
      </c>
      <c r="B19" s="3" t="s">
        <v>19</v>
      </c>
      <c r="C19" s="3" t="str">
        <f>IFERROR(__xludf.DUMMYFUNCTION("GOOGLETRANSLATE(B19,""id"",""en"")"),"['Disconnect', 'Fine', 'Disturbs', 'Alesan', 'wwkwkwk']")</f>
        <v>['Disconnect', 'Fine', 'Disturbs', 'Alesan', 'wwkwkwk']</v>
      </c>
    </row>
    <row r="20">
      <c r="A20" s="1">
        <v>50.0</v>
      </c>
      <c r="B20" s="3" t="s">
        <v>20</v>
      </c>
      <c r="C20" s="3" t="str">
        <f>IFERROR(__xludf.DUMMYFUNCTION("GOOGLETRANSLATE(B20,""id"",""en"")"),"['Purwokerto', 'Date', 'lag', 'wifinya', 'smooth', 'loss', 'pairs', 'wifi']")</f>
        <v>['Purwokerto', 'Date', 'lag', 'wifinya', 'smooth', 'loss', 'pairs', 'wifi']</v>
      </c>
    </row>
    <row r="21" ht="15.75" customHeight="1">
      <c r="A21" s="1">
        <v>51.0</v>
      </c>
      <c r="B21" s="3" t="s">
        <v>21</v>
      </c>
      <c r="C21" s="3" t="str">
        <f>IFERROR(__xludf.DUMMYFUNCTION("GOOGLETRANSLATE(B21,""id"",""en"")"),"['Please', 'say', 'talk', 'signal', 'wifi', 'broken', 'pakek', 'data', 'staple', 'gat', ""]")</f>
        <v>['Please', 'say', 'talk', 'signal', 'wifi', 'broken', 'pakek', 'data', 'staple', 'gat', "]</v>
      </c>
    </row>
    <row r="22" ht="15.75" customHeight="1">
      <c r="A22" s="1">
        <v>52.0</v>
      </c>
      <c r="B22" s="3" t="s">
        <v>22</v>
      </c>
      <c r="C22" s="3" t="str">
        <f>IFERROR(__xludf.DUMMYFUNCTION("GOOGLETRANSLATE(B22,""id"",""en"")"),"['Aceh', 'Alaih', 'Matot', 'Clock']")</f>
        <v>['Aceh', 'Alaih', 'Matot', 'Clock']</v>
      </c>
    </row>
    <row r="23" ht="15.75" customHeight="1">
      <c r="A23" s="1">
        <v>53.0</v>
      </c>
      <c r="B23" s="3" t="s">
        <v>23</v>
      </c>
      <c r="C23" s="3" t="str">
        <f>IFERROR(__xludf.DUMMYFUNCTION("GOOGLETRANSLATE(B23,""id"",""en"")"),"['Internet', 'Indihome', 'Dead', 'Total', 'Area', 'Waru', 'brp', ""]")</f>
        <v>['Internet', 'Indihome', 'Dead', 'Total', 'Area', 'Waru', 'brp', "]</v>
      </c>
    </row>
    <row r="24" ht="15.75" customHeight="1">
      <c r="A24" s="1">
        <v>56.0</v>
      </c>
      <c r="B24" s="3" t="s">
        <v>24</v>
      </c>
      <c r="C24" s="3" t="str">
        <f>IFERROR(__xludf.DUMMYFUNCTION("GOOGLETRANSLATE(B24,""id"",""en"")"),"['Change', 'prime', 'his hands']")</f>
        <v>['Change', 'prime', 'his hands']</v>
      </c>
    </row>
    <row r="25" ht="15.75" customHeight="1">
      <c r="A25" s="1">
        <v>57.0</v>
      </c>
      <c r="B25" s="3" t="s">
        <v>25</v>
      </c>
      <c r="C25" s="3" t="str">
        <f>IFERROR(__xludf.DUMMYFUNCTION("GOOGLETRANSLATE(B25,""id"",""en"")"),"['Indihomen', 'Lot', 'really', 'ihhhh']")</f>
        <v>['Indihomen', 'Lot', 'really', 'ihhhh']</v>
      </c>
    </row>
    <row r="26" ht="15.75" customHeight="1">
      <c r="A26" s="1">
        <v>58.0</v>
      </c>
      <c r="B26" s="3" t="s">
        <v>26</v>
      </c>
      <c r="C26" s="3" t="str">
        <f>IFERROR(__xludf.DUMMYFUNCTION("GOOGLETRANSLATE(B26,""id"",""en"")"),"['Ksi', 'citizens', '']")</f>
        <v>['Ksi', 'citizens', '']</v>
      </c>
    </row>
    <row r="27" ht="15.75" customHeight="1">
      <c r="A27" s="1">
        <v>59.0</v>
      </c>
      <c r="B27" s="3" t="s">
        <v>27</v>
      </c>
      <c r="C27" s="3" t="str">
        <f>IFERROR(__xludf.DUMMYFUNCTION("GOOGLETRANSLATE(B27,""id"",""en"")"),"['Sampe', 'Lot']")</f>
        <v>['Sampe', 'Lot']</v>
      </c>
    </row>
    <row r="28" ht="15.75" customHeight="1">
      <c r="A28" s="1">
        <v>60.0</v>
      </c>
      <c r="B28" s="3" t="s">
        <v>28</v>
      </c>
      <c r="C28" s="3" t="str">
        <f>IFERROR(__xludf.DUMMYFUNCTION("GOOGLETRANSLATE(B28,""id"",""en"")"),"Of course")</f>
        <v>Of course</v>
      </c>
    </row>
    <row r="29" ht="15.75" customHeight="1">
      <c r="A29" s="1">
        <v>61.0</v>
      </c>
      <c r="B29" s="3" t="s">
        <v>29</v>
      </c>
      <c r="C29" s="3" t="str">
        <f>IFERROR(__xludf.DUMMYFUNCTION("GOOGLETRANSLATE(B29,""id"",""en"")"),"['buffer', 'Mulu']")</f>
        <v>['buffer', 'Mulu']</v>
      </c>
    </row>
    <row r="30" ht="15.75" customHeight="1">
      <c r="A30" s="1">
        <v>62.0</v>
      </c>
      <c r="B30" s="3" t="s">
        <v>30</v>
      </c>
      <c r="C30" s="3" t="str">
        <f>IFERROR(__xludf.DUMMYFUNCTION("GOOGLETRANSLATE(B30,""id"",""en"")"),"['Indihome', 'ngeleg', 'really', 'cug']")</f>
        <v>['Indihome', 'ngeleg', 'really', 'cug']</v>
      </c>
    </row>
    <row r="31" ht="15.75" customHeight="1">
      <c r="A31" s="1">
        <v>63.0</v>
      </c>
      <c r="B31" s="3" t="s">
        <v>31</v>
      </c>
      <c r="C31" s="3" t="str">
        <f>IFERROR(__xludf.DUMMYFUNCTION("GOOGLETRANSLATE(B31,""id"",""en"")"),"['lag', 'parahhh']")</f>
        <v>['lag', 'parahhh']</v>
      </c>
    </row>
    <row r="32" ht="15.75" customHeight="1">
      <c r="A32" s="1">
        <v>64.0</v>
      </c>
      <c r="B32" s="3" t="s">
        <v>32</v>
      </c>
      <c r="C32" s="3" t="str">
        <f>IFERROR(__xludf.DUMMYFUNCTION("GOOGLETRANSLATE(B32,""id"",""en"")"),"['', '']")</f>
        <v>['', '']</v>
      </c>
    </row>
    <row r="33" ht="15.75" customHeight="1">
      <c r="A33" s="1">
        <v>65.0</v>
      </c>
      <c r="B33" s="3" t="s">
        <v>33</v>
      </c>
      <c r="C33" s="3" t="str">
        <f>IFERROR(__xludf.DUMMYFUNCTION("GOOGLETRANSLATE(B33,""id"",""en"")"),"['', 'week']")</f>
        <v>['', 'week']</v>
      </c>
    </row>
    <row r="34" ht="15.75" customHeight="1">
      <c r="A34" s="1">
        <v>66.0</v>
      </c>
      <c r="B34" s="3" t="s">
        <v>34</v>
      </c>
      <c r="C34" s="3" t="str">
        <f>IFERROR(__xludf.DUMMYFUNCTION("GOOGLETRANSLATE(B34,""id"",""en"")"),"['Oh']")</f>
        <v>['Oh']</v>
      </c>
    </row>
    <row r="35" ht="15.75" customHeight="1">
      <c r="A35" s="1">
        <v>67.0</v>
      </c>
      <c r="B35" s="3" t="s">
        <v>35</v>
      </c>
      <c r="C35" s="3" t="str">
        <f>IFERROR(__xludf.DUMMYFUNCTION("GOOGLETRANSLATE(B35,""id"",""en"")"),"['whhhh', 'block', 'jmn', 'dlu']")</f>
        <v>['whhhh', 'block', 'jmn', 'dlu']</v>
      </c>
    </row>
    <row r="36" ht="15.75" customHeight="1">
      <c r="A36" s="1">
        <v>68.0</v>
      </c>
      <c r="B36" s="3" t="s">
        <v>36</v>
      </c>
      <c r="C36" s="3" t="str">
        <f>IFERROR(__xludf.DUMMYFUNCTION("GOOGLETRANSLATE(B36,""id"",""en"")"),"['', 'Simple', 'endpoint', 'href', '']")</f>
        <v>['', 'Simple', 'endpoint', 'href', '']</v>
      </c>
    </row>
    <row r="37" ht="15.75" customHeight="1">
      <c r="A37" s="1">
        <v>69.0</v>
      </c>
      <c r="B37" s="3" t="s">
        <v>37</v>
      </c>
      <c r="C37" s="3" t="str">
        <f>IFERROR(__xludf.DUMMYFUNCTION("GOOGLETRANSLATE(B37,""id"",""en"")"),"['Tribunnews']")</f>
        <v>['Tribunnews']</v>
      </c>
    </row>
    <row r="38" ht="15.75" customHeight="1">
      <c r="A38" s="1">
        <v>70.0</v>
      </c>
      <c r="B38" s="3" t="s">
        <v>38</v>
      </c>
      <c r="C38" s="3" t="str">
        <f>IFERROR(__xludf.DUMMYFUNCTION("GOOGLETRANSLATE(B38,""id"",""en"")"),"['salute', 'Telkomsel', 'Telkom', 'service', 'fed up', 'Indohome', 'home', 'Lot', 'hope', 'achievement', 'Hold', 'Kembang', ' Toll ',' land ',' toll ',' sea ',' road ',' fast ',' toll ',' air ',' kibla ',' telkom ',' telkomsel ',' kayak ',' gin ' , 'stand"&amp;"', '']")</f>
        <v>['salute', 'Telkomsel', 'Telkom', 'service', 'fed up', 'Indohome', 'home', 'Lot', 'hope', 'achievement', 'Hold', 'Kembang', ' Toll ',' land ',' toll ',' sea ',' road ',' fast ',' toll ',' air ',' kibla ',' telkom ',' telkomsel ',' kayak ',' gin ' , 'stand', '']</v>
      </c>
    </row>
    <row r="39" ht="15.75" customHeight="1">
      <c r="A39" s="1">
        <v>71.0</v>
      </c>
      <c r="B39" s="3" t="s">
        <v>39</v>
      </c>
      <c r="C39" s="3" t="str">
        <f>IFERROR(__xludf.DUMMYFUNCTION("GOOGLETRANSLATE(B39,""id"",""en"")"),"['Pay', 'expensive', 'Conection', 'Lot', 'extraordinary']")</f>
        <v>['Pay', 'expensive', 'Conection', 'Lot', 'extraordinary']</v>
      </c>
    </row>
    <row r="40" ht="15.75" customHeight="1">
      <c r="A40" s="1">
        <v>72.0</v>
      </c>
      <c r="B40" s="3" t="s">
        <v>40</v>
      </c>
      <c r="C40" s="3" t="str">
        <f>IFERROR(__xludf.DUMMYFUNCTION("GOOGLETRANSLATE(B40,""id"",""en"")"),"['Sorry', 'compensation', 'sorry']")</f>
        <v>['Sorry', 'compensation', 'sorry']</v>
      </c>
    </row>
    <row r="41" ht="15.75" customHeight="1">
      <c r="A41" s="1">
        <v>105.0</v>
      </c>
      <c r="B41" s="3" t="s">
        <v>41</v>
      </c>
      <c r="C41" s="3" t="str">
        <f>IFERROR(__xludf.DUMMYFUNCTION("GOOGLETRANSLATE(B41,""id"",""en"")"),"['Kalimantan', 'North', 'Disturbs', 'Aduhaiii', 'slow', 'pay', 'get', 'fine', 'service', 'really', 'disappointed']")</f>
        <v>['Kalimantan', 'North', 'Disturbs', 'Aduhaiii', 'slow', 'pay', 'get', 'fine', 'service', 'really', 'disappointed']</v>
      </c>
    </row>
    <row r="42" ht="15.75" customHeight="1">
      <c r="A42" s="1">
        <v>106.0</v>
      </c>
      <c r="B42" s="3" t="s">
        <v>42</v>
      </c>
      <c r="C42" s="3" t="str">
        <f>IFERROR(__xludf.DUMMYFUNCTION("GOOGLETRANSLATE(B42,""id"",""en"")"),"['Region', 'Jember', 'Java', 'East', 'Lot', 'please', 'fast', 'normal', 'fast']")</f>
        <v>['Region', 'Jember', 'Java', 'East', 'Lot', 'please', 'fast', 'normal', 'fast']</v>
      </c>
    </row>
    <row r="43" ht="15.75" customHeight="1">
      <c r="A43" s="1">
        <v>107.0</v>
      </c>
      <c r="B43" s="3" t="s">
        <v>43</v>
      </c>
      <c r="C43" s="3" t="str">
        <f>IFERROR(__xludf.DUMMYFUNCTION("GOOGLETRANSLATE(B43,""id"",""en"")"),"['Sorry', 'Wrong', 'Nidak', 'Wrong', 'Pay', 'Full', 'Work', 'Disturbed', 'Internet', 'Down', 'Discount', 'Disturbs',' not quite enough']")</f>
        <v>['Sorry', 'Wrong', 'Nidak', 'Wrong', 'Pay', 'Full', 'Work', 'Disturbed', 'Internet', 'Down', 'Discount', 'Disturbs',' not quite enough']</v>
      </c>
    </row>
    <row r="44" ht="15.75" customHeight="1">
      <c r="A44" s="1">
        <v>108.0</v>
      </c>
      <c r="B44" s="3" t="s">
        <v>44</v>
      </c>
      <c r="C44" s="3" t="str">
        <f>IFERROR(__xludf.DUMMYFUNCTION("GOOGLETRANSLATE(B44,""id"",""en"")"),"['Indihome', 'smart', 'technology', 'tags', 'pay', 'subscribe', 'smart', 'technology', 'compensation', 'loss', 'subscribe']")</f>
        <v>['Indihome', 'smart', 'technology', 'tags', 'pay', 'subscribe', 'smart', 'technology', 'compensation', 'loss', 'subscribe']</v>
      </c>
    </row>
    <row r="45" ht="15.75" customHeight="1">
      <c r="A45" s="1">
        <v>109.0</v>
      </c>
      <c r="B45" s="3" t="s">
        <v>45</v>
      </c>
      <c r="C45" s="3" t="str">
        <f>IFERROR(__xludf.DUMMYFUNCTION("GOOGLETRANSLATE(B45,""id"",""en"")"),"['Trenggalek', 'Java', 'East', 'Ajur', 'Connection', 'Indihomen', 'Please', 'Telkom', 'Collar', 'HR', 'Budget', 'Perus',' BERES ',' Class', 'Telkom', 'Isa', 'Down', 'Funny']")</f>
        <v>['Trenggalek', 'Java', 'East', 'Ajur', 'Connection', 'Indihomen', 'Please', 'Telkom', 'Collar', 'HR', 'Budget', 'Perus',' BERES ',' Class', 'Telkom', 'Isa', 'Down', 'Funny']</v>
      </c>
    </row>
    <row r="46" ht="15.75" customHeight="1">
      <c r="A46" s="1">
        <v>110.0</v>
      </c>
      <c r="B46" s="3" t="s">
        <v>46</v>
      </c>
      <c r="C46" s="3" t="str">
        <f>IFERROR(__xludf.DUMMYFUNCTION("GOOGLETRANSLATE(B46,""id"",""en"")"),"['hope', 'Kasi', 'compensation']")</f>
        <v>['hope', 'Kasi', 'compensation']</v>
      </c>
    </row>
    <row r="47" ht="15.75" customHeight="1">
      <c r="A47" s="1">
        <v>111.0</v>
      </c>
      <c r="B47" s="3" t="s">
        <v>47</v>
      </c>
      <c r="C47" s="3" t="str">
        <f>IFERROR(__xludf.DUMMYFUNCTION("GOOGLETRANSLATE(B47,""id"",""en"")"),"['Gara', 'Indihome', 'effort', 'me', 'loss',' tensing ',' million ',' God ',' gin ',' pay ',' expensive ',' can ',' inexpensive', '']")</f>
        <v>['Gara', 'Indihome', 'effort', 'me', 'loss',' tensing ',' million ',' God ',' gin ',' pay ',' expensive ',' can ',' inexpensive', '']</v>
      </c>
    </row>
    <row r="48" ht="15.75" customHeight="1">
      <c r="A48" s="1">
        <v>112.0</v>
      </c>
      <c r="B48" s="3" t="s">
        <v>48</v>
      </c>
      <c r="C48" s="3" t="str">
        <f>IFERROR(__xludf.DUMMYFUNCTION("GOOGLETRANSLATE(B48,""id"",""en"")"),"['loss', 'consumer']")</f>
        <v>['loss', 'consumer']</v>
      </c>
    </row>
    <row r="49" ht="15.75" customHeight="1">
      <c r="A49" s="1">
        <v>113.0</v>
      </c>
      <c r="B49" s="3" t="s">
        <v>49</v>
      </c>
      <c r="C49" s="3" t="str">
        <f>IFERROR(__xludf.DUMMYFUNCTION("GOOGLETRANSLATE(B49,""id"",""en"")"),"['Balikpapan', 'date', 'Pay', 'Disturbs',' Disturbs', 'Date', 'Severe', 'Access',' Internet ',' Dead ',' Clock ',' Night ',' on line']")</f>
        <v>['Balikpapan', 'date', 'Pay', 'Disturbs',' Disturbs', 'Date', 'Severe', 'Access',' Internet ',' Dead ',' Clock ',' Night ',' on line']</v>
      </c>
    </row>
    <row r="50" ht="15.75" customHeight="1">
      <c r="A50" s="1">
        <v>116.0</v>
      </c>
      <c r="B50" s="3" t="s">
        <v>50</v>
      </c>
      <c r="C50" s="3" t="str">
        <f>IFERROR(__xludf.DUMMYFUNCTION("GOOGLETRANSLATE(B50,""id"",""en"")"),"['Pay', 'Ajah', 'expensive', 'late', 'getting', 'fine', 'disturbing', 'day', 'copensation']")</f>
        <v>['Pay', 'Ajah', 'expensive', 'late', 'getting', 'fine', 'disturbing', 'day', 'copensation']</v>
      </c>
    </row>
    <row r="51" ht="15.75" customHeight="1">
      <c r="A51" s="1">
        <v>117.0</v>
      </c>
      <c r="B51" s="3" t="s">
        <v>51</v>
      </c>
      <c r="C51" s="3" t="str">
        <f>IFERROR(__xludf.DUMMYFUNCTION("GOOGLETRANSLATE(B51,""id"",""en"")"),"['effect', 'disturbing', 'indihome', 'biznet', 'pairs', 'banner', 'promotion']")</f>
        <v>['effect', 'disturbing', 'indihome', 'biznet', 'pairs', 'banner', 'promotion']</v>
      </c>
    </row>
    <row r="52" ht="15.75" customHeight="1">
      <c r="A52" s="1">
        <v>118.0</v>
      </c>
      <c r="B52" s="3" t="s">
        <v>52</v>
      </c>
      <c r="C52" s="3" t="str">
        <f>IFERROR(__xludf.DUMMYFUNCTION("GOOGLETRANSLATE(B52,""id"",""en"")"),"['Pay', 'expensive', 'late', 'fine', 'golir', 'disturbing', 'easy', 'sorry', 'internet', 'lemoot', 'world', ""]")</f>
        <v>['Pay', 'expensive', 'late', 'fine', 'golir', 'disturbing', 'easy', 'sorry', 'internet', 'lemoot', 'world', "]</v>
      </c>
    </row>
    <row r="53" ht="15.75" customHeight="1">
      <c r="A53" s="1">
        <v>119.0</v>
      </c>
      <c r="B53" s="3" t="s">
        <v>53</v>
      </c>
      <c r="C53" s="3" t="str">
        <f>IFERROR(__xludf.DUMMYFUNCTION("GOOGLETRANSLATE(B53,""id"",""en"")"),"['', 'Telkom', 'Brain', 'Fikir', '']")</f>
        <v>['', 'Telkom', 'Brain', 'Fikir', '']</v>
      </c>
    </row>
    <row r="54" ht="15.75" customHeight="1">
      <c r="A54" s="1">
        <v>120.0</v>
      </c>
      <c r="B54" s="3" t="s">
        <v>54</v>
      </c>
      <c r="C54" s="3" t="str">
        <f>IFERROR(__xludf.DUMMYFUNCTION("GOOGLETRANSLATE(B54,""id"",""en"")"),"['MLHN', 'BBR', 'Buln', 'in', 'Rum', 'use', 'pdhl', 'meter', ""]")</f>
        <v>['MLHN', 'BBR', 'Buln', 'in', 'Rum', 'use', 'pdhl', 'meter', "]</v>
      </c>
    </row>
    <row r="55" ht="15.75" customHeight="1">
      <c r="A55" s="1">
        <v>121.0</v>
      </c>
      <c r="B55" s="3" t="s">
        <v>55</v>
      </c>
      <c r="C55" s="3" t="str">
        <f>IFERROR(__xludf.DUMMYFUNCTION("GOOGLETRANSLATE(B55,""id"",""en"")"),"['strange', 'biznet', 'numpang', 'indihome', 'normal', 'neighbor', '']")</f>
        <v>['strange', 'biznet', 'numpang', 'indihome', 'normal', 'neighbor', '']</v>
      </c>
    </row>
    <row r="56" ht="15.75" customHeight="1">
      <c r="A56" s="1">
        <v>122.0</v>
      </c>
      <c r="B56" s="3" t="s">
        <v>56</v>
      </c>
      <c r="C56" s="3" t="str">
        <f>IFERROR(__xludf.DUMMYFUNCTION("GOOGLETRANSLATE(B56,""id"",""en"")"),"['Cut', 'Pay', 'Sorry', 'Doang']")</f>
        <v>['Cut', 'Pay', 'Sorry', 'Doang']</v>
      </c>
    </row>
    <row r="57" ht="15.75" customHeight="1">
      <c r="A57" s="1">
        <v>123.0</v>
      </c>
      <c r="B57" s="3" t="s">
        <v>57</v>
      </c>
      <c r="C57" s="3" t="str">
        <f>IFERROR(__xludf.DUMMYFUNCTION("GOOGLETRANSLATE(B57,""id"",""en"")"),"['', 'HRI', 'compensation', 'sorry', 'doank', 'eat', 'salary', 'blind', 'indihome', 'darling', 'city', 'ane', 'indihome ',' good ',' service ']")</f>
        <v>['', 'HRI', 'compensation', 'sorry', 'doank', 'eat', 'salary', 'blind', 'indihome', 'darling', 'city', 'ane', 'indihome ',' good ',' service ']</v>
      </c>
    </row>
    <row r="58" ht="15.75" customHeight="1">
      <c r="A58" s="1">
        <v>124.0</v>
      </c>
      <c r="B58" s="3" t="s">
        <v>58</v>
      </c>
      <c r="C58" s="3" t="str">
        <f>IFERROR(__xludf.DUMMYFUNCTION("GOOGLETRANSLATE(B58,""id"",""en"")"),"['Indihome', 'already', 'pay', 'net', 'slow', 'really', '']")</f>
        <v>['Indihome', 'already', 'pay', 'net', 'slow', 'really', '']</v>
      </c>
    </row>
    <row r="59" ht="15.75" customHeight="1">
      <c r="A59" s="1">
        <v>127.0</v>
      </c>
      <c r="B59" s="3" t="s">
        <v>59</v>
      </c>
      <c r="C59" s="3" t="str">
        <f>IFERROR(__xludf.DUMMYFUNCTION("GOOGLETRANSLATE(B59,""id"",""en"")"),"['Disturbs', 'Pay', 'Full', 'Basic', 'Quality', 'Really', 'Disturbs', 'Compensation', 'Quality', 'Quality']")</f>
        <v>['Disturbs', 'Pay', 'Full', 'Basic', 'Quality', 'Really', 'Disturbs', 'Compensation', 'Quality', 'Quality']</v>
      </c>
    </row>
    <row r="60" ht="15.75" customHeight="1">
      <c r="A60" s="1">
        <v>128.0</v>
      </c>
      <c r="B60" s="3" t="s">
        <v>60</v>
      </c>
      <c r="C60" s="3" t="str">
        <f>IFERROR(__xludf.DUMMYFUNCTION("GOOGLETRANSLATE(B60,""id"",""en"")"),"['weve', 'hope', 'indihome', 'btw', 'indihome', 'good', 'nature', 'cave', 'indihome', 'fixed', 'slow', 'sometimes' Like ',' Dead ',' Cave ',' Season ',' Signal ',' Place ',' Cave ',' Access', 'Pas',' Buy ',' WiFi ',' Ahsudah ',' comment ' , 'Listen', 'Cha"&amp;"nge']")</f>
        <v>['weve', 'hope', 'indihome', 'btw', 'indihome', 'good', 'nature', 'cave', 'indihome', 'fixed', 'slow', 'sometimes' Like ',' Dead ',' Cave ',' Season ',' Signal ',' Place ',' Cave ',' Access', 'Pas',' Buy ',' WiFi ',' Ahsudah ',' comment ' , 'Listen', 'Change']</v>
      </c>
    </row>
    <row r="61" ht="15.75" customHeight="1">
      <c r="A61" s="1">
        <v>129.0</v>
      </c>
      <c r="B61" s="3" t="s">
        <v>61</v>
      </c>
      <c r="C61" s="3" t="str">
        <f>IFERROR(__xludf.DUMMYFUNCTION("GOOGLETRANSLATE(B61,""id"",""en"")"),"['Internet', 'kaga', 'smooth', 'pay']")</f>
        <v>['Internet', 'kaga', 'smooth', 'pay']</v>
      </c>
    </row>
    <row r="62" ht="15.75" customHeight="1">
      <c r="A62" s="1">
        <v>130.0</v>
      </c>
      <c r="B62" s="3" t="s">
        <v>62</v>
      </c>
      <c r="C62" s="3" t="str">
        <f>IFERROR(__xludf.DUMMYFUNCTION("GOOGLETRANSLATE(B62,""id"",""en"")"),"['Costumer', 'good', 'threat', 'yasallam']")</f>
        <v>['Costumer', 'good', 'threat', 'yasallam']</v>
      </c>
    </row>
    <row r="63" ht="15.75" customHeight="1">
      <c r="A63" s="1">
        <v>164.0</v>
      </c>
      <c r="B63" s="3" t="s">
        <v>63</v>
      </c>
      <c r="C63" s="3" t="str">
        <f>IFERROR(__xludf.DUMMYFUNCTION("GOOGLETRANSLATE(B63,""id"",""en"")"),"['', 'nets', 'internet', 'Indihome', 'home', 'natural', 'disturbing', 'nets', 'Tangsel']")</f>
        <v>['', 'nets', 'internet', 'Indihome', 'home', 'natural', 'disturbing', 'nets', 'Tangsel']</v>
      </c>
    </row>
    <row r="64" ht="15.75" customHeight="1">
      <c r="A64" s="1">
        <v>165.0</v>
      </c>
      <c r="B64" s="3" t="s">
        <v>64</v>
      </c>
      <c r="C64" s="3" t="str">
        <f>IFERROR(__xludf.DUMMYFUNCTION("GOOGLETRANSLATE(B64,""id"",""en"")"),"['Indihome', 'usurbed', 'Search', 'Cuan', 'counter']")</f>
        <v>['Indihome', 'usurbed', 'Search', 'Cuan', 'counter']</v>
      </c>
    </row>
    <row r="65" ht="15.75" customHeight="1">
      <c r="A65" s="1">
        <v>166.0</v>
      </c>
      <c r="B65" s="3" t="s">
        <v>65</v>
      </c>
      <c r="C65" s="3" t="str">
        <f>IFERROR(__xludf.DUMMYFUNCTION("GOOGLETRANSLATE(B65,""id"",""en"")"),"['Nothing', 'indhihome', 'tasty']")</f>
        <v>['Nothing', 'indhihome', 'tasty']</v>
      </c>
    </row>
    <row r="66" ht="15.75" customHeight="1">
      <c r="A66" s="1">
        <v>167.0</v>
      </c>
      <c r="B66" s="3" t="s">
        <v>66</v>
      </c>
      <c r="C66" s="3" t="str">
        <f>IFERROR(__xludf.DUMMYFUNCTION("GOOGLETRANSLATE(B66,""id"",""en"")"),"['weve', 'indhihome', 'byk', 'slow', 'moved', 'private', 'cang', 'net', 'cheap', 'byr', 'bln', 'then', ' ',' Krg ',' yrs', 'getting', 'finalti']")</f>
        <v>['weve', 'indhihome', 'byk', 'slow', 'moved', 'private', 'cang', 'net', 'cheap', 'byr', 'bln', 'then', ' ',' Krg ',' yrs', 'getting', 'finalti']</v>
      </c>
    </row>
    <row r="67" ht="15.75" customHeight="1">
      <c r="A67" s="1">
        <v>168.0</v>
      </c>
      <c r="B67" s="3" t="s">
        <v>67</v>
      </c>
      <c r="C67" s="3" t="str">
        <f>IFERROR(__xludf.DUMMYFUNCTION("GOOGLETRANSLATE(B67,""id"",""en"")"),"['hope', 'tags', 'down']")</f>
        <v>['hope', 'tags', 'down']</v>
      </c>
    </row>
    <row r="68" ht="15.75" customHeight="1">
      <c r="A68" s="1">
        <v>169.0</v>
      </c>
      <c r="B68" s="3" t="s">
        <v>68</v>
      </c>
      <c r="C68" s="3" t="str">
        <f>IFERROR(__xludf.DUMMYFUNCTION("GOOGLETRANSLATE(B68,""id"",""en"")"),"['internet', 'crimped', 'ASEAN', 'Indonesia', 'source', 'nickel', 'copper', 'big', 'lost', 'Singapore', 'Thai', 'Malaysia', ' Vietnam ',' Philippines', 'all', 'all-round', 'stay', 'Indihome', 'expensive', 'signal', 'ugly', 'Kya', 'kbelnya', 'smrawut', 'ed"&amp;"ge' , 'road', '']")</f>
        <v>['internet', 'crimped', 'ASEAN', 'Indonesia', 'source', 'nickel', 'copper', 'big', 'lost', 'Singapore', 'Thai', 'Malaysia', ' Vietnam ',' Philippines', 'all', 'all-round', 'stay', 'Indihome', 'expensive', 'signal', 'ugly', 'Kya', 'kbelnya', 'smrawut', 'edge' , 'road', '']</v>
      </c>
    </row>
    <row r="69" ht="15.75" customHeight="1">
      <c r="A69" s="1">
        <v>170.0</v>
      </c>
      <c r="B69" s="3" t="s">
        <v>69</v>
      </c>
      <c r="C69" s="3" t="str">
        <f>IFERROR(__xludf.DUMMYFUNCTION("GOOGLETRANSLATE(B69,""id"",""en"")"),"['Pay', 'tags', 'electricity', 'forget', 'pay', 'Neh', 'net', 'muter', ""]")</f>
        <v>['Pay', 'tags', 'electricity', 'forget', 'pay', 'Neh', 'net', 'muter', "]</v>
      </c>
    </row>
    <row r="70" ht="15.75" customHeight="1">
      <c r="A70" s="1">
        <v>171.0</v>
      </c>
      <c r="B70" s="3" t="s">
        <v>70</v>
      </c>
      <c r="C70" s="3" t="str">
        <f>IFERROR(__xludf.DUMMYFUNCTION("GOOGLETRANSLATE(B70,""id"",""en"")"),"['Internet', 'Indihome', 'strange', 'open', 'smooth', 'right', 'open', 'game', 'etc.', 'lot', 'really']")</f>
        <v>['Internet', 'Indihome', 'strange', 'open', 'smooth', 'right', 'open', 'game', 'etc.', 'lot', 'really']</v>
      </c>
    </row>
    <row r="71" ht="15.75" customHeight="1">
      <c r="A71" s="1">
        <v>172.0</v>
      </c>
      <c r="B71" s="3" t="s">
        <v>71</v>
      </c>
      <c r="C71" s="3" t="str">
        <f>IFERROR(__xludf.DUMMYFUNCTION("GOOGLETRANSLATE(B71,""id"",""en"")"),"['Sorry', 'Doang', 'No', 'Construction', 'Dah', 'Fix', 'Move', 'Layan', 'Split', 'Maximum', 'Come', 'Proveder', ' No ',' maintence ',' kece ',' cable ',' water ',' until ',' disturbing ',' nearly ',' masalh ', ""]")</f>
        <v>['Sorry', 'Doang', 'No', 'Construction', 'Dah', 'Fix', 'Move', 'Layan', 'Split', 'Maximum', 'Come', 'Proveder', ' No ',' maintence ',' kece ',' cable ',' water ',' until ',' disturbing ',' nearly ',' masalh ', "]</v>
      </c>
    </row>
    <row r="72" ht="15.75" customHeight="1">
      <c r="A72" s="1">
        <v>173.0</v>
      </c>
      <c r="B72" s="3" t="s">
        <v>72</v>
      </c>
      <c r="C72" s="3" t="str">
        <f>IFERROR(__xludf.DUMMYFUNCTION("GOOGLETRANSLATE(B72,""id"",""en"")"),"['base', 'evil', 'quota', 'artisan', 'thief', 'quota', 'hit', 'law', 'light', 'cuk', 'dying', 'severe', ' Indihome ',' Mbps', 'pamake', 'person', 'kbps']")</f>
        <v>['base', 'evil', 'quota', 'artisan', 'thief', 'quota', 'hit', 'law', 'light', 'cuk', 'dying', 'severe', ' Indihome ',' Mbps', 'pamake', 'person', 'kbps']</v>
      </c>
    </row>
    <row r="73" ht="15.75" customHeight="1">
      <c r="A73" s="1">
        <v>174.0</v>
      </c>
      <c r="B73" s="3" t="s">
        <v>73</v>
      </c>
      <c r="C73" s="3" t="str">
        <f>IFERROR(__xludf.DUMMYFUNCTION("GOOGLETRANSLATE(B73,""id"",""en"")"),"['Please', 'Percept', 'Collection', 'Online']")</f>
        <v>['Please', 'Percept', 'Collection', 'Online']</v>
      </c>
    </row>
    <row r="74" ht="15.75" customHeight="1">
      <c r="A74" s="1">
        <v>175.0</v>
      </c>
      <c r="B74" s="3" t="s">
        <v>74</v>
      </c>
      <c r="C74" s="3" t="str">
        <f>IFERROR(__xludf.DUMMYFUNCTION("GOOGLETRANSLATE(B74,""id"",""en"")"),"['I', 'Indihome', 'I', 'Kmaren', 'Disturbs', ""]")</f>
        <v>['I', 'Indihome', 'I', 'Kmaren', 'Disturbs', "]</v>
      </c>
    </row>
    <row r="75" ht="15.75" customHeight="1">
      <c r="A75" s="1">
        <v>176.0</v>
      </c>
      <c r="B75" s="3" t="s">
        <v>75</v>
      </c>
      <c r="C75" s="3" t="str">
        <f>IFERROR(__xludf.DUMMYFUNCTION("GOOGLETRANSLATE(B75,""id"",""en"")"),"['Love', 'project', '']")</f>
        <v>['Love', 'project', '']</v>
      </c>
    </row>
    <row r="76" ht="15.75" customHeight="1">
      <c r="A76" s="1">
        <v>179.0</v>
      </c>
      <c r="B76" s="3" t="s">
        <v>76</v>
      </c>
      <c r="C76" s="3" t="str">
        <f>IFERROR(__xludf.DUMMYFUNCTION("GOOGLETRANSLATE(B76,""id"",""en"")"),"['Tri', 'stable', 'Telkomsel', 'broke', 'breaking out', ""]")</f>
        <v>['Tri', 'stable', 'Telkomsel', 'broke', 'breaking out', "]</v>
      </c>
    </row>
    <row r="77" ht="15.75" customHeight="1">
      <c r="A77" s="1">
        <v>180.0</v>
      </c>
      <c r="B77" s="3" t="s">
        <v>77</v>
      </c>
      <c r="C77" s="3" t="str">
        <f>IFERROR(__xludf.DUMMYFUNCTION("GOOGLETRANSLATE(B77,""id"",""en"")"),"['Subscribe', 'slow', 'pay', 'apabisa', 'sorry', ""]")</f>
        <v>['Subscribe', 'slow', 'pay', 'apabisa', 'sorry', "]</v>
      </c>
    </row>
    <row r="78" ht="15.75" customHeight="1">
      <c r="A78" s="1">
        <v>181.0</v>
      </c>
      <c r="B78" s="3" t="s">
        <v>78</v>
      </c>
      <c r="C78" s="3" t="str">
        <f>IFERROR(__xludf.DUMMYFUNCTION("GOOGLETRANSLATE(B78,""id"",""en"")"),"['yeah', 'chaotic', 'indihome', 'slow', 'pay', 'sorry', 'disturbing', 'sorry', 'kacauu', 'disappointed']")</f>
        <v>['yeah', 'chaotic', 'indihome', 'slow', 'pay', 'sorry', 'disturbing', 'sorry', 'kacauu', 'disappointed']</v>
      </c>
    </row>
    <row r="79" ht="15.75" customHeight="1">
      <c r="A79" s="1">
        <v>182.0</v>
      </c>
      <c r="B79" s="3" t="s">
        <v>79</v>
      </c>
      <c r="C79" s="3" t="str">
        <f>IFERROR(__xludf.DUMMYFUNCTION("GOOGLETRANSLATE(B79,""id"",""en"")"),"['Udh', 'net', 'slow', 'added', '']")</f>
        <v>['Udh', 'net', 'slow', 'added', '']</v>
      </c>
    </row>
    <row r="80" ht="15.75" customHeight="1">
      <c r="A80" s="1">
        <v>183.0</v>
      </c>
      <c r="B80" s="3" t="s">
        <v>80</v>
      </c>
      <c r="C80" s="3" t="str">
        <f>IFERROR(__xludf.DUMMYFUNCTION("GOOGLETRANSLATE(B80,""id"",""en"")"),"['Sorry', 'gin', 'love', 'free', 'how', '']")</f>
        <v>['Sorry', 'gin', 'love', 'free', 'how', '']</v>
      </c>
    </row>
    <row r="81" ht="15.75" customHeight="1">
      <c r="A81" s="1">
        <v>184.0</v>
      </c>
      <c r="B81" s="3" t="s">
        <v>81</v>
      </c>
      <c r="C81" s="3" t="str">
        <f>IFERROR(__xludf.DUMMYFUNCTION("GOOGLETRANSLATE(B81,""id"",""en"")"),"['Indihomee', 'Eyes',' Money ',' Legal ',' BYR ',' Layan ',' Bad ',' fine ',' Come ',' Rame ',' Pindh ',' Dri ',' Indonesia ',' Singapore ',' net ',' Bgus', ""]")</f>
        <v>['Indihomee', 'Eyes',' Money ',' Legal ',' BYR ',' Layan ',' Bad ',' fine ',' Come ',' Rame ',' Pindh ',' Dri ',' Indonesia ',' Singapore ',' net ',' Bgus', "]</v>
      </c>
    </row>
    <row r="82" ht="15.75" customHeight="1">
      <c r="A82" s="1">
        <v>185.0</v>
      </c>
      <c r="B82" s="3" t="s">
        <v>82</v>
      </c>
      <c r="C82" s="3" t="str">
        <f>IFERROR(__xludf.DUMMYFUNCTION("GOOGLETRANSLATE(B82,""id"",""en"")"),"['LEGEN', 'INDIHOME', 'Come', 'Provider', 'Quality', 'I', 'Change', ""]")</f>
        <v>['LEGEN', 'INDIHOME', 'Come', 'Provider', 'Quality', 'I', 'Change', "]</v>
      </c>
    </row>
    <row r="83" ht="15.75" customHeight="1">
      <c r="A83" s="1">
        <v>186.0</v>
      </c>
      <c r="B83" s="3" t="s">
        <v>83</v>
      </c>
      <c r="C83" s="3" t="str">
        <f>IFERROR(__xludf.DUMMYFUNCTION("GOOGLETRANSLATE(B83,""id"",""en"")"),"['', 'Lot', 'msh', 'dipake', 'stay', 'replace', 'sorted', 'blasphemy', '']")</f>
        <v>['', 'Lot', 'msh', 'dipake', 'stay', 'replace', 'sorted', 'blasphemy', '']</v>
      </c>
    </row>
    <row r="84" ht="15.75" customHeight="1">
      <c r="A84" s="1">
        <v>187.0</v>
      </c>
      <c r="B84" s="3" t="s">
        <v>84</v>
      </c>
      <c r="C84" s="3" t="str">
        <f>IFERROR(__xludf.DUMMYFUNCTION("GOOGLETRANSLATE(B84,""id"",""en"")"),"['late', 'pay', 'trs', 'sorry', 'sorry', 'trs', 'internet', 'broke', ""]")</f>
        <v>['late', 'pay', 'trs', 'sorry', 'sorry', 'trs', 'internet', 'broke', "]</v>
      </c>
    </row>
    <row r="85" ht="15.75" customHeight="1">
      <c r="A85" s="1">
        <v>188.0</v>
      </c>
      <c r="B85" s="3" t="s">
        <v>85</v>
      </c>
      <c r="C85" s="3" t="str">
        <f>IFERROR(__xludf.DUMMYFUNCTION("GOOGLETRANSLATE(B85,""id"",""en"")"),"['already', 'pay', 'expensive', 'obstacle', 'prayer', 'hope', 'wifi', 'make', 'PLN', 'official', 'rame', 'rame', ' Move ',' Night ']")</f>
        <v>['already', 'pay', 'expensive', 'obstacle', 'prayer', 'hope', 'wifi', 'make', 'PLN', 'official', 'rame', 'rame', ' Move ',' Night ']</v>
      </c>
    </row>
    <row r="86" ht="15.75" customHeight="1">
      <c r="A86" s="1">
        <v>219.0</v>
      </c>
      <c r="B86" s="3" t="s">
        <v>86</v>
      </c>
      <c r="C86" s="3" t="str">
        <f>IFERROR(__xludf.DUMMYFUNCTION("GOOGLETRANSLATE(B86,""id"",""en"")"),"['Indihome', 'shame', 'cave', 'pull out', 'wifinya']")</f>
        <v>['Indihome', 'shame', 'cave', 'pull out', 'wifinya']</v>
      </c>
    </row>
    <row r="87" ht="15.75" customHeight="1">
      <c r="A87" s="1">
        <v>220.0</v>
      </c>
      <c r="B87" s="3" t="s">
        <v>87</v>
      </c>
      <c r="C87" s="3" t="str">
        <f>IFERROR(__xludf.DUMMYFUNCTION("GOOGLETRANSLATE(B87,""id"",""en"")"),"['indihome', 'nagih', 'fast', 'hand', 'bet', 'jringn', 'down', 'dhlah', 'gnti', 'provider']")</f>
        <v>['indihome', 'nagih', 'fast', 'hand', 'bet', 'jringn', 'down', 'dhlah', 'gnti', 'provider']</v>
      </c>
    </row>
    <row r="88" ht="15.75" customHeight="1">
      <c r="A88" s="1">
        <v>221.0</v>
      </c>
      <c r="B88" s="3" t="s">
        <v>88</v>
      </c>
      <c r="C88" s="3" t="str">
        <f>IFERROR(__xludf.DUMMYFUNCTION("GOOGLETRANSLATE(B88,""id"",""en"")"),"['kosan', 'cave', 'stay', 'pulkam', 'lant', 'college', 'online', 'modem', 'ont', 'cave', 'die', 'notification', ' use ',' internet ',' more ',' FUP ',' told ',' upgrade ',' service ',' ']")</f>
        <v>['kosan', 'cave', 'stay', 'pulkam', 'lant', 'college', 'online', 'modem', 'ont', 'cave', 'die', 'notification', ' use ',' internet ',' more ',' FUP ',' told ',' upgrade ',' service ',' ']</v>
      </c>
    </row>
    <row r="89" ht="15.75" customHeight="1">
      <c r="A89" s="1">
        <v>222.0</v>
      </c>
      <c r="B89" s="3" t="s">
        <v>89</v>
      </c>
      <c r="C89" s="3" t="str">
        <f>IFERROR(__xludf.DUMMYFUNCTION("GOOGLETRANSLATE(B89,""id"",""en"")"),"['']")</f>
        <v>['']</v>
      </c>
    </row>
    <row r="90" ht="15.75" customHeight="1">
      <c r="A90" s="1">
        <v>223.0</v>
      </c>
      <c r="B90" s="3" t="s">
        <v>90</v>
      </c>
      <c r="C90" s="3" t="str">
        <f>IFERROR(__xludf.DUMMYFUNCTION("GOOGLETRANSLATE(B90,""id"",""en"")"),"['Report', '']")</f>
        <v>['Report', '']</v>
      </c>
    </row>
    <row r="91" ht="15.75" customHeight="1">
      <c r="A91" s="1">
        <v>230.0</v>
      </c>
      <c r="B91" s="3" t="s">
        <v>91</v>
      </c>
      <c r="C91" s="3" t="str">
        <f>IFERROR(__xludf.DUMMYFUNCTION("GOOGLETRANSLATE(B91,""id"",""en"")"),"['', 'Bogor', 'South', 'Gang', 'Guan']")</f>
        <v>['', 'Bogor', 'South', 'Gang', 'Guan']</v>
      </c>
    </row>
    <row r="92" ht="15.75" customHeight="1">
      <c r="A92" s="1">
        <v>231.0</v>
      </c>
      <c r="B92" s="3" t="s">
        <v>92</v>
      </c>
      <c r="C92" s="3" t="str">
        <f>IFERROR(__xludf.DUMMYFUNCTION("GOOGLETRANSLATE(B92,""id"",""en"")"),"['Golir', 'Subscribe', 'Wrong', 'Play', 'fine', 'Golir', 'Provider', 'Sorry', 'Mantab', 'Bun', 'Untung', 'Indihome', ' Indonesia ',' Europe ',' already ',' getting ',' fine ',' trillion ', ""]")</f>
        <v>['Golir', 'Subscribe', 'Wrong', 'Play', 'fine', 'Golir', 'Provider', 'Sorry', 'Mantab', 'Bun', 'Untung', 'Indihome', ' Indonesia ',' Europe ',' already ',' getting ',' fine ',' trillion ', "]</v>
      </c>
    </row>
    <row r="93" ht="15.75" customHeight="1">
      <c r="A93" s="1">
        <v>232.0</v>
      </c>
      <c r="B93" s="3" t="s">
        <v>93</v>
      </c>
      <c r="C93" s="3" t="str">
        <f>IFERROR(__xludf.DUMMYFUNCTION("GOOGLETRANSLATE(B93,""id"",""en"")"),"['Indihome', 'Dead', 'Cape', 'Ngadepin', 'Tagih', 'Layan', '']")</f>
        <v>['Indihome', 'Dead', 'Cape', 'Ngadepin', 'Tagih', 'Layan', '']</v>
      </c>
    </row>
    <row r="94" ht="15.75" customHeight="1">
      <c r="A94" s="1">
        <v>250.0</v>
      </c>
      <c r="B94" s="3" t="s">
        <v>94</v>
      </c>
      <c r="C94" s="3" t="str">
        <f>IFERROR(__xludf.DUMMYFUNCTION("GOOGLETRANSLATE(B94,""id"",""en"")"),"['Sorry', 'braided', 'story', '']")</f>
        <v>['Sorry', 'braided', 'story', '']</v>
      </c>
    </row>
    <row r="95" ht="15.75" customHeight="1">
      <c r="A95" s="1">
        <v>251.0</v>
      </c>
      <c r="B95" s="3" t="s">
        <v>95</v>
      </c>
      <c r="C95" s="3" t="str">
        <f>IFERROR(__xludf.DUMMYFUNCTION("GOOGLETRANSLATE(B95,""id"",""en"")"),"['Love', 'Price', 'Cheap', 'Indihome']")</f>
        <v>['Love', 'Price', 'Cheap', 'Indihome']</v>
      </c>
    </row>
    <row r="96" ht="15.75" customHeight="1">
      <c r="A96" s="1">
        <v>252.0</v>
      </c>
      <c r="B96" s="3" t="s">
        <v>96</v>
      </c>
      <c r="C96" s="3" t="str">
        <f>IFERROR(__xludf.DUMMYFUNCTION("GOOGLETRANSLATE(B96,""id"",""en"")"),"['Good', 'shocked', 'see', 'news', 'indihome', 'dead', 'kolo', 'good', ""]")</f>
        <v>['Good', 'shocked', 'see', 'news', 'indihome', 'dead', 'kolo', 'good', "]</v>
      </c>
    </row>
    <row r="97" ht="15.75" customHeight="1">
      <c r="A97" s="1">
        <v>253.0</v>
      </c>
      <c r="B97" s="3" t="s">
        <v>97</v>
      </c>
      <c r="C97" s="3" t="str">
        <f>IFERROR(__xludf.DUMMYFUNCTION("GOOGLETRANSLATE(B97,""id"",""en"")"),"['Quality', 'Video', 'it', 'HOLD']")</f>
        <v>['Quality', 'Video', 'it', 'HOLD']</v>
      </c>
    </row>
    <row r="98" ht="15.75" customHeight="1">
      <c r="A98" s="1">
        <v>254.0</v>
      </c>
      <c r="B98" s="3" t="s">
        <v>98</v>
      </c>
      <c r="C98" s="3" t="str">
        <f>IFERROR(__xludf.DUMMYFUNCTION("GOOGLETRANSLATE(B98,""id"",""en"")"),"['Listen', 'Listen', 'Judgment', 'Internet', 'Hoax', 'No "",' because ',' ']")</f>
        <v>['Listen', 'Listen', 'Judgment', 'Internet', 'Hoax', 'No ",' because ',' ']</v>
      </c>
    </row>
    <row r="99" ht="15.75" customHeight="1">
      <c r="A99" s="1">
        <v>255.0</v>
      </c>
      <c r="B99" s="3" t="s">
        <v>99</v>
      </c>
      <c r="C99" s="3" t="str">
        <f>IFERROR(__xludf.DUMMYFUNCTION("GOOGLETRANSLATE(B99,""id"",""en"")"),"['Mksud', 'thousand', '']")</f>
        <v>['Mksud', 'thousand', '']</v>
      </c>
    </row>
    <row r="100" ht="15.75" customHeight="1">
      <c r="A100" s="1">
        <v>256.0</v>
      </c>
      <c r="B100" s="3" t="s">
        <v>100</v>
      </c>
      <c r="C100" s="3" t="str">
        <f>IFERROR(__xludf.DUMMYFUNCTION("GOOGLETRANSLATE(B100,""id"",""en"")"),"['', 'hopefully', 'smooth']")</f>
        <v>['', 'hopefully', 'smooth']</v>
      </c>
    </row>
    <row r="101" ht="15.75" customHeight="1">
      <c r="A101" s="1">
        <v>257.0</v>
      </c>
      <c r="B101" s="3" t="s">
        <v>101</v>
      </c>
      <c r="C101" s="3" t="str">
        <f>IFERROR(__xludf.DUMMYFUNCTION("GOOGLETRANSLATE(B101,""id"",""en"")"),"['Kirain', 'Ngeluh', 'Indihome', 'Error']")</f>
        <v>['Kirain', 'Ngeluh', 'Indihome', 'Error']</v>
      </c>
    </row>
    <row r="102" ht="15.75" customHeight="1">
      <c r="A102" s="1">
        <v>258.0</v>
      </c>
      <c r="B102" s="3" t="s">
        <v>102</v>
      </c>
      <c r="C102" s="3" t="str">
        <f>IFERROR(__xludf.DUMMYFUNCTION("GOOGLETRANSLATE(B102,""id"",""en"")"),"['Compensation', 'Kek', 'Pay', 'Litu']")</f>
        <v>['Compensation', 'Kek', 'Pay', 'Litu']</v>
      </c>
    </row>
    <row r="103" ht="15.75" customHeight="1">
      <c r="A103" s="1">
        <v>259.0</v>
      </c>
      <c r="B103" s="3" t="s">
        <v>103</v>
      </c>
      <c r="C103" s="3" t="str">
        <f>IFERROR(__xludf.DUMMYFUNCTION("GOOGLETRANSLATE(B103,""id"",""en"")"),"['late', 'pay', 'indihom', 'fine']")</f>
        <v>['late', 'pay', 'indihom', 'fine']</v>
      </c>
    </row>
    <row r="104" ht="15.75" customHeight="1">
      <c r="A104" s="1">
        <v>260.0</v>
      </c>
      <c r="B104" s="3" t="s">
        <v>104</v>
      </c>
      <c r="C104" s="3" t="str">
        <f>IFERROR(__xludf.DUMMYFUNCTION("GOOGLETRANSLATE(B104,""id"",""en"")"),"['Yap', 'skrang', 'broke', 'ugly', 'pool', '']")</f>
        <v>['Yap', 'skrang', 'broke', 'ugly', 'pool', '']</v>
      </c>
    </row>
    <row r="105" ht="15.75" customHeight="1">
      <c r="A105" s="1">
        <v>261.0</v>
      </c>
      <c r="B105" s="3" t="s">
        <v>105</v>
      </c>
      <c r="C105" s="3" t="str">
        <f>IFERROR(__xludf.DUMMYFUNCTION("GOOGLETRANSLATE(B105,""id"",""en"")"),"['Reality', 'anjj', 'kek', 'gin', 'threat', 'work', 'gua', '']")</f>
        <v>['Reality', 'anjj', 'kek', 'gin', 'threat', 'work', 'gua', '']</v>
      </c>
    </row>
    <row r="106" ht="15.75" customHeight="1">
      <c r="A106" s="1">
        <v>262.0</v>
      </c>
      <c r="B106" s="3" t="s">
        <v>106</v>
      </c>
      <c r="C106" s="3" t="str">
        <f>IFERROR(__xludf.DUMMYFUNCTION("GOOGLETRANSLATE(B106,""id"",""en"")"),"['already', 'lot', 'expensive', '']")</f>
        <v>['already', 'lot', 'expensive', '']</v>
      </c>
    </row>
    <row r="107" ht="15.75" customHeight="1">
      <c r="A107" s="1">
        <v>263.0</v>
      </c>
      <c r="B107" s="3" t="s">
        <v>107</v>
      </c>
      <c r="C107" s="3" t="str">
        <f>IFERROR(__xludf.DUMMYFUNCTION("GOOGLETRANSLATE(B107,""id"",""en"")"),"['Indihome', 'kid', 'santet', 'wkwkwk', 'bismillah', 'real']")</f>
        <v>['Indihome', 'kid', 'santet', 'wkwkwk', 'bismillah', 'real']</v>
      </c>
    </row>
    <row r="108" ht="15.75" customHeight="1">
      <c r="A108" s="1">
        <v>264.0</v>
      </c>
      <c r="B108" s="3" t="s">
        <v>108</v>
      </c>
      <c r="C108" s="3" t="str">
        <f>IFERROR(__xludf.DUMMYFUNCTION("GOOGLETRANSLATE(B108,""id"",""en"")"),"['good', '']")</f>
        <v>['good', '']</v>
      </c>
    </row>
    <row r="109" ht="15.75" customHeight="1">
      <c r="A109" s="1">
        <v>265.0</v>
      </c>
      <c r="B109" s="3" t="s">
        <v>109</v>
      </c>
      <c r="C109" s="3" t="str">
        <f>IFERROR(__xludf.DUMMYFUNCTION("GOOGLETRANSLATE(B109,""id"",""en"")"),"['', 'Bandung', 'Loading']")</f>
        <v>['', 'Bandung', 'Loading']</v>
      </c>
    </row>
    <row r="110" ht="15.75" customHeight="1">
      <c r="A110" s="1">
        <v>266.0</v>
      </c>
      <c r="B110" s="3" t="s">
        <v>110</v>
      </c>
      <c r="C110" s="3" t="str">
        <f>IFERROR(__xludf.DUMMYFUNCTION("GOOGLETRANSLATE(B110,""id"",""en"")"),"['Compensation', '']")</f>
        <v>['Compensation', '']</v>
      </c>
    </row>
    <row r="111" ht="15.75" customHeight="1">
      <c r="A111" s="1">
        <v>267.0</v>
      </c>
      <c r="B111" s="3" t="s">
        <v>111</v>
      </c>
      <c r="C111" s="3" t="str">
        <f>IFERROR(__xludf.DUMMYFUNCTION("GOOGLETRANSLATE(B111,""id"",""en"")"),"['net', 'slow', 'continued', 'pengkahkan', 'pay', 'expensive', 'lohh']")</f>
        <v>['net', 'slow', 'continued', 'pengkahkan', 'pay', 'expensive', 'lohh']</v>
      </c>
    </row>
    <row r="112" ht="15.75" customHeight="1">
      <c r="A112" s="1">
        <v>268.0</v>
      </c>
      <c r="B112" s="3" t="s">
        <v>112</v>
      </c>
      <c r="C112" s="3" t="str">
        <f>IFERROR(__xludf.DUMMYFUNCTION("GOOGLETRANSLATE(B112,""id"",""en"")"),"['Indihome', 'dick', 'cave', 'maen', 'game', 'AFK', 'Mulu', '']")</f>
        <v>['Indihome', 'dick', 'cave', 'maen', 'game', 'AFK', 'Mulu', '']</v>
      </c>
    </row>
    <row r="113" ht="15.75" customHeight="1">
      <c r="A113" s="1">
        <v>269.0</v>
      </c>
      <c r="B113" s="3" t="s">
        <v>113</v>
      </c>
      <c r="C113" s="3" t="str">
        <f>IFERROR(__xludf.DUMMYFUNCTION("GOOGLETRANSLATE(B113,""id"",""en"")"),"['Oles', 'cream', 'anti', 'blasphemy']")</f>
        <v>['Oles', 'cream', 'anti', 'blasphemy']</v>
      </c>
    </row>
    <row r="114" ht="15.75" customHeight="1">
      <c r="A114" s="1">
        <v>270.0</v>
      </c>
      <c r="B114" s="3" t="s">
        <v>114</v>
      </c>
      <c r="C114" s="3" t="str">
        <f>IFERROR(__xludf.DUMMYFUNCTION("GOOGLETRANSLATE(B114,""id"",""en"")"),"['', 'JT', 'org', 'times', 'Disturbs']")</f>
        <v>['', 'JT', 'org', 'times', 'Disturbs']</v>
      </c>
    </row>
    <row r="115" ht="15.75" customHeight="1">
      <c r="A115" s="1">
        <v>271.0</v>
      </c>
      <c r="B115" s="3" t="s">
        <v>115</v>
      </c>
      <c r="C115" s="3" t="str">
        <f>IFERROR(__xludf.DUMMYFUNCTION("GOOGLETRANSLATE(B115,""id"",""en"")"),"['Report', 'hundred', 'thousand', 'times', '']")</f>
        <v>['Report', 'hundred', 'thousand', 'times', '']</v>
      </c>
    </row>
    <row r="116" ht="15.75" customHeight="1">
      <c r="A116" s="1">
        <v>272.0</v>
      </c>
      <c r="B116" s="3" t="s">
        <v>116</v>
      </c>
      <c r="C116" s="3" t="str">
        <f>IFERROR(__xludf.DUMMYFUNCTION("GOOGLETRANSLATE(B116,""id"",""en"")"),"['Yesterday', 'kab', 'used', 'access', 'internet', 'indihome']")</f>
        <v>['Yesterday', 'kab', 'used', 'access', 'internet', 'indihome']</v>
      </c>
    </row>
    <row r="117" ht="15.75" customHeight="1">
      <c r="A117" s="1">
        <v>273.0</v>
      </c>
      <c r="B117" s="3" t="s">
        <v>117</v>
      </c>
      <c r="C117" s="3" t="str">
        <f>IFERROR(__xludf.DUMMYFUNCTION("GOOGLETRANSLATE(B117,""id"",""en"")"),"['Untung', 'indigo']")</f>
        <v>['Untung', 'indigo']</v>
      </c>
    </row>
    <row r="118" ht="15.75" customHeight="1">
      <c r="A118" s="1">
        <v>274.0</v>
      </c>
      <c r="B118" s="3" t="s">
        <v>118</v>
      </c>
      <c r="C118" s="3" t="str">
        <f>IFERROR(__xludf.DUMMYFUNCTION("GOOGLETRANSLATE(B118,""id"",""en"")"),"['Cave', 'Pay', 'tagging', 'Alfamart', 'Nidak', 'Afraid', 'Trouble', 'getting', 'fine', 'SERBA', 'SALE']")</f>
        <v>['Cave', 'Pay', 'tagging', 'Alfamart', 'Nidak', 'Afraid', 'Trouble', 'getting', 'fine', 'SERBA', 'SALE']</v>
      </c>
    </row>
    <row r="119" ht="15.75" customHeight="1">
      <c r="A119" s="1">
        <v>275.0</v>
      </c>
      <c r="B119" s="3" t="s">
        <v>119</v>
      </c>
      <c r="C119" s="3" t="str">
        <f>IFERROR(__xludf.DUMMYFUNCTION("GOOGLETRANSLATE(B119,""id"",""en"")"),"['buy', 'package', 'tgal', 'slow']")</f>
        <v>['buy', 'package', 'tgal', 'slow']</v>
      </c>
    </row>
    <row r="120" ht="15.75" customHeight="1">
      <c r="A120" s="1">
        <v>276.0</v>
      </c>
      <c r="B120" s="3" t="s">
        <v>120</v>
      </c>
      <c r="C120" s="3" t="str">
        <f>IFERROR(__xludf.DUMMYFUNCTION("GOOGLETRANSLATE(B120,""id"",""en"")"),"['Pay', 'tags', 'system', 'operation', '']")</f>
        <v>['Pay', 'tags', 'system', 'operation', '']</v>
      </c>
    </row>
    <row r="121" ht="15.75" customHeight="1">
      <c r="A121" s="1">
        <v>277.0</v>
      </c>
      <c r="B121" s="3" t="s">
        <v>121</v>
      </c>
      <c r="C121" s="3" t="str">
        <f>IFERROR(__xludf.DUMMYFUNCTION("GOOGLETRANSLATE(B121,""id"",""en"")"),"['Slow', 'really', 'good', 'already', 'day']")</f>
        <v>['Slow', 'really', 'good', 'already', 'day']</v>
      </c>
    </row>
    <row r="122" ht="15.75" customHeight="1">
      <c r="A122" s="1">
        <v>278.0</v>
      </c>
      <c r="B122" s="3" t="s">
        <v>122</v>
      </c>
      <c r="C122" s="3" t="str">
        <f>IFERROR(__xludf.DUMMYFUNCTION("GOOGLETRANSLATE(B122,""id"",""en"")"),"['Ken', 'Change', 'Provider', 'Power', 'Live', 'Jayapura', 'Indihome', 'already', 'Good', 'Lot', ""]")</f>
        <v>['Ken', 'Change', 'Provider', 'Power', 'Live', 'Jayapura', 'Indihome', 'already', 'Good', 'Lot', "]</v>
      </c>
    </row>
    <row r="123" ht="15.75" customHeight="1">
      <c r="A123" s="1">
        <v>279.0</v>
      </c>
      <c r="B123" s="3" t="s">
        <v>123</v>
      </c>
      <c r="C123" s="3" t="str">
        <f>IFERROR(__xludf.DUMMYFUNCTION("GOOGLETRANSLATE(B123,""id"",""en"")"),"['Mouse', 'lie']")</f>
        <v>['Mouse', 'lie']</v>
      </c>
    </row>
    <row r="124" ht="15.75" customHeight="1">
      <c r="A124" s="1">
        <v>280.0</v>
      </c>
      <c r="B124" s="3" t="s">
        <v>124</v>
      </c>
      <c r="C124" s="3" t="str">
        <f>IFERROR(__xludf.DUMMYFUNCTION("GOOGLETRANSLATE(B124,""id"",""en"")"),"['effort', 'online', 'roll', 'mat', 'gin', ""]")</f>
        <v>['effort', 'online', 'roll', 'mat', 'gin', "]</v>
      </c>
    </row>
    <row r="125" ht="15.75" customHeight="1">
      <c r="A125" s="1">
        <v>281.0</v>
      </c>
      <c r="B125" s="3" t="s">
        <v>125</v>
      </c>
      <c r="C125" s="3" t="str">
        <f>IFERROR(__xludf.DUMMYFUNCTION("GOOGLETRANSLATE(B125,""id"",""en"")"),"['', 'GMANAA', 'NII']")</f>
        <v>['', 'GMANAA', 'NII']</v>
      </c>
    </row>
    <row r="126" ht="15.75" customHeight="1">
      <c r="A126" s="1">
        <v>282.0</v>
      </c>
      <c r="B126" s="3" t="s">
        <v>126</v>
      </c>
      <c r="C126" s="3" t="str">
        <f>IFERROR(__xludf.DUMMYFUNCTION("GOOGLETRANSLATE(B126,""id"",""en"")"),"['', 'Buy', 'Package', 'Renew', 'Eee', 'Sia', ""]")</f>
        <v>['', 'Buy', 'Package', 'Renew', 'Eee', 'Sia', "]</v>
      </c>
    </row>
    <row r="127" ht="15.75" customHeight="1">
      <c r="A127" s="1">
        <v>283.0</v>
      </c>
      <c r="B127" s="3" t="s">
        <v>127</v>
      </c>
      <c r="C127" s="3" t="str">
        <f>IFERROR(__xludf.DUMMYFUNCTION("GOOGLETRANSLATE(B127,""id"",""en"")"),"['Get', 'discount', 'Disturbs', 'Indihome']")</f>
        <v>['Get', 'discount', 'Disturbs', 'Indihome']</v>
      </c>
    </row>
    <row r="128" ht="15.75" customHeight="1">
      <c r="A128" s="1">
        <v>284.0</v>
      </c>
      <c r="B128" s="3" t="s">
        <v>128</v>
      </c>
      <c r="C128" s="3" t="str">
        <f>IFERROR(__xludf.DUMMYFUNCTION("GOOGLETRANSLATE(B128,""id"",""en"")"),"['Region', 'Bantul', 'Yogyakarta', 'Morning', 'Good', 'ehhh', 'LOW', 'LGI', 'LGI', 'pressing', 'Impact', 'Disturbs',' Bulk ',' Normal ',' Hadehhhh ']")</f>
        <v>['Region', 'Bantul', 'Yogyakarta', 'Morning', 'Good', 'ehhh', 'LOW', 'LGI', 'LGI', 'pressing', 'Impact', 'Disturbs',' Bulk ',' Normal ',' Hadehhhh ']</v>
      </c>
    </row>
    <row r="129" ht="15.75" customHeight="1">
      <c r="A129" s="1">
        <v>295.0</v>
      </c>
      <c r="B129" s="3" t="s">
        <v>32</v>
      </c>
      <c r="C129" s="3" t="str">
        <f>IFERROR(__xludf.DUMMYFUNCTION("GOOGLETRANSLATE(B129,""id"",""en"")"),"['', '']")</f>
        <v>['', '']</v>
      </c>
    </row>
    <row r="130" ht="15.75" customHeight="1">
      <c r="A130" s="1">
        <v>296.0</v>
      </c>
      <c r="B130" s="3" t="s">
        <v>129</v>
      </c>
      <c r="C130" s="3" t="str">
        <f>IFERROR(__xludf.DUMMYFUNCTION("GOOGLETRANSLATE(B130,""id"",""en"")"),"['Mending', 'eat', 'indomie']")</f>
        <v>['Mending', 'eat', 'indomie']</v>
      </c>
    </row>
    <row r="131" ht="15.75" customHeight="1">
      <c r="A131" s="1">
        <v>297.0</v>
      </c>
      <c r="B131" s="3" t="s">
        <v>130</v>
      </c>
      <c r="C131" s="3" t="str">
        <f>IFERROR(__xludf.DUMMYFUNCTION("GOOGLETRANSLATE(B131,""id"",""en"")"),"['easy', 'dapt', 'free']")</f>
        <v>['easy', 'dapt', 'free']</v>
      </c>
    </row>
    <row r="132" ht="15.75" customHeight="1">
      <c r="A132" s="1">
        <v>298.0</v>
      </c>
      <c r="B132" s="3" t="s">
        <v>131</v>
      </c>
      <c r="C132" s="3" t="str">
        <f>IFERROR(__xludf.DUMMYFUNCTION("GOOGLETRANSLATE(B132,""id"",""en"")"),"['already', 'normal', '']")</f>
        <v>['already', 'normal', '']</v>
      </c>
    </row>
    <row r="133" ht="15.75" customHeight="1">
      <c r="A133" s="1">
        <v>299.0</v>
      </c>
      <c r="B133" s="3" t="s">
        <v>132</v>
      </c>
      <c r="C133" s="3" t="str">
        <f>IFERROR(__xludf.DUMMYFUNCTION("GOOGLETRANSLATE(B133,""id"",""en"")"),"['', 'million', 'iyah']")</f>
        <v>['', 'million', 'iyah']</v>
      </c>
    </row>
    <row r="134" ht="15.75" customHeight="1">
      <c r="A134" s="1">
        <v>300.0</v>
      </c>
      <c r="B134" s="3" t="s">
        <v>133</v>
      </c>
      <c r="C134" s="3" t="str">
        <f>IFERROR(__xludf.DUMMYFUNCTION("GOOGLETRANSLATE(B134,""id"",""en"")"),"['Asikk', 'Down', 'Shares', 'Indihome']")</f>
        <v>['Asikk', 'Down', 'Shares', 'Indihome']</v>
      </c>
    </row>
    <row r="135" ht="15.75" customHeight="1">
      <c r="A135" s="1">
        <v>301.0</v>
      </c>
      <c r="B135" s="3" t="s">
        <v>134</v>
      </c>
      <c r="C135" s="3" t="str">
        <f>IFERROR(__xludf.DUMMYFUNCTION("GOOGLETRANSLATE(B135,""id"",""en"")"),"['help']")</f>
        <v>['help']</v>
      </c>
    </row>
    <row r="136" ht="15.75" customHeight="1">
      <c r="A136" s="1">
        <v>302.0</v>
      </c>
      <c r="B136" s="3" t="s">
        <v>135</v>
      </c>
      <c r="C136" s="3" t="str">
        <f>IFERROR(__xludf.DUMMYFUNCTION("GOOGLETRANSLATE(B136,""id"",""en"")"),"['Myrepublik', 'laugh']")</f>
        <v>['Myrepublik', 'laugh']</v>
      </c>
    </row>
    <row r="137" ht="15.75" customHeight="1">
      <c r="A137" s="1">
        <v>303.0</v>
      </c>
      <c r="B137" s="3" t="s">
        <v>136</v>
      </c>
      <c r="C137" s="3" t="str">
        <f>IFERROR(__xludf.DUMMYFUNCTION("GOOGLETRANSLATE(B137,""id"",""en"")"),"['Sampe', 'Indicator', 'PON']")</f>
        <v>['Sampe', 'Indicator', 'PON']</v>
      </c>
    </row>
    <row r="138" ht="15.75" customHeight="1">
      <c r="A138" s="1">
        <v>304.0</v>
      </c>
      <c r="B138" s="3" t="s">
        <v>137</v>
      </c>
      <c r="C138" s="3" t="str">
        <f>IFERROR(__xludf.DUMMYFUNCTION("GOOGLETRANSLATE(B138,""id"",""en"")"),"['Sorry', 'Numpang', 'Pay', 'Indomaret', 'Karna', 'Disturbs', 'get', 'fine', 'tmksh']")</f>
        <v>['Sorry', 'Numpang', 'Pay', 'Indomaret', 'Karna', 'Disturbs', 'get', 'fine', 'tmksh']</v>
      </c>
    </row>
    <row r="139" ht="15.75" customHeight="1">
      <c r="A139" s="1">
        <v>305.0</v>
      </c>
      <c r="B139" s="3" t="s">
        <v>138</v>
      </c>
      <c r="C139" s="3" t="str">
        <f>IFERROR(__xludf.DUMMYFUNCTION("GOOGLETRANSLATE(B139,""id"",""en"")"),"['I', 'moved', 'net', 'chaotic']")</f>
        <v>['I', 'moved', 'net', 'chaotic']</v>
      </c>
    </row>
    <row r="140" ht="15.75" customHeight="1">
      <c r="A140" s="1">
        <v>306.0</v>
      </c>
      <c r="B140" s="3" t="s">
        <v>139</v>
      </c>
      <c r="C140" s="3" t="str">
        <f>IFERROR(__xludf.DUMMYFUNCTION("GOOGLETRANSLATE(B140,""id"",""en"")"),"['Sorry', 'Teross', 'Pay', 'expensive', 'net', 'Kek', 'Mmk']")</f>
        <v>['Sorry', 'Teross', 'Pay', 'expensive', 'net', 'Kek', 'Mmk']</v>
      </c>
    </row>
    <row r="141" ht="15.75" customHeight="1">
      <c r="A141" s="1">
        <v>307.0</v>
      </c>
      <c r="B141" s="3" t="s">
        <v>140</v>
      </c>
      <c r="C141" s="3" t="str">
        <f>IFERROR(__xludf.DUMMYFUNCTION("GOOGLETRANSLATE(B141,""id"",""en"")"),"['Exel', 'You', 'Tube', 'Cast', 'KPN', 'Indie', 'Home', 'That's', '']")</f>
        <v>['Exel', 'You', 'Tube', 'Cast', 'KPN', 'Indie', 'Home', 'That's', '']</v>
      </c>
    </row>
    <row r="142" ht="15.75" customHeight="1">
      <c r="A142" s="1">
        <v>310.0</v>
      </c>
      <c r="B142" s="3" t="s">
        <v>141</v>
      </c>
      <c r="C142" s="3" t="str">
        <f>IFERROR(__xludf.DUMMYFUNCTION("GOOGLETRANSLATE(B142,""id"",""en"")"),"['compensation', 'woy', 'cave', 'pay', 'tomorrow', 'get', 'fine', '']")</f>
        <v>['compensation', 'woy', 'cave', 'pay', 'tomorrow', 'get', 'fine', '']</v>
      </c>
    </row>
    <row r="143" ht="15.75" customHeight="1">
      <c r="A143" s="1">
        <v>311.0</v>
      </c>
      <c r="B143" s="3" t="s">
        <v>142</v>
      </c>
      <c r="C143" s="3" t="str">
        <f>IFERROR(__xludf.DUMMYFUNCTION("GOOGLETRANSLATE(B143,""id"",""en"")"),"['compensation']")</f>
        <v>['compensation']</v>
      </c>
    </row>
    <row r="144" ht="15.75" customHeight="1">
      <c r="A144" s="1">
        <v>312.0</v>
      </c>
      <c r="B144" s="3" t="s">
        <v>89</v>
      </c>
      <c r="C144" s="3" t="str">
        <f>IFERROR(__xludf.DUMMYFUNCTION("GOOGLETRANSLATE(B144,""id"",""en"")"),"['']")</f>
        <v>['']</v>
      </c>
    </row>
    <row r="145" ht="15.75" customHeight="1">
      <c r="A145" s="1">
        <v>313.0</v>
      </c>
      <c r="B145" s="3" t="s">
        <v>143</v>
      </c>
      <c r="C145" s="3" t="str">
        <f>IFERROR(__xludf.DUMMYFUNCTION("GOOGLETRANSLATE(B145,""id"",""en"")"),"['Package', 'cave', 'Telkomsel', 'wifi', 'cave', 'pkek', 'indihome', 'then', 'play', 'pkek', 'wifi', 'package', ' Tetep ',' Kek ',' KONLOLLLL ']")</f>
        <v>['Package', 'cave', 'Telkomsel', 'wifi', 'cave', 'pkek', 'indihome', 'then', 'play', 'pkek', 'wifi', 'package', ' Tetep ',' Kek ',' KONLOLLLL ']</v>
      </c>
    </row>
    <row r="146" ht="15.75" customHeight="1">
      <c r="A146" s="1">
        <v>314.0</v>
      </c>
      <c r="B146" s="3" t="s">
        <v>28</v>
      </c>
      <c r="C146" s="3" t="str">
        <f>IFERROR(__xludf.DUMMYFUNCTION("GOOGLETRANSLATE(B146,""id"",""en"")"),"Of course")</f>
        <v>Of course</v>
      </c>
    </row>
    <row r="147" ht="15.75" customHeight="1">
      <c r="A147" s="1">
        <v>315.0</v>
      </c>
      <c r="B147" s="3" t="s">
        <v>144</v>
      </c>
      <c r="C147" s="3" t="str">
        <f>IFERROR(__xludf.DUMMYFUNCTION("GOOGLETRANSLATE(B147,""id"",""en"")"),"['Raying', 'fine', 'kapok']")</f>
        <v>['Raying', 'fine', 'kapok']</v>
      </c>
    </row>
    <row r="148" ht="15.75" customHeight="1">
      <c r="A148" s="1">
        <v>326.0</v>
      </c>
      <c r="B148" s="3" t="s">
        <v>145</v>
      </c>
      <c r="C148" s="3" t="str">
        <f>IFERROR(__xludf.DUMMYFUNCTION("GOOGLETRANSLATE(B148,""id"",""en"")"),"['BUMN', 'Kayak', 'Gin', 'GTU', 'Take', 'Over', 'Indosat', 'APAN']")</f>
        <v>['BUMN', 'Kayak', 'Gin', 'GTU', 'Take', 'Over', 'Indosat', 'APAN']</v>
      </c>
    </row>
    <row r="149" ht="15.75" customHeight="1">
      <c r="A149" s="1">
        <v>327.0</v>
      </c>
      <c r="B149" s="3" t="s">
        <v>146</v>
      </c>
      <c r="C149" s="3" t="str">
        <f>IFERROR(__xludf.DUMMYFUNCTION("GOOGLETRANSLATE(B149,""id"",""en"")"),"['Pay', 'Indihom']")</f>
        <v>['Pay', 'Indihom']</v>
      </c>
    </row>
    <row r="150" ht="15.75" customHeight="1">
      <c r="A150" s="1">
        <v>328.0</v>
      </c>
      <c r="B150" s="3" t="s">
        <v>147</v>
      </c>
      <c r="C150" s="3" t="str">
        <f>IFERROR(__xludf.DUMMYFUNCTION("GOOGLETRANSLATE(B150,""id"",""en"")"),"['lag', 'play', '']")</f>
        <v>['lag', 'play', '']</v>
      </c>
    </row>
    <row r="151" ht="15.75" customHeight="1">
      <c r="A151" s="1">
        <v>329.0</v>
      </c>
      <c r="B151" s="3" t="s">
        <v>148</v>
      </c>
      <c r="C151" s="3" t="str">
        <f>IFERROR(__xludf.DUMMYFUNCTION("GOOGLETRANSLATE(B151,""id"",""en"")"),"['', 'sans', 'because', 'use', 'wifi', 'ttanga', ""]")</f>
        <v>['', 'sans', 'because', 'use', 'wifi', 'ttanga', "]</v>
      </c>
    </row>
    <row r="152" ht="15.75" customHeight="1">
      <c r="A152" s="1">
        <v>330.0</v>
      </c>
      <c r="B152" s="3" t="s">
        <v>149</v>
      </c>
      <c r="C152" s="3" t="str">
        <f>IFERROR(__xludf.DUMMYFUNCTION("GOOGLETRANSLATE(B152,""id"",""en"")"),"['move', 'split', 'like']")</f>
        <v>['move', 'split', 'like']</v>
      </c>
    </row>
    <row r="153" ht="15.75" customHeight="1">
      <c r="A153" s="1">
        <v>331.0</v>
      </c>
      <c r="B153" s="3" t="s">
        <v>150</v>
      </c>
      <c r="C153" s="3" t="str">
        <f>IFERROR(__xludf.DUMMYFUNCTION("GOOGLETRANSLATE(B153,""id"",""en"")"),"['Kaarmaa', 'Sell']")</f>
        <v>['Kaarmaa', 'Sell']</v>
      </c>
    </row>
    <row r="154" ht="15.75" customHeight="1">
      <c r="A154" s="1">
        <v>332.0</v>
      </c>
      <c r="B154" s="3" t="s">
        <v>151</v>
      </c>
      <c r="C154" s="3" t="str">
        <f>IFERROR(__xludf.DUMMYFUNCTION("GOOGLETRANSLATE(B154,""id"",""en"")"),"['Upload', 'file', 'feels', 'njer']")</f>
        <v>['Upload', 'file', 'feels', 'njer']</v>
      </c>
    </row>
    <row r="155" ht="15.75" customHeight="1">
      <c r="A155" s="1">
        <v>333.0</v>
      </c>
      <c r="B155" s="3" t="s">
        <v>152</v>
      </c>
      <c r="C155" s="3" t="str">
        <f>IFERROR(__xludf.DUMMYFUNCTION("GOOGLETRANSLATE(B155,""id"",""en"")"),"['Its', 'Maybe', 'China', 'Doing']")</f>
        <v>['Its', 'Maybe', 'China', 'Doing']</v>
      </c>
    </row>
    <row r="156" ht="15.75" customHeight="1">
      <c r="A156" s="1">
        <v>334.0</v>
      </c>
      <c r="B156" s="3" t="s">
        <v>153</v>
      </c>
      <c r="C156" s="3" t="str">
        <f>IFERROR(__xludf.DUMMYFUNCTION("GOOGLETRANSLATE(B156,""id"",""en"")"),"['fast', 'good', 'expert', 'yaaa']")</f>
        <v>['fast', 'good', 'expert', 'yaaa']</v>
      </c>
    </row>
    <row r="157" ht="15.75" customHeight="1">
      <c r="A157" s="1">
        <v>335.0</v>
      </c>
      <c r="B157" s="3" t="s">
        <v>154</v>
      </c>
      <c r="C157" s="3" t="str">
        <f>IFERROR(__xludf.DUMMYFUNCTION("GOOGLETRANSLATE(B157,""id"",""en"")"),"['Okay', 'Move', 'Provider']")</f>
        <v>['Okay', 'Move', 'Provider']</v>
      </c>
    </row>
    <row r="158" ht="15.75" customHeight="1">
      <c r="A158" s="1">
        <v>336.0</v>
      </c>
      <c r="B158" s="3" t="s">
        <v>155</v>
      </c>
      <c r="C158" s="3" t="str">
        <f>IFERROR(__xludf.DUMMYFUNCTION("GOOGLETRANSLATE(B158,""id"",""en"")"),"['already', 'lot', 'pay', 'expensive']")</f>
        <v>['already', 'lot', 'pay', 'expensive']</v>
      </c>
    </row>
    <row r="159" ht="15.75" customHeight="1">
      <c r="A159" s="1">
        <v>337.0</v>
      </c>
      <c r="B159" s="3" t="s">
        <v>156</v>
      </c>
      <c r="C159" s="3" t="str">
        <f>IFERROR(__xludf.DUMMYFUNCTION("GOOGLETRANSLATE(B159,""id"",""en"")"),"['Sorry', 'subscribe', 'late', 'pay', 'day', 'fine', 'compensation', ""]")</f>
        <v>['Sorry', 'subscribe', 'late', 'pay', 'day', 'fine', 'compensation', "]</v>
      </c>
    </row>
    <row r="160" ht="15.75" customHeight="1">
      <c r="A160" s="1">
        <v>338.0</v>
      </c>
      <c r="B160" s="3" t="s">
        <v>157</v>
      </c>
      <c r="C160" s="3" t="str">
        <f>IFERROR(__xludf.DUMMYFUNCTION("GOOGLETRANSLATE(B160,""id"",""en"")"),"['Many', 'was asked', 'Atik', '']")</f>
        <v>['Many', 'was asked', 'Atik', '']</v>
      </c>
    </row>
    <row r="161" ht="15.75" customHeight="1">
      <c r="A161" s="1">
        <v>339.0</v>
      </c>
      <c r="B161" s="3" t="s">
        <v>158</v>
      </c>
      <c r="C161" s="3" t="str">
        <f>IFERROR(__xludf.DUMMYFUNCTION("GOOGLETRANSLATE(B161,""id"",""en"")"),"['Understandably', 'Name', 'Net', 'Kala', 'Trouble', 'Hope', 'Normal', 'Sija']")</f>
        <v>['Understandably', 'Name', 'Net', 'Kala', 'Trouble', 'Hope', 'Normal', 'Sija']</v>
      </c>
    </row>
    <row r="162" ht="15.75" customHeight="1">
      <c r="A162" s="1">
        <v>340.0</v>
      </c>
      <c r="B162" s="3" t="s">
        <v>159</v>
      </c>
      <c r="C162" s="3" t="str">
        <f>IFERROR(__xludf.DUMMYFUNCTION("GOOGLETRANSLATE(B162,""id"",""en"")"),"['Internet', 'missing']")</f>
        <v>['Internet', 'missing']</v>
      </c>
    </row>
    <row r="163" ht="15.75" customHeight="1">
      <c r="A163" s="1">
        <v>341.0</v>
      </c>
      <c r="B163" s="3" t="s">
        <v>160</v>
      </c>
      <c r="C163" s="3" t="str">
        <f>IFERROR(__xludf.DUMMYFUNCTION("GOOGLETRANSLATE(B163,""id"",""en"")"),"['', 'Ngelag', 'data']")</f>
        <v>['', 'Ngelag', 'data']</v>
      </c>
    </row>
    <row r="164" ht="15.75" customHeight="1">
      <c r="A164" s="1">
        <v>342.0</v>
      </c>
      <c r="B164" s="3" t="s">
        <v>161</v>
      </c>
      <c r="C164" s="3" t="str">
        <f>IFERROR(__xludf.DUMMYFUNCTION("GOOGLETRANSLATE(B164,""id"",""en"")"),"['Ahhhhh', 'lag', 'Bet', '']")</f>
        <v>['Ahhhhh', 'lag', 'Bet', '']</v>
      </c>
    </row>
    <row r="165" ht="15.75" customHeight="1">
      <c r="A165" s="1">
        <v>343.0</v>
      </c>
      <c r="B165" s="3" t="s">
        <v>162</v>
      </c>
      <c r="C165" s="3" t="str">
        <f>IFERROR(__xludf.DUMMYFUNCTION("GOOGLETRANSLATE(B165,""id"",""en"")"),"['Sorry', 'Doank', 'BUMN', 'Ampas']")</f>
        <v>['Sorry', 'Doank', 'BUMN', 'Ampas']</v>
      </c>
    </row>
    <row r="166" ht="15.75" customHeight="1">
      <c r="A166" s="1">
        <v>344.0</v>
      </c>
      <c r="B166" s="3" t="s">
        <v>163</v>
      </c>
      <c r="C166" s="3" t="str">
        <f>IFERROR(__xludf.DUMMYFUNCTION("GOOGLETRANSLATE(B166,""id"",""en"")"),"['Slow', 'Hanging', 'Area']")</f>
        <v>['Slow', 'Hanging', 'Area']</v>
      </c>
    </row>
    <row r="167" ht="15.75" customHeight="1">
      <c r="A167" s="1">
        <v>345.0</v>
      </c>
      <c r="B167" s="3" t="s">
        <v>164</v>
      </c>
      <c r="C167" s="3" t="str">
        <f>IFERROR(__xludf.DUMMYFUNCTION("GOOGLETRANSLATE(B167,""id"",""en"")"),"['Woy', 'Indihome', 'already', 'Lot', 'expensive']")</f>
        <v>['Woy', 'Indihome', 'already', 'Lot', 'expensive']</v>
      </c>
    </row>
    <row r="168" ht="15.75" customHeight="1">
      <c r="A168" s="1">
        <v>346.0</v>
      </c>
      <c r="B168" s="3" t="s">
        <v>165</v>
      </c>
      <c r="C168" s="3" t="str">
        <f>IFERROR(__xludf.DUMMYFUNCTION("GOOGLETRANSLATE(B168,""id"",""en"")"),"['Need', 'compensation', '']")</f>
        <v>['Need', 'compensation', '']</v>
      </c>
    </row>
    <row r="169" ht="15.75" customHeight="1">
      <c r="A169" s="1">
        <v>347.0</v>
      </c>
      <c r="B169" s="3" t="s">
        <v>166</v>
      </c>
      <c r="C169" s="3" t="str">
        <f>IFERROR(__xludf.DUMMYFUNCTION("GOOGLETRANSLATE(B169,""id"",""en"")"),"['Thank you', 'Telkom', 'Gara', 'Gara', 'Pushrank', 'Bentar', 'Season']")</f>
        <v>['Thank you', 'Telkom', 'Gara', 'Gara', 'Pushrank', 'Bentar', 'Season']</v>
      </c>
    </row>
    <row r="170" ht="15.75" customHeight="1">
      <c r="A170" s="1">
        <v>348.0</v>
      </c>
      <c r="B170" s="3" t="s">
        <v>167</v>
      </c>
      <c r="C170" s="3" t="str">
        <f>IFERROR(__xludf.DUMMYFUNCTION("GOOGLETRANSLATE(B170,""id"",""en"")"),"['Tagih', 'number', 'Sorry', '']")</f>
        <v>['Tagih', 'number', 'Sorry', '']</v>
      </c>
    </row>
    <row r="171" ht="15.75" customHeight="1">
      <c r="A171" s="1">
        <v>349.0</v>
      </c>
      <c r="B171" s="3" t="s">
        <v>168</v>
      </c>
      <c r="C171" s="3" t="str">
        <f>IFERROR(__xludf.DUMMYFUNCTION("GOOGLETRANSLATE(B171,""id"",""en"")"),"['Kayak', 'Try', 'Pay', 'Late', 'Sorry', 'Money', 'Difficult', 'Appreciation', 'Indihome', 'fine', ""]")</f>
        <v>['Kayak', 'Try', 'Pay', 'Late', 'Sorry', 'Money', 'Difficult', 'Appreciation', 'Indihome', 'fine', "]</v>
      </c>
    </row>
    <row r="172" ht="15.75" customHeight="1">
      <c r="A172" s="1">
        <v>350.0</v>
      </c>
      <c r="B172" s="3" t="s">
        <v>169</v>
      </c>
      <c r="C172" s="3" t="str">
        <f>IFERROR(__xludf.DUMMYFUNCTION("GOOGLETRANSLATE(B172,""id"",""en"")"),"['JNG', 'Arogan', 'Subscribe', 'Late', 'Pay', 'Good', 'System']")</f>
        <v>['JNG', 'Arogan', 'Subscribe', 'Late', 'Pay', 'Good', 'System']</v>
      </c>
    </row>
    <row r="173" ht="15.75" customHeight="1">
      <c r="A173" s="1">
        <v>381.0</v>
      </c>
      <c r="B173" s="3" t="s">
        <v>170</v>
      </c>
      <c r="C173" s="3" t="str">
        <f>IFERROR(__xludf.DUMMYFUNCTION("GOOGLETRANSLATE(B173,""id"",""en"")"),"['', 'Karn', 'Pay', 'boss',' klw ',' easy ',' sorry ',' klw ',' late ',' pay ',' rim ',' sorry ',' crazy ']")</f>
        <v>['', 'Karn', 'Pay', 'boss',' klw ',' easy ',' sorry ',' klw ',' late ',' pay ',' rim ',' sorry ',' crazy ']</v>
      </c>
    </row>
    <row r="174" ht="15.75" customHeight="1">
      <c r="A174" s="1">
        <v>382.0</v>
      </c>
      <c r="B174" s="3" t="s">
        <v>171</v>
      </c>
      <c r="C174" s="3" t="str">
        <f>IFERROR(__xludf.DUMMYFUNCTION("GOOGLETRANSLATE(B174,""id"",""en"")"),"['Wait', 'Indihome', 'Stabill', 'sick', 'stomach', ""]")</f>
        <v>['Wait', 'Indihome', 'Stabill', 'sick', 'stomach', "]</v>
      </c>
    </row>
    <row r="175" ht="15.75" customHeight="1">
      <c r="A175" s="1">
        <v>383.0</v>
      </c>
      <c r="B175" s="3" t="s">
        <v>172</v>
      </c>
      <c r="C175" s="3" t="str">
        <f>IFERROR(__xludf.DUMMYFUNCTION("GOOGLETRANSLATE(B175,""id"",""en"")"),"['Form', 'ask', 'sorry', 'free', 'recommendation']")</f>
        <v>['Form', 'ask', 'sorry', 'free', 'recommendation']</v>
      </c>
    </row>
    <row r="176" ht="15.75" customHeight="1">
      <c r="A176" s="1">
        <v>384.0</v>
      </c>
      <c r="B176" s="3" t="s">
        <v>173</v>
      </c>
      <c r="C176" s="3" t="str">
        <f>IFERROR(__xludf.DUMMYFUNCTION("GOOGLETRANSLATE(B176,""id"",""en"")"),"['Sorry', 'Rhoma', 'Thank', ""]")</f>
        <v>['Sorry', 'Rhoma', 'Thank', "]</v>
      </c>
    </row>
    <row r="177" ht="15.75" customHeight="1">
      <c r="A177" s="1">
        <v>387.0</v>
      </c>
      <c r="B177" s="3" t="s">
        <v>174</v>
      </c>
      <c r="C177" s="3" t="str">
        <f>IFERROR(__xludf.DUMMYFUNCTION("GOOGLETRANSLATE(B177,""id"",""en"")"),"['Bismillah', 'Commissioner', '']")</f>
        <v>['Bismillah', 'Commissioner', '']</v>
      </c>
    </row>
    <row r="178" ht="15.75" customHeight="1">
      <c r="A178" s="1">
        <v>388.0</v>
      </c>
      <c r="B178" s="3" t="s">
        <v>175</v>
      </c>
      <c r="C178" s="3" t="str">
        <f>IFERROR(__xludf.DUMMYFUNCTION("GOOGLETRANSLATE(B178,""id"",""en"")"),"['Benerinny', 'Mending', 'PKE', 'Data', 'AXIS', '']")</f>
        <v>['Benerinny', 'Mending', 'PKE', 'Data', 'AXIS', '']</v>
      </c>
    </row>
    <row r="179" ht="15.75" customHeight="1">
      <c r="A179" s="1">
        <v>389.0</v>
      </c>
      <c r="B179" s="3" t="s">
        <v>176</v>
      </c>
      <c r="C179" s="3" t="str">
        <f>IFERROR(__xludf.DUMMYFUNCTION("GOOGLETRANSLATE(B179,""id"",""en"")"),"['Please', 'Sorry', 'Disturbs', 'Free', 'Moon', 'Golir', 'Pay', 'Late', 'Day', 'Ajh', 'Please', 'fine']")</f>
        <v>['Please', 'Sorry', 'Disturbs', 'Free', 'Moon', 'Golir', 'Pay', 'Late', 'Day', 'Ajh', 'Please', 'fine']</v>
      </c>
    </row>
    <row r="180" ht="15.75" customHeight="1">
      <c r="A180" s="1">
        <v>390.0</v>
      </c>
      <c r="B180" s="3" t="s">
        <v>177</v>
      </c>
      <c r="C180" s="3" t="str">
        <f>IFERROR(__xludf.DUMMYFUNCTION("GOOGLETRANSLATE(B180,""id"",""en"")"),"['good']")</f>
        <v>['good']</v>
      </c>
    </row>
    <row r="181" ht="15.75" customHeight="1">
      <c r="A181" s="1">
        <v>391.0</v>
      </c>
      <c r="B181" s="3" t="s">
        <v>178</v>
      </c>
      <c r="C181" s="3" t="str">
        <f>IFERROR(__xludf.DUMMYFUNCTION("GOOGLETRANSLATE(B181,""id"",""en"")"),"['lucky', 'no', 'make', 'teljomsel', '']")</f>
        <v>['lucky', 'no', 'make', 'teljomsel', '']</v>
      </c>
    </row>
    <row r="182" ht="15.75" customHeight="1">
      <c r="A182" s="1">
        <v>392.0</v>
      </c>
      <c r="B182" s="3" t="s">
        <v>179</v>
      </c>
      <c r="C182" s="3" t="str">
        <f>IFERROR(__xludf.DUMMYFUNCTION("GOOGLETRANSLATE(B182,""id"",""en"")"),"['Severe', 'Telkomsel']")</f>
        <v>['Severe', 'Telkomsel']</v>
      </c>
    </row>
    <row r="183" ht="15.75" customHeight="1">
      <c r="A183" s="1">
        <v>393.0</v>
      </c>
      <c r="B183" s="3" t="s">
        <v>180</v>
      </c>
      <c r="C183" s="3" t="str">
        <f>IFERROR(__xludf.DUMMYFUNCTION("GOOGLETRANSLATE(B183,""id"",""en"")"),"['Price', 'City', 'Cheap', '']")</f>
        <v>['Price', 'City', 'Cheap', '']</v>
      </c>
    </row>
    <row r="184" ht="15.75" customHeight="1">
      <c r="A184" s="1">
        <v>394.0</v>
      </c>
      <c r="B184" s="3" t="s">
        <v>181</v>
      </c>
      <c r="C184" s="3" t="str">
        <f>IFERROR(__xludf.DUMMYFUNCTION("GOOGLETRANSLATE(B184,""id"",""en"")"),"['Kah', 'Citizens', 'Week', 'Telkomsel', 'Bakar', 'Dead', 'Pay', 'whole', 'Semogha', 'Bankrupt', ""]")</f>
        <v>['Kah', 'Citizens', 'Week', 'Telkomsel', 'Bakar', 'Dead', 'Pay', 'whole', 'Semogha', 'Bankrupt', "]</v>
      </c>
    </row>
    <row r="185" ht="15.75" customHeight="1">
      <c r="A185" s="1">
        <v>395.0</v>
      </c>
      <c r="B185" s="3" t="s">
        <v>182</v>
      </c>
      <c r="C185" s="3" t="str">
        <f>IFERROR(__xludf.DUMMYFUNCTION("GOOGLETRANSLATE(B185,""id"",""en"")"),"['Compensation', 'Sorry', 'fruitahaha', 'Professional', '']")</f>
        <v>['Compensation', 'Sorry', 'fruitahaha', 'Professional', '']</v>
      </c>
    </row>
    <row r="186" ht="15.75" customHeight="1">
      <c r="A186" s="1">
        <v>396.0</v>
      </c>
      <c r="B186" s="3" t="s">
        <v>183</v>
      </c>
      <c r="C186" s="3" t="str">
        <f>IFERROR(__xludf.DUMMYFUNCTION("GOOGLETRANSLATE(B186,""id"",""en"")"),"['Kalimantan', 'normal', 'smpai', 'hri', 'please "",' cpt ',' good ']")</f>
        <v>['Kalimantan', 'normal', 'smpai', 'hri', 'please ",' cpt ',' good ']</v>
      </c>
    </row>
    <row r="187" ht="15.75" customHeight="1">
      <c r="A187" s="1">
        <v>397.0</v>
      </c>
      <c r="B187" s="3" t="s">
        <v>184</v>
      </c>
      <c r="C187" s="3" t="str">
        <f>IFERROR(__xludf.DUMMYFUNCTION("GOOGLETRANSLATE(B187,""id"",""en"")"),"['Sorry', 'already', 'Litu', '']")</f>
        <v>['Sorry', 'already', 'Litu', '']</v>
      </c>
    </row>
    <row r="188" ht="15.75" customHeight="1">
      <c r="A188" s="1">
        <v>398.0</v>
      </c>
      <c r="B188" s="3" t="s">
        <v>185</v>
      </c>
      <c r="C188" s="3" t="str">
        <f>IFERROR(__xludf.DUMMYFUNCTION("GOOGLETRANSLATE(B188,""id"",""en"")"),"['late', 'pay', 'fine', 'net', 'lot', 'sorry', 'net', 'telkom', 'net', 'expensive', 'run out', 'guarantee', ' Move ',' Heart ',' ']")</f>
        <v>['late', 'pay', 'fine', 'net', 'lot', 'sorry', 'net', 'telkom', 'net', 'expensive', 'run out', 'guarantee', ' Move ',' Heart ',' ']</v>
      </c>
    </row>
    <row r="189" ht="15.75" customHeight="1">
      <c r="A189" s="1">
        <v>399.0</v>
      </c>
      <c r="B189" s="3" t="s">
        <v>186</v>
      </c>
      <c r="C189" s="3" t="str">
        <f>IFERROR(__xludf.DUMMYFUNCTION("GOOGLETRANSLATE(B189,""id"",""en"")"),"['Love', 'discount', 'how', 'Litu', '']")</f>
        <v>['Love', 'discount', 'how', 'Litu', '']</v>
      </c>
    </row>
    <row r="190" ht="15.75" customHeight="1">
      <c r="A190" s="1">
        <v>400.0</v>
      </c>
      <c r="B190" s="3" t="s">
        <v>187</v>
      </c>
      <c r="C190" s="3" t="str">
        <f>IFERROR(__xludf.DUMMYFUNCTION("GOOGLETRANSLATE(B190,""id"",""en"")"),"['', 'Krajan', 'Gue', 'aerate', 'loss', ""]")</f>
        <v>['', 'Krajan', 'Gue', 'aerate', 'loss', "]</v>
      </c>
    </row>
    <row r="191" ht="15.75" customHeight="1">
      <c r="A191" s="1">
        <v>401.0</v>
      </c>
      <c r="B191" s="3" t="s">
        <v>188</v>
      </c>
      <c r="C191" s="3" t="str">
        <f>IFERROR(__xludf.DUMMYFUNCTION("GOOGLETRANSLATE(B191,""id"",""en"")"),"['Congratulations', 'Kampung', 'Gorowong', 'Village', 'Morocco', 'Camat', 'Cibalong', 'Regency', 'Garut', 'Province', 'Bandarat', ""]")</f>
        <v>['Congratulations', 'Kampung', 'Gorowong', 'Village', 'Morocco', 'Camat', 'Cibalong', 'Regency', 'Garut', 'Province', 'Bandarat', "]</v>
      </c>
    </row>
    <row r="192" ht="15.75" customHeight="1">
      <c r="A192" s="1">
        <v>402.0</v>
      </c>
      <c r="B192" s="3" t="s">
        <v>189</v>
      </c>
      <c r="C192" s="3" t="str">
        <f>IFERROR(__xludf.DUMMYFUNCTION("GOOGLETRANSLATE(B192,""id"",""en"")"),"['opportunity', 'provider', 'capable', 'quality', 'product', 'whose', 'provider', 'plate', 'red', 'problem', ""]")</f>
        <v>['opportunity', 'provider', 'capable', 'quality', 'product', 'whose', 'provider', 'plate', 'red', 'problem', "]</v>
      </c>
    </row>
    <row r="193" ht="15.75" customHeight="1">
      <c r="A193" s="1">
        <v>403.0</v>
      </c>
      <c r="B193" s="3" t="s">
        <v>190</v>
      </c>
      <c r="C193" s="3" t="str">
        <f>IFERROR(__xludf.DUMMYFUNCTION("GOOGLETRANSLATE(B193,""id"",""en"")"),"['Fast', 'Mbps', 'Gpph', '']")</f>
        <v>['Fast', 'Mbps', 'Gpph', '']</v>
      </c>
    </row>
    <row r="194" ht="15.75" customHeight="1">
      <c r="A194" s="1">
        <v>404.0</v>
      </c>
      <c r="B194" s="3" t="s">
        <v>191</v>
      </c>
      <c r="C194" s="3" t="str">
        <f>IFERROR(__xludf.DUMMYFUNCTION("GOOGLETRANSLATE(B194,""id"",""en"")"),"['Good', 'what', 'until', 'skrng', 'mas',' lot ',' ilang ',' signal ',' apaigi ',' geme ',' kasi ',' price ',' ',' expensive ',' quality ',' bad ',' prime ',' split ',' mumer ',' already ',' wasted ',' card ',' telkntl ', ""]")</f>
        <v>['Good', 'what', 'until', 'skrng', 'mas',' lot ',' ilang ',' signal ',' apaigi ',' geme ',' kasi ',' price ',' ',' expensive ',' quality ',' bad ',' prime ',' split ',' mumer ',' already ',' wasted ',' card ',' telkntl ', "]</v>
      </c>
    </row>
    <row r="195" ht="15.75" customHeight="1">
      <c r="A195" s="1">
        <v>405.0</v>
      </c>
      <c r="B195" s="3" t="s">
        <v>192</v>
      </c>
      <c r="C195" s="3" t="str">
        <f>IFERROR(__xludf.DUMMYFUNCTION("GOOGLETRANSLATE(B195,""id"",""en"")"),"['There', 'compensation', '']")</f>
        <v>['There', 'compensation', '']</v>
      </c>
    </row>
    <row r="196" ht="15.75" customHeight="1">
      <c r="A196" s="1">
        <v>406.0</v>
      </c>
      <c r="B196" s="3" t="s">
        <v>193</v>
      </c>
      <c r="C196" s="3" t="str">
        <f>IFERROR(__xludf.DUMMYFUNCTION("GOOGLETRANSLATE(B196,""id"",""en"")"),"['Sorry', 'Doang', 'Golir', 'Late', 'Gaada', 'Sorry']")</f>
        <v>['Sorry', 'Doang', 'Golir', 'Late', 'Gaada', 'Sorry']</v>
      </c>
    </row>
    <row r="197" ht="15.75" customHeight="1">
      <c r="A197" s="1">
        <v>407.0</v>
      </c>
      <c r="B197" s="3" t="s">
        <v>194</v>
      </c>
      <c r="C197" s="3" t="str">
        <f>IFERROR(__xludf.DUMMYFUNCTION("GOOGLETRANSLATE(B197,""id"",""en"")"),"['Love', 'Free', '']")</f>
        <v>['Love', 'Free', '']</v>
      </c>
    </row>
    <row r="198" ht="15.75" customHeight="1">
      <c r="A198" s="1">
        <v>408.0</v>
      </c>
      <c r="B198" s="3" t="s">
        <v>195</v>
      </c>
      <c r="C198" s="3" t="str">
        <f>IFERROR(__xludf.DUMMYFUNCTION("GOOGLETRANSLATE(B198,""id"",""en"")"),"['Sorry', 'Doank', 'Pay', 'Expensive', 'Sorry', 'Fix', 'Pindal', 'Provider', 'Olah', 'Dehh', 'Bye', 'bye', ' Telkomsel ']")</f>
        <v>['Sorry', 'Doank', 'Pay', 'Expensive', 'Sorry', 'Fix', 'Pindal', 'Provider', 'Olah', 'Dehh', 'Bye', 'bye', ' Telkomsel ']</v>
      </c>
    </row>
    <row r="199" ht="15.75" customHeight="1">
      <c r="A199" s="1">
        <v>409.0</v>
      </c>
      <c r="B199" s="3" t="s">
        <v>196</v>
      </c>
      <c r="C199" s="3" t="str">
        <f>IFERROR(__xludf.DUMMYFUNCTION("GOOGLETRANSLATE(B199,""id"",""en"")"),"['Trouble', 'Disappointed']")</f>
        <v>['Trouble', 'Disappointed']</v>
      </c>
    </row>
    <row r="200" ht="15.75" customHeight="1">
      <c r="A200" s="1">
        <v>410.0</v>
      </c>
      <c r="B200" s="3" t="s">
        <v>197</v>
      </c>
      <c r="C200" s="3" t="str">
        <f>IFERROR(__xludf.DUMMYFUNCTION("GOOGLETRANSLATE(B200,""id"",""en"")"),"['Sorry', 'love', 'compensation']")</f>
        <v>['Sorry', 'love', 'compensation']</v>
      </c>
    </row>
    <row r="201" ht="15.75" customHeight="1">
      <c r="A201" s="1">
        <v>411.0</v>
      </c>
      <c r="B201" s="3" t="s">
        <v>198</v>
      </c>
      <c r="C201" s="3" t="str">
        <f>IFERROR(__xludf.DUMMYFUNCTION("GOOGLETRANSLATE(B201,""id"",""en"")"),"['Gan', 'ask', 'please', 'love', 'YHA', 'KLAU', 'Disturbs',' Kek ',' GNI ',' Disturbs', 'net', 'Pakek', ' Please, 'YHA', '']")</f>
        <v>['Gan', 'ask', 'please', 'love', 'YHA', 'KLAU', 'Disturbs',' Kek ',' GNI ',' Disturbs', 'net', 'Pakek', ' Please, 'YHA', '']</v>
      </c>
    </row>
    <row r="202" ht="15.75" customHeight="1">
      <c r="A202" s="1">
        <v>412.0</v>
      </c>
      <c r="B202" s="3" t="s">
        <v>199</v>
      </c>
      <c r="C202" s="3" t="str">
        <f>IFERROR(__xludf.DUMMYFUNCTION("GOOGLETRANSLATE(B202,""id"",""en"")"),"['Date', 'week', 'broken', 'right', 'net']")</f>
        <v>['Date', 'week', 'broken', 'right', 'net']</v>
      </c>
    </row>
    <row r="203" ht="15.75" customHeight="1">
      <c r="A203" s="1">
        <v>413.0</v>
      </c>
      <c r="B203" s="3" t="s">
        <v>200</v>
      </c>
      <c r="C203" s="3" t="str">
        <f>IFERROR(__xludf.DUMMYFUNCTION("GOOGLETRANSLATE(B203,""id"",""en"")"),"['patient', 'boss']")</f>
        <v>['patient', 'boss']</v>
      </c>
    </row>
    <row r="204" ht="15.75" customHeight="1">
      <c r="A204" s="1">
        <v>417.0</v>
      </c>
      <c r="B204" s="3" t="s">
        <v>201</v>
      </c>
      <c r="C204" s="3" t="str">
        <f>IFERROR(__xludf.DUMMYFUNCTION("GOOGLETRANSLATE(B204,""id"",""en"")"),"['free', '']")</f>
        <v>['free', '']</v>
      </c>
    </row>
    <row r="205" ht="15.75" customHeight="1">
      <c r="A205" s="1">
        <v>418.0</v>
      </c>
      <c r="B205" s="3" t="s">
        <v>202</v>
      </c>
      <c r="C205" s="3" t="str">
        <f>IFERROR(__xludf.DUMMYFUNCTION("GOOGLETRANSLATE(B205,""id"",""en"")"),"['Kalimantan', 'Down', 'Love', 'Free', 'Yeku', 'Kouta', ""]")</f>
        <v>['Kalimantan', 'Down', 'Love', 'Free', 'Yeku', 'Kouta', "]</v>
      </c>
    </row>
    <row r="206" ht="15.75" customHeight="1">
      <c r="A206" s="1">
        <v>419.0</v>
      </c>
      <c r="B206" s="3" t="s">
        <v>203</v>
      </c>
      <c r="C206" s="3" t="str">
        <f>IFERROR(__xludf.DUMMYFUNCTION("GOOGLETRANSLATE(B206,""id"",""en"")"),"['Disturbs', 'Package', 'Super', 'expensive', 'annoyed', 'Disturbs', 'Mulu']")</f>
        <v>['Disturbs', 'Package', 'Super', 'expensive', 'annoyed', 'Disturbs', 'Mulu']</v>
      </c>
    </row>
    <row r="207" ht="15.75" customHeight="1">
      <c r="A207" s="1">
        <v>420.0</v>
      </c>
      <c r="B207" s="3" t="s">
        <v>201</v>
      </c>
      <c r="C207" s="3" t="str">
        <f>IFERROR(__xludf.DUMMYFUNCTION("GOOGLETRANSLATE(B207,""id"",""en"")"),"['free', '']")</f>
        <v>['free', '']</v>
      </c>
    </row>
    <row r="208" ht="15.75" customHeight="1">
      <c r="A208" s="1">
        <v>421.0</v>
      </c>
      <c r="B208" s="3" t="s">
        <v>204</v>
      </c>
      <c r="C208" s="3" t="str">
        <f>IFERROR(__xludf.DUMMYFUNCTION("GOOGLETRANSLATE(B208,""id"",""en"")"),"['Tuesday', 'Region', 'Sidoarjo', 'trobel']")</f>
        <v>['Tuesday', 'Region', 'Sidoarjo', 'trobel']</v>
      </c>
    </row>
    <row r="209" ht="15.75" customHeight="1">
      <c r="A209" s="1">
        <v>422.0</v>
      </c>
      <c r="B209" s="3" t="s">
        <v>205</v>
      </c>
      <c r="C209" s="3" t="str">
        <f>IFERROR(__xludf.DUMMYFUNCTION("GOOGLETRANSLATE(B209,""id"",""en"")"),"['Sorry', 'Doang', 'mah', 'kagak', 'love', 'quota']")</f>
        <v>['Sorry', 'Doang', 'mah', 'kagak', 'love', 'quota']</v>
      </c>
    </row>
    <row r="210" ht="15.75" customHeight="1">
      <c r="A210" s="1">
        <v>423.0</v>
      </c>
      <c r="B210" s="3" t="s">
        <v>206</v>
      </c>
      <c r="C210" s="3" t="str">
        <f>IFERROR(__xludf.DUMMYFUNCTION("GOOGLETRANSLATE(B210,""id"",""en"")"),"['Hanging', 'provider', 'provider', 'competitiveness', 'indications', 'monopoly', 'trading', 'competitiveness', 'use', 'internet', 'need', 'staple']")</f>
        <v>['Hanging', 'provider', 'provider', 'competitiveness', 'indications', 'monopoly', 'trading', 'competitiveness', 'use', 'internet', 'need', 'staple']</v>
      </c>
    </row>
    <row r="211" ht="15.75" customHeight="1">
      <c r="A211" s="1">
        <v>424.0</v>
      </c>
      <c r="B211" s="3" t="s">
        <v>207</v>
      </c>
      <c r="C211" s="3" t="str">
        <f>IFERROR(__xludf.DUMMYFUNCTION("GOOGLETRANSLATE(B211,""id"",""en"")"),"['Golir', 'notification', 'quota', 'pulse', 'run out', 'fast', ""]")</f>
        <v>['Golir', 'notification', 'quota', 'pulse', 'run out', 'fast', "]</v>
      </c>
    </row>
    <row r="212" ht="15.75" customHeight="1">
      <c r="A212" s="1">
        <v>425.0</v>
      </c>
      <c r="B212" s="3" t="s">
        <v>208</v>
      </c>
      <c r="C212" s="3" t="str">
        <f>IFERROR(__xludf.DUMMYFUNCTION("GOOGLETRANSLATE(B212,""id"",""en"")"),"['Benerin', 'Ginian', 'Leet', 'That's', 'Dream', 'Ngalain', 'America', 'Israel', 'wkwkwkwk']")</f>
        <v>['Benerin', 'Ginian', 'Leet', 'That's', 'Dream', 'Ngalain', 'America', 'Israel', 'wkwkwkwk']</v>
      </c>
    </row>
    <row r="213" ht="15.75" customHeight="1">
      <c r="A213" s="1">
        <v>428.0</v>
      </c>
      <c r="B213" s="3" t="s">
        <v>209</v>
      </c>
      <c r="C213" s="3" t="str">
        <f>IFERROR(__xludf.DUMMYFUNCTION("GOOGLETRANSLATE(B213,""id"",""en"")"),"['shy', 'dwonload', 'file']")</f>
        <v>['shy', 'dwonload', 'file']</v>
      </c>
    </row>
    <row r="214" ht="15.75" customHeight="1">
      <c r="A214" s="1">
        <v>429.0</v>
      </c>
      <c r="B214" s="3" t="s">
        <v>210</v>
      </c>
      <c r="C214" s="3" t="str">
        <f>IFERROR(__xludf.DUMMYFUNCTION("GOOGLETRANSLATE(B214,""id"",""en"")"),"['Pantesan', 'Telkomsel', 'Leet', '']")</f>
        <v>['Pantesan', 'Telkomsel', 'Leet', '']</v>
      </c>
    </row>
    <row r="215" ht="15.75" customHeight="1">
      <c r="A215" s="1">
        <v>430.0</v>
      </c>
      <c r="B215" s="3" t="s">
        <v>211</v>
      </c>
      <c r="C215" s="3" t="str">
        <f>IFERROR(__xludf.DUMMYFUNCTION("GOOGLETRANSLATE(B215,""id"",""en"")"),"['CPT', 'good', 'donk', 'krja', 'cave', 'kocar', 'kacir', 'tmbah', 'stack']")</f>
        <v>['CPT', 'good', 'donk', 'krja', 'cave', 'kocar', 'kacir', 'tmbah', 'stack']</v>
      </c>
    </row>
    <row r="216" ht="15.75" customHeight="1">
      <c r="A216" s="1">
        <v>431.0</v>
      </c>
      <c r="B216" s="3" t="s">
        <v>212</v>
      </c>
      <c r="C216" s="3" t="str">
        <f>IFERROR(__xludf.DUMMYFUNCTION("GOOGLETRANSLATE(B216,""id"",""en"")"),"['Use', 'Orbit', 'Telkomsel', 'Signal', 'Internet', 'Jumping']")</f>
        <v>['Use', 'Orbit', 'Telkomsel', 'Signal', 'Internet', 'Jumping']</v>
      </c>
    </row>
    <row r="217" ht="15.75" customHeight="1">
      <c r="A217" s="1">
        <v>432.0</v>
      </c>
      <c r="B217" s="3" t="s">
        <v>213</v>
      </c>
      <c r="C217" s="3" t="str">
        <f>IFERROR(__xludf.DUMMYFUNCTION("GOOGLETRANSLATE(B217,""id"",""en"")"),"['Sorry', 'Doan', 'Confensession', 'Quota', 'Free']")</f>
        <v>['Sorry', 'Doan', 'Confensession', 'Quota', 'Free']</v>
      </c>
    </row>
    <row r="218" ht="15.75" customHeight="1">
      <c r="A218" s="1">
        <v>433.0</v>
      </c>
      <c r="B218" s="3" t="s">
        <v>214</v>
      </c>
      <c r="C218" s="3" t="str">
        <f>IFERROR(__xludf.DUMMYFUNCTION("GOOGLETRANSLATE(B218,""id"",""en"")"),"['Sorry', 'Doang', 'Kecuck', 'Sampe', 'Indihome', 'Cave', 'Position', 'Jember', 'Nyet', 'Sempet', 'then', 'pdhl', ' cave ',' pay ',' time ',' date ',' staple ',' compensation ',' ']")</f>
        <v>['Sorry', 'Doang', 'Kecuck', 'Sampe', 'Indihome', 'Cave', 'Position', 'Jember', 'Nyet', 'Sempet', 'then', 'pdhl', ' cave ',' pay ',' time ',' date ',' staple ',' compensation ',' ']</v>
      </c>
    </row>
    <row r="219" ht="15.75" customHeight="1">
      <c r="A219" s="1">
        <v>434.0</v>
      </c>
      <c r="B219" s="3" t="s">
        <v>215</v>
      </c>
      <c r="C219" s="3" t="str">
        <f>IFERROR(__xludf.DUMMYFUNCTION("GOOGLETRANSLATE(B219,""id"",""en"")"),"['Director', 'Commissioner', 'Change', 'crazy', 'Test', 'CPNS', 'chaotic', 'Gara', 'Disturbs',' Jatwal ',' chaotic ',' test ',' Antigen ',' Gara ',' Delay ', ""]")</f>
        <v>['Director', 'Commissioner', 'Change', 'crazy', 'Test', 'CPNS', 'chaotic', 'Gara', 'Disturbs',' Jatwal ',' chaotic ',' test ',' Antigen ',' Gara ',' Delay ', "]</v>
      </c>
    </row>
    <row r="220" ht="15.75" customHeight="1">
      <c r="A220" s="1">
        <v>435.0</v>
      </c>
      <c r="B220" s="3" t="s">
        <v>216</v>
      </c>
      <c r="C220" s="3" t="str">
        <f>IFERROR(__xludf.DUMMYFUNCTION("GOOGLETRANSLATE(B220,""id"",""en"")"),"['', 'wifi', 'free', '']")</f>
        <v>['', 'wifi', 'free', '']</v>
      </c>
    </row>
    <row r="221" ht="15.75" customHeight="1">
      <c r="A221" s="1">
        <v>436.0</v>
      </c>
      <c r="B221" s="3" t="s">
        <v>217</v>
      </c>
      <c r="C221" s="3" t="str">
        <f>IFERROR(__xludf.DUMMYFUNCTION("GOOGLETRANSLATE(B221,""id"",""en"")"),"['', 'play', 'DS', 'hurry', 'yak', 'mang', 'impressing', 'banner', 'Margareth', 'Ampe', 'Thursday', 'Nyampe', 'Pity ']")</f>
        <v>['', 'play', 'DS', 'hurry', 'yak', 'mang', 'impressing', 'banner', 'Margareth', 'Ampe', 'Thursday', 'Nyampe', 'Pity ']</v>
      </c>
    </row>
    <row r="222" ht="15.75" customHeight="1">
      <c r="A222" s="1">
        <v>437.0</v>
      </c>
      <c r="B222" s="3" t="s">
        <v>218</v>
      </c>
      <c r="C222" s="3" t="str">
        <f>IFERROR(__xludf.DUMMYFUNCTION("GOOGLETRANSLATE(B222,""id"",""en"")"),"['expensive', 'doang', '']")</f>
        <v>['expensive', 'doang', '']</v>
      </c>
    </row>
    <row r="223" ht="15.75" customHeight="1">
      <c r="A223" s="1">
        <v>438.0</v>
      </c>
      <c r="B223" s="3" t="s">
        <v>219</v>
      </c>
      <c r="C223" s="3" t="str">
        <f>IFERROR(__xludf.DUMMYFUNCTION("GOOGLETRANSLATE(B223,""id"",""en"")"),"['hah', 'sorry', 'doang', 'telkom', 'down', 'loss', 'cok']")</f>
        <v>['hah', 'sorry', 'doang', 'telkom', 'down', 'loss', 'cok']</v>
      </c>
    </row>
    <row r="224" ht="15.75" customHeight="1">
      <c r="A224" s="1">
        <v>439.0</v>
      </c>
      <c r="B224" s="3" t="s">
        <v>220</v>
      </c>
      <c r="C224" s="3" t="str">
        <f>IFERROR(__xludf.DUMMYFUNCTION("GOOGLETRANSLATE(B224,""id"",""en"")"),"['Telkomsel', 'Package', 'Call', 'Ultra', 'Expensive']")</f>
        <v>['Telkomsel', 'Package', 'Call', 'Ultra', 'Expensive']</v>
      </c>
    </row>
    <row r="225" ht="15.75" customHeight="1">
      <c r="A225" s="1">
        <v>440.0</v>
      </c>
      <c r="B225" s="3" t="s">
        <v>221</v>
      </c>
      <c r="C225" s="3" t="str">
        <f>IFERROR(__xludf.DUMMYFUNCTION("GOOGLETRANSLATE(B225,""id"",""en"")"),"['Move', 'quota', 'hadeeeuuuhh']")</f>
        <v>['Move', 'quota', 'hadeeeuuuhh']</v>
      </c>
    </row>
    <row r="226" ht="15.75" customHeight="1">
      <c r="A226" s="1">
        <v>441.0</v>
      </c>
      <c r="B226" s="3" t="s">
        <v>222</v>
      </c>
      <c r="C226" s="3" t="str">
        <f>IFERROR(__xludf.DUMMYFUNCTION("GOOGLETRANSLATE(B226,""id"",""en"")"),"['Sorry', 'Mbah', 'warkop', 'jdi', 'lunch', 'lol', 'change', 'loss',' at least ',' compensation ',' kah ',' gmn ',' Sorry ',' Doank ',' Severe ']")</f>
        <v>['Sorry', 'Mbah', 'warkop', 'jdi', 'lunch', 'lol', 'change', 'loss',' at least ',' compensation ',' kah ',' gmn ',' Sorry ',' Doank ',' Severe ']</v>
      </c>
    </row>
    <row r="227" ht="15.75" customHeight="1">
      <c r="A227" s="1">
        <v>444.0</v>
      </c>
      <c r="B227" s="3" t="s">
        <v>223</v>
      </c>
      <c r="C227" s="3" t="str">
        <f>IFERROR(__xludf.DUMMYFUNCTION("GOOGLETRANSLATE(B227,""id"",""en"")"),"['no' sorry ',' for ',' except ',' ']")</f>
        <v>['no' sorry ',' for ',' except ',' ']</v>
      </c>
    </row>
    <row r="228" ht="15.75" customHeight="1">
      <c r="A228" s="1">
        <v>445.0</v>
      </c>
      <c r="B228" s="3" t="s">
        <v>224</v>
      </c>
      <c r="C228" s="3" t="str">
        <f>IFERROR(__xludf.DUMMYFUNCTION("GOOGLETRANSLATE(B228,""id"",""en"")"),"['UDH', 'HRI', 'WOY', 'Sorry', 'Doank', 'finished', 'tags',' expensive ',' work ',' aerate ',' game ',' Lost ',' Hadehhhh ',' Bye ',' Bye ']")</f>
        <v>['UDH', 'HRI', 'WOY', 'Sorry', 'Doank', 'finished', 'tags',' expensive ',' work ',' aerate ',' game ',' Lost ',' Hadehhhh ',' Bye ',' Bye ']</v>
      </c>
    </row>
    <row r="229" ht="15.75" customHeight="1">
      <c r="A229" s="1">
        <v>446.0</v>
      </c>
      <c r="B229" s="3" t="s">
        <v>225</v>
      </c>
      <c r="C229" s="3" t="str">
        <f>IFERROR(__xludf.DUMMYFUNCTION("GOOGLETRANSLATE(B229,""id"",""en"")"),"['Cave', 'Yesterday', 'Party', 'friend', 'disconecting', 'njirr']")</f>
        <v>['Cave', 'Yesterday', 'Party', 'friend', 'disconecting', 'njirr']</v>
      </c>
    </row>
    <row r="230" ht="15.75" customHeight="1">
      <c r="A230" s="1">
        <v>447.0</v>
      </c>
      <c r="B230" s="3" t="s">
        <v>226</v>
      </c>
      <c r="C230" s="3" t="str">
        <f>IFERROR(__xludf.DUMMYFUNCTION("GOOGLETRANSLATE(B230,""id"",""en"")"),"['Casik', 'Free', 'Costs', 'Pay', 'SLMA']")</f>
        <v>['Casik', 'Free', 'Costs', 'Pay', 'SLMA']</v>
      </c>
    </row>
    <row r="231" ht="15.75" customHeight="1">
      <c r="A231" s="1">
        <v>448.0</v>
      </c>
      <c r="B231" s="3" t="s">
        <v>227</v>
      </c>
      <c r="C231" s="3" t="str">
        <f>IFERROR(__xludf.DUMMYFUNCTION("GOOGLETRANSLATE(B231,""id"",""en"")"),"['Thank you', 'Indihome', 'Login']")</f>
        <v>['Thank you', 'Indihome', 'Login']</v>
      </c>
    </row>
    <row r="232" ht="15.75" customHeight="1">
      <c r="A232" s="1">
        <v>449.0</v>
      </c>
      <c r="B232" s="3" t="s">
        <v>228</v>
      </c>
      <c r="C232" s="3" t="str">
        <f>IFERROR(__xludf.DUMMYFUNCTION("GOOGLETRANSLATE(B232,""id"",""en"")"),"['Sorry', 'Doang', 'Basssiiii', '']")</f>
        <v>['Sorry', 'Doang', 'Basssiiii', '']</v>
      </c>
    </row>
    <row r="233" ht="15.75" customHeight="1">
      <c r="A233" s="1">
        <v>450.0</v>
      </c>
      <c r="B233" s="3" t="s">
        <v>229</v>
      </c>
      <c r="C233" s="3" t="str">
        <f>IFERROR(__xludf.DUMMYFUNCTION("GOOGLETRANSLATE(B233,""id"",""en"")"),"['Naah', 'home', 'PDA', 'Ngeluh', 'WFH', 'Task', 'school', ""]")</f>
        <v>['Naah', 'home', 'PDA', 'Ngeluh', 'WFH', 'Task', 'school', "]</v>
      </c>
    </row>
    <row r="234" ht="15.75" customHeight="1">
      <c r="A234" s="1">
        <v>451.0</v>
      </c>
      <c r="B234" s="3" t="s">
        <v>230</v>
      </c>
      <c r="C234" s="3" t="str">
        <f>IFERROR(__xludf.DUMMYFUNCTION("GOOGLETRANSLATE(B234,""id"",""en"")"),"['Sampek', 'banting', 'Gara', 'signal', 'setabilia']")</f>
        <v>['Sampek', 'banting', 'Gara', 'signal', 'setabilia']</v>
      </c>
    </row>
    <row r="235" ht="15.75" customHeight="1">
      <c r="A235" s="1">
        <v>452.0</v>
      </c>
      <c r="B235" s="3" t="s">
        <v>231</v>
      </c>
      <c r="C235" s="3" t="str">
        <f>IFERROR(__xludf.DUMMYFUNCTION("GOOGLETRANSLATE(B235,""id"",""en"")"),"['', 'Kasih', 'quota', 'free']")</f>
        <v>['', 'Kasih', 'quota', 'free']</v>
      </c>
    </row>
    <row r="236" ht="15.75" customHeight="1">
      <c r="A236" s="1">
        <v>453.0</v>
      </c>
      <c r="B236" s="3" t="s">
        <v>232</v>
      </c>
      <c r="C236" s="3" t="str">
        <f>IFERROR(__xludf.DUMMYFUNCTION("GOOGLETRANSLATE(B236,""id"",""en"")"),"['YHA', 'name', 'Storm', 'Sun', '']")</f>
        <v>['YHA', 'name', 'Storm', 'Sun', '']</v>
      </c>
    </row>
    <row r="237" ht="15.75" customHeight="1">
      <c r="A237" s="1">
        <v>454.0</v>
      </c>
      <c r="B237" s="3" t="s">
        <v>233</v>
      </c>
      <c r="C237" s="3" t="str">
        <f>IFERROR(__xludf.DUMMYFUNCTION("GOOGLETRANSLATE(B237,""id"",""en"")"),"['website', 'Telkom', 'which', 'ken', 'out', 'UNEK']")</f>
        <v>['website', 'Telkom', 'which', 'ken', 'out', 'UNEK']</v>
      </c>
    </row>
    <row r="238" ht="15.75" customHeight="1">
      <c r="A238" s="1">
        <v>455.0</v>
      </c>
      <c r="B238" s="3" t="s">
        <v>234</v>
      </c>
      <c r="C238" s="3" t="str">
        <f>IFERROR(__xludf.DUMMYFUNCTION("GOOGLETRANSLATE(B238,""id"",""en"")"),"['free']")</f>
        <v>['free']</v>
      </c>
    </row>
    <row r="239" ht="15.75" customHeight="1">
      <c r="A239" s="1">
        <v>456.0</v>
      </c>
      <c r="B239" s="3" t="s">
        <v>235</v>
      </c>
      <c r="C239" s="3" t="str">
        <f>IFERROR(__xludf.DUMMYFUNCTION("GOOGLETRANSLATE(B239,""id"",""en"")"),"['Need', 'ask', 'sorry']")</f>
        <v>['Need', 'ask', 'sorry']</v>
      </c>
    </row>
    <row r="240" ht="15.75" customHeight="1">
      <c r="A240" s="1">
        <v>457.0</v>
      </c>
      <c r="B240" s="3" t="s">
        <v>236</v>
      </c>
      <c r="C240" s="3" t="str">
        <f>IFERROR(__xludf.DUMMYFUNCTION("GOOGLETRANSLATE(B240,""id"",""en"")"),"['Need', 'Sorry', 'Need', 'Compensation']")</f>
        <v>['Need', 'Sorry', 'Need', 'Compensation']</v>
      </c>
    </row>
    <row r="241" ht="15.75" customHeight="1">
      <c r="A241" s="1">
        <v>460.0</v>
      </c>
      <c r="B241" s="3" t="s">
        <v>237</v>
      </c>
      <c r="C241" s="3" t="str">
        <f>IFERROR(__xludf.DUMMYFUNCTION("GOOGLETRANSLATE(B241,""id"",""en"")"),"['Kirain', 'disturbing', 'satellite']")</f>
        <v>['Kirain', 'disturbing', 'satellite']</v>
      </c>
    </row>
    <row r="242" ht="15.75" customHeight="1">
      <c r="A242" s="1">
        <v>461.0</v>
      </c>
      <c r="B242" s="3" t="s">
        <v>238</v>
      </c>
      <c r="C242" s="3" t="str">
        <f>IFERROR(__xludf.DUMMYFUNCTION("GOOGLETRANSLATE(B242,""id"",""en"")"),"['then', 'compensation', 'Qlo', 'kmren', 'nusa', 'southeast', 'down', 'bngt', 'smpe', 'skrg', '']")</f>
        <v>['then', 'compensation', 'Qlo', 'kmren', 'nusa', 'southeast', 'down', 'bngt', 'smpe', 'skrg', '']</v>
      </c>
    </row>
    <row r="243" ht="15.75" customHeight="1">
      <c r="A243" s="1">
        <v>462.0</v>
      </c>
      <c r="B243" s="3" t="s">
        <v>239</v>
      </c>
      <c r="C243" s="3" t="str">
        <f>IFERROR(__xludf.DUMMYFUNCTION("GOOGLETRANSLATE(B243,""id"",""en"")"),"['free', 'bln', 'lach', '']")</f>
        <v>['free', 'bln', 'lach', '']</v>
      </c>
    </row>
    <row r="244" ht="15.75" customHeight="1">
      <c r="A244" s="1">
        <v>463.0</v>
      </c>
      <c r="B244" s="3" t="s">
        <v>240</v>
      </c>
      <c r="C244" s="3" t="str">
        <f>IFERROR(__xludf.DUMMYFUNCTION("GOOGLETRANSLATE(B244,""id"",""en"")"),"['Love', 'Change', 'Loss', 'Free', 'Bukak', 'YouTube']")</f>
        <v>['Love', 'Change', 'Loss', 'Free', 'Bukak', 'YouTube']</v>
      </c>
    </row>
    <row r="245" ht="15.75" customHeight="1">
      <c r="A245" s="1">
        <v>464.0</v>
      </c>
      <c r="B245" s="3" t="s">
        <v>241</v>
      </c>
      <c r="C245" s="3" t="str">
        <f>IFERROR(__xludf.DUMMYFUNCTION("GOOGLETRANSLATE(B245,""id"",""en"")"),"['recover']")</f>
        <v>['recover']</v>
      </c>
    </row>
    <row r="246" ht="15.75" customHeight="1">
      <c r="A246" s="1">
        <v>465.0</v>
      </c>
      <c r="B246" s="3" t="s">
        <v>242</v>
      </c>
      <c r="C246" s="3" t="str">
        <f>IFERROR(__xludf.DUMMYFUNCTION("GOOGLETRANSLATE(B246,""id"",""en"")"),"['Gara', 'Lose', 'Streak', '']")</f>
        <v>['Gara', 'Lose', 'Streak', '']</v>
      </c>
    </row>
    <row r="247" ht="15.75" customHeight="1">
      <c r="A247" s="1">
        <v>466.0</v>
      </c>
      <c r="B247" s="3" t="s">
        <v>243</v>
      </c>
      <c r="C247" s="3" t="str">
        <f>IFERROR(__xludf.DUMMYFUNCTION("GOOGLETRANSLATE(B247,""id"",""en"")"),"['', 'watch', 'signal', 'ugly']")</f>
        <v>['', 'watch', 'signal', 'ugly']</v>
      </c>
    </row>
    <row r="248" ht="15.75" customHeight="1">
      <c r="A248" s="1">
        <v>467.0</v>
      </c>
      <c r="B248" s="3" t="s">
        <v>244</v>
      </c>
      <c r="C248" s="3" t="str">
        <f>IFERROR(__xludf.DUMMYFUNCTION("GOOGLETRANSLATE(B248,""id"",""en"")"),"['Sorry', 'thok', 'akehhh', 'single', 'wahhh']")</f>
        <v>['Sorry', 'thok', 'akehhh', 'single', 'wahhh']</v>
      </c>
    </row>
    <row r="249" ht="15.75" customHeight="1">
      <c r="A249" s="1">
        <v>468.0</v>
      </c>
      <c r="B249" s="3" t="s">
        <v>245</v>
      </c>
      <c r="C249" s="3" t="str">
        <f>IFERROR(__xludf.DUMMYFUNCTION("GOOGLETRANSLATE(B249,""id"",""en"")"),"['Internet', 'Istrt', '']")</f>
        <v>['Internet', 'Istrt', '']</v>
      </c>
    </row>
    <row r="250" ht="15.75" customHeight="1">
      <c r="A250" s="1">
        <v>469.0</v>
      </c>
      <c r="B250" s="3" t="s">
        <v>246</v>
      </c>
      <c r="C250" s="3" t="str">
        <f>IFERROR(__xludf.DUMMYFUNCTION("GOOGLETRANSLATE(B250,""id"",""en"")"),"['Sorry', 'Doang', 'already', ""]")</f>
        <v>['Sorry', 'Doang', 'already', "]</v>
      </c>
    </row>
    <row r="251" ht="15.75" customHeight="1">
      <c r="A251" s="1">
        <v>470.0</v>
      </c>
      <c r="B251" s="3" t="s">
        <v>247</v>
      </c>
      <c r="C251" s="3" t="str">
        <f>IFERROR(__xludf.DUMMYFUNCTION("GOOGLETRANSLATE(B251,""id"",""en"")"),"['Sorry', 'eyes', 'AAA', 'Asuu', 'Indihomee', 'loss', 'Tuku', 'Indihome']")</f>
        <v>['Sorry', 'eyes', 'AAA', 'Asuu', 'Indihomee', 'loss', 'Tuku', 'Indihome']</v>
      </c>
    </row>
    <row r="252" ht="15.75" customHeight="1">
      <c r="A252" s="1">
        <v>471.0</v>
      </c>
      <c r="B252" s="3" t="s">
        <v>248</v>
      </c>
      <c r="C252" s="3" t="str">
        <f>IFERROR(__xludf.DUMMYFUNCTION("GOOGLETRANSLATE(B252,""id"",""en"")"),"['Teeth', 'You', 'Black', 'Ngelag', 'Sunday', 'Sorry', 'Love', 'Trial', 'Sunday', 'Channel', 'Access',' Free ',' SEZ ',' ']")</f>
        <v>['Teeth', 'You', 'Black', 'Ngelag', 'Sunday', 'Sorry', 'Love', 'Trial', 'Sunday', 'Channel', 'Access',' Free ',' SEZ ',' ']</v>
      </c>
    </row>
    <row r="253" ht="15.75" customHeight="1">
      <c r="A253" s="1">
        <v>472.0</v>
      </c>
      <c r="B253" s="3" t="s">
        <v>249</v>
      </c>
      <c r="C253" s="3" t="str">
        <f>IFERROR(__xludf.DUMMYFUNCTION("GOOGLETRANSLATE(B253,""id"",""en"")"),"['Kirain', 'PCKU', 'Damaged', 'Normal', '']")</f>
        <v>['Kirain', 'PCKU', 'Damaged', 'Normal', '']</v>
      </c>
    </row>
    <row r="254" ht="15.75" customHeight="1">
      <c r="A254" s="1">
        <v>473.0</v>
      </c>
      <c r="B254" s="3" t="s">
        <v>250</v>
      </c>
      <c r="C254" s="3" t="str">
        <f>IFERROR(__xludf.DUMMYFUNCTION("GOOGLETRANSLATE(B254,""id"",""en"")"),"['', 'I', 'Maen', 'One', 'Piece', 'Bounty', 'Rush']")</f>
        <v>['', 'I', 'Maen', 'One', 'Piece', 'Bounty', 'Rush']</v>
      </c>
    </row>
    <row r="255" ht="15.75" customHeight="1">
      <c r="A255" s="1">
        <v>476.0</v>
      </c>
      <c r="B255" s="3" t="s">
        <v>251</v>
      </c>
      <c r="C255" s="3" t="str">
        <f>IFERROR(__xludf.DUMMYFUNCTION("GOOGLETRANSLATE(B255,""id"",""en"")"),"['Card', 'Sultan']")</f>
        <v>['Card', 'Sultan']</v>
      </c>
    </row>
    <row r="256" ht="15.75" customHeight="1">
      <c r="A256" s="1">
        <v>477.0</v>
      </c>
      <c r="B256" s="3" t="s">
        <v>252</v>
      </c>
      <c r="C256" s="3" t="str">
        <f>IFERROR(__xludf.DUMMYFUNCTION("GOOGLETRANSLATE(B256,""id"",""en"")"),"['very disappointed']")</f>
        <v>['very disappointed']</v>
      </c>
    </row>
    <row r="257" ht="15.75" customHeight="1">
      <c r="A257" s="1">
        <v>478.0</v>
      </c>
      <c r="B257" s="3" t="s">
        <v>253</v>
      </c>
      <c r="C257" s="3" t="str">
        <f>IFERROR(__xludf.DUMMYFUNCTION("GOOGLETRANSLATE(B257,""id"",""en"")"),"['ping', 'red', 'yellow', 'ijo', '']")</f>
        <v>['ping', 'red', 'yellow', 'ijo', '']</v>
      </c>
    </row>
    <row r="258" ht="15.75" customHeight="1">
      <c r="A258" s="1">
        <v>479.0</v>
      </c>
      <c r="B258" s="3" t="s">
        <v>254</v>
      </c>
      <c r="C258" s="3" t="str">
        <f>IFERROR(__xludf.DUMMYFUNCTION("GOOGLETRANSLATE(B258,""id"",""en"")"),"['Change', 'use', 'provider', 'go to', 'kasi', 'thumb']")</f>
        <v>['Change', 'use', 'provider', 'go to', 'kasi', 'thumb']</v>
      </c>
    </row>
    <row r="259" ht="15.75" customHeight="1">
      <c r="A259" s="1">
        <v>480.0</v>
      </c>
      <c r="B259" s="3" t="s">
        <v>255</v>
      </c>
      <c r="C259" s="3" t="str">
        <f>IFERROR(__xludf.DUMMYFUNCTION("GOOGLETRANSLATE(B259,""id"",""en"")"),"['Change', 'credit', 'score', 'gwa', 'ngmgg', ""]")</f>
        <v>['Change', 'credit', 'score', 'gwa', 'ngmgg', "]</v>
      </c>
    </row>
    <row r="260" ht="15.75" customHeight="1">
      <c r="A260" s="1">
        <v>481.0</v>
      </c>
      <c r="B260" s="3" t="s">
        <v>256</v>
      </c>
      <c r="C260" s="3" t="str">
        <f>IFERROR(__xludf.DUMMYFUNCTION("GOOGLETRANSLATE(B260,""id"",""en"")"),"['expensive', 'doang']")</f>
        <v>['expensive', 'doang']</v>
      </c>
    </row>
    <row r="261" ht="15.75" customHeight="1">
      <c r="A261" s="1">
        <v>482.0</v>
      </c>
      <c r="B261" s="3" t="s">
        <v>257</v>
      </c>
      <c r="C261" s="3" t="str">
        <f>IFERROR(__xludf.DUMMYFUNCTION("GOOGLETRANSLATE(B261,""id"",""en"")"),"['', 'Change', 'card', '']")</f>
        <v>['', 'Change', 'card', '']</v>
      </c>
    </row>
    <row r="262" ht="15.75" customHeight="1">
      <c r="A262" s="1">
        <v>483.0</v>
      </c>
      <c r="B262" s="3" t="s">
        <v>258</v>
      </c>
      <c r="C262" s="3" t="str">
        <f>IFERROR(__xludf.DUMMYFUNCTION("GOOGLETRANSLATE(B262,""id"",""en"")"),"['Sat', 'Login', 'Epep']")</f>
        <v>['Sat', 'Login', 'Epep']</v>
      </c>
    </row>
    <row r="263" ht="15.75" customHeight="1">
      <c r="A263" s="1">
        <v>484.0</v>
      </c>
      <c r="B263" s="3" t="s">
        <v>259</v>
      </c>
      <c r="C263" s="3" t="str">
        <f>IFERROR(__xludf.DUMMYFUNCTION("GOOGLETRANSLATE(B263,""id"",""en"")"),"['Telkomsel', 'anjgg']")</f>
        <v>['Telkomsel', 'anjgg']</v>
      </c>
    </row>
    <row r="264" ht="15.75" customHeight="1">
      <c r="A264" s="1">
        <v>485.0</v>
      </c>
      <c r="B264" s="3" t="s">
        <v>260</v>
      </c>
      <c r="C264" s="3" t="str">
        <f>IFERROR(__xludf.DUMMYFUNCTION("GOOGLETRANSLATE(B264,""id"",""en"")"),"['Connect', 'Game', '']")</f>
        <v>['Connect', 'Game', '']</v>
      </c>
    </row>
    <row r="265" ht="15.75" customHeight="1">
      <c r="A265" s="1">
        <v>486.0</v>
      </c>
      <c r="B265" s="3" t="s">
        <v>261</v>
      </c>
      <c r="C265" s="3" t="str">
        <f>IFERROR(__xludf.DUMMYFUNCTION("GOOGLETRANSLATE(B265,""id"",""en"")"),"['', 'skolah', 'cave', 'kya', 'open','ogle ',' lgi ',' watch ',' video ',' lot ',' ']")</f>
        <v>['', 'skolah', 'cave', 'kya', 'open','ogle ',' lgi ',' watch ',' video ',' lot ',' ']</v>
      </c>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2022-02-25T10:29:56Z</dcterms:created>
  <dc:creator>openpyxl</dc:creator>
</cp:coreProperties>
</file>