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0PUVIDAc/Y6uODHNwrGDto1XT2w=="/>
    </ext>
  </extLst>
</workbook>
</file>

<file path=xl/sharedStrings.xml><?xml version="1.0" encoding="utf-8"?>
<sst xmlns="http://schemas.openxmlformats.org/spreadsheetml/2006/main" count="201" uniqueCount="197">
  <si>
    <t>Comments</t>
  </si>
  <si>
    <t>comment_english</t>
  </si>
  <si>
    <t>['ngeluh', 'sinyal', 'cobain', 'provider', 'biru', 'kuning', 'coba']</t>
  </si>
  <si>
    <t>['mohon', 'baik', 'abal', 'menang', 'brand', 'doang', '']</t>
  </si>
  <si>
    <t>['', 'lagu', 'tambahin', 'lirik', 'geh', '']</t>
  </si>
  <si>
    <t>['tolong', 'diperbaikin', 'sinyal', 'didaearh', 'sulawesi', 'sinyal', 'hancur', 'banget', 'mohon', 'baik', 'paket', 'mahalin']</t>
  </si>
  <si>
    <t>['bangkrut', 'pakai', 'kartu', 'halo', '']</t>
  </si>
  <si>
    <t>['pakai', 'telkomsel', 'sinyal', 'buruk', 'asli', 'parah', 'banget', 'sinyal', 'telkomsel', 'thn', 'maret', 'jaring', '']</t>
  </si>
  <si>
    <t>['telkomsel', 'sinyal', 'buruk', 'banget', 'game', 'suka', 'errorrr', 'nyesel', 'gua']</t>
  </si>
  <si>
    <t>['susah', 'sinyal', 'min']</t>
  </si>
  <si>
    <t>['nyesel', 'deh', 'gue', 'beli', 'unlimited', 'nonton', 'youtube', 'udah', 'kualitas', 'ngelag', 'hhhhh']</t>
  </si>
  <si>
    <t>['iya', 'iya', 'unlimited', 'sinyal', 'kuat', 'promo', 'doang', 'jaring', 'buruk', 'lagu', 'sesuai', 'fakta', 'gitu', 'niat', 'kuat', 'jaring', '']</t>
  </si>
  <si>
    <t>['njirrr', 'telkomsel', 'internet', 'kek', 'anjim', 'jaring']</t>
  </si>
  <si>
    <t>['jaring', 'telkomsel', 'ngeleg']</t>
  </si>
  <si>
    <t>['telkomsel', 'jaring', 'gaa', 'bagus']</t>
  </si>
  <si>
    <t>['blokir', 'nomor', 'hancur', 'kha', 'suruh', 'blokir']</t>
  </si>
  <si>
    <t>['ujan', 'asa', 'kuota', 'gratis']</t>
  </si>
  <si>
    <t>['kecewa', 'kualitas', '']</t>
  </si>
  <si>
    <t>['manaa', 'menang']</t>
  </si>
  <si>
    <t>['chat', 'twitter', '']</t>
  </si>
  <si>
    <t>['kasi', 'event', 'tukar', 'poin', 'jdi', 'uang', 'jajan', 'link']</t>
  </si>
  <si>
    <t>['telkomsel', 'jaring', 'kecewa']</t>
  </si>
  <si>
    <t>['beli', 'paket', 'gamemax', 'dimainin', '']</t>
  </si>
  <si>
    <t>['telkomsel', 'smartfren', 'mantul', 'sinyal', 'paket', 'murah', 'gua', 'udah', 'bakar', 'kartu', 'telkomsel']</t>
  </si>
  <si>
    <t>['paketannn', 'asssuuuuu', 'gamer', 'ngelag', '']</t>
  </si>
  <si>
    <t>['lagan', 'telkomsel', 'pindah', 'axis', 'indosat', 'three', 'ngapain', 'lagan', 'telkomsel', 'megecewakan', 'jaring', 'buruk', 'dunia']</t>
  </si>
  <si>
    <t>['telkomsel', 'ngelag', 'sinyal', 'kayak', 'taek']</t>
  </si>
  <si>
    <t>['sinyal', 'ngelag']</t>
  </si>
  <si>
    <t>['pulsa', 'hilang', 'kuota']</t>
  </si>
  <si>
    <t>['telkomsel', 'sistim']</t>
  </si>
  <si>
    <t>['telkomsel', 'kartu', 'moga', 'bangkrut']</t>
  </si>
  <si>
    <t>[]</t>
  </si>
  <si>
    <t>['ganti', 'kartu', 'kartu', '']</t>
  </si>
  <si>
    <t>['gelek']</t>
  </si>
  <si>
    <t>['telkomsel', 'kek']</t>
  </si>
  <si>
    <t>['main', 'game', 'over']</t>
  </si>
  <si>
    <t>['masak', 'gau', 'lag', 'teruss']</t>
  </si>
  <si>
    <t>['rank', 'turun', 'gara', 'gara', 'lag', 'mulu', 'ajg']</t>
  </si>
  <si>
    <t>['halo', 'kon', '']</t>
  </si>
  <si>
    <t>['telkom', 'rusak', '']</t>
  </si>
  <si>
    <t>['saiki', 'telkomsel', 'game', 'kuat', 'cok']</t>
  </si>
  <si>
    <t>['sinyal', 'kaya', 'taii']</t>
  </si>
  <si>
    <t>['telkomsel', 'parah', 'sinyal', 'inter', 'paraaahhhh', 'banget', '']</t>
  </si>
  <si>
    <t>['kecewa', 'telkomsel', 'englek', 'ganggu', 'banget', 'main', 'batal', 'masuk', 'pas', 'turnamen', '']</t>
  </si>
  <si>
    <t>['wifinya', 'ngelag', 'woyyyy']</t>
  </si>
  <si>
    <t>['jaring', 'sampah']</t>
  </si>
  <si>
    <t>['sinyal', 'sinyal']</t>
  </si>
  <si>
    <t>['tolong', 'njir', 'sinyal', 'balikin', 'kek', 'taek', 'skrng', 'sinyal']</t>
  </si>
  <si>
    <t>['nyindir', 'gua', 'lagu', '']</t>
  </si>
  <si>
    <t>['parah', 'perdana', 'pas', 'hujan', 'waaah', 'parah', 'auto', 'ganti']</t>
  </si>
  <si>
    <t>['sumpah', 'cok', 'gausah', 'beli', 'nyesel', 'buang', 'duit', 'sinyal', 'down']</t>
  </si>
  <si>
    <t>['ayo', 'telkomsel', 'bangkrut', 'nyusahin', 'guna', 'doank', 'telsampah']</t>
  </si>
  <si>
    <t>['telkomsel', 'twi']</t>
  </si>
  <si>
    <t>['jaring', 'kek', 'tempi']</t>
  </si>
  <si>
    <t>['mantap', '']</t>
  </si>
  <si>
    <t>['lemooottttr']</t>
  </si>
  <si>
    <t>['laku', 'gerti']</t>
  </si>
  <si>
    <t>['hahahaha', 'ngelag', '']</t>
  </si>
  <si>
    <t>['tekom', 'sel', '']</t>
  </si>
  <si>
    <t>['bar', 'penuh', 'jaring', 'kosong', 'sayang', 'andal', 'kecewa', 'pol']</t>
  </si>
  <si>
    <t>['peebaiki']</t>
  </si>
  <si>
    <t>['sinyal', 'susah', 'woi']</t>
  </si>
  <si>
    <t>['tekomsel', 'nggak', 'banget', 'jaring', 'nyesal', 'mke', 'telkomsel', '']</t>
  </si>
  <si>
    <t>['telkosel', 'aset', 'adab', 'modern', '']</t>
  </si>
  <si>
    <t>['smgoa', 'untung', '']</t>
  </si>
  <si>
    <t>['moga', 'hadiah', '']</t>
  </si>
  <si>
    <t>['moga', 'saldo', 'pulsa', 'amiinn']</t>
  </si>
  <si>
    <t>['moga', 'untung']</t>
  </si>
  <si>
    <t>['moga', 'untung', '']</t>
  </si>
  <si>
    <t>['emang', 'rejeki', 'mah', 'atur', 'real', 'settingan', 'mbae', 'pandang', 'bulu', '']</t>
  </si>
  <si>
    <t>['harap', 'dapet', 'smartphone', 'harap', 'dapet', 'mobil', 'motor', 'karna', 'smartphone', 'tunjang', 'hidup', 'komunikasi', 'hari', '']</t>
  </si>
  <si>
    <t>['thank', 'telkomselll', '']</t>
  </si>
  <si>
    <t>['alhamdulillah', 'dpt', 'pulsa', 'rp', 'menang', 'lbh', 'sukses', '']</t>
  </si>
  <si>
    <t>['paket', 'tolong', 'beda', 'kartu', 'loop', 'simpati', 'seru', 'pisah', 'segmen', 'masak', 'harga', 'beda', 'kualitas', '']</t>
  </si>
  <si>
    <t>['', 'tukar', 'poin', 'untung', '']</t>
  </si>
  <si>
    <t>['serius', 'nanya']</t>
  </si>
  <si>
    <t>['beneran', 'ting', 'husus', 'keluarga', 'karyawan', 'karyawati', '']</t>
  </si>
  <si>
    <t>['telkomnyeeeeeeet']</t>
  </si>
  <si>
    <t>['mending', 'pindah', 'belah', 'bos', 'jaring', 'telkomsel', 'stabil', 'lot', 'jaring', 'lelet', 'unlimited', '']</t>
  </si>
  <si>
    <t>['alhamdulillah', 'honda', 'adv', 'periode', 'undi', 'undi', 'hepi', 'tpi', 'sayang', 'surat', 'nunggu', '']</t>
  </si>
  <si>
    <t>['undi', 'menang', 'hitung', '']</t>
  </si>
  <si>
    <t>['potong', 'pulsa', 'sistem', 'langgan', 'aktif', 'program', 'potong', 'pulsa', 'otomatis', '']</t>
  </si>
  <si>
    <t>['misi', 'mba', 'nanya', 'tlp', 'suru', 'isi', 'pulsa', 'rb', 'hadiah', 'juta', 'telkomsel', 'kupang', 'ntt']</t>
  </si>
  <si>
    <t>['', 'langgan', 'telkomsel', 'lbh', 'th', 'blm', 'dpt', 'hadiah', 'apa', 'program', 'hadiah', 'telkomsel', 'yonweslah', 'beeuntung', 'mgkn', '']</t>
  </si>
  <si>
    <t>['sehat']</t>
  </si>
  <si>
    <t>['apa', 'kartu', 'telkomsel', 'hati', '']</t>
  </si>
  <si>
    <t>['daftar', 'menang', 'undi', 'hepi', 'periode', '']</t>
  </si>
  <si>
    <t>['real', 'kah', 'gimik', 'kah', 'ting', 'kah', '']</t>
  </si>
  <si>
    <t>['ngundi', 'menang', 'koplak', '']</t>
  </si>
  <si>
    <t>['liat', 'nama', 'menang']</t>
  </si>
  <si>
    <t>['moga', 'mobil']</t>
  </si>
  <si>
    <t>['hadiah', 'terima', 'menang', 'undi', 'kabar', '']</t>
  </si>
  <si>
    <t>['sinyal', 'parah', 'enak', 'enak', 'main', 'geme', 'lansung', 'hilang', 'sinyal']</t>
  </si>
  <si>
    <t>['binatang', 'telkomsel', '']</t>
  </si>
  <si>
    <t>['ting', 'real', 'coba', 'beneran', 'undi', 'berani', 'tampilin', '']</t>
  </si>
  <si>
    <t>['wifi', 'indihome', 'rumah', 'ngapa', 'leg', 'oiii', 'bayar', 'bulan']</t>
  </si>
  <si>
    <t>['udh', 'lapor', 'perintah', 'daerah', 'oprator', 'tanggap', 'makan', 'gajih', 'buta', 'doang']</t>
  </si>
  <si>
    <t>['gue', 'buka', 'respeck', 'kerja', 'lapang', 'teknisi', 'telkomsel', 'coeg', 'makek', 'kuota', 'telkomnyet', 'gue', 'beli', 'asuuu']</t>
  </si>
  <si>
    <t>['baik', 'sinyal', 'bumn', 'merugihkan', 'rakyat', '']</t>
  </si>
  <si>
    <t>['mohon', 'bijak', 'telkomsel', 'inpokan', 'kampung', 'ciangireun', 'desa', 'girijagabaya', 'camat', 'muncang', 'kabupaten', 'lebak', 'banten', 'udah', 'tida', 'jaring', 'telkomsel', 'mohon', 'baik', 'butuh']</t>
  </si>
  <si>
    <t>['kring', 'telefon', 'dering', 'telkomsel', 'nelfon', 'menang', 'telkomsel', 'poin', 'untung', 'dech', 'risna', '']</t>
  </si>
  <si>
    <t>['niat', 'kagak', 'provider', '']</t>
  </si>
  <si>
    <t>['kartu', 'gua', 'buang', 'abis', 'ngelag', 'banget']</t>
  </si>
  <si>
    <t>['mangkin', 'buriq', 'iklan', 'bagus', 'bohong']</t>
  </si>
  <si>
    <t>['instagram', 'kak', '']</t>
  </si>
  <si>
    <t>['coba', 'pantun', 'telkomsel']</t>
  </si>
  <si>
    <t>['sinyal', 'hancur', 'lebur', 'telkomsel', 'hidup', 'kota', 'asa', 'hidup', 'desa', 'pelosok', 'gua', '']</t>
  </si>
  <si>
    <t>['telkomsel', 'emng', 'keren', 'parah', '']</t>
  </si>
  <si>
    <t>['menang', '']</t>
  </si>
  <si>
    <t>['', 'poin', 'nyimak']</t>
  </si>
  <si>
    <t>['sinyal', '']</t>
  </si>
  <si>
    <t>['gimana', 'jaring', 'wifi', 'nge', 'lag', 'nggak', 'siang', 'nggak', 'malem', 'nge', 'lag', 'bayar', 'udh', 'nge', 'lag']</t>
  </si>
  <si>
    <t>['sinyal', 'kek', 'bang', 'telkom', '']</t>
  </si>
  <si>
    <t>['sarbini', 'hadir', 'nmr', 'telkomsel', '']</t>
  </si>
  <si>
    <t>['telkomtol', '']</t>
  </si>
  <si>
    <t>['jls', 'lucky', 'draw']</t>
  </si>
  <si>
    <t>['yok', 'dislike', 'rame', '']</t>
  </si>
  <si>
    <t>['', 'push', 'rank', 'putus', 'jaring']</t>
  </si>
  <si>
    <t>['hadia', 'kalu', 'jaringanya', 'burik']</t>
  </si>
  <si>
    <t>['gue', 'tinggal', 'kota', 'njing', '']</t>
  </si>
  <si>
    <t>['sinyal', 'lag', 'cok']</t>
  </si>
  <si>
    <t>['lebih', '']</t>
  </si>
  <si>
    <t>['mati', 'mulu', 'main', 'game', 'jaring', 'lelet', 'jdi', 'operator', 'emosi', 'anjing', 'lelet', 'lewat', 'batas']</t>
  </si>
  <si>
    <t>['niak', 'kerja', 'pecat', '']</t>
  </si>
  <si>
    <t>['jaring', 'kek', 'taiiiii']</t>
  </si>
  <si>
    <t>['hore', 'menanggg']</t>
  </si>
  <si>
    <t>['jaring', 'perbaikin']</t>
  </si>
  <si>
    <t>['benerin', 'sinyal', 'ajg', 'bener']</t>
  </si>
  <si>
    <t>['dengerin', 'langgan', 'wey']</t>
  </si>
  <si>
    <t>['jaring', 'bobrok', '']</t>
  </si>
  <si>
    <t>['th', 'telkomsel', 'sumpah', 'kali', 'emosi', 'bangat', 'jaring', 'beli', 'kuata', 'gede', 'gede', 'tpi', 'jdi', 'operator']</t>
  </si>
  <si>
    <t>['mati', 'luh', 'tenang', 'hidup', 'gua']</t>
  </si>
  <si>
    <t>['macem', 'telkomsell', 'jaringanya', 'gin']</t>
  </si>
  <si>
    <t>['gua', 'poin', 'menang']</t>
  </si>
  <si>
    <t>['jaring', 'cacat']</t>
  </si>
  <si>
    <t>['telkomsel', 'toloollllllllll']</t>
  </si>
  <si>
    <t>['gue', 'kecawa', 'jaring']</t>
  </si>
  <si>
    <t>['paling']</t>
  </si>
  <si>
    <t>['ngelag']</t>
  </si>
  <si>
    <t>['telkom', 'pegawai', 'tdr']</t>
  </si>
  <si>
    <t>['', '']</t>
  </si>
  <si>
    <t>['telkomyet']</t>
  </si>
  <si>
    <t>['ngelag', 'mulu', 'males', 'gua']</t>
  </si>
  <si>
    <t>['beda', 'langgan', 'cepat', 'mbps', 'dapet', 'kbps', 'bagus', '']</t>
  </si>
  <si>
    <t>['mantap', 'trus', 'sinergi', 'anak', 'indonesia', 'daulat', 'komunikasi', 'indonesia', 'infrastruktur', 'digital', 'indonesia', 'indonesia', 'ekonomi', 'digital', 'dunia']</t>
  </si>
  <si>
    <t>['telkomsel', 'mantap', 'sinyal', 'tarif', '']</t>
  </si>
  <si>
    <t>['', 'kabupaten', 'kerinci', 'terjang', 'sinyal']</t>
  </si>
  <si>
    <t>['telkomsel', 'buruk', 'pke', 'simpati', 'sllu', 'lancar', 'gara', 'alih', 'simpati', 'pisah', 'segmen', 'kaya', 'dlu', 'kartu', 'loop', 'simpati', 'sinyal', 'desak', 'udah', 'thn', 'pke', 'simpati']</t>
  </si>
  <si>
    <t>['lampung', 'telkomsel', 'nge', 'lag', 'udh', 'main', 'game', 'liat', 'aplikasi', 'internet', 'nge', 'lag', 'parah', 'banget', 'tolong', 'baik', '']</t>
  </si>
  <si>
    <t>['turun', 'hspa', 'knp', 'pasu', 'kah', 'ngl', 'gaji', 'teknisi', '']</t>
  </si>
  <si>
    <t>['lampung', 'tulang', 'bawang', 'dente', 'teladas', 'sungai', 'nibung', 'dusun', 'lemah', 'jaring', 'internet', 'bohong', 'internet', 'rata', 'indonesia', '']</t>
  </si>
  <si>
    <t>['telkomsel', 'besok', 'umum', 'menang', 'pesta', 'telkomsel']</t>
  </si>
  <si>
    <t>['mantap', 'menteri', '']</t>
  </si>
  <si>
    <t>['telkom', 'error', 'benerin', 'woy']</t>
  </si>
  <si>
    <t>['tolong', 'baik', 'sinyal', 'kabupaten', 'bogor']</t>
  </si>
  <si>
    <t>['', 'daerah', 'kaya', 'gitu', 'asli', 'udah', 'mah', 'sinyal', 'telkomsel']</t>
  </si>
  <si>
    <t>['mantap', 'bakti']</t>
  </si>
  <si>
    <t>['telkomsel', 'buruk', '']</t>
  </si>
  <si>
    <t>['hmmmm', 'siang', 'telkomsel', 'error', 'tlng', 'cpt', 'atas', 'surve', 'daerah', 'tangerang', 'selatan', '']</t>
  </si>
  <si>
    <t>['aduh', 'jamd', 'lte', 'pasang', 'beli', 'hape', '']</t>
  </si>
  <si>
    <t>['ngelag', 'parah', 'benerin', 'tambahin', 'promo', '']</t>
  </si>
  <si>
    <t>['telkomsel', 'ngotak', 'tarif', 'doang', 'mahalin', 'kualitas', 'kaya', 'taik', 'stabil', '']</t>
  </si>
  <si>
    <t>['negara', 'gebu', 'wkwkwkw', '']</t>
  </si>
  <si>
    <t>['udh', 'balik', 'perangkat', 'erikson', 'telkomsel', 'kasi', 'ngeluh']</t>
  </si>
  <si>
    <t>['pasang', 'dmna', 'ngeleg', 'ganggu', 'unlimited', 'max', 'cba', 'kmren', 'msh', 'bgus', 'skrng', 'mlh', 'ngeleg', '']</t>
  </si>
  <si>
    <t>['mohon', 'baik', 'jaringanya']</t>
  </si>
  <si>
    <t>['kpung', 'lembursingkur', 'pasilitas', 'sinyal', 'desa', 'sejahtera', 'sinyal']</t>
  </si>
  <si>
    <t>['jaring', 'telkomsel', 'stabil']</t>
  </si>
  <si>
    <t>['mantab', 'donk', 'keren']</t>
  </si>
  <si>
    <t>['tinggal', 'kota', 'kendari', 'area', 'sulawesi', 'tenggara']</t>
  </si>
  <si>
    <t>['malaysia', 'gratis', 'baya', 'baya']</t>
  </si>
  <si>
    <t>['jaring', 'babi', 'dunia']</t>
  </si>
  <si>
    <t>['mantap', 'lag']</t>
  </si>
  <si>
    <t>['baik', 'sinyal', 'kalimantan', 'selatan']</t>
  </si>
  <si>
    <t>['nyata', 'nyatu']</t>
  </si>
  <si>
    <t>['knapa', 'aplikasi', 'eror']</t>
  </si>
  <si>
    <t>['terimakasih', 'telkomsel', 'dalam', 'papua', 'wilayah', 'asiki', 'distrik', 'jair', 'kabupaten', 'boben', 'goel', 'propinsi', 'papua', 'nikmat', 'jaring', 'telkomsel', '']</t>
  </si>
  <si>
    <t>['desa', 'gunung', 'menang', 'kab', 'pali']</t>
  </si>
  <si>
    <t>['woyy', 'telkomsel', 'lelet', 'banget', 'desa', 'perbaili', 'donk', 'jink']</t>
  </si>
  <si>
    <t>['woy', 'telkom', 'tolng', 'jaring', 'indonesia', 'cepat', 'sinyal', 'singapura', 'sidah', 'indonesia', 'boro', 'boro', 'lol']</t>
  </si>
  <si>
    <t>['kacau', 'jam', 'mlm', 'sampe', 'mlm', 'bandwid', '']</t>
  </si>
  <si>
    <t>['telkomsel', 'jaring', 'burik']</t>
  </si>
  <si>
    <t>['unlimited', 'jaring', 'ancur', '']</t>
  </si>
  <si>
    <t>['iya', 'jaringanya', 'burik']</t>
  </si>
  <si>
    <t>['telkomsel', 'error', 'nihhh', 'ahh']</t>
  </si>
  <si>
    <t>['hoax', '']</t>
  </si>
  <si>
    <t>['telkomsel', 'langgan', 'setia', '']</t>
  </si>
  <si>
    <t>['jaring', 'kek']</t>
  </si>
  <si>
    <t>['', 'rumah', 'sinyal', 'rumah', 'pliss', 'baik', 'telkomsel']</t>
  </si>
  <si>
    <t>['jawa', 'timur', 'down', 'njing', 'mlosok', 'mlosok']</t>
  </si>
  <si>
    <t>['lag']</t>
  </si>
  <si>
    <t>['woiii', 'baik', 'jaring', 'telkom', 'daerah', 'gua', 'babel', 'ngelag', 'ngotak', 'ajg']</t>
  </si>
  <si>
    <t>['lagg', 'parah', '']</t>
  </si>
  <si>
    <t>['gitu']</t>
  </si>
  <si>
    <t>['woi', 'jatim', 'ngeleg', 'sinyal', 'udh', 'minggu', 'cuman', 'mlbb', 'lag', 'parah', 'cok']</t>
  </si>
  <si>
    <t>['min', 'first', 'komen', 'dapet', '']</t>
  </si>
  <si>
    <t>['fibber']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</si>
</sst>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2" t="s">
        <v>1</v>
      </c>
    </row>
    <row r="2">
      <c r="A2" s="1">
        <v>0.0</v>
      </c>
      <c r="B2" s="3" t="s">
        <v>2</v>
      </c>
      <c r="C2" s="3" t="str">
        <f>IFERROR(__xludf.DUMMYFUNCTION("GOOGLETRANSLATE(B2,""id"",""en"")"),"['Ngeluh', 'signal', 'Cobain', 'Provider', 'Blue', 'Yellow', 'Try']")</f>
        <v>['Ngeluh', 'signal', 'Cobain', 'Provider', 'Blue', 'Yellow', 'Try']</v>
      </c>
    </row>
    <row r="3">
      <c r="A3" s="1">
        <v>1.0</v>
      </c>
      <c r="B3" s="3" t="s">
        <v>3</v>
      </c>
      <c r="C3" s="3" t="str">
        <f>IFERROR(__xludf.DUMMYFUNCTION("GOOGLETRANSLATE(B3,""id"",""en"")"),"['Please', 'Good', 'Abal', 'Win', 'Brand', 'Doang', '']")</f>
        <v>['Please', 'Good', 'Abal', 'Win', 'Brand', 'Doang', '']</v>
      </c>
    </row>
    <row r="4">
      <c r="A4" s="1">
        <v>2.0</v>
      </c>
      <c r="B4" s="3" t="s">
        <v>4</v>
      </c>
      <c r="C4" s="3" t="str">
        <f>IFERROR(__xludf.DUMMYFUNCTION("GOOGLETRANSLATE(B4,""id"",""en"")"),"['', 'song', 'Addin', 'lyrics', 'geh', ""]")</f>
        <v>['', 'song', 'Addin', 'lyrics', 'geh', "]</v>
      </c>
    </row>
    <row r="5">
      <c r="A5" s="1">
        <v>3.0</v>
      </c>
      <c r="B5" s="3" t="s">
        <v>5</v>
      </c>
      <c r="C5" s="3" t="str">
        <f>IFERROR(__xludf.DUMMYFUNCTION("GOOGLETRANSLATE(B5,""id"",""en"")"),"['Please', 'Fixed', 'Signal', 'Didaearh', 'Sulawesi', 'Signal', 'Destroyed', 'Very', 'Please', 'Good', 'Package', 'Mahalin']")</f>
        <v>['Please', 'Fixed', 'Signal', 'Didaearh', 'Sulawesi', 'Signal', 'Destroyed', 'Very', 'Please', 'Good', 'Package', 'Mahalin']</v>
      </c>
    </row>
    <row r="6">
      <c r="A6" s="1">
        <v>4.0</v>
      </c>
      <c r="B6" s="3" t="s">
        <v>6</v>
      </c>
      <c r="C6" s="3" t="str">
        <f>IFERROR(__xludf.DUMMYFUNCTION("GOOGLETRANSLATE(B6,""id"",""en"")"),"['bankrupt', 'use', 'card', 'hello', '']")</f>
        <v>['bankrupt', 'use', 'card', 'hello', '']</v>
      </c>
    </row>
    <row r="7">
      <c r="A7" s="1">
        <v>5.0</v>
      </c>
      <c r="B7" s="3" t="s">
        <v>7</v>
      </c>
      <c r="C7" s="3" t="str">
        <f>IFERROR(__xludf.DUMMYFUNCTION("GOOGLETRANSLATE(B7,""id"",""en"")"),"['use', 'Telkomsel', 'signal', 'bad', 'original', 'severe', 'really', 'signal', 'Telkomsel', 'yrs',' March ',' net ',' ']")</f>
        <v>['use', 'Telkomsel', 'signal', 'bad', 'original', 'severe', 'really', 'signal', 'Telkomsel', 'yrs',' March ',' net ',' ']</v>
      </c>
    </row>
    <row r="8">
      <c r="A8" s="1">
        <v>34.0</v>
      </c>
      <c r="B8" s="3" t="s">
        <v>8</v>
      </c>
      <c r="C8" s="3" t="str">
        <f>IFERROR(__xludf.DUMMYFUNCTION("GOOGLETRANSLATE(B8,""id"",""en"")"),"['Telkomsel', 'signal', 'bad', 'really', 'game', 'like', 'errorrr', 'regret', 'cave']")</f>
        <v>['Telkomsel', 'signal', 'bad', 'really', 'game', 'like', 'errorrr', 'regret', 'cave']</v>
      </c>
    </row>
    <row r="9">
      <c r="A9" s="1">
        <v>35.0</v>
      </c>
      <c r="B9" s="3" t="s">
        <v>9</v>
      </c>
      <c r="C9" s="3" t="str">
        <f>IFERROR(__xludf.DUMMYFUNCTION("GOOGLETRANSLATE(B9,""id"",""en"")"),"['difficult', 'signal', 'min']")</f>
        <v>['difficult', 'signal', 'min']</v>
      </c>
    </row>
    <row r="10">
      <c r="A10" s="1">
        <v>36.0</v>
      </c>
      <c r="B10" s="3" t="s">
        <v>10</v>
      </c>
      <c r="C10" s="3" t="str">
        <f>IFERROR(__xludf.DUMMYFUNCTION("GOOGLETRANSLATE(B10,""id"",""en"")"),"['Come on', 'deh', 'I', 'buy', 'unlimited', 'watch', 'youtube', 'already', 'quality', 'ngelag', 'hhhhh']")</f>
        <v>['Come on', 'deh', 'I', 'buy', 'unlimited', 'watch', 'youtube', 'already', 'quality', 'ngelag', 'hhhhh']</v>
      </c>
    </row>
    <row r="11">
      <c r="A11" s="1">
        <v>37.0</v>
      </c>
      <c r="B11" s="3" t="s">
        <v>11</v>
      </c>
      <c r="C11" s="3" t="str">
        <f>IFERROR(__xludf.DUMMYFUNCTION("GOOGLETRANSLATE(B11,""id"",""en"")"),"['yeah', 'yes',' unlimited ',' signal ',' strong ',' promo ',' doang ',' net ',' bad ',' song ',' according to ',' fact ',' So ',' intention ',' strong ',' net ',' ']")</f>
        <v>['yeah', 'yes',' unlimited ',' signal ',' strong ',' promo ',' doang ',' net ',' bad ',' song ',' according to ',' fact ',' So ',' intention ',' strong ',' net ',' ']</v>
      </c>
    </row>
    <row r="12">
      <c r="A12" s="1">
        <v>38.0</v>
      </c>
      <c r="B12" s="3" t="s">
        <v>12</v>
      </c>
      <c r="C12" s="3" t="str">
        <f>IFERROR(__xludf.DUMMYFUNCTION("GOOGLETRANSLATE(B12,""id"",""en"")"),"['Njirrr', 'Telkomsel', 'Internet', 'Kek', 'Anjim', 'net']")</f>
        <v>['Njirrr', 'Telkomsel', 'Internet', 'Kek', 'Anjim', 'net']</v>
      </c>
    </row>
    <row r="13">
      <c r="A13" s="1">
        <v>39.0</v>
      </c>
      <c r="B13" s="3" t="s">
        <v>13</v>
      </c>
      <c r="C13" s="3" t="str">
        <f>IFERROR(__xludf.DUMMYFUNCTION("GOOGLETRANSLATE(B13,""id"",""en"")"),"['Net', 'Telkomsel', 'ngeleg']")</f>
        <v>['Net', 'Telkomsel', 'ngeleg']</v>
      </c>
    </row>
    <row r="14">
      <c r="A14" s="1">
        <v>42.0</v>
      </c>
      <c r="B14" s="3" t="s">
        <v>14</v>
      </c>
      <c r="C14" s="3" t="str">
        <f>IFERROR(__xludf.DUMMYFUNCTION("GOOGLETRANSLATE(B14,""id"",""en"")"),"['Telkomsel', 'net', 'Gaa', 'good']")</f>
        <v>['Telkomsel', 'net', 'Gaa', 'good']</v>
      </c>
    </row>
    <row r="15">
      <c r="A15" s="1">
        <v>43.0</v>
      </c>
      <c r="B15" s="3" t="s">
        <v>15</v>
      </c>
      <c r="C15" s="3" t="str">
        <f>IFERROR(__xludf.DUMMYFUNCTION("GOOGLETRANSLATE(B15,""id"",""en"")"),"['Blocking', 'number', 'destroyed', 'Kha', 'told', 'Block']")</f>
        <v>['Blocking', 'number', 'destroyed', 'Kha', 'told', 'Block']</v>
      </c>
    </row>
    <row r="16">
      <c r="A16" s="1">
        <v>44.0</v>
      </c>
      <c r="B16" s="3" t="s">
        <v>16</v>
      </c>
      <c r="C16" s="3" t="str">
        <f>IFERROR(__xludf.DUMMYFUNCTION("GOOGLETRANSLATE(B16,""id"",""en"")"),"['Ujan', 'Asa', 'quota', 'free']")</f>
        <v>['Ujan', 'Asa', 'quota', 'free']</v>
      </c>
    </row>
    <row r="17">
      <c r="A17" s="1">
        <v>45.0</v>
      </c>
      <c r="B17" s="3" t="s">
        <v>17</v>
      </c>
      <c r="C17" s="3" t="str">
        <f>IFERROR(__xludf.DUMMYFUNCTION("GOOGLETRANSLATE(B17,""id"",""en"")"),"['Disappointed', 'Quality', '']")</f>
        <v>['Disappointed', 'Quality', '']</v>
      </c>
    </row>
    <row r="18">
      <c r="A18" s="1">
        <v>46.0</v>
      </c>
      <c r="B18" s="3" t="s">
        <v>18</v>
      </c>
      <c r="C18" s="3" t="str">
        <f>IFERROR(__xludf.DUMMYFUNCTION("GOOGLETRANSLATE(B18,""id"",""en"")"),"['Mana', 'Win']")</f>
        <v>['Mana', 'Win']</v>
      </c>
    </row>
    <row r="19">
      <c r="A19" s="1">
        <v>47.0</v>
      </c>
      <c r="B19" s="3" t="s">
        <v>19</v>
      </c>
      <c r="C19" s="3" t="str">
        <f>IFERROR(__xludf.DUMMYFUNCTION("GOOGLETRANSLATE(B19,""id"",""en"")"),"['Chat', 'Twitter', '']")</f>
        <v>['Chat', 'Twitter', '']</v>
      </c>
    </row>
    <row r="20">
      <c r="A20" s="1">
        <v>48.0</v>
      </c>
      <c r="B20" s="3" t="s">
        <v>20</v>
      </c>
      <c r="C20" s="3" t="str">
        <f>IFERROR(__xludf.DUMMYFUNCTION("GOOGLETRANSLATE(B20,""id"",""en"")"),"['Kasi', 'Event', 'Exchange', 'Points', 'Jdi', 'Money', 'Snack', 'Link']")</f>
        <v>['Kasi', 'Event', 'Exchange', 'Points', 'Jdi', 'Money', 'Snack', 'Link']</v>
      </c>
    </row>
    <row r="21" ht="15.75" customHeight="1">
      <c r="A21" s="1">
        <v>49.0</v>
      </c>
      <c r="B21" s="3" t="s">
        <v>21</v>
      </c>
      <c r="C21" s="3" t="str">
        <f>IFERROR(__xludf.DUMMYFUNCTION("GOOGLETRANSLATE(B21,""id"",""en"")"),"['Telkomsel', 'net', 'disappointed']")</f>
        <v>['Telkomsel', 'net', 'disappointed']</v>
      </c>
    </row>
    <row r="22" ht="15.75" customHeight="1">
      <c r="A22" s="1">
        <v>50.0</v>
      </c>
      <c r="B22" s="3" t="s">
        <v>22</v>
      </c>
      <c r="C22" s="3" t="str">
        <f>IFERROR(__xludf.DUMMYFUNCTION("GOOGLETRANSLATE(B22,""id"",""en"")"),"['buy', 'package', 'gamemax', 'dimainin', '']")</f>
        <v>['buy', 'package', 'gamemax', 'dimainin', '']</v>
      </c>
    </row>
    <row r="23" ht="15.75" customHeight="1">
      <c r="A23" s="1">
        <v>51.0</v>
      </c>
      <c r="B23" s="3" t="s">
        <v>23</v>
      </c>
      <c r="C23" s="3" t="str">
        <f>IFERROR(__xludf.DUMMYFUNCTION("GOOGLETRANSLATE(B23,""id"",""en"")"),"['Telkomsel', 'smartfren', 'mantul', 'signal', 'package', 'cheap', 'cave', 'already', 'burn', 'card', 'telkomsel']")</f>
        <v>['Telkomsel', 'smartfren', 'mantul', 'signal', 'package', 'cheap', 'cave', 'already', 'burn', 'card', 'telkomsel']</v>
      </c>
    </row>
    <row r="24" ht="15.75" customHeight="1">
      <c r="A24" s="1">
        <v>52.0</v>
      </c>
      <c r="B24" s="3" t="s">
        <v>24</v>
      </c>
      <c r="C24" s="3" t="str">
        <f>IFERROR(__xludf.DUMMYFUNCTION("GOOGLETRANSLATE(B24,""id"",""en"")"),"['Paketannn', 'asssuuuuu', 'gamer', 'ngelag', ""]")</f>
        <v>['Paketannn', 'asssuuuuu', 'gamer', 'ngelag', "]</v>
      </c>
    </row>
    <row r="25" ht="15.75" customHeight="1">
      <c r="A25" s="1">
        <v>53.0</v>
      </c>
      <c r="B25" s="3" t="s">
        <v>25</v>
      </c>
      <c r="C25" s="3" t="str">
        <f>IFERROR(__xludf.DUMMYFUNCTION("GOOGLETRANSLATE(B25,""id"",""en"")"),"['Lagan', 'Telkomsel', 'Moving', 'Axis',' Indosat ',' Three ',' Ngepain ',' Lagan ',' Telkomsel ',' Meaning ',' Net ',' Bad ',' world']")</f>
        <v>['Lagan', 'Telkomsel', 'Moving', 'Axis',' Indosat ',' Three ',' Ngepain ',' Lagan ',' Telkomsel ',' Meaning ',' Net ',' Bad ',' world']</v>
      </c>
    </row>
    <row r="26" ht="15.75" customHeight="1">
      <c r="A26" s="1">
        <v>54.0</v>
      </c>
      <c r="B26" s="3" t="s">
        <v>26</v>
      </c>
      <c r="C26" s="3" t="str">
        <f>IFERROR(__xludf.DUMMYFUNCTION("GOOGLETRANSLATE(B26,""id"",""en"")"),"['Telkomsel', 'ngelag', 'signal', 'kayak', 'taek']")</f>
        <v>['Telkomsel', 'ngelag', 'signal', 'kayak', 'taek']</v>
      </c>
    </row>
    <row r="27" ht="15.75" customHeight="1">
      <c r="A27" s="1">
        <v>55.0</v>
      </c>
      <c r="B27" s="3" t="s">
        <v>27</v>
      </c>
      <c r="C27" s="3" t="str">
        <f>IFERROR(__xludf.DUMMYFUNCTION("GOOGLETRANSLATE(B27,""id"",""en"")"),"['signal', 'ngelag']")</f>
        <v>['signal', 'ngelag']</v>
      </c>
    </row>
    <row r="28" ht="15.75" customHeight="1">
      <c r="A28" s="1">
        <v>56.0</v>
      </c>
      <c r="B28" s="3" t="s">
        <v>28</v>
      </c>
      <c r="C28" s="3" t="str">
        <f>IFERROR(__xludf.DUMMYFUNCTION("GOOGLETRANSLATE(B28,""id"",""en"")"),"['pulse', 'missing', 'quota']")</f>
        <v>['pulse', 'missing', 'quota']</v>
      </c>
    </row>
    <row r="29" ht="15.75" customHeight="1">
      <c r="A29" s="1">
        <v>57.0</v>
      </c>
      <c r="B29" s="3" t="s">
        <v>29</v>
      </c>
      <c r="C29" s="3" t="str">
        <f>IFERROR(__xludf.DUMMYFUNCTION("GOOGLETRANSLATE(B29,""id"",""en"")"),"['Telkomsel', 'System']")</f>
        <v>['Telkomsel', 'System']</v>
      </c>
    </row>
    <row r="30" ht="15.75" customHeight="1">
      <c r="A30" s="1">
        <v>58.0</v>
      </c>
      <c r="B30" s="3" t="s">
        <v>30</v>
      </c>
      <c r="C30" s="3" t="str">
        <f>IFERROR(__xludf.DUMMYFUNCTION("GOOGLETRANSLATE(B30,""id"",""en"")"),"['Telkomsel', 'card', 'hopefully', 'bankrupt']")</f>
        <v>['Telkomsel', 'card', 'hopefully', 'bankrupt']</v>
      </c>
    </row>
    <row r="31" ht="15.75" customHeight="1">
      <c r="A31" s="1">
        <v>59.0</v>
      </c>
      <c r="B31" s="3" t="s">
        <v>31</v>
      </c>
      <c r="C31" s="3" t="str">
        <f>IFERROR(__xludf.DUMMYFUNCTION("GOOGLETRANSLATE(B31,""id"",""en"")"),"Of course")</f>
        <v>Of course</v>
      </c>
    </row>
    <row r="32" ht="15.75" customHeight="1">
      <c r="A32" s="1">
        <v>60.0</v>
      </c>
      <c r="B32" s="3" t="s">
        <v>32</v>
      </c>
      <c r="C32" s="3" t="str">
        <f>IFERROR(__xludf.DUMMYFUNCTION("GOOGLETRANSLATE(B32,""id"",""en"")"),"['Change', 'card', 'card', '']")</f>
        <v>['Change', 'card', 'card', '']</v>
      </c>
    </row>
    <row r="33" ht="15.75" customHeight="1">
      <c r="A33" s="1">
        <v>61.0</v>
      </c>
      <c r="B33" s="3" t="s">
        <v>33</v>
      </c>
      <c r="C33" s="3" t="str">
        <f>IFERROR(__xludf.DUMMYFUNCTION("GOOGLETRANSLATE(B33,""id"",""en"")"),"['Gelek']")</f>
        <v>['Gelek']</v>
      </c>
    </row>
    <row r="34" ht="15.75" customHeight="1">
      <c r="A34" s="1">
        <v>62.0</v>
      </c>
      <c r="B34" s="3" t="s">
        <v>34</v>
      </c>
      <c r="C34" s="3" t="str">
        <f>IFERROR(__xludf.DUMMYFUNCTION("GOOGLETRANSLATE(B34,""id"",""en"")"),"['Telkomsel', 'Kek']")</f>
        <v>['Telkomsel', 'Kek']</v>
      </c>
    </row>
    <row r="35" ht="15.75" customHeight="1">
      <c r="A35" s="1">
        <v>63.0</v>
      </c>
      <c r="B35" s="3" t="s">
        <v>35</v>
      </c>
      <c r="C35" s="3" t="str">
        <f>IFERROR(__xludf.DUMMYFUNCTION("GOOGLETRANSLATE(B35,""id"",""en"")"),"['Main', 'Game', 'Over']")</f>
        <v>['Main', 'Game', 'Over']</v>
      </c>
    </row>
    <row r="36" ht="15.75" customHeight="1">
      <c r="A36" s="1">
        <v>66.0</v>
      </c>
      <c r="B36" s="3" t="s">
        <v>36</v>
      </c>
      <c r="C36" s="3" t="str">
        <f>IFERROR(__xludf.DUMMYFUNCTION("GOOGLETRANSLATE(B36,""id"",""en"")"),"['Cook', 'Gau', 'lag', 'keep']")</f>
        <v>['Cook', 'Gau', 'lag', 'keep']</v>
      </c>
    </row>
    <row r="37" ht="15.75" customHeight="1">
      <c r="A37" s="1">
        <v>67.0</v>
      </c>
      <c r="B37" s="3" t="s">
        <v>37</v>
      </c>
      <c r="C37" s="3" t="str">
        <f>IFERROR(__xludf.DUMMYFUNCTION("GOOGLETRANSLATE(B37,""id"",""en"")"),"['Rank', 'down', 'Gara', 'Gara', 'lag', 'mulu', 'ajg']")</f>
        <v>['Rank', 'down', 'Gara', 'Gara', 'lag', 'mulu', 'ajg']</v>
      </c>
    </row>
    <row r="38" ht="15.75" customHeight="1">
      <c r="A38" s="1">
        <v>68.0</v>
      </c>
      <c r="B38" s="3" t="s">
        <v>38</v>
      </c>
      <c r="C38" s="3" t="str">
        <f>IFERROR(__xludf.DUMMYFUNCTION("GOOGLETRANSLATE(B38,""id"",""en"")"),"['Hello', 'Kon', '']")</f>
        <v>['Hello', 'Kon', '']</v>
      </c>
    </row>
    <row r="39" ht="15.75" customHeight="1">
      <c r="A39" s="1">
        <v>69.0</v>
      </c>
      <c r="B39" s="3" t="s">
        <v>39</v>
      </c>
      <c r="C39" s="3" t="str">
        <f>IFERROR(__xludf.DUMMYFUNCTION("GOOGLETRANSLATE(B39,""id"",""en"")"),"['Telkom', 'Damaged', '']")</f>
        <v>['Telkom', 'Damaged', '']</v>
      </c>
    </row>
    <row r="40" ht="15.75" customHeight="1">
      <c r="A40" s="1">
        <v>70.0</v>
      </c>
      <c r="B40" s="3" t="s">
        <v>40</v>
      </c>
      <c r="C40" s="3" t="str">
        <f>IFERROR(__xludf.DUMMYFUNCTION("GOOGLETRANSLATE(B40,""id"",""en"")"),"['Saiki', 'Telkomsel', 'Game', 'Strong', 'Cok']")</f>
        <v>['Saiki', 'Telkomsel', 'Game', 'Strong', 'Cok']</v>
      </c>
    </row>
    <row r="41" ht="15.75" customHeight="1">
      <c r="A41" s="1">
        <v>71.0</v>
      </c>
      <c r="B41" s="3" t="s">
        <v>41</v>
      </c>
      <c r="C41" s="3" t="str">
        <f>IFERROR(__xludf.DUMMYFUNCTION("GOOGLETRANSLATE(B41,""id"",""en"")"),"['signal', 'rich', 'taii']")</f>
        <v>['signal', 'rich', 'taii']</v>
      </c>
    </row>
    <row r="42" ht="15.75" customHeight="1">
      <c r="A42" s="1">
        <v>74.0</v>
      </c>
      <c r="B42" s="3" t="s">
        <v>42</v>
      </c>
      <c r="C42" s="3" t="str">
        <f>IFERROR(__xludf.DUMMYFUNCTION("GOOGLETRANSLATE(B42,""id"",""en"")"),"['Telkomsel', 'Severe', 'signal', 'Inter', 'paraahhhh', 'really', ""]")</f>
        <v>['Telkomsel', 'Severe', 'signal', 'Inter', 'paraahhhh', 'really', "]</v>
      </c>
    </row>
    <row r="43" ht="15.75" customHeight="1">
      <c r="A43" s="1">
        <v>75.0</v>
      </c>
      <c r="B43" s="3" t="s">
        <v>43</v>
      </c>
      <c r="C43" s="3" t="str">
        <f>IFERROR(__xludf.DUMMYFUNCTION("GOOGLETRANSLATE(B43,""id"",""en"")"),"['Disappointed', 'Telkomsel', 'Englek', 'Disgueness', 'really', 'play', 'Cancel', 'enter', 'right', 'tournament', ""]")</f>
        <v>['Disappointed', 'Telkomsel', 'Englek', 'Disgueness', 'really', 'play', 'Cancel', 'enter', 'right', 'tournament', "]</v>
      </c>
    </row>
    <row r="44" ht="15.75" customHeight="1">
      <c r="A44" s="1">
        <v>76.0</v>
      </c>
      <c r="B44" s="3" t="s">
        <v>44</v>
      </c>
      <c r="C44" s="3" t="str">
        <f>IFERROR(__xludf.DUMMYFUNCTION("GOOGLETRANSLATE(B44,""id"",""en"")"),"['WiFinya', 'Ngelag', 'Woyyyy']")</f>
        <v>['WiFinya', 'Ngelag', 'Woyyyy']</v>
      </c>
    </row>
    <row r="45" ht="15.75" customHeight="1">
      <c r="A45" s="1">
        <v>77.0</v>
      </c>
      <c r="B45" s="3" t="s">
        <v>45</v>
      </c>
      <c r="C45" s="3" t="str">
        <f>IFERROR(__xludf.DUMMYFUNCTION("GOOGLETRANSLATE(B45,""id"",""en"")"),"['net', 'garbage']")</f>
        <v>['net', 'garbage']</v>
      </c>
    </row>
    <row r="46" ht="15.75" customHeight="1">
      <c r="A46" s="1">
        <v>78.0</v>
      </c>
      <c r="B46" s="3" t="s">
        <v>46</v>
      </c>
      <c r="C46" s="3" t="str">
        <f>IFERROR(__xludf.DUMMYFUNCTION("GOOGLETRANSLATE(B46,""id"",""en"")"),"['signal', 'signal']")</f>
        <v>['signal', 'signal']</v>
      </c>
    </row>
    <row r="47" ht="15.75" customHeight="1">
      <c r="A47" s="1">
        <v>79.0</v>
      </c>
      <c r="B47" s="3" t="s">
        <v>47</v>
      </c>
      <c r="C47" s="3" t="str">
        <f>IFERROR(__xludf.DUMMYFUNCTION("GOOGLETRANSLATE(B47,""id"",""en"")"),"['Please', 'njir', 'signal', 'reverse', 'kek', 'taek', 'skrng', 'signal']")</f>
        <v>['Please', 'njir', 'signal', 'reverse', 'kek', 'taek', 'skrng', 'signal']</v>
      </c>
    </row>
    <row r="48" ht="15.75" customHeight="1">
      <c r="A48" s="1">
        <v>80.0</v>
      </c>
      <c r="B48" s="3" t="s">
        <v>48</v>
      </c>
      <c r="C48" s="3" t="str">
        <f>IFERROR(__xludf.DUMMYFUNCTION("GOOGLETRANSLATE(B48,""id"",""en"")"),"['nyindir', 'cave', 'song', ""]")</f>
        <v>['nyindir', 'cave', 'song', "]</v>
      </c>
    </row>
    <row r="49" ht="15.75" customHeight="1">
      <c r="A49" s="1">
        <v>81.0</v>
      </c>
      <c r="B49" s="3" t="s">
        <v>49</v>
      </c>
      <c r="C49" s="3" t="str">
        <f>IFERROR(__xludf.DUMMYFUNCTION("GOOGLETRANSLATE(B49,""id"",""en"")"),"['Severe', 'prime', 'right', 'rain', 'waaah', 'severe', 'auto', 'replace']")</f>
        <v>['Severe', 'prime', 'right', 'rain', 'waaah', 'severe', 'auto', 'replace']</v>
      </c>
    </row>
    <row r="50" ht="15.75" customHeight="1">
      <c r="A50" s="1">
        <v>82.0</v>
      </c>
      <c r="B50" s="3" t="s">
        <v>50</v>
      </c>
      <c r="C50" s="3" t="str">
        <f>IFERROR(__xludf.DUMMYFUNCTION("GOOGLETRANSLATE(B50,""id"",""en"")"),"['oath', 'COK', 'Gausah', 'buy', 'Raying', 'Discard', 'Money', 'Signal', 'Down']")</f>
        <v>['oath', 'COK', 'Gausah', 'buy', 'Raying', 'Discard', 'Money', 'Signal', 'Down']</v>
      </c>
    </row>
    <row r="51" ht="15.75" customHeight="1">
      <c r="A51" s="1">
        <v>83.0</v>
      </c>
      <c r="B51" s="3" t="s">
        <v>51</v>
      </c>
      <c r="C51" s="3" t="str">
        <f>IFERROR(__xludf.DUMMYFUNCTION("GOOGLETRANSLATE(B51,""id"",""en"")"),"['Come on', 'Telkomsel', 'go bankrupt', 'annoying', 'Guna', 'Doank', 'TELSampah']")</f>
        <v>['Come on', 'Telkomsel', 'go bankrupt', 'annoying', 'Guna', 'Doank', 'TELSampah']</v>
      </c>
    </row>
    <row r="52" ht="15.75" customHeight="1">
      <c r="A52" s="1">
        <v>84.0</v>
      </c>
      <c r="B52" s="3" t="s">
        <v>52</v>
      </c>
      <c r="C52" s="3" t="str">
        <f>IFERROR(__xludf.DUMMYFUNCTION("GOOGLETRANSLATE(B52,""id"",""en"")"),"['Telkomsel', 'twi']")</f>
        <v>['Telkomsel', 'twi']</v>
      </c>
    </row>
    <row r="53" ht="15.75" customHeight="1">
      <c r="A53" s="1">
        <v>85.0</v>
      </c>
      <c r="B53" s="3" t="s">
        <v>53</v>
      </c>
      <c r="C53" s="3" t="str">
        <f>IFERROR(__xludf.DUMMYFUNCTION("GOOGLETRANSLATE(B53,""id"",""en"")"),"['Net', 'Kek', 'template']")</f>
        <v>['Net', 'Kek', 'template']</v>
      </c>
    </row>
    <row r="54" ht="15.75" customHeight="1">
      <c r="A54" s="1">
        <v>86.0</v>
      </c>
      <c r="B54" s="3" t="s">
        <v>54</v>
      </c>
      <c r="C54" s="3" t="str">
        <f>IFERROR(__xludf.DUMMYFUNCTION("GOOGLETRANSLATE(B54,""id"",""en"")"),"['steady', '']")</f>
        <v>['steady', '']</v>
      </c>
    </row>
    <row r="55" ht="15.75" customHeight="1">
      <c r="A55" s="1">
        <v>87.0</v>
      </c>
      <c r="B55" s="3" t="s">
        <v>55</v>
      </c>
      <c r="C55" s="3" t="str">
        <f>IFERROR(__xludf.DUMMYFUNCTION("GOOGLETRANSLATE(B55,""id"",""en"")"),"['LemoOottttr']")</f>
        <v>['LemoOottttr']</v>
      </c>
    </row>
    <row r="56" ht="15.75" customHeight="1">
      <c r="A56" s="1">
        <v>88.0</v>
      </c>
      <c r="B56" s="3" t="s">
        <v>56</v>
      </c>
      <c r="C56" s="3" t="str">
        <f>IFERROR(__xludf.DUMMYFUNCTION("GOOGLETRANSLATE(B56,""id"",""en"")"),"['Sell', 'Gerti']")</f>
        <v>['Sell', 'Gerti']</v>
      </c>
    </row>
    <row r="57" ht="15.75" customHeight="1">
      <c r="A57" s="1">
        <v>89.0</v>
      </c>
      <c r="B57" s="3" t="s">
        <v>57</v>
      </c>
      <c r="C57" s="3" t="str">
        <f>IFERROR(__xludf.DUMMYFUNCTION("GOOGLETRANSLATE(B57,""id"",""en"")"),"['hahahaha', 'Ngelag', ""]")</f>
        <v>['hahahaha', 'Ngelag', "]</v>
      </c>
    </row>
    <row r="58" ht="15.75" customHeight="1">
      <c r="A58" s="1">
        <v>90.0</v>
      </c>
      <c r="B58" s="3" t="s">
        <v>54</v>
      </c>
      <c r="C58" s="3" t="str">
        <f>IFERROR(__xludf.DUMMYFUNCTION("GOOGLETRANSLATE(B58,""id"",""en"")"),"['steady', '']")</f>
        <v>['steady', '']</v>
      </c>
    </row>
    <row r="59" ht="15.75" customHeight="1">
      <c r="A59" s="1">
        <v>91.0</v>
      </c>
      <c r="B59" s="3" t="s">
        <v>58</v>
      </c>
      <c r="C59" s="3" t="str">
        <f>IFERROR(__xludf.DUMMYFUNCTION("GOOGLETRANSLATE(B59,""id"",""en"")"),"['Tekom', 'cell', '']")</f>
        <v>['Tekom', 'cell', '']</v>
      </c>
    </row>
    <row r="60" ht="15.75" customHeight="1">
      <c r="A60" s="1">
        <v>92.0</v>
      </c>
      <c r="B60" s="3" t="s">
        <v>59</v>
      </c>
      <c r="C60" s="3" t="str">
        <f>IFERROR(__xludf.DUMMYFUNCTION("GOOGLETRANSLATE(B60,""id"",""en"")"),"['bar', 'full', 'net', 'empty', 'darling', 'reliable', 'disappointed', 'pol']")</f>
        <v>['bar', 'full', 'net', 'empty', 'darling', 'reliable', 'disappointed', 'pol']</v>
      </c>
    </row>
    <row r="61" ht="15.75" customHeight="1">
      <c r="A61" s="1">
        <v>93.0</v>
      </c>
      <c r="B61" s="3" t="s">
        <v>60</v>
      </c>
      <c r="C61" s="3" t="str">
        <f>IFERROR(__xludf.DUMMYFUNCTION("GOOGLETRANSLATE(B61,""id"",""en"")"),"['FIEW']")</f>
        <v>['FIEW']</v>
      </c>
    </row>
    <row r="62" ht="15.75" customHeight="1">
      <c r="A62" s="1">
        <v>94.0</v>
      </c>
      <c r="B62" s="3" t="s">
        <v>61</v>
      </c>
      <c r="C62" s="3" t="str">
        <f>IFERROR(__xludf.DUMMYFUNCTION("GOOGLETRANSLATE(B62,""id"",""en"")"),"['signal', 'difficult', 'woi']")</f>
        <v>['signal', 'difficult', 'woi']</v>
      </c>
    </row>
    <row r="63" ht="15.75" customHeight="1">
      <c r="A63" s="1">
        <v>95.0</v>
      </c>
      <c r="B63" s="3" t="s">
        <v>62</v>
      </c>
      <c r="C63" s="3" t="str">
        <f>IFERROR(__xludf.DUMMYFUNCTION("GOOGLETRANSLATE(B63,""id"",""en"")"),"['tekomsel', 'no', 'really', 'net', 'eager', 'Mke', 'Telkomsel', '']")</f>
        <v>['tekomsel', 'no', 'really', 'net', 'eager', 'Mke', 'Telkomsel', '']</v>
      </c>
    </row>
    <row r="64" ht="15.75" customHeight="1">
      <c r="A64" s="1">
        <v>96.0</v>
      </c>
      <c r="B64" s="3" t="s">
        <v>63</v>
      </c>
      <c r="C64" s="3" t="str">
        <f>IFERROR(__xludf.DUMMYFUNCTION("GOOGLETRANSLATE(B64,""id"",""en"")"),"['telkosel', 'assets', 'adab', 'modern', '']")</f>
        <v>['telkosel', 'assets', 'adab', 'modern', '']</v>
      </c>
    </row>
    <row r="65" ht="15.75" customHeight="1">
      <c r="A65" s="1">
        <v>97.0</v>
      </c>
      <c r="B65" s="3" t="s">
        <v>64</v>
      </c>
      <c r="C65" s="3" t="str">
        <f>IFERROR(__xludf.DUMMYFUNCTION("GOOGLETRANSLATE(B65,""id"",""en"")"),"['Smgoa', 'fortunate', ""]")</f>
        <v>['Smgoa', 'fortunate', "]</v>
      </c>
    </row>
    <row r="66" ht="15.75" customHeight="1">
      <c r="A66" s="1">
        <v>98.0</v>
      </c>
      <c r="B66" s="3" t="s">
        <v>65</v>
      </c>
      <c r="C66" s="3" t="str">
        <f>IFERROR(__xludf.DUMMYFUNCTION("GOOGLETRANSLATE(B66,""id"",""en"")"),"['hope', 'gift', '']")</f>
        <v>['hope', 'gift', '']</v>
      </c>
    </row>
    <row r="67" ht="15.75" customHeight="1">
      <c r="A67" s="1">
        <v>99.0</v>
      </c>
      <c r="B67" s="3" t="s">
        <v>66</v>
      </c>
      <c r="C67" s="3" t="str">
        <f>IFERROR(__xludf.DUMMYFUNCTION("GOOGLETRANSLATE(B67,""id"",""en"")"),"['hope', 'balance', 'pulse', 'amiinn']")</f>
        <v>['hope', 'balance', 'pulse', 'amiinn']</v>
      </c>
    </row>
    <row r="68" ht="15.75" customHeight="1">
      <c r="A68" s="1">
        <v>100.0</v>
      </c>
      <c r="B68" s="3" t="s">
        <v>67</v>
      </c>
      <c r="C68" s="3" t="str">
        <f>IFERROR(__xludf.DUMMYFUNCTION("GOOGLETRANSLATE(B68,""id"",""en"")"),"['hope', 'lucky']")</f>
        <v>['hope', 'lucky']</v>
      </c>
    </row>
    <row r="69" ht="15.75" customHeight="1">
      <c r="A69" s="1">
        <v>102.0</v>
      </c>
      <c r="B69" s="3" t="s">
        <v>68</v>
      </c>
      <c r="C69" s="3" t="str">
        <f>IFERROR(__xludf.DUMMYFUNCTION("GOOGLETRANSLATE(B69,""id"",""en"")"),"['hope', 'fortunate', ""]")</f>
        <v>['hope', 'fortunate', "]</v>
      </c>
    </row>
    <row r="70" ht="15.75" customHeight="1">
      <c r="A70" s="1">
        <v>129.0</v>
      </c>
      <c r="B70" s="3" t="s">
        <v>69</v>
      </c>
      <c r="C70" s="3" t="str">
        <f>IFERROR(__xludf.DUMMYFUNCTION("GOOGLETRANSLATE(B70,""id"",""en"")"),"['weve', 'fortune', 'mah', 'set', 'real', 'setting', 'mbae', 'view', 'feather', ""]")</f>
        <v>['weve', 'fortune', 'mah', 'set', 'real', 'setting', 'mbae', 'view', 'feather', "]</v>
      </c>
    </row>
    <row r="71" ht="15.75" customHeight="1">
      <c r="A71" s="1">
        <v>130.0</v>
      </c>
      <c r="B71" s="3" t="s">
        <v>70</v>
      </c>
      <c r="C71" s="3" t="str">
        <f>IFERROR(__xludf.DUMMYFUNCTION("GOOGLETRANSLATE(B71,""id"",""en"")"),"['hope', 'get', 'smartphone', 'hope', 'get', 'car', 'motorbike', 'because' smartphone ',' support ',' life ',' communication ',' day', '']")</f>
        <v>['hope', 'get', 'smartphone', 'hope', 'get', 'car', 'motorbike', 'because' smartphone ',' support ',' life ',' communication ',' day', '']</v>
      </c>
    </row>
    <row r="72" ht="15.75" customHeight="1">
      <c r="A72" s="1">
        <v>131.0</v>
      </c>
      <c r="B72" s="3" t="s">
        <v>71</v>
      </c>
      <c r="C72" s="3" t="str">
        <f>IFERROR(__xludf.DUMMYFUNCTION("GOOGLETRANSLATE(B72,""id"",""en"")"),"['Thank', 'Telkomselll', '']")</f>
        <v>['Thank', 'Telkomselll', '']</v>
      </c>
    </row>
    <row r="73" ht="15.75" customHeight="1">
      <c r="A73" s="1">
        <v>132.0</v>
      </c>
      <c r="B73" s="3" t="s">
        <v>72</v>
      </c>
      <c r="C73" s="3" t="str">
        <f>IFERROR(__xludf.DUMMYFUNCTION("GOOGLETRANSLATE(B73,""id"",""en"")"),"['Alhamdulillah', 'DPT', 'Credit', 'Rp', 'Win', 'LBH', 'Success', ""]")</f>
        <v>['Alhamdulillah', 'DPT', 'Credit', 'Rp', 'Win', 'LBH', 'Success', "]</v>
      </c>
    </row>
    <row r="74" ht="15.75" customHeight="1">
      <c r="A74" s="1">
        <v>133.0</v>
      </c>
      <c r="B74" s="3" t="s">
        <v>73</v>
      </c>
      <c r="C74" s="3" t="str">
        <f>IFERROR(__xludf.DUMMYFUNCTION("GOOGLETRANSLATE(B74,""id"",""en"")"),"['Package', 'please', 'Different', 'card', 'loop', 'sympathy', 'exciting', 'separate', 'segment', 'cook', 'price', 'different', ' quality', '']")</f>
        <v>['Package', 'please', 'Different', 'card', 'loop', 'sympathy', 'exciting', 'separate', 'segment', 'cook', 'price', 'different', ' quality', '']</v>
      </c>
    </row>
    <row r="75" ht="15.75" customHeight="1">
      <c r="A75" s="1">
        <v>134.0</v>
      </c>
      <c r="B75" s="3" t="s">
        <v>74</v>
      </c>
      <c r="C75" s="3" t="str">
        <f>IFERROR(__xludf.DUMMYFUNCTION("GOOGLETRANSLATE(B75,""id"",""en"")"),"['', 'Exchange', 'Points', 'Untung', '']")</f>
        <v>['', 'Exchange', 'Points', 'Untung', '']</v>
      </c>
    </row>
    <row r="76" ht="15.75" customHeight="1">
      <c r="A76" s="1">
        <v>163.0</v>
      </c>
      <c r="B76" s="3" t="s">
        <v>75</v>
      </c>
      <c r="C76" s="3" t="str">
        <f>IFERROR(__xludf.DUMMYFUNCTION("GOOGLETRANSLATE(B76,""id"",""en"")"),"['serious', 'ask']")</f>
        <v>['serious', 'ask']</v>
      </c>
    </row>
    <row r="77" ht="15.75" customHeight="1">
      <c r="A77" s="1">
        <v>164.0</v>
      </c>
      <c r="B77" s="3" t="s">
        <v>76</v>
      </c>
      <c r="C77" s="3" t="str">
        <f>IFERROR(__xludf.DUMMYFUNCTION("GOOGLETRANSLATE(B77,""id"",""en"")"),"['Reality', 'Ting', 'Special', 'Family', 'Employees', 'Karyawati', ""]")</f>
        <v>['Reality', 'Ting', 'Special', 'Family', 'Employees', 'Karyawati', "]</v>
      </c>
    </row>
    <row r="78" ht="15.75" customHeight="1">
      <c r="A78" s="1">
        <v>165.0</v>
      </c>
      <c r="B78" s="3" t="s">
        <v>77</v>
      </c>
      <c r="C78" s="3" t="str">
        <f>IFERROR(__xludf.DUMMYFUNCTION("GOOGLETRANSLATE(B78,""id"",""en"")"),"['TelkomnyeeeeeeEet']")</f>
        <v>['TelkomnyeeeeeeEet']</v>
      </c>
    </row>
    <row r="79" ht="15.75" customHeight="1">
      <c r="A79" s="1">
        <v>166.0</v>
      </c>
      <c r="B79" s="3" t="s">
        <v>78</v>
      </c>
      <c r="C79" s="3" t="str">
        <f>IFERROR(__xludf.DUMMYFUNCTION("GOOGLETRANSLATE(B79,""id"",""en"")"),"['Mending', 'move', 'split', 'boss', 'net', 'Telkomsel', 'stable', 'lot', 'net', 'slow', 'unlimited', ""]")</f>
        <v>['Mending', 'move', 'split', 'boss', 'net', 'Telkomsel', 'stable', 'lot', 'net', 'slow', 'unlimited', "]</v>
      </c>
    </row>
    <row r="80" ht="15.75" customHeight="1">
      <c r="A80" s="1">
        <v>167.0</v>
      </c>
      <c r="B80" s="3" t="s">
        <v>79</v>
      </c>
      <c r="C80" s="3" t="str">
        <f>IFERROR(__xludf.DUMMYFUNCTION("GOOGLETRANSLATE(B80,""id"",""en"")"),"['Alhamdulillah', 'Honda', 'Adv', 'Period', 'Undi', 'Layi', 'Hepi', 'TPI', 'Darling', 'Wait', 'Wait', ""]")</f>
        <v>['Alhamdulillah', 'Honda', 'Adv', 'Period', 'Undi', 'Layi', 'Hepi', 'TPI', 'Darling', 'Wait', 'Wait', "]</v>
      </c>
    </row>
    <row r="81" ht="15.75" customHeight="1">
      <c r="A81" s="1">
        <v>168.0</v>
      </c>
      <c r="B81" s="3" t="s">
        <v>80</v>
      </c>
      <c r="C81" s="3" t="str">
        <f>IFERROR(__xludf.DUMMYFUNCTION("GOOGLETRANSLATE(B81,""id"",""en"")"),"['Layi', 'win', 'count', ""]")</f>
        <v>['Layi', 'win', 'count', "]</v>
      </c>
    </row>
    <row r="82" ht="15.75" customHeight="1">
      <c r="A82" s="1">
        <v>170.0</v>
      </c>
      <c r="B82" s="3" t="s">
        <v>81</v>
      </c>
      <c r="C82" s="3" t="str">
        <f>IFERROR(__xludf.DUMMYFUNCTION("GOOGLETRANSLATE(B82,""id"",""en"")"),"['Cut', 'pulse', 'system', 'subscribe', 'active', 'program', 'cut', 'pulse', 'automatic', '']")</f>
        <v>['Cut', 'pulse', 'system', 'subscribe', 'active', 'program', 'cut', 'pulse', 'automatic', '']</v>
      </c>
    </row>
    <row r="83" ht="15.75" customHeight="1">
      <c r="A83" s="1">
        <v>173.0</v>
      </c>
      <c r="B83" s="3" t="s">
        <v>82</v>
      </c>
      <c r="C83" s="3" t="str">
        <f>IFERROR(__xludf.DUMMYFUNCTION("GOOGLETRANSLATE(B83,""id"",""en"")"),"['mission', 'mba', 'ask', 'phone', 'suru', 'contents',' pulse ',' rb ',' gift ',' million ',' Telkomsel ',' kupang ',' NTT ']")</f>
        <v>['mission', 'mba', 'ask', 'phone', 'suru', 'contents',' pulse ',' rb ',' gift ',' million ',' Telkomsel ',' kupang ',' NTT ']</v>
      </c>
    </row>
    <row r="84" ht="15.75" customHeight="1">
      <c r="A84" s="1">
        <v>174.0</v>
      </c>
      <c r="B84" s="3" t="s">
        <v>83</v>
      </c>
      <c r="C84" s="3" t="str">
        <f>IFERROR(__xludf.DUMMYFUNCTION("GOOGLETRANSLATE(B84,""id"",""en"")"),"['', 'Subscribe', 'Telkomsel', 'LBH', 'TH', 'BLM', 'DPT', 'Gift', 'What', 'Program', 'Gift', 'Telkomsel', 'Yonweslah ',' Beeuntung ',' mgkn ', ""]")</f>
        <v>['', 'Subscribe', 'Telkomsel', 'LBH', 'TH', 'BLM', 'DPT', 'Gift', 'What', 'Program', 'Gift', 'Telkomsel', 'Yonweslah ',' Beeuntung ',' mgkn ', "]</v>
      </c>
    </row>
    <row r="85" ht="15.75" customHeight="1">
      <c r="A85" s="1">
        <v>175.0</v>
      </c>
      <c r="B85" s="3" t="s">
        <v>84</v>
      </c>
      <c r="C85" s="3" t="str">
        <f>IFERROR(__xludf.DUMMYFUNCTION("GOOGLETRANSLATE(B85,""id"",""en"")"),"['healthy']")</f>
        <v>['healthy']</v>
      </c>
    </row>
    <row r="86" ht="15.75" customHeight="1">
      <c r="A86" s="1">
        <v>176.0</v>
      </c>
      <c r="B86" s="3" t="s">
        <v>85</v>
      </c>
      <c r="C86" s="3" t="str">
        <f>IFERROR(__xludf.DUMMYFUNCTION("GOOGLETRANSLATE(B86,""id"",""en"")"),"['What', 'Card', 'Telkomsel', 'Heart', ""]")</f>
        <v>['What', 'Card', 'Telkomsel', 'Heart', "]</v>
      </c>
    </row>
    <row r="87" ht="15.75" customHeight="1">
      <c r="A87" s="1">
        <v>177.0</v>
      </c>
      <c r="B87" s="3" t="s">
        <v>86</v>
      </c>
      <c r="C87" s="3" t="str">
        <f>IFERROR(__xludf.DUMMYFUNCTION("GOOGLETRANSLATE(B87,""id"",""en"")"),"['Register', 'Win', 'Undi', 'Hepi', 'Period', ""]")</f>
        <v>['Register', 'Win', 'Undi', 'Hepi', 'Period', "]</v>
      </c>
    </row>
    <row r="88" ht="15.75" customHeight="1">
      <c r="A88" s="1">
        <v>178.0</v>
      </c>
      <c r="B88" s="3" t="s">
        <v>87</v>
      </c>
      <c r="C88" s="3" t="str">
        <f>IFERROR(__xludf.DUMMYFUNCTION("GOOGLETRANSLATE(B88,""id"",""en"")"),"['Real', 'kah', 'gimic', 'kah', 'ting', 'kah', '']")</f>
        <v>['Real', 'kah', 'gimic', 'kah', 'ting', 'kah', '']</v>
      </c>
    </row>
    <row r="89" ht="15.75" customHeight="1">
      <c r="A89" s="1">
        <v>179.0</v>
      </c>
      <c r="B89" s="3" t="s">
        <v>88</v>
      </c>
      <c r="C89" s="3" t="str">
        <f>IFERROR(__xludf.DUMMYFUNCTION("GOOGLETRANSLATE(B89,""id"",""en"")"),"['ngundi', 'win', 'koplak', ""]")</f>
        <v>['ngundi', 'win', 'koplak', "]</v>
      </c>
    </row>
    <row r="90" ht="15.75" customHeight="1">
      <c r="A90" s="1">
        <v>180.0</v>
      </c>
      <c r="B90" s="3" t="s">
        <v>89</v>
      </c>
      <c r="C90" s="3" t="str">
        <f>IFERROR(__xludf.DUMMYFUNCTION("GOOGLETRANSLATE(B90,""id"",""en"")"),"['Liat', 'name', 'Win']")</f>
        <v>['Liat', 'name', 'Win']</v>
      </c>
    </row>
    <row r="91" ht="15.75" customHeight="1">
      <c r="A91" s="1">
        <v>181.0</v>
      </c>
      <c r="B91" s="3" t="s">
        <v>90</v>
      </c>
      <c r="C91" s="3" t="str">
        <f>IFERROR(__xludf.DUMMYFUNCTION("GOOGLETRANSLATE(B91,""id"",""en"")"),"['Moga', 'car']")</f>
        <v>['Moga', 'car']</v>
      </c>
    </row>
    <row r="92" ht="15.75" customHeight="1">
      <c r="A92" s="1">
        <v>182.0</v>
      </c>
      <c r="B92" s="3" t="s">
        <v>91</v>
      </c>
      <c r="C92" s="3" t="str">
        <f>IFERROR(__xludf.DUMMYFUNCTION("GOOGLETRANSLATE(B92,""id"",""en"")"),"['Gift', 'Thank "",' Win ',' Layday ',' News',""]")</f>
        <v>['Gift', 'Thank ",' Win ',' Layday ',' News',"]</v>
      </c>
    </row>
    <row r="93" ht="15.75" customHeight="1">
      <c r="A93" s="1">
        <v>183.0</v>
      </c>
      <c r="B93" s="3" t="s">
        <v>92</v>
      </c>
      <c r="C93" s="3" t="str">
        <f>IFERROR(__xludf.DUMMYFUNCTION("GOOGLETRANSLATE(B93,""id"",""en"")"),"['Signal', 'Severe', 'Delicious', 'Delicious', 'Play', 'Geme', 'Lansung', 'Lost', 'Signal']")</f>
        <v>['Signal', 'Severe', 'Delicious', 'Delicious', 'Play', 'Geme', 'Lansung', 'Lost', 'Signal']</v>
      </c>
    </row>
    <row r="94" ht="15.75" customHeight="1">
      <c r="A94" s="1">
        <v>184.0</v>
      </c>
      <c r="B94" s="3" t="s">
        <v>93</v>
      </c>
      <c r="C94" s="3" t="str">
        <f>IFERROR(__xludf.DUMMYFUNCTION("GOOGLETRANSLATE(B94,""id"",""en"")"),"['animal', 'Telkomsel', '']")</f>
        <v>['animal', 'Telkomsel', '']</v>
      </c>
    </row>
    <row r="95" ht="15.75" customHeight="1">
      <c r="A95" s="1">
        <v>185.0</v>
      </c>
      <c r="B95" s="3" t="s">
        <v>94</v>
      </c>
      <c r="C95" s="3" t="str">
        <f>IFERROR(__xludf.DUMMYFUNCTION("GOOGLETRANSLATE(B95,""id"",""en"")"),"['Ting', 'Real', 'Try', 'Really', 'Layday', 'Dare', 'Show', '']")</f>
        <v>['Ting', 'Real', 'Try', 'Really', 'Layday', 'Dare', 'Show', '']</v>
      </c>
    </row>
    <row r="96" ht="15.75" customHeight="1">
      <c r="A96" s="1">
        <v>186.0</v>
      </c>
      <c r="B96" s="3" t="s">
        <v>95</v>
      </c>
      <c r="C96" s="3" t="str">
        <f>IFERROR(__xludf.DUMMYFUNCTION("GOOGLETRANSLATE(B96,""id"",""en"")"),"['wifi', 'Indihome', 'home', 'ngeta', 'leg', 'oiii', 'pay', 'month']")</f>
        <v>['wifi', 'Indihome', 'home', 'ngeta', 'leg', 'oiii', 'pay', 'month']</v>
      </c>
    </row>
    <row r="97" ht="15.75" customHeight="1">
      <c r="A97" s="1">
        <v>187.0</v>
      </c>
      <c r="B97" s="3" t="s">
        <v>96</v>
      </c>
      <c r="C97" s="3" t="str">
        <f>IFERROR(__xludf.DUMMYFUNCTION("GOOGLETRANSLATE(B97,""id"",""en"")"),"['UDH', 'Report', 'command', 'region', 'oprator', 'responsive', 'eat', 'gajih', 'blind', 'doang']")</f>
        <v>['UDH', 'Report', 'command', 'region', 'oprator', 'responsive', 'eat', 'gajih', 'blind', 'doang']</v>
      </c>
    </row>
    <row r="98" ht="15.75" customHeight="1">
      <c r="A98" s="1">
        <v>188.0</v>
      </c>
      <c r="B98" s="3" t="s">
        <v>97</v>
      </c>
      <c r="C98" s="3" t="str">
        <f>IFERROR(__xludf.DUMMYFUNCTION("GOOGLETRANSLATE(B98,""id"",""en"")"),"['I', 'open', 'respeck', 'work', 'spacious',' technician ',' Telkomsel ',' coeg ',' mesk ',' quota ',' telkomnyet ',' me ',' Buy ',' Asuuu ']")</f>
        <v>['I', 'open', 'respeck', 'work', 'spacious',' technician ',' Telkomsel ',' coeg ',' mesk ',' quota ',' telkomnyet ',' me ',' Buy ',' Asuuu ']</v>
      </c>
    </row>
    <row r="99" ht="15.75" customHeight="1">
      <c r="A99" s="1">
        <v>209.0</v>
      </c>
      <c r="B99" s="3" t="s">
        <v>98</v>
      </c>
      <c r="C99" s="3" t="str">
        <f>IFERROR(__xludf.DUMMYFUNCTION("GOOGLETRANSLATE(B99,""id"",""en"")"),"['Good', 'signal', 'BUMN', 'Terugih', 'People', '']")</f>
        <v>['Good', 'signal', 'BUMN', 'Terugih', 'People', '']</v>
      </c>
    </row>
    <row r="100" ht="15.75" customHeight="1">
      <c r="A100" s="1">
        <v>210.0</v>
      </c>
      <c r="B100" s="3" t="s">
        <v>99</v>
      </c>
      <c r="C100" s="3" t="str">
        <f>IFERROR(__xludf.DUMMYFUNCTION("GOOGLETRANSLATE(B100,""id"",""en"")"),"['Please', 'wise', 'Telkomsel', 'inpokan', 'village', 'ciangireun', 'village', 'girijagabaya', 'camat', 'muncang', 'district', 'lebak', ' Banten ',' already ',' Net ',' Telkomsel ',' Please ',' Good ',' Need ']")</f>
        <v>['Please', 'wise', 'Telkomsel', 'inpokan', 'village', 'ciangireun', 'village', 'girijagabaya', 'camat', 'muncang', 'district', 'lebak', ' Banten ',' already ',' Net ',' Telkomsel ',' Please ',' Good ',' Need ']</v>
      </c>
    </row>
    <row r="101" ht="15.75" customHeight="1">
      <c r="A101" s="1">
        <v>211.0</v>
      </c>
      <c r="B101" s="3" t="s">
        <v>100</v>
      </c>
      <c r="C101" s="3" t="str">
        <f>IFERROR(__xludf.DUMMYFUNCTION("GOOGLETRANSLATE(B101,""id"",""en"")"),"['Kring', 'Telefon', 'Ring', 'Telkomsel', 'Nelfon', 'Win', 'Telkomsel', 'Points', 'Untuk', 'Dech', 'Risna', ""]")</f>
        <v>['Kring', 'Telefon', 'Ring', 'Telkomsel', 'Nelfon', 'Win', 'Telkomsel', 'Points', 'Untuk', 'Dech', 'Risna', "]</v>
      </c>
    </row>
    <row r="102" ht="15.75" customHeight="1">
      <c r="A102" s="1">
        <v>212.0</v>
      </c>
      <c r="B102" s="3" t="s">
        <v>101</v>
      </c>
      <c r="C102" s="3" t="str">
        <f>IFERROR(__xludf.DUMMYFUNCTION("GOOGLETRANSLATE(B102,""id"",""en"")"),"['intention', 'kagak', 'provider', '']")</f>
        <v>['intention', 'kagak', 'provider', '']</v>
      </c>
    </row>
    <row r="103" ht="15.75" customHeight="1">
      <c r="A103" s="1">
        <v>213.0</v>
      </c>
      <c r="B103" s="3" t="s">
        <v>102</v>
      </c>
      <c r="C103" s="3" t="str">
        <f>IFERROR(__xludf.DUMMYFUNCTION("GOOGLETRANSLATE(B103,""id"",""en"")"),"['card', 'cave', 'waste', 'abis', 'ngellag', 'really']")</f>
        <v>['card', 'cave', 'waste', 'abis', 'ngellag', 'really']</v>
      </c>
    </row>
    <row r="104" ht="15.75" customHeight="1">
      <c r="A104" s="1">
        <v>214.0</v>
      </c>
      <c r="B104" s="3" t="s">
        <v>103</v>
      </c>
      <c r="C104" s="3" t="str">
        <f>IFERROR(__xludf.DUMMYFUNCTION("GOOGLETRANSLATE(B104,""id"",""en"")"),"['Mangkin', 'Buriq', 'Advertising', 'Good', 'lie']")</f>
        <v>['Mangkin', 'Buriq', 'Advertising', 'Good', 'lie']</v>
      </c>
    </row>
    <row r="105" ht="15.75" customHeight="1">
      <c r="A105" s="1">
        <v>215.0</v>
      </c>
      <c r="B105" s="3" t="s">
        <v>104</v>
      </c>
      <c r="C105" s="3" t="str">
        <f>IFERROR(__xludf.DUMMYFUNCTION("GOOGLETRANSLATE(B105,""id"",""en"")"),"['Instagram', 'Sis', '']")</f>
        <v>['Instagram', 'Sis', '']</v>
      </c>
    </row>
    <row r="106" ht="15.75" customHeight="1">
      <c r="A106" s="1">
        <v>216.0</v>
      </c>
      <c r="B106" s="3" t="s">
        <v>105</v>
      </c>
      <c r="C106" s="3" t="str">
        <f>IFERROR(__xludf.DUMMYFUNCTION("GOOGLETRANSLATE(B106,""id"",""en"")"),"['Try', 'Pantun', 'Telkomsel']")</f>
        <v>['Try', 'Pantun', 'Telkomsel']</v>
      </c>
    </row>
    <row r="107" ht="15.75" customHeight="1">
      <c r="A107" s="1">
        <v>217.0</v>
      </c>
      <c r="B107" s="3" t="s">
        <v>106</v>
      </c>
      <c r="C107" s="3" t="str">
        <f>IFERROR(__xludf.DUMMYFUNCTION("GOOGLETRANSLATE(B107,""id"",""en"")"),"['Signal', 'destroyed', 'Lebur', 'Telkomsel', 'Life', 'City', 'Asa', 'Life', 'Village', 'Kua', 'Cave', ""]")</f>
        <v>['Signal', 'destroyed', 'Lebur', 'Telkomsel', 'Life', 'City', 'Asa', 'Life', 'Village', 'Kua', 'Cave', "]</v>
      </c>
    </row>
    <row r="108" ht="15.75" customHeight="1">
      <c r="A108" s="1">
        <v>224.0</v>
      </c>
      <c r="B108" s="3" t="s">
        <v>107</v>
      </c>
      <c r="C108" s="3" t="str">
        <f>IFERROR(__xludf.DUMMYFUNCTION("GOOGLETRANSLATE(B108,""id"",""en"")"),"['Telkomsel', 'Emng', 'Cool', 'Severe', '']")</f>
        <v>['Telkomsel', 'Emng', 'Cool', 'Severe', '']</v>
      </c>
    </row>
    <row r="109" ht="15.75" customHeight="1">
      <c r="A109" s="1">
        <v>225.0</v>
      </c>
      <c r="B109" s="3" t="s">
        <v>108</v>
      </c>
      <c r="C109" s="3" t="str">
        <f>IFERROR(__xludf.DUMMYFUNCTION("GOOGLETRANSLATE(B109,""id"",""en"")"),"['win', '']")</f>
        <v>['win', '']</v>
      </c>
    </row>
    <row r="110" ht="15.75" customHeight="1">
      <c r="A110" s="1">
        <v>226.0</v>
      </c>
      <c r="B110" s="3" t="s">
        <v>109</v>
      </c>
      <c r="C110" s="3" t="str">
        <f>IFERROR(__xludf.DUMMYFUNCTION("GOOGLETRANSLATE(B110,""id"",""en"")"),"['', 'Points', 'listen']")</f>
        <v>['', 'Points', 'listen']</v>
      </c>
    </row>
    <row r="111" ht="15.75" customHeight="1">
      <c r="A111" s="1">
        <v>227.0</v>
      </c>
      <c r="B111" s="3" t="s">
        <v>110</v>
      </c>
      <c r="C111" s="3" t="str">
        <f>IFERROR(__xludf.DUMMYFUNCTION("GOOGLETRANSLATE(B111,""id"",""en"")"),"['signal', '']")</f>
        <v>['signal', '']</v>
      </c>
    </row>
    <row r="112" ht="15.75" customHeight="1">
      <c r="A112" s="1">
        <v>228.0</v>
      </c>
      <c r="B112" s="3" t="s">
        <v>111</v>
      </c>
      <c r="C112" s="3" t="str">
        <f>IFERROR(__xludf.DUMMYFUNCTION("GOOGLETRANSLATE(B112,""id"",""en"")"),"['How', 'net', 'wifi', 'Nge', 'lag', 'no', 'noon', 'no', 'malem', 'nge', 'lag', 'pay', ' Udh ',' Nge ',' lag ']")</f>
        <v>['How', 'net', 'wifi', 'Nge', 'lag', 'no', 'noon', 'no', 'malem', 'nge', 'lag', 'pay', ' Udh ',' Nge ',' lag ']</v>
      </c>
    </row>
    <row r="113" ht="15.75" customHeight="1">
      <c r="A113" s="1">
        <v>229.0</v>
      </c>
      <c r="B113" s="3" t="s">
        <v>112</v>
      </c>
      <c r="C113" s="3" t="str">
        <f>IFERROR(__xludf.DUMMYFUNCTION("GOOGLETRANSLATE(B113,""id"",""en"")"),"['signal', 'Kek', 'Bang', 'Telkom', ""]")</f>
        <v>['signal', 'Kek', 'Bang', 'Telkom', "]</v>
      </c>
    </row>
    <row r="114" ht="15.75" customHeight="1">
      <c r="A114" s="1">
        <v>230.0</v>
      </c>
      <c r="B114" s="3" t="s">
        <v>113</v>
      </c>
      <c r="C114" s="3" t="str">
        <f>IFERROR(__xludf.DUMMYFUNCTION("GOOGLETRANSLATE(B114,""id"",""en"")"),"['Sarbini', 'present', 'NMR', 'Telkomsel', '']")</f>
        <v>['Sarbini', 'present', 'NMR', 'Telkomsel', '']</v>
      </c>
    </row>
    <row r="115" ht="15.75" customHeight="1">
      <c r="A115" s="1">
        <v>231.0</v>
      </c>
      <c r="B115" s="3" t="s">
        <v>114</v>
      </c>
      <c r="C115" s="3" t="str">
        <f>IFERROR(__xludf.DUMMYFUNCTION("GOOGLETRANSLATE(B115,""id"",""en"")"),"['Telkomtol', '']")</f>
        <v>['Telkomtol', '']</v>
      </c>
    </row>
    <row r="116" ht="15.75" customHeight="1">
      <c r="A116" s="1">
        <v>232.0</v>
      </c>
      <c r="B116" s="3" t="s">
        <v>115</v>
      </c>
      <c r="C116" s="3" t="str">
        <f>IFERROR(__xludf.DUMMYFUNCTION("GOOGLETRANSLATE(B116,""id"",""en"")"),"['JLS', 'Lucky', 'Draw']")</f>
        <v>['JLS', 'Lucky', 'Draw']</v>
      </c>
    </row>
    <row r="117" ht="15.75" customHeight="1">
      <c r="A117" s="1">
        <v>233.0</v>
      </c>
      <c r="B117" s="3" t="s">
        <v>116</v>
      </c>
      <c r="C117" s="3" t="str">
        <f>IFERROR(__xludf.DUMMYFUNCTION("GOOGLETRANSLATE(B117,""id"",""en"")"),"['Yok', 'Dislike', 'Rame', '']")</f>
        <v>['Yok', 'Dislike', 'Rame', '']</v>
      </c>
    </row>
    <row r="118" ht="15.75" customHeight="1">
      <c r="A118" s="1">
        <v>234.0</v>
      </c>
      <c r="B118" s="3" t="s">
        <v>117</v>
      </c>
      <c r="C118" s="3" t="str">
        <f>IFERROR(__xludf.DUMMYFUNCTION("GOOGLETRANSLATE(B118,""id"",""en"")"),"['', 'Push', 'Rank', 'break up', 'net']")</f>
        <v>['', 'Push', 'Rank', 'break up', 'net']</v>
      </c>
    </row>
    <row r="119" ht="15.75" customHeight="1">
      <c r="A119" s="1">
        <v>237.0</v>
      </c>
      <c r="B119" s="3" t="s">
        <v>118</v>
      </c>
      <c r="C119" s="3" t="str">
        <f>IFERROR(__xludf.DUMMYFUNCTION("GOOGLETRANSLATE(B119,""id"",""en"")"),"['Hadia', 'Kalu', 'big one', 'BURIK']")</f>
        <v>['Hadia', 'Kalu', 'big one', 'BURIK']</v>
      </c>
    </row>
    <row r="120" ht="15.75" customHeight="1">
      <c r="A120" s="1">
        <v>238.0</v>
      </c>
      <c r="B120" s="3" t="s">
        <v>119</v>
      </c>
      <c r="C120" s="3" t="str">
        <f>IFERROR(__xludf.DUMMYFUNCTION("GOOGLETRANSLATE(B120,""id"",""en"")"),"['I', 'Stay', 'City', 'Njing', '']")</f>
        <v>['I', 'Stay', 'City', 'Njing', '']</v>
      </c>
    </row>
    <row r="121" ht="15.75" customHeight="1">
      <c r="A121" s="1">
        <v>239.0</v>
      </c>
      <c r="B121" s="3" t="s">
        <v>120</v>
      </c>
      <c r="C121" s="3" t="str">
        <f>IFERROR(__xludf.DUMMYFUNCTION("GOOGLETRANSLATE(B121,""id"",""en"")"),"['signal', 'lag', 'cok']")</f>
        <v>['signal', 'lag', 'cok']</v>
      </c>
    </row>
    <row r="122" ht="15.75" customHeight="1">
      <c r="A122" s="1">
        <v>240.0</v>
      </c>
      <c r="B122" s="3" t="s">
        <v>121</v>
      </c>
      <c r="C122" s="3" t="str">
        <f>IFERROR(__xludf.DUMMYFUNCTION("GOOGLETRANSLATE(B122,""id"",""en"")"),"['more', '']")</f>
        <v>['more', '']</v>
      </c>
    </row>
    <row r="123" ht="15.75" customHeight="1">
      <c r="A123" s="1">
        <v>241.0</v>
      </c>
      <c r="B123" s="3" t="s">
        <v>122</v>
      </c>
      <c r="C123" s="3" t="str">
        <f>IFERROR(__xludf.DUMMYFUNCTION("GOOGLETRANSLATE(B123,""id"",""en"")"),"['dead', 'mulu', 'play', 'game', 'net', 'slow', 'jdi', 'operator', 'emotion', 'dog', 'slow', 'pass',' limit']")</f>
        <v>['dead', 'mulu', 'play', 'game', 'net', 'slow', 'jdi', 'operator', 'emotion', 'dog', 'slow', 'pass',' limit']</v>
      </c>
    </row>
    <row r="124" ht="15.75" customHeight="1">
      <c r="A124" s="1">
        <v>242.0</v>
      </c>
      <c r="B124" s="3" t="s">
        <v>123</v>
      </c>
      <c r="C124" s="3" t="str">
        <f>IFERROR(__xludf.DUMMYFUNCTION("GOOGLETRANSLATE(B124,""id"",""en"")"),"['Niak', 'work', 'fired', ""]")</f>
        <v>['Niak', 'work', 'fired', "]</v>
      </c>
    </row>
    <row r="125" ht="15.75" customHeight="1">
      <c r="A125" s="1">
        <v>245.0</v>
      </c>
      <c r="B125" s="3" t="s">
        <v>124</v>
      </c>
      <c r="C125" s="3" t="str">
        <f>IFERROR(__xludf.DUMMYFUNCTION("GOOGLETRANSLATE(B125,""id"",""en"")"),"['Net', 'Kek', 'taiiii']")</f>
        <v>['Net', 'Kek', 'taiiii']</v>
      </c>
    </row>
    <row r="126" ht="15.75" customHeight="1">
      <c r="A126" s="1">
        <v>246.0</v>
      </c>
      <c r="B126" s="3" t="s">
        <v>125</v>
      </c>
      <c r="C126" s="3" t="str">
        <f>IFERROR(__xludf.DUMMYFUNCTION("GOOGLETRANSLATE(B126,""id"",""en"")"),"['Hore', 'Bend']")</f>
        <v>['Hore', 'Bend']</v>
      </c>
    </row>
    <row r="127" ht="15.75" customHeight="1">
      <c r="A127" s="1">
        <v>247.0</v>
      </c>
      <c r="B127" s="3" t="s">
        <v>126</v>
      </c>
      <c r="C127" s="3" t="str">
        <f>IFERROR(__xludf.DUMMYFUNCTION("GOOGLETRANSLATE(B127,""id"",""en"")"),"['Net', 'improve']")</f>
        <v>['Net', 'improve']</v>
      </c>
    </row>
    <row r="128" ht="15.75" customHeight="1">
      <c r="A128" s="1">
        <v>248.0</v>
      </c>
      <c r="B128" s="3" t="s">
        <v>127</v>
      </c>
      <c r="C128" s="3" t="str">
        <f>IFERROR(__xludf.DUMMYFUNCTION("GOOGLETRANSLATE(B128,""id"",""en"")"),"['Benerin', 'signal', 'AJG', 'Bener']")</f>
        <v>['Benerin', 'signal', 'AJG', 'Bener']</v>
      </c>
    </row>
    <row r="129" ht="15.75" customHeight="1">
      <c r="A129" s="1">
        <v>249.0</v>
      </c>
      <c r="B129" s="3" t="s">
        <v>128</v>
      </c>
      <c r="C129" s="3" t="str">
        <f>IFERROR(__xludf.DUMMYFUNCTION("GOOGLETRANSLATE(B129,""id"",""en"")"),"['Listen', 'Subscribe', 'Wey']")</f>
        <v>['Listen', 'Subscribe', 'Wey']</v>
      </c>
    </row>
    <row r="130" ht="15.75" customHeight="1">
      <c r="A130" s="1">
        <v>250.0</v>
      </c>
      <c r="B130" s="3" t="s">
        <v>129</v>
      </c>
      <c r="C130" s="3" t="str">
        <f>IFERROR(__xludf.DUMMYFUNCTION("GOOGLETRANSLATE(B130,""id"",""en"")"),"['net', 'dilapidated', '']")</f>
        <v>['net', 'dilapidated', '']</v>
      </c>
    </row>
    <row r="131" ht="15.75" customHeight="1">
      <c r="A131" s="1">
        <v>251.0</v>
      </c>
      <c r="B131" s="3" t="s">
        <v>130</v>
      </c>
      <c r="C131" s="3" t="str">
        <f>IFERROR(__xludf.DUMMYFUNCTION("GOOGLETRANSLATE(B131,""id"",""en"")"),"['th', 'Telkomsel', 'oath', 'times',' emotion ',' Bangat ',' net ',' buy ',' Kuata ',' Gede ',' Gede ',' TPI ',' JDI ',' Operator ']")</f>
        <v>['th', 'Telkomsel', 'oath', 'times',' emotion ',' Bangat ',' net ',' buy ',' Kuata ',' Gede ',' Gede ',' TPI ',' JDI ',' Operator ']</v>
      </c>
    </row>
    <row r="132" ht="15.75" customHeight="1">
      <c r="A132" s="1">
        <v>252.0</v>
      </c>
      <c r="B132" s="3" t="s">
        <v>131</v>
      </c>
      <c r="C132" s="3" t="str">
        <f>IFERROR(__xludf.DUMMYFUNCTION("GOOGLETRANSLATE(B132,""id"",""en"")"),"['dead', 'Luh', 'calm', 'life', 'cave']")</f>
        <v>['dead', 'Luh', 'calm', 'life', 'cave']</v>
      </c>
    </row>
    <row r="133" ht="15.75" customHeight="1">
      <c r="A133" s="1">
        <v>253.0</v>
      </c>
      <c r="B133" s="3" t="s">
        <v>132</v>
      </c>
      <c r="C133" s="3" t="str">
        <f>IFERROR(__xludf.DUMMYFUNCTION("GOOGLETRANSLATE(B133,""id"",""en"")"),"['Macem', 'Telkomsell', 'big one', 'gin']")</f>
        <v>['Macem', 'Telkomsell', 'big one', 'gin']</v>
      </c>
    </row>
    <row r="134" ht="15.75" customHeight="1">
      <c r="A134" s="1">
        <v>254.0</v>
      </c>
      <c r="B134" s="3" t="s">
        <v>133</v>
      </c>
      <c r="C134" s="3" t="str">
        <f>IFERROR(__xludf.DUMMYFUNCTION("GOOGLETRANSLATE(B134,""id"",""en"")"),"['Cave', 'Points', 'Win']")</f>
        <v>['Cave', 'Points', 'Win']</v>
      </c>
    </row>
    <row r="135" ht="15.75" customHeight="1">
      <c r="A135" s="1">
        <v>255.0</v>
      </c>
      <c r="B135" s="3" t="s">
        <v>134</v>
      </c>
      <c r="C135" s="3" t="str">
        <f>IFERROR(__xludf.DUMMYFUNCTION("GOOGLETRANSLATE(B135,""id"",""en"")"),"['net', 'defective']")</f>
        <v>['net', 'defective']</v>
      </c>
    </row>
    <row r="136" ht="15.75" customHeight="1">
      <c r="A136" s="1">
        <v>256.0</v>
      </c>
      <c r="B136" s="3" t="s">
        <v>135</v>
      </c>
      <c r="C136" s="3" t="str">
        <f>IFERROR(__xludf.DUMMYFUNCTION("GOOGLETRANSLATE(B136,""id"",""en"")"),"['Telkomsel', 'toloollllllllll']")</f>
        <v>['Telkomsel', 'toloollllllllll']</v>
      </c>
    </row>
    <row r="137" ht="15.75" customHeight="1">
      <c r="A137" s="1">
        <v>257.0</v>
      </c>
      <c r="B137" s="3" t="s">
        <v>136</v>
      </c>
      <c r="C137" s="3" t="str">
        <f>IFERROR(__xludf.DUMMYFUNCTION("GOOGLETRANSLATE(B137,""id"",""en"")"),"['Gue', 'kecera', 'net']")</f>
        <v>['Gue', 'kecera', 'net']</v>
      </c>
    </row>
    <row r="138" ht="15.75" customHeight="1">
      <c r="A138" s="1">
        <v>258.0</v>
      </c>
      <c r="B138" s="3" t="s">
        <v>137</v>
      </c>
      <c r="C138" s="3" t="str">
        <f>IFERROR(__xludf.DUMMYFUNCTION("GOOGLETRANSLATE(B138,""id"",""en"")"),"['Very']")</f>
        <v>['Very']</v>
      </c>
    </row>
    <row r="139" ht="15.75" customHeight="1">
      <c r="A139" s="1">
        <v>259.0</v>
      </c>
      <c r="B139" s="3" t="s">
        <v>138</v>
      </c>
      <c r="C139" s="3" t="str">
        <f>IFERROR(__xludf.DUMMYFUNCTION("GOOGLETRANSLATE(B139,""id"",""en"")"),"['Ngellag']")</f>
        <v>['Ngellag']</v>
      </c>
    </row>
    <row r="140" ht="15.75" customHeight="1">
      <c r="A140" s="1">
        <v>260.0</v>
      </c>
      <c r="B140" s="3" t="s">
        <v>139</v>
      </c>
      <c r="C140" s="3" t="str">
        <f>IFERROR(__xludf.DUMMYFUNCTION("GOOGLETRANSLATE(B140,""id"",""en"")"),"['Telkom', 'employees', 'tdr']")</f>
        <v>['Telkom', 'employees', 'tdr']</v>
      </c>
    </row>
    <row r="141" ht="15.75" customHeight="1">
      <c r="A141" s="1">
        <v>261.0</v>
      </c>
      <c r="B141" s="3" t="s">
        <v>140</v>
      </c>
      <c r="C141" s="3" t="str">
        <f>IFERROR(__xludf.DUMMYFUNCTION("GOOGLETRANSLATE(B141,""id"",""en"")"),"['', '']")</f>
        <v>['', '']</v>
      </c>
    </row>
    <row r="142" ht="15.75" customHeight="1">
      <c r="A142" s="1">
        <v>262.0</v>
      </c>
      <c r="B142" s="3" t="s">
        <v>141</v>
      </c>
      <c r="C142" s="3" t="str">
        <f>IFERROR(__xludf.DUMMYFUNCTION("GOOGLETRANSLATE(B142,""id"",""en"")"),"['Telkomyet']")</f>
        <v>['Telkomyet']</v>
      </c>
    </row>
    <row r="143" ht="15.75" customHeight="1">
      <c r="A143" s="1">
        <v>263.0</v>
      </c>
      <c r="B143" s="3" t="s">
        <v>142</v>
      </c>
      <c r="C143" s="3" t="str">
        <f>IFERROR(__xludf.DUMMYFUNCTION("GOOGLETRANSLATE(B143,""id"",""en"")"),"['Ngellag', 'Mulu', 'Males', 'cave']")</f>
        <v>['Ngellag', 'Mulu', 'Males', 'cave']</v>
      </c>
    </row>
    <row r="144" ht="15.75" customHeight="1">
      <c r="A144" s="1">
        <v>272.0</v>
      </c>
      <c r="B144" s="3" t="s">
        <v>140</v>
      </c>
      <c r="C144" s="3" t="str">
        <f>IFERROR(__xludf.DUMMYFUNCTION("GOOGLETRANSLATE(B144,""id"",""en"")"),"['', '']")</f>
        <v>['', '']</v>
      </c>
    </row>
    <row r="145" ht="15.75" customHeight="1">
      <c r="A145" s="1">
        <v>273.0</v>
      </c>
      <c r="B145" s="3" t="s">
        <v>143</v>
      </c>
      <c r="C145" s="3" t="str">
        <f>IFERROR(__xludf.DUMMYFUNCTION("GOOGLETRANSLATE(B145,""id"",""en"")"),"['Different', 'Subscribe', 'Fast', 'Mbps', 'Get', 'Kbps', 'Good', ""]")</f>
        <v>['Different', 'Subscribe', 'Fast', 'Mbps', 'Get', 'Kbps', 'Good', "]</v>
      </c>
    </row>
    <row r="146" ht="15.75" customHeight="1">
      <c r="A146" s="1">
        <v>274.0</v>
      </c>
      <c r="B146" s="3" t="s">
        <v>144</v>
      </c>
      <c r="C146" s="3" t="str">
        <f>IFERROR(__xludf.DUMMYFUNCTION("GOOGLETRANSLATE(B146,""id"",""en"")"),"['Steady', 'Trus',' Synergy ',' Child ',' Indonesia ',' Daulat ',' Communication ',' Indonesia ',' Infrastructure ',' Digital ',' Indonesia ',' Indonesia ',' Economy ',' Digital ',' World ']")</f>
        <v>['Steady', 'Trus',' Synergy ',' Child ',' Indonesia ',' Daulat ',' Communication ',' Indonesia ',' Infrastructure ',' Digital ',' Indonesia ',' Indonesia ',' Economy ',' Digital ',' World ']</v>
      </c>
    </row>
    <row r="147" ht="15.75" customHeight="1">
      <c r="A147" s="1">
        <v>275.0</v>
      </c>
      <c r="B147" s="3" t="s">
        <v>145</v>
      </c>
      <c r="C147" s="3" t="str">
        <f>IFERROR(__xludf.DUMMYFUNCTION("GOOGLETRANSLATE(B147,""id"",""en"")"),"['Telkomsel', 'steady', 'signal', 'rates', '']")</f>
        <v>['Telkomsel', 'steady', 'signal', 'rates', '']</v>
      </c>
    </row>
    <row r="148" ht="15.75" customHeight="1">
      <c r="A148" s="1">
        <v>276.0</v>
      </c>
      <c r="B148" s="3" t="s">
        <v>146</v>
      </c>
      <c r="C148" s="3" t="str">
        <f>IFERROR(__xludf.DUMMYFUNCTION("GOOGLETRANSLATE(B148,""id"",""en"")"),"['', 'Kabupaten', 'Kerinci', 'lunge', 'signal']")</f>
        <v>['', 'Kabupaten', 'Kerinci', 'lunge', 'signal']</v>
      </c>
    </row>
    <row r="149" ht="15.75" customHeight="1">
      <c r="A149" s="1">
        <v>277.0</v>
      </c>
      <c r="B149" s="3" t="s">
        <v>147</v>
      </c>
      <c r="C149" s="3" t="str">
        <f>IFERROR(__xludf.DUMMYFUNCTION("GOOGLETRANSLATE(B149,""id"",""en"")"),"['Telkomsel', 'bad', 'PKE', 'sympathy', 'sllu', 'smooth', 'Gara', 'over', 'sympathy', 'separated', 'segment', 'rich', ' DLU ',' card ',' loop ',' sympathy ',' signal ',' urges', 'already', 'yrs',' pke ',' sympathy ']")</f>
        <v>['Telkomsel', 'bad', 'PKE', 'sympathy', 'sllu', 'smooth', 'Gara', 'over', 'sympathy', 'separated', 'segment', 'rich', ' DLU ',' card ',' loop ',' sympathy ',' signal ',' urges', 'already', 'yrs',' pke ',' sympathy ']</v>
      </c>
    </row>
    <row r="150" ht="15.75" customHeight="1">
      <c r="A150" s="1">
        <v>308.0</v>
      </c>
      <c r="B150" s="3" t="s">
        <v>148</v>
      </c>
      <c r="C150" s="3" t="str">
        <f>IFERROR(__xludf.DUMMYFUNCTION("GOOGLETRANSLATE(B150,""id"",""en"")"),"['Lampung', 'Telkomsel', 'Nge', 'lag', 'UDH', 'Main', 'Game', 'Liat', 'Application', 'Internet', 'Nge', 'lag', ' Severe ',' really ',' please ',' good ',' ']")</f>
        <v>['Lampung', 'Telkomsel', 'Nge', 'lag', 'UDH', 'Main', 'Game', 'Liat', 'Application', 'Internet', 'Nge', 'lag', ' Severe ',' really ',' please ',' good ',' ']</v>
      </c>
    </row>
    <row r="151" ht="15.75" customHeight="1">
      <c r="A151" s="1">
        <v>309.0</v>
      </c>
      <c r="B151" s="3" t="s">
        <v>149</v>
      </c>
      <c r="C151" s="3" t="str">
        <f>IFERROR(__xludf.DUMMYFUNCTION("GOOGLETRANSLATE(B151,""id"",""en"")"),"['Down', 'HSPA', 'KNP', 'PASU', 'Kah', 'NGL', 'Salary', 'Technician', ""]")</f>
        <v>['Down', 'HSPA', 'KNP', 'PASU', 'Kah', 'NGL', 'Salary', 'Technician', "]</v>
      </c>
    </row>
    <row r="152" ht="15.75" customHeight="1">
      <c r="A152" s="1">
        <v>310.0</v>
      </c>
      <c r="B152" s="3" t="s">
        <v>150</v>
      </c>
      <c r="C152" s="3" t="str">
        <f>IFERROR(__xludf.DUMMYFUNCTION("GOOGLETRANSLATE(B152,""id"",""en"")"),"['Lampung', 'bone', 'onion', 'dente', 'teladas',' river ',' nibung ',' hamlet ',' weak ',' net ',' internet ',' lie ',' Internet ',' Alat ',' Indonesia ',' ']")</f>
        <v>['Lampung', 'bone', 'onion', 'dente', 'teladas',' river ',' nibung ',' hamlet ',' weak ',' net ',' internet ',' lie ',' Internet ',' Alat ',' Indonesia ',' ']</v>
      </c>
    </row>
    <row r="153" ht="15.75" customHeight="1">
      <c r="A153" s="1">
        <v>311.0</v>
      </c>
      <c r="B153" s="3" t="s">
        <v>151</v>
      </c>
      <c r="C153" s="3" t="str">
        <f>IFERROR(__xludf.DUMMYFUNCTION("GOOGLETRANSLATE(B153,""id"",""en"")"),"['Telkomsel', 'Tomorrow', 'General', 'Win', 'Party', 'Telkomsel']")</f>
        <v>['Telkomsel', 'Tomorrow', 'General', 'Win', 'Party', 'Telkomsel']</v>
      </c>
    </row>
    <row r="154" ht="15.75" customHeight="1">
      <c r="A154" s="1">
        <v>312.0</v>
      </c>
      <c r="B154" s="3" t="s">
        <v>152</v>
      </c>
      <c r="C154" s="3" t="str">
        <f>IFERROR(__xludf.DUMMYFUNCTION("GOOGLETRANSLATE(B154,""id"",""en"")"),"['Mantap', 'Minister', '']")</f>
        <v>['Mantap', 'Minister', '']</v>
      </c>
    </row>
    <row r="155" ht="15.75" customHeight="1">
      <c r="A155" s="1">
        <v>313.0</v>
      </c>
      <c r="B155" s="3" t="s">
        <v>153</v>
      </c>
      <c r="C155" s="3" t="str">
        <f>IFERROR(__xludf.DUMMYFUNCTION("GOOGLETRANSLATE(B155,""id"",""en"")"),"['Telkom', 'Error', 'Benerin', 'Woy']")</f>
        <v>['Telkom', 'Error', 'Benerin', 'Woy']</v>
      </c>
    </row>
    <row r="156" ht="15.75" customHeight="1">
      <c r="A156" s="1">
        <v>314.0</v>
      </c>
      <c r="B156" s="3" t="s">
        <v>154</v>
      </c>
      <c r="C156" s="3" t="str">
        <f>IFERROR(__xludf.DUMMYFUNCTION("GOOGLETRANSLATE(B156,""id"",""en"")"),"['Please', 'Good', 'Signal', 'County', 'Bogor']")</f>
        <v>['Please', 'Good', 'Signal', 'County', 'Bogor']</v>
      </c>
    </row>
    <row r="157" ht="15.75" customHeight="1">
      <c r="A157" s="1">
        <v>316.0</v>
      </c>
      <c r="B157" s="3" t="s">
        <v>155</v>
      </c>
      <c r="C157" s="3" t="str">
        <f>IFERROR(__xludf.DUMMYFUNCTION("GOOGLETRANSLATE(B157,""id"",""en"")"),"['', 'area', 'rich', 'that's', 'original', 'already', 'mah', 'signal', 'Telkomsel']")</f>
        <v>['', 'area', 'rich', 'that's', 'original', 'already', 'mah', 'signal', 'Telkomsel']</v>
      </c>
    </row>
    <row r="158" ht="15.75" customHeight="1">
      <c r="A158" s="1">
        <v>317.0</v>
      </c>
      <c r="B158" s="3" t="s">
        <v>156</v>
      </c>
      <c r="C158" s="3" t="str">
        <f>IFERROR(__xludf.DUMMYFUNCTION("GOOGLETRANSLATE(B158,""id"",""en"")"),"['Mantap', 'Bakti']")</f>
        <v>['Mantap', 'Bakti']</v>
      </c>
    </row>
    <row r="159" ht="15.75" customHeight="1">
      <c r="A159" s="1">
        <v>318.0</v>
      </c>
      <c r="B159" s="3" t="s">
        <v>157</v>
      </c>
      <c r="C159" s="3" t="str">
        <f>IFERROR(__xludf.DUMMYFUNCTION("GOOGLETRANSLATE(B159,""id"",""en"")"),"['Telkomsel', 'bad', ""]")</f>
        <v>['Telkomsel', 'bad', "]</v>
      </c>
    </row>
    <row r="160" ht="15.75" customHeight="1">
      <c r="A160" s="1">
        <v>319.0</v>
      </c>
      <c r="B160" s="3" t="s">
        <v>158</v>
      </c>
      <c r="C160" s="3" t="str">
        <f>IFERROR(__xludf.DUMMYFUNCTION("GOOGLETRANSLATE(B160,""id"",""en"")"),"['hmmmm', 'noon', 'Telkomsel', 'error', 'tlng', 'cpt', 'top', 'surve', 'area', 'tangerang', 'south', '']")</f>
        <v>['hmmmm', 'noon', 'Telkomsel', 'error', 'tlng', 'cpt', 'top', 'surve', 'area', 'tangerang', 'south', '']</v>
      </c>
    </row>
    <row r="161" ht="15.75" customHeight="1">
      <c r="A161" s="1">
        <v>320.0</v>
      </c>
      <c r="B161" s="3" t="s">
        <v>159</v>
      </c>
      <c r="C161" s="3" t="str">
        <f>IFERROR(__xludf.DUMMYFUNCTION("GOOGLETRANSLATE(B161,""id"",""en"")"),"['Ouch', 'Jamd', 'LTE', 'Install', 'buy', 'cellphone', ""]")</f>
        <v>['Ouch', 'Jamd', 'LTE', 'Install', 'buy', 'cellphone', "]</v>
      </c>
    </row>
    <row r="162" ht="15.75" customHeight="1">
      <c r="A162" s="1">
        <v>321.0</v>
      </c>
      <c r="B162" s="3" t="s">
        <v>160</v>
      </c>
      <c r="C162" s="3" t="str">
        <f>IFERROR(__xludf.DUMMYFUNCTION("GOOGLETRANSLATE(B162,""id"",""en"")"),"['Ngellag', 'Severe', 'Benerin', 'Addin', 'Promo', ""]")</f>
        <v>['Ngellag', 'Severe', 'Benerin', 'Addin', 'Promo', "]</v>
      </c>
    </row>
    <row r="163" ht="15.75" customHeight="1">
      <c r="A163" s="1">
        <v>322.0</v>
      </c>
      <c r="B163" s="3" t="s">
        <v>161</v>
      </c>
      <c r="C163" s="3" t="str">
        <f>IFERROR(__xludf.DUMMYFUNCTION("GOOGLETRANSLATE(B163,""id"",""en"")"),"['Telkomsel', 'Ngilak', 'Rates', 'Doang', 'Mahalin', 'Quality', 'Rich', 'Taik', 'Stable', ""]")</f>
        <v>['Telkomsel', 'Ngilak', 'Rates', 'Doang', 'Mahalin', 'Quality', 'Rich', 'Taik', 'Stable', "]</v>
      </c>
    </row>
    <row r="164" ht="15.75" customHeight="1">
      <c r="A164" s="1">
        <v>323.0</v>
      </c>
      <c r="B164" s="3" t="s">
        <v>162</v>
      </c>
      <c r="C164" s="3" t="str">
        <f>IFERROR(__xludf.DUMMYFUNCTION("GOOGLETRANSLATE(B164,""id"",""en"")"),"['Country', 'Gebu', 'wkwkwkw', ""]")</f>
        <v>['Country', 'Gebu', 'wkwkwkw', "]</v>
      </c>
    </row>
    <row r="165" ht="15.75" customHeight="1">
      <c r="A165" s="1">
        <v>324.0</v>
      </c>
      <c r="B165" s="3" t="s">
        <v>163</v>
      </c>
      <c r="C165" s="3" t="str">
        <f>IFERROR(__xludf.DUMMYFUNCTION("GOOGLETRANSLATE(B165,""id"",""en"")"),"['UDH', 'back', 'device', 'Erikson', 'Telkomsel', 'Kasi', 'complain']")</f>
        <v>['UDH', 'back', 'device', 'Erikson', 'Telkomsel', 'Kasi', 'complain']</v>
      </c>
    </row>
    <row r="166" ht="15.75" customHeight="1">
      <c r="A166" s="1">
        <v>325.0</v>
      </c>
      <c r="B166" s="3" t="s">
        <v>164</v>
      </c>
      <c r="C166" s="3" t="str">
        <f>IFERROR(__xludf.DUMMYFUNCTION("GOOGLETRANSLATE(B166,""id"",""en"")"),"['Tide', 'DMNA', 'ngeleg', 'disturbing', 'unlimited', 'max', 'cba', 'kmren', 'msh', 'bgus',' skrng ',' mlh ',' Ngeleg ',' ']")</f>
        <v>['Tide', 'DMNA', 'ngeleg', 'disturbing', 'unlimited', 'max', 'cba', 'kmren', 'msh', 'bgus',' skrng ',' mlh ',' Ngeleg ',' ']</v>
      </c>
    </row>
    <row r="167" ht="15.75" customHeight="1">
      <c r="A167" s="1">
        <v>326.0</v>
      </c>
      <c r="B167" s="3" t="s">
        <v>165</v>
      </c>
      <c r="C167" s="3" t="str">
        <f>IFERROR(__xludf.DUMMYFUNCTION("GOOGLETRANSLATE(B167,""id"",""en"")"),"['Please', 'good', 'big one']")</f>
        <v>['Please', 'good', 'big one']</v>
      </c>
    </row>
    <row r="168" ht="15.75" customHeight="1">
      <c r="A168" s="1">
        <v>327.0</v>
      </c>
      <c r="B168" s="3" t="s">
        <v>140</v>
      </c>
      <c r="C168" s="3" t="str">
        <f>IFERROR(__xludf.DUMMYFUNCTION("GOOGLETRANSLATE(B168,""id"",""en"")"),"['', '']")</f>
        <v>['', '']</v>
      </c>
    </row>
    <row r="169" ht="15.75" customHeight="1">
      <c r="A169" s="1">
        <v>329.0</v>
      </c>
      <c r="B169" s="3" t="s">
        <v>166</v>
      </c>
      <c r="C169" s="3" t="str">
        <f>IFERROR(__xludf.DUMMYFUNCTION("GOOGLETRANSLATE(B169,""id"",""en"")"),"['KPUNG', 'Lemburkourse', 'Pasility', 'Signal', 'Village', 'Sejahtera', 'Signal']")</f>
        <v>['KPUNG', 'Lemburkourse', 'Pasility', 'Signal', 'Village', 'Sejahtera', 'Signal']</v>
      </c>
    </row>
    <row r="170" ht="15.75" customHeight="1">
      <c r="A170" s="1">
        <v>330.0</v>
      </c>
      <c r="B170" s="3" t="s">
        <v>167</v>
      </c>
      <c r="C170" s="3" t="str">
        <f>IFERROR(__xludf.DUMMYFUNCTION("GOOGLETRANSLATE(B170,""id"",""en"")"),"['net', 'Telkomsel', 'stable']")</f>
        <v>['net', 'Telkomsel', 'stable']</v>
      </c>
    </row>
    <row r="171" ht="15.75" customHeight="1">
      <c r="A171" s="1">
        <v>331.0</v>
      </c>
      <c r="B171" s="3" t="s">
        <v>168</v>
      </c>
      <c r="C171" s="3" t="str">
        <f>IFERROR(__xludf.DUMMYFUNCTION("GOOGLETRANSLATE(B171,""id"",""en"")"),"['Mantab', 'Donk', 'Cool']")</f>
        <v>['Mantab', 'Donk', 'Cool']</v>
      </c>
    </row>
    <row r="172" ht="15.75" customHeight="1">
      <c r="A172" s="1">
        <v>332.0</v>
      </c>
      <c r="B172" s="3" t="s">
        <v>169</v>
      </c>
      <c r="C172" s="3" t="str">
        <f>IFERROR(__xludf.DUMMYFUNCTION("GOOGLETRANSLATE(B172,""id"",""en"")"),"['Stay', 'City', 'Kendari', 'Area', 'Sulawesi', 'Southeast']")</f>
        <v>['Stay', 'City', 'Kendari', 'Area', 'Sulawesi', 'Southeast']</v>
      </c>
    </row>
    <row r="173" ht="15.75" customHeight="1">
      <c r="A173" s="1">
        <v>333.0</v>
      </c>
      <c r="B173" s="3" t="s">
        <v>170</v>
      </c>
      <c r="C173" s="3" t="str">
        <f>IFERROR(__xludf.DUMMYFUNCTION("GOOGLETRANSLATE(B173,""id"",""en"")"),"['Malaysia', 'free', 'aged', 'aged']")</f>
        <v>['Malaysia', 'free', 'aged', 'aged']</v>
      </c>
    </row>
    <row r="174" ht="15.75" customHeight="1">
      <c r="A174" s="1">
        <v>334.0</v>
      </c>
      <c r="B174" s="3" t="s">
        <v>171</v>
      </c>
      <c r="C174" s="3" t="str">
        <f>IFERROR(__xludf.DUMMYFUNCTION("GOOGLETRANSLATE(B174,""id"",""en"")"),"['Net', 'pig', 'world']")</f>
        <v>['Net', 'pig', 'world']</v>
      </c>
    </row>
    <row r="175" ht="15.75" customHeight="1">
      <c r="A175" s="1">
        <v>335.0</v>
      </c>
      <c r="B175" s="3" t="s">
        <v>172</v>
      </c>
      <c r="C175" s="3" t="str">
        <f>IFERROR(__xludf.DUMMYFUNCTION("GOOGLETRANSLATE(B175,""id"",""en"")"),"['Steady', 'lag']")</f>
        <v>['Steady', 'lag']</v>
      </c>
    </row>
    <row r="176" ht="15.75" customHeight="1">
      <c r="A176" s="1">
        <v>336.0</v>
      </c>
      <c r="B176" s="3" t="s">
        <v>140</v>
      </c>
      <c r="C176" s="3" t="str">
        <f>IFERROR(__xludf.DUMMYFUNCTION("GOOGLETRANSLATE(B176,""id"",""en"")"),"['', '']")</f>
        <v>['', '']</v>
      </c>
    </row>
    <row r="177" ht="15.75" customHeight="1">
      <c r="A177" s="1">
        <v>337.0</v>
      </c>
      <c r="B177" s="3" t="s">
        <v>173</v>
      </c>
      <c r="C177" s="3" t="str">
        <f>IFERROR(__xludf.DUMMYFUNCTION("GOOGLETRANSLATE(B177,""id"",""en"")"),"['Good', 'signal', 'Kalimantan', 'south']")</f>
        <v>['Good', 'signal', 'Kalimantan', 'south']</v>
      </c>
    </row>
    <row r="178" ht="15.75" customHeight="1">
      <c r="A178" s="1">
        <v>338.0</v>
      </c>
      <c r="B178" s="3" t="s">
        <v>174</v>
      </c>
      <c r="C178" s="3" t="str">
        <f>IFERROR(__xludf.DUMMYFUNCTION("GOOGLETRANSLATE(B178,""id"",""en"")"),"['real', 'nyatu']")</f>
        <v>['real', 'nyatu']</v>
      </c>
    </row>
    <row r="179" ht="15.75" customHeight="1">
      <c r="A179" s="1">
        <v>339.0</v>
      </c>
      <c r="B179" s="3" t="s">
        <v>175</v>
      </c>
      <c r="C179" s="3" t="str">
        <f>IFERROR(__xludf.DUMMYFUNCTION("GOOGLETRANSLATE(B179,""id"",""en"")"),"['knapa', 'application', 'error']")</f>
        <v>['knapa', 'application', 'error']</v>
      </c>
    </row>
    <row r="180" ht="15.75" customHeight="1">
      <c r="A180" s="1">
        <v>342.0</v>
      </c>
      <c r="B180" s="3" t="s">
        <v>176</v>
      </c>
      <c r="C180" s="3" t="str">
        <f>IFERROR(__xludf.DUMMYFUNCTION("GOOGLETRANSLATE(B180,""id"",""en"")"),"['Thank you', 'Telkomsel', 'In', 'Papua', 'Region', 'Asiki', 'District', 'JAIR', 'County', 'Boben', 'Goel', 'Province', ' Papua ',' favors', 'nets',' Telkomsel ',' ']")</f>
        <v>['Thank you', 'Telkomsel', 'In', 'Papua', 'Region', 'Asiki', 'District', 'JAIR', 'County', 'Boben', 'Goel', 'Province', ' Papua ',' favors', 'nets',' Telkomsel ',' ']</v>
      </c>
    </row>
    <row r="181" ht="15.75" customHeight="1">
      <c r="A181" s="1">
        <v>343.0</v>
      </c>
      <c r="B181" s="3" t="s">
        <v>177</v>
      </c>
      <c r="C181" s="3" t="str">
        <f>IFERROR(__xludf.DUMMYFUNCTION("GOOGLETRANSLATE(B181,""id"",""en"")"),"['Village', 'Mountain', 'Win', 'Kab', 'Pali']")</f>
        <v>['Village', 'Mountain', 'Win', 'Kab', 'Pali']</v>
      </c>
    </row>
    <row r="182" ht="15.75" customHeight="1">
      <c r="A182" s="1">
        <v>344.0</v>
      </c>
      <c r="B182" s="3" t="s">
        <v>178</v>
      </c>
      <c r="C182" s="3" t="str">
        <f>IFERROR(__xludf.DUMMYFUNCTION("GOOGLETRANSLATE(B182,""id"",""en"")"),"['Woyy', 'Telkomsel', 'slow', 'really', 'village', 'repair', 'donk', 'jink']")</f>
        <v>['Woyy', 'Telkomsel', 'slow', 'really', 'village', 'repair', 'donk', 'jink']</v>
      </c>
    </row>
    <row r="183" ht="15.75" customHeight="1">
      <c r="A183" s="1">
        <v>345.0</v>
      </c>
      <c r="B183" s="3" t="s">
        <v>179</v>
      </c>
      <c r="C183" s="3" t="str">
        <f>IFERROR(__xludf.DUMMYFUNCTION("GOOGLETRANSLATE(B183,""id"",""en"")"),"['Woy', 'TELKOM', 'Tolng', 'nets',' Indonesia ',' fast ',' signal ',' Singapore ',' Sidah ',' Indonesia ',' Boro ',' Boro ',' lol ']")</f>
        <v>['Woy', 'TELKOM', 'Tolng', 'nets',' Indonesia ',' fast ',' signal ',' Singapore ',' Sidah ',' Indonesia ',' Boro ',' Boro ',' lol ']</v>
      </c>
    </row>
    <row r="184" ht="15.75" customHeight="1">
      <c r="A184" s="1">
        <v>346.0</v>
      </c>
      <c r="B184" s="3" t="s">
        <v>180</v>
      </c>
      <c r="C184" s="3" t="str">
        <f>IFERROR(__xludf.DUMMYFUNCTION("GOOGLETRANSLATE(B184,""id"",""en"")"),"['chaotic', 'clock', 'mlm', 'until', 'mlm', 'bandwide', '']")</f>
        <v>['chaotic', 'clock', 'mlm', 'until', 'mlm', 'bandwide', '']</v>
      </c>
    </row>
    <row r="185" ht="15.75" customHeight="1">
      <c r="A185" s="1">
        <v>347.0</v>
      </c>
      <c r="B185" s="3" t="s">
        <v>181</v>
      </c>
      <c r="C185" s="3" t="str">
        <f>IFERROR(__xludf.DUMMYFUNCTION("GOOGLETRANSLATE(B185,""id"",""en"")"),"['Telkomsel', 'net', 'BURIK']")</f>
        <v>['Telkomsel', 'net', 'BURIK']</v>
      </c>
    </row>
    <row r="186" ht="15.75" customHeight="1">
      <c r="A186" s="1">
        <v>348.0</v>
      </c>
      <c r="B186" s="3" t="s">
        <v>182</v>
      </c>
      <c r="C186" s="3" t="str">
        <f>IFERROR(__xludf.DUMMYFUNCTION("GOOGLETRANSLATE(B186,""id"",""en"")"),"['unlimited', 'net', 'threat', ""]")</f>
        <v>['unlimited', 'net', 'threat', "]</v>
      </c>
    </row>
    <row r="187" ht="15.75" customHeight="1">
      <c r="A187" s="1">
        <v>349.0</v>
      </c>
      <c r="B187" s="3" t="s">
        <v>183</v>
      </c>
      <c r="C187" s="3" t="str">
        <f>IFERROR(__xludf.DUMMYFUNCTION("GOOGLETRANSLATE(B187,""id"",""en"")"),"['yeah', 'big one', 'BURIK']")</f>
        <v>['yeah', 'big one', 'BURIK']</v>
      </c>
    </row>
    <row r="188" ht="15.75" customHeight="1">
      <c r="A188" s="1">
        <v>350.0</v>
      </c>
      <c r="B188" s="3" t="s">
        <v>184</v>
      </c>
      <c r="C188" s="3" t="str">
        <f>IFERROR(__xludf.DUMMYFUNCTION("GOOGLETRANSLATE(B188,""id"",""en"")"),"['Telkomsel', 'Error', 'Nihhh', 'Ahh']")</f>
        <v>['Telkomsel', 'Error', 'Nihhh', 'Ahh']</v>
      </c>
    </row>
    <row r="189" ht="15.75" customHeight="1">
      <c r="A189" s="1">
        <v>351.0</v>
      </c>
      <c r="B189" s="3" t="s">
        <v>185</v>
      </c>
      <c r="C189" s="3" t="str">
        <f>IFERROR(__xludf.DUMMYFUNCTION("GOOGLETRANSLATE(B189,""id"",""en"")"),"['Hoax', '']")</f>
        <v>['Hoax', '']</v>
      </c>
    </row>
    <row r="190" ht="15.75" customHeight="1">
      <c r="A190" s="1">
        <v>352.0</v>
      </c>
      <c r="B190" s="3" t="s">
        <v>186</v>
      </c>
      <c r="C190" s="3" t="str">
        <f>IFERROR(__xludf.DUMMYFUNCTION("GOOGLETRANSLATE(B190,""id"",""en"")"),"['Telkomsel', 'Subscribe', 'Setia', ""]")</f>
        <v>['Telkomsel', 'Subscribe', 'Setia', "]</v>
      </c>
    </row>
    <row r="191" ht="15.75" customHeight="1">
      <c r="A191" s="1">
        <v>353.0</v>
      </c>
      <c r="B191" s="3" t="s">
        <v>187</v>
      </c>
      <c r="C191" s="3" t="str">
        <f>IFERROR(__xludf.DUMMYFUNCTION("GOOGLETRANSLATE(B191,""id"",""en"")"),"['net', 'kek']")</f>
        <v>['net', 'kek']</v>
      </c>
    </row>
    <row r="192" ht="15.75" customHeight="1">
      <c r="A192" s="1">
        <v>354.0</v>
      </c>
      <c r="B192" s="3" t="s">
        <v>188</v>
      </c>
      <c r="C192" s="3" t="str">
        <f>IFERROR(__xludf.DUMMYFUNCTION("GOOGLETRANSLATE(B192,""id"",""en"")"),"['', 'home', 'signal', 'home', 'pliss', 'good', 'Telkomsel']")</f>
        <v>['', 'home', 'signal', 'home', 'pliss', 'good', 'Telkomsel']</v>
      </c>
    </row>
    <row r="193" ht="15.75" customHeight="1">
      <c r="A193" s="1">
        <v>355.0</v>
      </c>
      <c r="B193" s="3" t="s">
        <v>189</v>
      </c>
      <c r="C193" s="3" t="str">
        <f>IFERROR(__xludf.DUMMYFUNCTION("GOOGLETRANSLATE(B193,""id"",""en"")"),"['Java', 'East', 'Down', 'NJING', 'MLOS', 'MLOS']")</f>
        <v>['Java', 'East', 'Down', 'NJING', 'MLOS', 'MLOS']</v>
      </c>
    </row>
    <row r="194" ht="15.75" customHeight="1">
      <c r="A194" s="1">
        <v>356.0</v>
      </c>
      <c r="B194" s="3" t="s">
        <v>190</v>
      </c>
      <c r="C194" s="3" t="str">
        <f>IFERROR(__xludf.DUMMYFUNCTION("GOOGLETRANSLATE(B194,""id"",""en"")"),"['lag']")</f>
        <v>['lag']</v>
      </c>
    </row>
    <row r="195" ht="15.75" customHeight="1">
      <c r="A195" s="1">
        <v>357.0</v>
      </c>
      <c r="B195" s="3" t="s">
        <v>191</v>
      </c>
      <c r="C195" s="3" t="str">
        <f>IFERROR(__xludf.DUMMYFUNCTION("GOOGLETRANSLATE(B195,""id"",""en"")"),"['woiii', 'good', 'net', 'telkom', 'area', 'cave', 'babel', 'ngellag', 'ngerak', 'ajg']")</f>
        <v>['woiii', 'good', 'net', 'telkom', 'area', 'cave', 'babel', 'ngellag', 'ngerak', 'ajg']</v>
      </c>
    </row>
    <row r="196" ht="15.75" customHeight="1">
      <c r="A196" s="1">
        <v>358.0</v>
      </c>
      <c r="B196" s="3" t="s">
        <v>192</v>
      </c>
      <c r="C196" s="3" t="str">
        <f>IFERROR(__xludf.DUMMYFUNCTION("GOOGLETRANSLATE(B196,""id"",""en"")"),"['Lagg', 'Severe', '']")</f>
        <v>['Lagg', 'Severe', '']</v>
      </c>
    </row>
    <row r="197" ht="15.75" customHeight="1">
      <c r="A197" s="1">
        <v>359.0</v>
      </c>
      <c r="B197" s="3" t="s">
        <v>193</v>
      </c>
      <c r="C197" s="3" t="str">
        <f>IFERROR(__xludf.DUMMYFUNCTION("GOOGLETRANSLATE(B197,""id"",""en"")"),"['That's']")</f>
        <v>['That's']</v>
      </c>
    </row>
    <row r="198" ht="15.75" customHeight="1">
      <c r="A198" s="1">
        <v>360.0</v>
      </c>
      <c r="B198" s="3" t="s">
        <v>194</v>
      </c>
      <c r="C198" s="3" t="str">
        <f>IFERROR(__xludf.DUMMYFUNCTION("GOOGLETRANSLATE(B198,""id"",""en"")"),"['woi', 'jatim', 'ngeleg', 'signal', 'udh', 'week', 'just', 'mlbb', 'lag', 'severe', 'cok']")</f>
        <v>['woi', 'jatim', 'ngeleg', 'signal', 'udh', 'week', 'just', 'mlbb', 'lag', 'severe', 'cok']</v>
      </c>
    </row>
    <row r="199" ht="15.75" customHeight="1">
      <c r="A199" s="1">
        <v>362.0</v>
      </c>
      <c r="B199" s="3" t="s">
        <v>195</v>
      </c>
      <c r="C199" s="3" t="str">
        <f>IFERROR(__xludf.DUMMYFUNCTION("GOOGLETRANSLATE(B199,""id"",""en"")"),"['Min', 'First', 'comment', 'get', ""]")</f>
        <v>['Min', 'First', 'comment', 'get', "]</v>
      </c>
    </row>
    <row r="200" ht="15.75" customHeight="1">
      <c r="A200" s="1">
        <v>363.0</v>
      </c>
      <c r="B200" s="3" t="s">
        <v>196</v>
      </c>
      <c r="C200" s="3" t="str">
        <f>IFERROR(__xludf.DUMMYFUNCTION("GOOGLETRANSLATE(B200,""id"",""en"")"),"['Fibber']")</f>
        <v>['Fibber']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2022-02-25T14:21:59Z</dcterms:created>
  <dc:creator>openpyxl</dc:creator>
</cp:coreProperties>
</file>