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as2Kh08G40bQsv19r3dng8i0aKg=="/>
    </ext>
  </extLst>
</workbook>
</file>

<file path=xl/sharedStrings.xml><?xml version="1.0" encoding="utf-8"?>
<sst xmlns="http://schemas.openxmlformats.org/spreadsheetml/2006/main" count="170" uniqueCount="169">
  <si>
    <t>Comments</t>
  </si>
  <si>
    <t>comment_english</t>
  </si>
  <si>
    <t>['keren', 'kak', 'putri', 'inspirasi', 'alam', 'ceo', 'hari', '']</t>
  </si>
  <si>
    <t>['', 'inspiring', 'kereenn', '']</t>
  </si>
  <si>
    <t>['', 'leader', 'not', 'gender', 'keren', 'kak', 'putri', 'inspirasi', 'keren', 'hms', 'kak', 'putri', 'telkomsel']</t>
  </si>
  <si>
    <t>['moga', 'perempuan', 'inspirasi', 'kaya', 'putri', 'asa', 'ceo', 'telkomsel', 'yahhh', 'aaaa', 'pengenn', '']</t>
  </si>
  <si>
    <t>['maju', 'perempuan', 'indonesia', 'sehat', 'hms', 'leader', 'religious']</t>
  </si>
  <si>
    <t>['gils', 'keren', 'kak', 'putri', 'tips', 'trik', 'gimana', 'keren', '']</t>
  </si>
  <si>
    <t>['barakallahu', 'fikum', 'ceo', 'telkomsel', 'hms', 'sehat']</t>
  </si>
  <si>
    <t>['', 'girl', '']</t>
  </si>
  <si>
    <t>['please', 'telkomsel', 'benah', 'tuk', 'jaring', 'sinyal', 'minggu', 'habis', 'hujan', 'sinyal', 'drop', 'timbul', 'hilang', 'ngapain', 'jam', 'jam', 'aman', 'hujam', 'lebat', 'angin', 'petir', 'moga', 'langgan', 'kecewa', 'pindah', 'provider', 'trims']</t>
  </si>
  <si>
    <t>['sukses', 'telkomsel']</t>
  </si>
  <si>
    <t>['mao', 'baik', 'signal', 'telkomsel', 'daerah', 'cepet', 'bangt', 'signal', 'bagus', 'makasih', 'telkomsel']</t>
  </si>
  <si>
    <t>['buru', 'teman', 'teman', 'daftar', 'agen', 'reseller', 'telkomsel', '']</t>
  </si>
  <si>
    <t>['plis', 'sinyal', 'benerin', 'kaya', 'pas', 'oke', 'oke', 'sinyal', 'nglag', 'kayak', 'tower', 'deket', 'kl', 'deket', 'banget', 'tolong', 'kak']</t>
  </si>
  <si>
    <t>['selamat', 'kampung', 'gorowong', 'desa', 'maroko', 'camat', 'cibalong', 'kabupaten', 'garut', 'provinsi', 'jawabarat', '']</t>
  </si>
  <si>
    <t>['moga', 'sinyal']</t>
  </si>
  <si>
    <t>['awesome', '']</t>
  </si>
  <si>
    <t>['asalamu', 'alaikum', 'bada', 'tim', 'telkomsel', 'lapor', 'daerah', 'udah', 'jaring', 'telkomsel', 'hilang', 'kampung', 'ciangireun', 'desa', 'girijagabaya', 'camat', 'muncang', 'lebak', 'banten', 'mohon', 'luas', 'jaring']</t>
  </si>
  <si>
    <t>['', 'apk', 'telkomsel', 'kouta', 'keteng', '']</t>
  </si>
  <si>
    <t>['telkomsel', 'tolong', 'mikir', 'dlu', 'jaring', 'harga', 'paket', 'langit', 'sinyal', 'kaya', '']</t>
  </si>
  <si>
    <t>['main', 'game', 'merah', 'hijau', 'tolong', 'cepet', 'benerin', 'jaring', 'telkomsel', 'sehat', 'telkomsel']</t>
  </si>
  <si>
    <t>['telkomsel', 'skrng', 'gaya', 'kalah', 'nasip', 'tanda', 'layan', 'sinyal', 'lelet', '']</t>
  </si>
  <si>
    <t>['mesti', 'kartu', 'paa', 'gua', 'maen', 'lancar', '']</t>
  </si>
  <si>
    <t>['tolong', 'donk', 'sinyal', 'benah', 'sinyal', 'hilang', 'mulu']</t>
  </si>
  <si>
    <t>['tolong', 'baik', 'sinyal', 'daerah', 'pencil', 'diurusin', 'kota', 'kota', 'doang', 'daerah', 'pencil', 'urus', 'tolong', 'telkomsel']</t>
  </si>
  <si>
    <t>['mahal', 'terngelag', '']</t>
  </si>
  <si>
    <t>['sinyal', 'telkom', 'buruk']</t>
  </si>
  <si>
    <t>['jaring', 'stabil', 'area', 'jepara', 'miris']</t>
  </si>
  <si>
    <t>['telkomsel', 'taikk', 'woii', 'klw', 'problem', 'baik', 'gamers', 'siksa', 'karyu', 'telkomsel']</t>
  </si>
  <si>
    <t>['tolong', 'jaring', 'kek', 'gin', 'mulu']</t>
  </si>
  <si>
    <t>['udah', 'sabar', 'sabarin', 'sampe', 'mas', 'stabil', 'orang', 'jaring', 'langsung', 'down', 'pas', 'main', 'game', 'ngntl', 'harga', 'sesuai', 'kualitas']</t>
  </si>
  <si>
    <t>['plsss', 'customer', 'komplain', 'tanggapin', 'gmn', 'respon', 'pusat', 'pakai', 'youtube', 'lag', 'maksud', '']</t>
  </si>
  <si>
    <t>['halo', 'min', 'telkomsel', 'lag', 'banget', 'maen', 'game', 'mobile', 'legend', 'tolong', 'baik', 'min', 'makasih', '']</t>
  </si>
  <si>
    <t>['pas', 'sore', 'sinyal', 'buruk']</t>
  </si>
  <si>
    <t>['jaring', 'urusin', 'beli', 'kuota', 'keteng', 'cuman', 'kuota', 'doang']</t>
  </si>
  <si>
    <t>['harga', 'sesuai', 'kualitas']</t>
  </si>
  <si>
    <t>['', 'ngerti', 'lgi', 'ama', 'telkom', 'ngeleg']</t>
  </si>
  <si>
    <t>['telkom', 'ngejam', 'game']</t>
  </si>
  <si>
    <t>['telkom', 'ganggu', 'kah', '']</t>
  </si>
  <si>
    <t>['', 'jaring', 'stabil', '']</t>
  </si>
  <si>
    <t>['jaringan', 'sampah']</t>
  </si>
  <si>
    <t>['main', 'game', 'lag', 'bat']</t>
  </si>
  <si>
    <t>['buk']</t>
  </si>
  <si>
    <t>['jaring', 'ngelag']</t>
  </si>
  <si>
    <t>['ngelag', 'anjj']</t>
  </si>
  <si>
    <t>['', 'telkomsel', 'ken', 'bangkrut', 'deket', 'ajal', 'main', 'merah', 'ijo', 'merah', 'ijo', 'detik', 'ganti', 'lancar', 'detik', 'nge', 'lag']</t>
  </si>
  <si>
    <t>['telkom', '']</t>
  </si>
  <si>
    <t>['jaringan', '']</t>
  </si>
  <si>
    <t>['coba', 'live', 'steaming', 'nonton', 'karna', 'jaring', 'telkomsel', 'super', 'cepat', 'super', 'ngebut', 'super', 'gila', 'super', 'lelet', 'super', 'nge', 'lag', 'super', 'please', '']</t>
  </si>
  <si>
    <t>['korona', 'telkomsel', 'speed', 'mbps', 'korona', 'speed', 'keong', 'kbps']</t>
  </si>
  <si>
    <t>['nggak', 'sinyal', 'labil']</t>
  </si>
  <si>
    <t>['terima', 'kasih', 'telkomsel', 'pakai', 'kartu', 'main', 'game', 'lancar', 'kasar', 'terima', 'kasih', 'axis']</t>
  </si>
  <si>
    <t>['tri', 'sinyal', 'bar', 'speed', 'stabil', 'kbps', 'kbps', 'harga', 'paket', 'murah', 'rb', 'gb']</t>
  </si>
  <si>
    <t>['makasih', 'telkom', 'sinyal', 'anti', 'lagnya', 'beban', 'main']</t>
  </si>
  <si>
    <t>['baik', 'sinyal', 'cok', 'paket', 'harga', 'jabat', 'sinyal', 'rakyat']</t>
  </si>
  <si>
    <t>['jaring', 'kenceng', 'banget', 'ngelag', 'maen', 'game', 'online', 'sosmed', 'lancar', 'komunikasi', 'lancaaaaar', 'jaya', 'terima', 'kasih', 'im', 'ooreeedoo']</t>
  </si>
  <si>
    <t>['telkomsel', 'usaha', 'bumn', 'paket', 'pebih', 'murah', 'alih', 'pasu', 'negara', 'murah', 'swasta']</t>
  </si>
  <si>
    <t>['gua', 'pindah', 'operator', 'telkom', 'ttep', 'telfin', 'data', 'mending', '']</t>
  </si>
  <si>
    <t>['min', 'dipake', 'main', 'pubg', 'kurang', 'kuota', 'utama', 'min', '']</t>
  </si>
  <si>
    <t>['ganti', 'ganti', '']</t>
  </si>
  <si>
    <t>['ngelag', 'jmbt', 'kuota', 'game', 'gb', 'nggk', '']</t>
  </si>
  <si>
    <t>['lucu', 'bet', 'telkomsel', 'anti', 'ngelag', '']</t>
  </si>
  <si>
    <t>['', 'allah', 'kabul', 'minta', '']</t>
  </si>
  <si>
    <t>['', 'ngelag', 'kota', 'btw', 'crt', 'koq', '']</t>
  </si>
  <si>
    <t>['terima', 'kasih', 'telkomsel', 'turun', 'rank']</t>
  </si>
  <si>
    <t>['mohon', 'tingkat', 'jaring', 'lurah', 'tamansari', 'kec', 'bondowoso', 'kab', 'bondowoso', '']</t>
  </si>
  <si>
    <t>['terimakasih', 'minus', 'rank']</t>
  </si>
  <si>
    <t>['terimakasih', 'karna', 'telkomsel', 'kasar']</t>
  </si>
  <si>
    <t>['telkomsel', 'ampas', 'game', '']</t>
  </si>
  <si>
    <t>['terima', 'kasih', 'telkomsel', 'males', 'main', 'game']</t>
  </si>
  <si>
    <t>['wow', 'cepattt', 'nasa', 'kalah', 'gila', 'sihh', 'telkomsel', 'lawaann', 'sangatt', 'sangaaatt', 'cacaddd', 'trimakasih', '']</t>
  </si>
  <si>
    <t>['sinyal', 'benerin']</t>
  </si>
  <si>
    <t>['lag', 'mata', 'mending', 'telkomsel', 'gda', 'indonesia', 'org', 'stres']</t>
  </si>
  <si>
    <t>['telkomsel', 'gua', 'tempat', 'gua', 'provider']</t>
  </si>
  <si>
    <t>['exis', 'hati']</t>
  </si>
  <si>
    <t>['paket', 'silver', 'ribu', 'kayak', 'kedok', 'top', 'diamond', 'bonus', 'kuota', 'gb', 'kuota', 'game', 'nganggur', '']</t>
  </si>
  <si>
    <t>['telkomsel', 'jaring', 'ngeleg', 'stabil', 'suka', 'telkomsel', 'dah', 'males', 'auto', 'ganti', 'kartu', 'niih', 'jaring', 'baik', '']</t>
  </si>
  <si>
    <t>['sumpah', 'rekomen', 'banget', 'kartu', 'telkom', 'lancar', 'sinyal', 'karuan', 'main', 'game', 'lag', 'parah', 'sinyal', 'full', 'tetep', 'suka', 'lag', 'parah', 'kadang', 'ilang', 'tolong', 'baik', 'masalah', 'tolong', 'jaga', 'percaya', 'langgan']</t>
  </si>
  <si>
    <t>['terima', 'kasih', '']</t>
  </si>
  <si>
    <t>['minggu', 'internet', 'gara', 'jaring', 'telkomsel', 'daerah', 'buruk', 'internetan', 'pindah', 'daerah', '']</t>
  </si>
  <si>
    <t>['beli', 'kuota', 'gamemax', 'maen', 'masuk', 'ngerank', 'sinyal', 'ilang']</t>
  </si>
  <si>
    <t>['jaring', 'telkomsel', 'ngelag', 'parah', 'jaring', 'pndah', '']</t>
  </si>
  <si>
    <t>['kampret', 'anti', 'ngelag', 'tipu', 'udah', 'langgan', 'paket', 'trs', 'sinyal', 'ubah', 'sial', 'tempet', 'kos', 'pulang', 'rumah', 'sinyal', 'ngelag', 'game', 'udah', 'capet', 'marah', 'bakar', 'kartu', 'sim', '']</t>
  </si>
  <si>
    <t>['hahaha', 'beli', 'gamesmax', 'gb', 'login', 'masak', 'mie', 'masuk', 'loby', 'lelet', '']</t>
  </si>
  <si>
    <t>['lelet', 'telkomsel', 'daerah', 'kalimantan', 'nyesel', 'beli']</t>
  </si>
  <si>
    <t>['telkomsel', 'turbo', 'yes', '']</t>
  </si>
  <si>
    <t>['oowhh', 'pantes', 'paket', 'ngelag', 'paket', 'wkwkwkkwkwkk', 'auto', 'ganti', 'kartu']</t>
  </si>
  <si>
    <t>['iklan', 'nipu', 'anti', 'ngelag', 'darimana', 'pakai', 'paket', 'games', 'ngelag', 'ampun', 'udah', 'bangkrut', 'providers', 'ngimpi', 'woy', 'telkomsel', '']</t>
  </si>
  <si>
    <t>['pikirin', 'jateng', 'purbalingga', 'nge', 'lag', 'parah']</t>
  </si>
  <si>
    <t>['telkomsel', 'dosa', 'jaring', 'burik', '']</t>
  </si>
  <si>
    <t>['telkomsel', 'supeeeer', 'leg', 'banget', 'cok', 'pokok', 'legnya', 'obat']</t>
  </si>
  <si>
    <t>['niat', 'promo', 'dibully', '']</t>
  </si>
  <si>
    <t>['muna', 'banget', 'jaring', 'anti', 'lag', 'promosi', 'halu', 'sesuai', 'fakta']</t>
  </si>
  <si>
    <t>['telkomsel', 'udah', 'minum', 'obat', '']</t>
  </si>
  <si>
    <t>['games', 'kalah', 'gara', 'gara', 'telkomsel']</t>
  </si>
  <si>
    <t>['tipu', 'nie', '']</t>
  </si>
  <si>
    <t>['pergi', 'konter']</t>
  </si>
  <si>
    <t>['halah', 'sampah', 'beli', 'paket', 'gmax', 'main', 'pubg', 'pubgm', 'hapus', 'dukung', 'gamemax', 'habisin', 'uang', 'doang', 'ndk', 'main', 'game', 'telkomsel', 'badut', '']</t>
  </si>
  <si>
    <t>['anti', 'nge', 'lag', 'club', 'baik', 'udah', 'harga', 'jabat', 'sinyal', 'rakyat', 'berani', 'berani', 'anti', 'nge', 'lag', 'club', 'iklan', 'bodoh']</t>
  </si>
  <si>
    <t>['tolong', 'baik', 'jaring', '']</t>
  </si>
  <si>
    <t>['ikhlas', 'duit', 'gua', 'beli', 'gamemek', 'makan', 'duit', 'haram', 'sakit']</t>
  </si>
  <si>
    <t>['terima', 'kasih', 'telkomsel', 'gara', 'losestreak']</t>
  </si>
  <si>
    <t>['halahhhh', 'tsel', 'emang', 'stabil', 'jaring', 'kecewa', 'konsumen', 'mending', 'ganti', 'sim', 'card', 'jaring', 'laen', '']</t>
  </si>
  <si>
    <t>['wow', 'mantaappssss', 'emang', 'kenceng', 'plus', 'murah', 'kaya', 'iklan', 'kaya', 'telkomsel', 'hihihi']</t>
  </si>
  <si>
    <t>['telkom', 'cman', 'ngebacod', 'jaring', 'benerin', 'dlu', 'woi', 'warganet', 'mnding', 'klean', 'pindah', 'kaya', 'gua', 'murah', 'ribu', 'lumayan', 'lancar', 'dri', 'telkom', 'murah', 'banget']</t>
  </si>
  <si>
    <t>['raja', 'signal', 'labil']</t>
  </si>
  <si>
    <t>['telkomsel', 'jaring', 'lelet', 'udh', 'beli', 'paket', 'mahal', '']</t>
  </si>
  <si>
    <t>['indosat', 'lancar', 'jaya']</t>
  </si>
  <si>
    <t>['nge', 'game', 'ngelag', 'njirr', 'singnyal', 'tolong', 'jelasin']</t>
  </si>
  <si>
    <t>['maaf', 'kak', 'beli', 'pulsa', 'trus', 'potong', 'kak', '']</t>
  </si>
  <si>
    <t>['kembang', 'pesat', 'kualitas', 'bangsat']</t>
  </si>
  <si>
    <t>['paket', 'games', 'max', 'main', '']</t>
  </si>
  <si>
    <t>['terima', 'kasih', 'trikomsel', 'accesoris', 'kualitas']</t>
  </si>
  <si>
    <t>['beli', 'harga', 'murah', 'jaring', 'stabil']</t>
  </si>
  <si>
    <t>['telkomsel', 'stabil', 'rumah', 'tower', 'telkomsel', 'kadang', 'leg']</t>
  </si>
  <si>
    <t>['anti', 'ngelag', 'dasar', 'nipu', 'buka', 'yutube', 'susah', 'loading', 'jaring', 'lelet', 'abis', 'emosi', 'kapok', 'makek', 'telkomsem', 'ganti', 'lancar', 'jaring']</t>
  </si>
  <si>
    <t>['halah', 'iklan', 'palsu', 'pket', 'gamemax', 'bsa', 'dipake', 'main', 'game', 'pubg', 'epep', 'dll', 'bsa', 'main', 'game', 'slot', 'doank', '']</t>
  </si>
  <si>
    <t>['jaring', 'buruk', 'telkomsel', 'najis', 'banget', 'untung', 'udah', 'kartu', 'telkomsel', 'najisss', 'banget', '']</t>
  </si>
  <si>
    <t>['telkomsel', 'paket', 'darurat', '']</t>
  </si>
  <si>
    <t>['nge', 'lag', 'mulu', 'jir']</t>
  </si>
  <si>
    <t>['gin', 'judul', '']</t>
  </si>
  <si>
    <t>['telkomsel', 'nga', 'ngelek', 'salto', 'kali', 'laut', 'mesisan']</t>
  </si>
  <si>
    <t>[]</t>
  </si>
  <si>
    <t>['anti', 'ngelag', 'pala', 'kau', 'ping', 'karuan', 'suka', 'jumping', 'gitu']</t>
  </si>
  <si>
    <t>['telkomsel', 'ngelag']</t>
  </si>
  <si>
    <t>['buset', 'komen', 'temen', 'temen', 'udah', 'kesel', 'beud', 'propider', 'nasib', 'ngab', 'ganti', 'indosat', '']</t>
  </si>
  <si>
    <t>['aplikasi', 'server', 'lancar', 'takut', 'kak']</t>
  </si>
  <si>
    <t>['wkwkwk', 'anti', 'lag', 'kuota', 'gamesmax', 'gabisa', 'nge', 'game', 'ping', 'merah', 'jalan']</t>
  </si>
  <si>
    <t>['video', 'baru', 'canda', 'ruang', 'nyaaaa', 'woi']</t>
  </si>
  <si>
    <t>['skrg', 'anti', 'ngelag', 'wkkkkk', 'bkin', 'ngakak', 'anti', 'ngelag', 'ngelag', 'iya', 'ngelawak', 'deh']</t>
  </si>
  <si>
    <t>['info', 'kartu', 'ngelag', 'telkomsell', 'sammpah', 'harga', 'sek', 'rank', 'kekk', 'taeek', 'war', 'merah', 'kuning', 'gilir', 'mati', 'ijo', 'glory', 'lose', 'streak', 'smpe', 'legend', 'aso']</t>
  </si>
  <si>
    <t>['judul', 'canda']</t>
  </si>
  <si>
    <t>['anti', 'nge', 'lag', 'club', 'pas', 'coba', 'kek', 'sinyal', 'abal', 'abal', 'gajelas']</t>
  </si>
  <si>
    <t>['lawak']</t>
  </si>
  <si>
    <t>['gamesnya']</t>
  </si>
  <si>
    <t>['taekk', 'tetep', 'lag', '']</t>
  </si>
  <si>
    <t>['gara', 'gara', 'telkomsel', 'kredit', 'skor', 'gue', 'wow', 'makasih', 'tutup', 'kantor', 'kau']</t>
  </si>
  <si>
    <t>['balikin', 'pulsa', 'gua', 'nyesel']</t>
  </si>
  <si>
    <t>['rusak', 'rusak', 'mending', 'pindah', 'jaring']</t>
  </si>
  <si>
    <t>['isi', 'keluh', 'wkwkwk', 'gokil', 'operator']</t>
  </si>
  <si>
    <t>['anti', 'ngeleg', 'habis', 'langsung', 'ulang', '']</t>
  </si>
  <si>
    <t>['lag', 'apalgi', 'jam', 'istrht', 'krja', 'lag', 'parah']</t>
  </si>
  <si>
    <t>['upgred', 'ngeleg', 'bodoh', 'publik']</t>
  </si>
  <si>
    <t>['hadeh', 'ancur', 'jaring', 'telkosem', 'lag', 'trusssss']</t>
  </si>
  <si>
    <t>['anti', 'ngelag', '']</t>
  </si>
  <si>
    <t>['guys', 'gamemax', '']</t>
  </si>
  <si>
    <t>['gua', 'mytik', 'turun', 'gara', 'gara', 'jaringab']</t>
  </si>
  <si>
    <t>['anti', 'lag', 'nyh']</t>
  </si>
  <si>
    <t>['telkomsel', 'mohon', 'baik', 'sinyal']</t>
  </si>
  <si>
    <t>['upgrade', 'paket', 'beda', 'maksud', 'internet', 'sakti', 'upgrade', '']</t>
  </si>
  <si>
    <t>['hei', 'telkomsel', 'mohon', 'layan', 'kru', 'wsbk', 'baik', 'video', 'edar', 'kru', 'antri', 'kartu', 'perdana', 'bandara', '']</t>
  </si>
  <si>
    <t>['keluh', 'jaring', '']</t>
  </si>
  <si>
    <t>['guna', 'telkom', 'berat', '']</t>
  </si>
  <si>
    <t>['', 'telkom', 'emosi', 'beli', 'paket', 'pulsa', 'mala', 'ngalami', 'error', 'makan', 'pulsa', 'orang', 'harga', 'trus', 'jaring', 'kek', 'koala']</t>
  </si>
  <si>
    <t>['telkomsel', 'nyaman', 'milik', 'kuota', 'pulsa', 'sedot', 'pindah', 'operator']</t>
  </si>
  <si>
    <t>['gmn', 'pulsa', 'potong', 'alas', 'habis', 'kuota', 'internet', 'mati', 'konek', 'hutang', 'isi', 'pulsa', 'potong', 'langgan', 'rakyat', 'susah', 'susah', 'bumn', 'paksa', 'nama', '']</t>
  </si>
  <si>
    <t>['info', 'kartu', 'rii', 'telkomsel', 'sinyale', 'bosok']</t>
  </si>
  <si>
    <t>['telkom', 'jawa', 'troll']</t>
  </si>
  <si>
    <t>['sinyal', 'kek', 'asw']</t>
  </si>
  <si>
    <t>['udh', 'ampas', 'gaya', 'lgi']</t>
  </si>
  <si>
    <t>['jaring', 'tot']</t>
  </si>
  <si>
    <t>['mohon', 'maaf', 'min', 'kendala', 'minggu', 'kemarin', 'jaring', 'hilang', 'lag', 'beli', 'paket', 'bulan', 'internet', 'sungguh', 'lag', 'mohon', 'baik', 'daerah', 'jabar', 'kota', 'tasikmalaya']</t>
  </si>
  <si>
    <t>['tolong', 'telkomsel', 'jaring', 'ngleg', 'mohon', 'cepat', 'baik']</t>
  </si>
  <si>
    <t>['keren', 'lihat', 'video', 'detik']</t>
  </si>
  <si>
    <t>['sinyal', 'telkomsel', 'buruk', 'daerah', 'mohon', 'baik', 'min']</t>
  </si>
  <si>
    <t>['pasuk', 'musim', 'hujan', 'jaring', 'telkomsel', 'banget', 'lag', 'mohon', 'baik']</t>
  </si>
  <si>
    <t>['komentar', 'baca', 'suka', 'jaring', 'telkomsel', 'kek', 'burik', 'coba', 'im', 'lancar']</t>
  </si>
  <si>
    <t>['udah', 'sinyal', 'burik', 'maling', 'pulsa']</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</si>
</sst>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font>
    <font>
      <b/>
      <color theme="1"/>
      <name val="Calibri"/>
    </font>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2" t="s">
        <v>1</v>
      </c>
    </row>
    <row r="2">
      <c r="A2" s="1">
        <v>0.0</v>
      </c>
      <c r="B2" s="3" t="s">
        <v>2</v>
      </c>
      <c r="C2" s="3" t="str">
        <f>IFERROR(__xludf.DUMMYFUNCTION("GOOGLETRANSLATE(B2,""id"",""en"")"),"['Cool', 'Sis', 'Princess', 'Inspiration', 'Nature', 'CEO', 'Day', '']")</f>
        <v>['Cool', 'Sis', 'Princess', 'Inspiration', 'Nature', 'CEO', 'Day', '']</v>
      </c>
    </row>
    <row r="3">
      <c r="A3" s="1">
        <v>1.0</v>
      </c>
      <c r="B3" s="3" t="s">
        <v>3</v>
      </c>
      <c r="C3" s="3" t="str">
        <f>IFERROR(__xludf.DUMMYFUNCTION("GOOGLETRANSLATE(B3,""id"",""en"")"),"['', 'Inspiring', 'Kereenn', '']")</f>
        <v>['', 'Inspiring', 'Kereenn', '']</v>
      </c>
    </row>
    <row r="4">
      <c r="A4" s="1">
        <v>2.0</v>
      </c>
      <c r="B4" s="3" t="s">
        <v>4</v>
      </c>
      <c r="C4" s="3" t="str">
        <f>IFERROR(__xludf.DUMMYFUNCTION("GOOGLETRANSLATE(B4,""id"",""en"")"),"['', 'Leader', 'Gender', 'Gender', 'Cool', 'Sis',' Princess', 'Inspiration', 'Cool', 'HMS', 'Sis',' Princess', 'Telkomsel ']")</f>
        <v>['', 'Leader', 'Gender', 'Gender', 'Cool', 'Sis',' Princess', 'Inspiration', 'Cool', 'HMS', 'Sis',' Princess', 'Telkomsel ']</v>
      </c>
    </row>
    <row r="5">
      <c r="A5" s="1">
        <v>3.0</v>
      </c>
      <c r="B5" s="3" t="s">
        <v>5</v>
      </c>
      <c r="C5" s="3" t="str">
        <f>IFERROR(__xludf.DUMMYFUNCTION("GOOGLETRANSLATE(B5,""id"",""en"")"),"['hope', 'female', 'inspiration', 'rich', 'daughter', 'asa', 'CEO', 'telkomsel', 'yahhh', 'aaaa', 'pengennn', ""]")</f>
        <v>['hope', 'female', 'inspiration', 'rich', 'daughter', 'asa', 'CEO', 'telkomsel', 'yahhh', 'aaaa', 'pengennn', "]</v>
      </c>
    </row>
    <row r="6">
      <c r="A6" s="1">
        <v>4.0</v>
      </c>
      <c r="B6" s="3" t="s">
        <v>6</v>
      </c>
      <c r="C6" s="3" t="str">
        <f>IFERROR(__xludf.DUMMYFUNCTION("GOOGLETRANSLATE(B6,""id"",""en"")"),"['Forward', 'women', 'Indonesia', 'healthy', 'HMS', 'Leader', 'Religious']")</f>
        <v>['Forward', 'women', 'Indonesia', 'healthy', 'HMS', 'Leader', 'Religious']</v>
      </c>
    </row>
    <row r="7">
      <c r="A7" s="1">
        <v>5.0</v>
      </c>
      <c r="B7" s="3" t="s">
        <v>7</v>
      </c>
      <c r="C7" s="3" t="str">
        <f>IFERROR(__xludf.DUMMYFUNCTION("GOOGLETRANSLATE(B7,""id"",""en"")"),"['GILS', 'Cool', 'Sis', 'Princess', 'Tips', 'Tricks', 'What', 'Cool', ""]")</f>
        <v>['GILS', 'Cool', 'Sis', 'Princess', 'Tips', 'Tricks', 'What', 'Cool', "]</v>
      </c>
    </row>
    <row r="8">
      <c r="A8" s="1">
        <v>6.0</v>
      </c>
      <c r="B8" s="3" t="s">
        <v>8</v>
      </c>
      <c r="C8" s="3" t="str">
        <f>IFERROR(__xludf.DUMMYFUNCTION("GOOGLETRANSLATE(B8,""id"",""en"")"),"['Barakallahu', 'Fikum', 'CEO', 'Telkomsel', 'HMS', 'healthy']")</f>
        <v>['Barakallahu', 'Fikum', 'CEO', 'Telkomsel', 'HMS', 'healthy']</v>
      </c>
    </row>
    <row r="9">
      <c r="A9" s="1">
        <v>7.0</v>
      </c>
      <c r="B9" s="3" t="s">
        <v>9</v>
      </c>
      <c r="C9" s="3" t="str">
        <f>IFERROR(__xludf.DUMMYFUNCTION("GOOGLETRANSLATE(B9,""id"",""en"")"),"['', 'Girl', ""]")</f>
        <v>['', 'Girl', "]</v>
      </c>
    </row>
    <row r="10">
      <c r="A10" s="1">
        <v>8.0</v>
      </c>
      <c r="B10" s="3" t="s">
        <v>10</v>
      </c>
      <c r="C10" s="3" t="str">
        <f>IFERROR(__xludf.DUMMYFUNCTION("GOOGLETRANSLATE(B10,""id"",""en"")"),"['Please', 'Telkomsel', 'SENAH', 'TUK', 'NETWORK', 'Signal', 'Week', 'Out', 'Rain', 'Signal', 'Drop', 'Embossed', ' Missing ',' what is', 'clock', 'hours',' safe ',' hejam ',' dense ',' wind ',' lightning ',' hopefully ',' subscribe ',' disappointed ',' m"&amp;"oved ' , 'Provider', 'trims']")</f>
        <v>['Please', 'Telkomsel', 'SENAH', 'TUK', 'NETWORK', 'Signal', 'Week', 'Out', 'Rain', 'Signal', 'Drop', 'Embossed', ' Missing ',' what is', 'clock', 'hours',' safe ',' hejam ',' dense ',' wind ',' lightning ',' hopefully ',' subscribe ',' disappointed ',' moved ' , 'Provider', 'trims']</v>
      </c>
    </row>
    <row r="11">
      <c r="A11" s="1">
        <v>9.0</v>
      </c>
      <c r="B11" s="3" t="s">
        <v>11</v>
      </c>
      <c r="C11" s="3" t="str">
        <f>IFERROR(__xludf.DUMMYFUNCTION("GOOGLETRANSLATE(B11,""id"",""en"")"),"['Success', 'Telkomsel']")</f>
        <v>['Success', 'Telkomsel']</v>
      </c>
    </row>
    <row r="12">
      <c r="A12" s="1">
        <v>10.0</v>
      </c>
      <c r="B12" s="3" t="s">
        <v>12</v>
      </c>
      <c r="C12" s="3" t="str">
        <f>IFERROR(__xludf.DUMMYFUNCTION("GOOGLETRANSLATE(B12,""id"",""en"")"),"['Mao', 'Good', 'Signal', 'Telkomsel', 'Region', 'Cepet', 'Bangt', 'Signal', 'Good', 'Thankkasi', 'Telkomsel']")</f>
        <v>['Mao', 'Good', 'Signal', 'Telkomsel', 'Region', 'Cepet', 'Bangt', 'Signal', 'Good', 'Thankkasi', 'Telkomsel']</v>
      </c>
    </row>
    <row r="13">
      <c r="A13" s="1">
        <v>11.0</v>
      </c>
      <c r="B13" s="3" t="s">
        <v>13</v>
      </c>
      <c r="C13" s="3" t="str">
        <f>IFERROR(__xludf.DUMMYFUNCTION("GOOGLETRANSLATE(B13,""id"",""en"")"),"['Buru', 'friend', 'friend', 'list', 'agent', 'reseller', 'Telkomsel', '']")</f>
        <v>['Buru', 'friend', 'friend', 'list', 'agent', 'reseller', 'Telkomsel', '']</v>
      </c>
    </row>
    <row r="14">
      <c r="A14" s="1">
        <v>12.0</v>
      </c>
      <c r="B14" s="3" t="s">
        <v>14</v>
      </c>
      <c r="C14" s="3" t="str">
        <f>IFERROR(__xludf.DUMMYFUNCTION("GOOGLETRANSLATE(B14,""id"",""en"")"),"['Plis', 'signal', 'Benerin', 'rich', 'right', 'okay', 'okay', 'signal', 'nglag', 'kayak', 'tower', 'near' kl ',' near ',' really ',' please ',' kak ']")</f>
        <v>['Plis', 'signal', 'Benerin', 'rich', 'right', 'okay', 'okay', 'signal', 'nglag', 'kayak', 'tower', 'near' kl ',' near ',' really ',' please ',' kak ']</v>
      </c>
    </row>
    <row r="15">
      <c r="A15" s="1">
        <v>13.0</v>
      </c>
      <c r="B15" s="3" t="s">
        <v>15</v>
      </c>
      <c r="C15" s="3" t="str">
        <f>IFERROR(__xludf.DUMMYFUNCTION("GOOGLETRANSLATE(B15,""id"",""en"")"),"['Congratulations', 'Kampung', 'Gorowong', 'Village', 'Morocco', 'Camat', 'Cibalong', 'Regency', 'Garut', 'Province', 'Bandarat', ""]")</f>
        <v>['Congratulations', 'Kampung', 'Gorowong', 'Village', 'Morocco', 'Camat', 'Cibalong', 'Regency', 'Garut', 'Province', 'Bandarat', "]</v>
      </c>
    </row>
    <row r="16">
      <c r="A16" s="1">
        <v>14.0</v>
      </c>
      <c r="B16" s="3" t="s">
        <v>16</v>
      </c>
      <c r="C16" s="3" t="str">
        <f>IFERROR(__xludf.DUMMYFUNCTION("GOOGLETRANSLATE(B16,""id"",""en"")"),"['Moga', 'signal']")</f>
        <v>['Moga', 'signal']</v>
      </c>
    </row>
    <row r="17">
      <c r="A17" s="1">
        <v>15.0</v>
      </c>
      <c r="B17" s="3" t="s">
        <v>17</v>
      </c>
      <c r="C17" s="3" t="str">
        <f>IFERROR(__xludf.DUMMYFUNCTION("GOOGLETRANSLATE(B17,""id"",""en"")"),"['Awesome', '']")</f>
        <v>['Awesome', '']</v>
      </c>
    </row>
    <row r="18">
      <c r="A18" s="1">
        <v>24.0</v>
      </c>
      <c r="B18" s="3" t="s">
        <v>18</v>
      </c>
      <c r="C18" s="3" t="str">
        <f>IFERROR(__xludf.DUMMYFUNCTION("GOOGLETRANSLATE(B18,""id"",""en"")"),"['Alaiku', 'Alaikum', 'Bada', 'Team', 'Telkomsel', 'Report', 'Region', 'Already', 'Nets',' Telkomsel ',' Lost ',' Village ',' Ciangireun ',' Village ',' Girijagabaya ',' Camat ',' Muncang ',' Lebak ',' Banten ',' Please ',' Wide ',' Net ']")</f>
        <v>['Alaiku', 'Alaikum', 'Bada', 'Team', 'Telkomsel', 'Report', 'Region', 'Already', 'Nets',' Telkomsel ',' Lost ',' Village ',' Ciangireun ',' Village ',' Girijagabaya ',' Camat ',' Muncang ',' Lebak ',' Banten ',' Please ',' Wide ',' Net ']</v>
      </c>
    </row>
    <row r="19">
      <c r="A19" s="1">
        <v>25.0</v>
      </c>
      <c r="B19" s="3" t="s">
        <v>19</v>
      </c>
      <c r="C19" s="3" t="str">
        <f>IFERROR(__xludf.DUMMYFUNCTION("GOOGLETRANSLATE(B19,""id"",""en"")"),"['', 'APK', 'Telkomsel', 'Kouta', 'Keteng', ""]")</f>
        <v>['', 'APK', 'Telkomsel', 'Kouta', 'Keteng', "]</v>
      </c>
    </row>
    <row r="20">
      <c r="A20" s="1">
        <v>26.0</v>
      </c>
      <c r="B20" s="3" t="s">
        <v>20</v>
      </c>
      <c r="C20" s="3" t="str">
        <f>IFERROR(__xludf.DUMMYFUNCTION("GOOGLETRANSLATE(B20,""id"",""en"")"),"['Telkomsel', 'please', 'think', 'dlu', 'net', 'price', 'package', 'sky', 'signal', 'rich', ""]")</f>
        <v>['Telkomsel', 'please', 'think', 'dlu', 'net', 'price', 'package', 'sky', 'signal', 'rich', "]</v>
      </c>
    </row>
    <row r="21" ht="15.75" customHeight="1">
      <c r="A21" s="1">
        <v>27.0</v>
      </c>
      <c r="B21" s="3" t="s">
        <v>21</v>
      </c>
      <c r="C21" s="3" t="str">
        <f>IFERROR(__xludf.DUMMYFUNCTION("GOOGLETRANSLATE(B21,""id"",""en"")"),"['Main', 'Game', 'Red', 'Green', 'Please', 'Cepet', 'Benerin', 'Net', 'Telkomsel', 'Healthy', 'Telkomsel']")</f>
        <v>['Main', 'Game', 'Red', 'Green', 'Please', 'Cepet', 'Benerin', 'Net', 'Telkomsel', 'Healthy', 'Telkomsel']</v>
      </c>
    </row>
    <row r="22" ht="15.75" customHeight="1">
      <c r="A22" s="1">
        <v>28.0</v>
      </c>
      <c r="B22" s="3" t="s">
        <v>22</v>
      </c>
      <c r="C22" s="3" t="str">
        <f>IFERROR(__xludf.DUMMYFUNCTION("GOOGLETRANSLATE(B22,""id"",""en"")"),"['Telkomsel', 'skrng', 'style', 'lose', 'nasip', 'signs', 'service', 'signal', 'slow', '']")</f>
        <v>['Telkomsel', 'skrng', 'style', 'lose', 'nasip', 'signs', 'service', 'signal', 'slow', '']</v>
      </c>
    </row>
    <row r="23" ht="15.75" customHeight="1">
      <c r="A23" s="1">
        <v>29.0</v>
      </c>
      <c r="B23" s="3" t="s">
        <v>23</v>
      </c>
      <c r="C23" s="3" t="str">
        <f>IFERROR(__xludf.DUMMYFUNCTION("GOOGLETRANSLATE(B23,""id"",""en"")"),"['must', 'card', 'Paa', 'cave', 'maen', 'smooth', '']")</f>
        <v>['must', 'card', 'Paa', 'cave', 'maen', 'smooth', '']</v>
      </c>
    </row>
    <row r="24" ht="15.75" customHeight="1">
      <c r="A24" s="1">
        <v>30.0</v>
      </c>
      <c r="B24" s="3" t="s">
        <v>24</v>
      </c>
      <c r="C24" s="3" t="str">
        <f>IFERROR(__xludf.DUMMYFUNCTION("GOOGLETRANSLATE(B24,""id"",""en"")"),"['Please', 'Donk', 'Signal', 'Genah', 'Signal', 'Lost', 'Mulu']")</f>
        <v>['Please', 'Donk', 'Signal', 'Genah', 'Signal', 'Lost', 'Mulu']</v>
      </c>
    </row>
    <row r="25" ht="15.75" customHeight="1">
      <c r="A25" s="1">
        <v>31.0</v>
      </c>
      <c r="B25" s="3" t="s">
        <v>25</v>
      </c>
      <c r="C25" s="3" t="str">
        <f>IFERROR(__xludf.DUMMYFUNCTION("GOOGLETRANSLATE(B25,""id"",""en"")"),"['Please', 'Good', 'Signal', 'Region', 'Pencil', 'Cheered', 'City', 'City', 'Doang', 'Region', 'Pencil', ' Please, 'Telkomsel']")</f>
        <v>['Please', 'Good', 'Signal', 'Region', 'Pencil', 'Cheered', 'City', 'City', 'Doang', 'Region', 'Pencil', ' Please, 'Telkomsel']</v>
      </c>
    </row>
    <row r="26" ht="15.75" customHeight="1">
      <c r="A26" s="1">
        <v>34.0</v>
      </c>
      <c r="B26" s="3" t="s">
        <v>26</v>
      </c>
      <c r="C26" s="3" t="str">
        <f>IFERROR(__xludf.DUMMYFUNCTION("GOOGLETRANSLATE(B26,""id"",""en"")"),"['expensive', 'Ternagelag', '']")</f>
        <v>['expensive', 'Ternagelag', '']</v>
      </c>
    </row>
    <row r="27" ht="15.75" customHeight="1">
      <c r="A27" s="1">
        <v>35.0</v>
      </c>
      <c r="B27" s="3" t="s">
        <v>27</v>
      </c>
      <c r="C27" s="3" t="str">
        <f>IFERROR(__xludf.DUMMYFUNCTION("GOOGLETRANSLATE(B27,""id"",""en"")"),"['Signal', 'Telkom', 'Bad']")</f>
        <v>['Signal', 'Telkom', 'Bad']</v>
      </c>
    </row>
    <row r="28" ht="15.75" customHeight="1">
      <c r="A28" s="1">
        <v>36.0</v>
      </c>
      <c r="B28" s="3" t="s">
        <v>28</v>
      </c>
      <c r="C28" s="3" t="str">
        <f>IFERROR(__xludf.DUMMYFUNCTION("GOOGLETRANSLATE(B28,""id"",""en"")"),"['net', 'stable', 'area', 'Jepara', 'sad']")</f>
        <v>['net', 'stable', 'area', 'Jepara', 'sad']</v>
      </c>
    </row>
    <row r="29" ht="15.75" customHeight="1">
      <c r="A29" s="1">
        <v>37.0</v>
      </c>
      <c r="B29" s="3" t="s">
        <v>29</v>
      </c>
      <c r="C29" s="3" t="str">
        <f>IFERROR(__xludf.DUMMYFUNCTION("GOOGLETRANSLATE(B29,""id"",""en"")"),"['Telkomsel', 'taikk', 'woii', 'klw', 'problem', 'good', 'gamers', 'tork', 'karyu', 'telkomsel']")</f>
        <v>['Telkomsel', 'taikk', 'woii', 'klw', 'problem', 'good', 'gamers', 'tork', 'karyu', 'telkomsel']</v>
      </c>
    </row>
    <row r="30" ht="15.75" customHeight="1">
      <c r="A30" s="1">
        <v>38.0</v>
      </c>
      <c r="B30" s="3" t="s">
        <v>30</v>
      </c>
      <c r="C30" s="3" t="str">
        <f>IFERROR(__xludf.DUMMYFUNCTION("GOOGLETRANSLATE(B30,""id"",""en"")"),"['Please', 'Net', 'Kek', 'Gin', 'Mulu']")</f>
        <v>['Please', 'Net', 'Kek', 'Gin', 'Mulu']</v>
      </c>
    </row>
    <row r="31" ht="15.75" customHeight="1">
      <c r="A31" s="1">
        <v>39.0</v>
      </c>
      <c r="B31" s="3" t="s">
        <v>31</v>
      </c>
      <c r="C31" s="3" t="str">
        <f>IFERROR(__xludf.DUMMYFUNCTION("GOOGLETRANSLATE(B31,""id"",""en"")"),"['already', 'patient', 'patient', 'until', 'mas',' stable ',' person ',' net ',' direct ',' down ',' right ',' play ',' Game ',' ngntl ',' price ',' suits', 'quality']")</f>
        <v>['already', 'patient', 'patient', 'until', 'mas',' stable ',' person ',' net ',' direct ',' down ',' right ',' play ',' Game ',' ngntl ',' price ',' suits', 'quality']</v>
      </c>
    </row>
    <row r="32" ht="15.75" customHeight="1">
      <c r="A32" s="1">
        <v>40.0</v>
      </c>
      <c r="B32" s="3" t="s">
        <v>32</v>
      </c>
      <c r="C32" s="3" t="str">
        <f>IFERROR(__xludf.DUMMYFUNCTION("GOOGLETRANSLATE(B32,""id"",""en"")"),"['PLSSS', 'CUSTOMER', 'KOMPAIN', 'Response', 'GMN', 'Response', 'Center', 'Use', 'YouTube', 'Lag', 'Purpose', ""]")</f>
        <v>['PLSSS', 'CUSTOMER', 'KOMPAIN', 'Response', 'GMN', 'Response', 'Center', 'Use', 'YouTube', 'Lag', 'Purpose', "]</v>
      </c>
    </row>
    <row r="33" ht="15.75" customHeight="1">
      <c r="A33" s="1">
        <v>41.0</v>
      </c>
      <c r="B33" s="3" t="s">
        <v>33</v>
      </c>
      <c r="C33" s="3" t="str">
        <f>IFERROR(__xludf.DUMMYFUNCTION("GOOGLETRANSLATE(B33,""id"",""en"")"),"['Hello', 'Min', 'Telkomsel', 'lag', 'really', 'Maen', 'Game', 'Mobile', 'Legend', 'Please', 'Good', 'Min', ' thanks', '']")</f>
        <v>['Hello', 'Min', 'Telkomsel', 'lag', 'really', 'Maen', 'Game', 'Mobile', 'Legend', 'Please', 'Good', 'Min', ' thanks', '']</v>
      </c>
    </row>
    <row r="34" ht="15.75" customHeight="1">
      <c r="A34" s="1">
        <v>43.0</v>
      </c>
      <c r="B34" s="3" t="s">
        <v>34</v>
      </c>
      <c r="C34" s="3" t="str">
        <f>IFERROR(__xludf.DUMMYFUNCTION("GOOGLETRANSLATE(B34,""id"",""en"")"),"['right', 'afternoon', 'signal', 'bad']")</f>
        <v>['right', 'afternoon', 'signal', 'bad']</v>
      </c>
    </row>
    <row r="35" ht="15.75" customHeight="1">
      <c r="A35" s="1">
        <v>44.0</v>
      </c>
      <c r="B35" s="3" t="s">
        <v>35</v>
      </c>
      <c r="C35" s="3" t="str">
        <f>IFERROR(__xludf.DUMMYFUNCTION("GOOGLETRANSLATE(B35,""id"",""en"")"),"['net', 'urgent', 'buy', 'quota', 'keteng', 'just', 'quota', 'doang']")</f>
        <v>['net', 'urgent', 'buy', 'quota', 'keteng', 'just', 'quota', 'doang']</v>
      </c>
    </row>
    <row r="36" ht="15.75" customHeight="1">
      <c r="A36" s="1">
        <v>45.0</v>
      </c>
      <c r="B36" s="3" t="s">
        <v>36</v>
      </c>
      <c r="C36" s="3" t="str">
        <f>IFERROR(__xludf.DUMMYFUNCTION("GOOGLETRANSLATE(B36,""id"",""en"")"),"['Price', 'suits', 'Quality']")</f>
        <v>['Price', 'suits', 'Quality']</v>
      </c>
    </row>
    <row r="37" ht="15.75" customHeight="1">
      <c r="A37" s="1">
        <v>46.0</v>
      </c>
      <c r="B37" s="3" t="s">
        <v>37</v>
      </c>
      <c r="C37" s="3" t="str">
        <f>IFERROR(__xludf.DUMMYFUNCTION("GOOGLETRANSLATE(B37,""id"",""en"")"),"['', 'Ngerni', 'LGI', 'Ama', 'Telkom', 'Ngeleg']")</f>
        <v>['', 'Ngerni', 'LGI', 'Ama', 'Telkom', 'Ngeleg']</v>
      </c>
    </row>
    <row r="38" ht="15.75" customHeight="1">
      <c r="A38" s="1">
        <v>47.0</v>
      </c>
      <c r="B38" s="3" t="s">
        <v>38</v>
      </c>
      <c r="C38" s="3" t="str">
        <f>IFERROR(__xludf.DUMMYFUNCTION("GOOGLETRANSLATE(B38,""id"",""en"")"),"['Telkom', 'Ngejam', 'Game']")</f>
        <v>['Telkom', 'Ngejam', 'Game']</v>
      </c>
    </row>
    <row r="39" ht="15.75" customHeight="1">
      <c r="A39" s="1">
        <v>48.0</v>
      </c>
      <c r="B39" s="3" t="s">
        <v>39</v>
      </c>
      <c r="C39" s="3" t="str">
        <f>IFERROR(__xludf.DUMMYFUNCTION("GOOGLETRANSLATE(B39,""id"",""en"")"),"['Telkom', 'Disturbs', 'Kah', '']")</f>
        <v>['Telkom', 'Disturbs', 'Kah', '']</v>
      </c>
    </row>
    <row r="40" ht="15.75" customHeight="1">
      <c r="A40" s="1">
        <v>49.0</v>
      </c>
      <c r="B40" s="3" t="s">
        <v>40</v>
      </c>
      <c r="C40" s="3" t="str">
        <f>IFERROR(__xludf.DUMMYFUNCTION("GOOGLETRANSLATE(B40,""id"",""en"")"),"['', 'nets', 'stable', '']")</f>
        <v>['', 'nets', 'stable', '']</v>
      </c>
    </row>
    <row r="41" ht="15.75" customHeight="1">
      <c r="A41" s="1">
        <v>83.0</v>
      </c>
      <c r="B41" s="2" t="s">
        <v>41</v>
      </c>
      <c r="C41" s="3" t="str">
        <f>IFERROR(__xludf.DUMMYFUNCTION("GOOGLETRANSLATE(B41,""id"",""en"")"),"['Network', 'garbage']")</f>
        <v>['Network', 'garbage']</v>
      </c>
    </row>
    <row r="42" ht="15.75" customHeight="1">
      <c r="A42" s="1">
        <v>90.0</v>
      </c>
      <c r="B42" s="3" t="s">
        <v>42</v>
      </c>
      <c r="C42" s="3" t="str">
        <f>IFERROR(__xludf.DUMMYFUNCTION("GOOGLETRANSLATE(B42,""id"",""en"")"),"['Main', 'game', 'lag', 'bat']")</f>
        <v>['Main', 'game', 'lag', 'bat']</v>
      </c>
    </row>
    <row r="43" ht="15.75" customHeight="1">
      <c r="A43" s="1">
        <v>91.0</v>
      </c>
      <c r="B43" s="3" t="s">
        <v>43</v>
      </c>
      <c r="C43" s="3" t="str">
        <f>IFERROR(__xludf.DUMMYFUNCTION("GOOGLETRANSLATE(B43,""id"",""en"")"),"['Buk']")</f>
        <v>['Buk']</v>
      </c>
    </row>
    <row r="44" ht="15.75" customHeight="1">
      <c r="A44" s="1">
        <v>92.0</v>
      </c>
      <c r="B44" s="3" t="s">
        <v>44</v>
      </c>
      <c r="C44" s="3" t="str">
        <f>IFERROR(__xludf.DUMMYFUNCTION("GOOGLETRANSLATE(B44,""id"",""en"")"),"['Net', 'Ngelag']")</f>
        <v>['Net', 'Ngelag']</v>
      </c>
    </row>
    <row r="45" ht="15.75" customHeight="1">
      <c r="A45" s="1">
        <v>93.0</v>
      </c>
      <c r="B45" s="3" t="s">
        <v>45</v>
      </c>
      <c r="C45" s="3" t="str">
        <f>IFERROR(__xludf.DUMMYFUNCTION("GOOGLETRANSLATE(B45,""id"",""en"")"),"['Ngellag', 'anjj']")</f>
        <v>['Ngellag', 'anjj']</v>
      </c>
    </row>
    <row r="46" ht="15.75" customHeight="1">
      <c r="A46" s="1">
        <v>94.0</v>
      </c>
      <c r="B46" s="3" t="s">
        <v>46</v>
      </c>
      <c r="C46" s="3" t="str">
        <f>IFERROR(__xludf.DUMMYFUNCTION("GOOGLETRANSLATE(B46,""id"",""en"")"),"['', 'Telkomsel', 'ken', 'go bankrupt', 'deket', 'death', 'play', 'red', 'green', 'red', 'green', 'second', 'replace ',' Current ',' seconds', 'Nge', 'lag']")</f>
        <v>['', 'Telkomsel', 'ken', 'go bankrupt', 'deket', 'death', 'play', 'red', 'green', 'red', 'green', 'second', 'replace ',' Current ',' seconds', 'Nge', 'lag']</v>
      </c>
    </row>
    <row r="47" ht="15.75" customHeight="1">
      <c r="A47" s="1">
        <v>96.0</v>
      </c>
      <c r="B47" s="3" t="s">
        <v>47</v>
      </c>
      <c r="C47" s="3" t="str">
        <f>IFERROR(__xludf.DUMMYFUNCTION("GOOGLETRANSLATE(B47,""id"",""en"")"),"['Telkom', '']")</f>
        <v>['Telkom', '']</v>
      </c>
    </row>
    <row r="48" ht="15.75" customHeight="1">
      <c r="A48" s="1">
        <v>97.0</v>
      </c>
      <c r="B48" s="2" t="s">
        <v>48</v>
      </c>
      <c r="C48" s="3" t="str">
        <f>IFERROR(__xludf.DUMMYFUNCTION("GOOGLETRANSLATE(B48,""id"",""en"")"),"['network', '']")</f>
        <v>['network', '']</v>
      </c>
    </row>
    <row r="49" ht="15.75" customHeight="1">
      <c r="A49" s="1">
        <v>98.0</v>
      </c>
      <c r="B49" s="3" t="s">
        <v>49</v>
      </c>
      <c r="C49" s="3" t="str">
        <f>IFERROR(__xludf.DUMMYFUNCTION("GOOGLETRANSLATE(B49,""id"",""en"")"),"['Try', 'Live', 'Steaming', 'Watch', 'Karna', 'Net', 'Telkomsel', 'Super', 'Fast', 'Super', 'Speaking', 'Super', ' crazy ',' super ',' slow ',' super ',' nge ',' lag ',' super ',' please ',' ']")</f>
        <v>['Try', 'Live', 'Steaming', 'Watch', 'Karna', 'Net', 'Telkomsel', 'Super', 'Fast', 'Super', 'Speaking', 'Super', ' crazy ',' super ',' slow ',' super ',' nge ',' lag ',' super ',' please ',' ']</v>
      </c>
    </row>
    <row r="50" ht="15.75" customHeight="1">
      <c r="A50" s="1">
        <v>99.0</v>
      </c>
      <c r="B50" s="3" t="s">
        <v>50</v>
      </c>
      <c r="C50" s="3" t="str">
        <f>IFERROR(__xludf.DUMMYFUNCTION("GOOGLETRANSLATE(B50,""id"",""en"")"),"['Corona', 'Telkomsel', 'Speed', 'Mbps', 'Corona', 'Speed', 'Keong', 'Kbps']")</f>
        <v>['Corona', 'Telkomsel', 'Speed', 'Mbps', 'Corona', 'Speed', 'Keong', 'Kbps']</v>
      </c>
    </row>
    <row r="51" ht="15.75" customHeight="1">
      <c r="A51" s="1">
        <v>100.0</v>
      </c>
      <c r="B51" s="3" t="s">
        <v>51</v>
      </c>
      <c r="C51" s="3" t="str">
        <f>IFERROR(__xludf.DUMMYFUNCTION("GOOGLETRANSLATE(B51,""id"",""en"")"),"['no', 'signal', 'labile']")</f>
        <v>['no', 'signal', 'labile']</v>
      </c>
    </row>
    <row r="52" ht="15.75" customHeight="1">
      <c r="A52" s="1">
        <v>101.0</v>
      </c>
      <c r="B52" s="3" t="s">
        <v>52</v>
      </c>
      <c r="C52" s="3" t="str">
        <f>IFERROR(__xludf.DUMMYFUNCTION("GOOGLETRANSLATE(B52,""id"",""en"")"),"['thank', 'love', 'Telkomsel', 'use', 'card', 'play', 'game', 'smooth', 'rough', 'thank', 'love', 'axis']")</f>
        <v>['thank', 'love', 'Telkomsel', 'use', 'card', 'play', 'game', 'smooth', 'rough', 'thank', 'love', 'axis']</v>
      </c>
    </row>
    <row r="53" ht="15.75" customHeight="1">
      <c r="A53" s="1">
        <v>102.0</v>
      </c>
      <c r="B53" s="3" t="s">
        <v>53</v>
      </c>
      <c r="C53" s="3" t="str">
        <f>IFERROR(__xludf.DUMMYFUNCTION("GOOGLETRANSLATE(B53,""id"",""en"")"),"['tri', 'signal', 'bar', 'speed', 'stable', 'kbps', 'kbps', 'price', 'package', 'cheap', 'rb', 'gb']")</f>
        <v>['tri', 'signal', 'bar', 'speed', 'stable', 'kbps', 'kbps', 'price', 'package', 'cheap', 'rb', 'gb']</v>
      </c>
    </row>
    <row r="54" ht="15.75" customHeight="1">
      <c r="A54" s="1">
        <v>103.0</v>
      </c>
      <c r="B54" s="3" t="s">
        <v>54</v>
      </c>
      <c r="C54" s="3" t="str">
        <f>IFERROR(__xludf.DUMMYFUNCTION("GOOGLETRANSLATE(B54,""id"",""en"")"),"['Thanks', 'Telkom', 'signal', 'anti', 'lag', 'load', 'play']")</f>
        <v>['Thanks', 'Telkom', 'signal', 'anti', 'lag', 'load', 'play']</v>
      </c>
    </row>
    <row r="55" ht="15.75" customHeight="1">
      <c r="A55" s="1">
        <v>104.0</v>
      </c>
      <c r="B55" s="3" t="s">
        <v>55</v>
      </c>
      <c r="C55" s="3" t="str">
        <f>IFERROR(__xludf.DUMMYFUNCTION("GOOGLETRANSLATE(B55,""id"",""en"")"),"['Good', 'signal', 'COK', 'Package', 'Price', 'Jabat', 'Signal', 'Folk']")</f>
        <v>['Good', 'signal', 'COK', 'Package', 'Price', 'Jabat', 'Signal', 'Folk']</v>
      </c>
    </row>
    <row r="56" ht="15.75" customHeight="1">
      <c r="A56" s="1">
        <v>105.0</v>
      </c>
      <c r="B56" s="3" t="s">
        <v>56</v>
      </c>
      <c r="C56" s="3" t="str">
        <f>IFERROR(__xludf.DUMMYFUNCTION("GOOGLETRANSLATE(B56,""id"",""en"")"),"['Net', 'Kenceng', 'really', 'Ngelag', 'Maen', 'Game', 'Online', 'Sosmed', 'Current', 'Communication', 'Lancaaaaaar', 'Jaya', ' Thanks', 'Love', 'IM', 'Ooreeedoo']")</f>
        <v>['Net', 'Kenceng', 'really', 'Ngelag', 'Maen', 'Game', 'Online', 'Sosmed', 'Current', 'Communication', 'Lancaaaaaar', 'Jaya', ' Thanks', 'Love', 'IM', 'Ooreeedoo']</v>
      </c>
    </row>
    <row r="57" ht="15.75" customHeight="1">
      <c r="A57" s="1">
        <v>130.0</v>
      </c>
      <c r="B57" s="3" t="s">
        <v>57</v>
      </c>
      <c r="C57" s="3" t="str">
        <f>IFERROR(__xludf.DUMMYFUNCTION("GOOGLETRANSLATE(B57,""id"",""en"")"),"['Telkomsel', 'business', 'BUMN', 'Package', 'More', 'Cheap', 'Over', 'Pasu', 'Country', 'Cheap', 'Private']")</f>
        <v>['Telkomsel', 'business', 'BUMN', 'Package', 'More', 'Cheap', 'Over', 'Pasu', 'Country', 'Cheap', 'Private']</v>
      </c>
    </row>
    <row r="58" ht="15.75" customHeight="1">
      <c r="A58" s="1">
        <v>131.0</v>
      </c>
      <c r="B58" s="3" t="s">
        <v>58</v>
      </c>
      <c r="C58" s="3" t="str">
        <f>IFERROR(__xludf.DUMMYFUNCTION("GOOGLETRANSLATE(B58,""id"",""en"")"),"['cave', 'move', 'operator', 'telkom', 'ttep', 'telfin', 'data', 'mending', '']")</f>
        <v>['cave', 'move', 'operator', 'telkom', 'ttep', 'telfin', 'data', 'mending', '']</v>
      </c>
    </row>
    <row r="59" ht="15.75" customHeight="1">
      <c r="A59" s="1">
        <v>132.0</v>
      </c>
      <c r="B59" s="3" t="s">
        <v>59</v>
      </c>
      <c r="C59" s="3" t="str">
        <f>IFERROR(__xludf.DUMMYFUNCTION("GOOGLETRANSLATE(B59,""id"",""en"")"),"['min', 'used', 'play', 'pub', 'less', 'quota', 'main', 'min', '']")</f>
        <v>['min', 'used', 'play', 'pub', 'less', 'quota', 'main', 'min', '']</v>
      </c>
    </row>
    <row r="60" ht="15.75" customHeight="1">
      <c r="A60" s="1">
        <v>133.0</v>
      </c>
      <c r="B60" s="3" t="s">
        <v>60</v>
      </c>
      <c r="C60" s="3" t="str">
        <f>IFERROR(__xludf.DUMMYFUNCTION("GOOGLETRANSLATE(B60,""id"",""en"")"),"['Change', 'replace', '']")</f>
        <v>['Change', 'replace', '']</v>
      </c>
    </row>
    <row r="61" ht="15.75" customHeight="1">
      <c r="A61" s="1">
        <v>134.0</v>
      </c>
      <c r="B61" s="3" t="s">
        <v>61</v>
      </c>
      <c r="C61" s="3" t="str">
        <f>IFERROR(__xludf.DUMMYFUNCTION("GOOGLETRANSLATE(B61,""id"",""en"")"),"['Ngellag', 'JMBT', 'quota', 'game', 'GB', 'Nggk', ""]")</f>
        <v>['Ngellag', 'JMBT', 'quota', 'game', 'GB', 'Nggk', "]</v>
      </c>
    </row>
    <row r="62" ht="15.75" customHeight="1">
      <c r="A62" s="1">
        <v>135.0</v>
      </c>
      <c r="B62" s="3" t="s">
        <v>62</v>
      </c>
      <c r="C62" s="3" t="str">
        <f>IFERROR(__xludf.DUMMYFUNCTION("GOOGLETRANSLATE(B62,""id"",""en"")"),"['Funny', 'Bet', 'Telkomsel', 'Anti', 'Ngelag', '']")</f>
        <v>['Funny', 'Bet', 'Telkomsel', 'Anti', 'Ngelag', '']</v>
      </c>
    </row>
    <row r="63" ht="15.75" customHeight="1">
      <c r="A63" s="1">
        <v>136.0</v>
      </c>
      <c r="B63" s="3" t="s">
        <v>63</v>
      </c>
      <c r="C63" s="3" t="str">
        <f>IFERROR(__xludf.DUMMYFUNCTION("GOOGLETRANSLATE(B63,""id"",""en"")"),"['', 'Allah', 'Kabul', 'Request', '']")</f>
        <v>['', 'Allah', 'Kabul', 'Request', '']</v>
      </c>
    </row>
    <row r="64" ht="15.75" customHeight="1">
      <c r="A64" s="1">
        <v>137.0</v>
      </c>
      <c r="B64" s="3" t="s">
        <v>64</v>
      </c>
      <c r="C64" s="3" t="str">
        <f>IFERROR(__xludf.DUMMYFUNCTION("GOOGLETRANSLATE(B64,""id"",""en"")"),"['', 'Ngelag', 'City', 'BTW', 'CRT', 'KOQ', '']")</f>
        <v>['', 'Ngelag', 'City', 'BTW', 'CRT', 'KOQ', '']</v>
      </c>
    </row>
    <row r="65" ht="15.75" customHeight="1">
      <c r="A65" s="1">
        <v>138.0</v>
      </c>
      <c r="B65" s="3" t="s">
        <v>65</v>
      </c>
      <c r="C65" s="3" t="str">
        <f>IFERROR(__xludf.DUMMYFUNCTION("GOOGLETRANSLATE(B65,""id"",""en"")"),"['Thank "",' Love ',' Telkomsel ',' Down ',' Rank ']")</f>
        <v>['Thank ",' Love ',' Telkomsel ',' Down ',' Rank ']</v>
      </c>
    </row>
    <row r="66" ht="15.75" customHeight="1">
      <c r="A66" s="1">
        <v>139.0</v>
      </c>
      <c r="B66" s="3" t="s">
        <v>66</v>
      </c>
      <c r="C66" s="3" t="str">
        <f>IFERROR(__xludf.DUMMYFUNCTION("GOOGLETRANSLATE(B66,""id"",""en"")"),"['Please', 'Level', 'Net', 'Lurah', 'Tamansari', 'Kec', 'Bondowoso', 'Kab', 'Bondowoso', ""]")</f>
        <v>['Please', 'Level', 'Net', 'Lurah', 'Tamansari', 'Kec', 'Bondowoso', 'Kab', 'Bondowoso', "]</v>
      </c>
    </row>
    <row r="67" ht="15.75" customHeight="1">
      <c r="A67" s="1">
        <v>140.0</v>
      </c>
      <c r="B67" s="3" t="s">
        <v>67</v>
      </c>
      <c r="C67" s="3" t="str">
        <f>IFERROR(__xludf.DUMMYFUNCTION("GOOGLETRANSLATE(B67,""id"",""en"")"),"['Thank you', 'minus', 'Rank']")</f>
        <v>['Thank you', 'minus', 'Rank']</v>
      </c>
    </row>
    <row r="68" ht="15.75" customHeight="1">
      <c r="A68" s="1">
        <v>141.0</v>
      </c>
      <c r="B68" s="3" t="s">
        <v>68</v>
      </c>
      <c r="C68" s="3" t="str">
        <f>IFERROR(__xludf.DUMMYFUNCTION("GOOGLETRANSLATE(B68,""id"",""en"")"),"['Thank you', 'Karna', 'Telkomsel', 'Rough']")</f>
        <v>['Thank you', 'Karna', 'Telkomsel', 'Rough']</v>
      </c>
    </row>
    <row r="69" ht="15.75" customHeight="1">
      <c r="A69" s="1">
        <v>142.0</v>
      </c>
      <c r="B69" s="3" t="s">
        <v>69</v>
      </c>
      <c r="C69" s="3" t="str">
        <f>IFERROR(__xludf.DUMMYFUNCTION("GOOGLETRANSLATE(B69,""id"",""en"")"),"['Telkomsel', 'pulp', 'game', '']")</f>
        <v>['Telkomsel', 'pulp', 'game', '']</v>
      </c>
    </row>
    <row r="70" ht="15.75" customHeight="1">
      <c r="A70" s="1">
        <v>143.0</v>
      </c>
      <c r="B70" s="3" t="s">
        <v>70</v>
      </c>
      <c r="C70" s="3" t="str">
        <f>IFERROR(__xludf.DUMMYFUNCTION("GOOGLETRANSLATE(B70,""id"",""en"")"),"['Thank "",' Love ',' Telkomsel ',' Males', 'Main', 'Game']")</f>
        <v>['Thank ",' Love ',' Telkomsel ',' Males', 'Main', 'Game']</v>
      </c>
    </row>
    <row r="71" ht="15.75" customHeight="1">
      <c r="A71" s="1">
        <v>144.0</v>
      </c>
      <c r="B71" s="3" t="s">
        <v>71</v>
      </c>
      <c r="C71" s="3" t="str">
        <f>IFERROR(__xludf.DUMMYFUNCTION("GOOGLETRANSLATE(B71,""id"",""en"")"),"['Wow', 'fast', 'NASA', 'Losing', 'Crazy', 'Sihh', 'Telkomsel', 'Lawaan', 'virtue', 'Sangaaatt', 'Cacaddd', 'Thank you', ' ']")</f>
        <v>['Wow', 'fast', 'NASA', 'Losing', 'Crazy', 'Sihh', 'Telkomsel', 'Lawaan', 'virtue', 'Sangaaatt', 'Cacaddd', 'Thank you', ' ']</v>
      </c>
    </row>
    <row r="72" ht="15.75" customHeight="1">
      <c r="A72" s="1">
        <v>145.0</v>
      </c>
      <c r="B72" s="3" t="s">
        <v>72</v>
      </c>
      <c r="C72" s="3" t="str">
        <f>IFERROR(__xludf.DUMMYFUNCTION("GOOGLETRANSLATE(B72,""id"",""en"")"),"['Signal', 'Benerin']")</f>
        <v>['Signal', 'Benerin']</v>
      </c>
    </row>
    <row r="73" ht="15.75" customHeight="1">
      <c r="A73" s="1">
        <v>146.0</v>
      </c>
      <c r="B73" s="3" t="s">
        <v>73</v>
      </c>
      <c r="C73" s="3" t="str">
        <f>IFERROR(__xludf.DUMMYFUNCTION("GOOGLETRANSLATE(B73,""id"",""en"")"),"['lag', 'eyes', 'Mending', 'Telkomsel', 'GDA', 'Indonesia', 'org', 'stressed']")</f>
        <v>['lag', 'eyes', 'Mending', 'Telkomsel', 'GDA', 'Indonesia', 'org', 'stressed']</v>
      </c>
    </row>
    <row r="74" ht="15.75" customHeight="1">
      <c r="A74" s="1">
        <v>147.0</v>
      </c>
      <c r="B74" s="3" t="s">
        <v>74</v>
      </c>
      <c r="C74" s="3" t="str">
        <f>IFERROR(__xludf.DUMMYFUNCTION("GOOGLETRANSLATE(B74,""id"",""en"")"),"['Telkomsel', 'cave', 'place', 'cave', 'provider']")</f>
        <v>['Telkomsel', 'cave', 'place', 'cave', 'provider']</v>
      </c>
    </row>
    <row r="75" ht="15.75" customHeight="1">
      <c r="A75" s="1">
        <v>148.0</v>
      </c>
      <c r="B75" s="3" t="s">
        <v>75</v>
      </c>
      <c r="C75" s="3" t="str">
        <f>IFERROR(__xludf.DUMMYFUNCTION("GOOGLETRANSLATE(B75,""id"",""en"")"),"['exis', 'heart']")</f>
        <v>['exis', 'heart']</v>
      </c>
    </row>
    <row r="76" ht="15.75" customHeight="1">
      <c r="A76" s="1">
        <v>149.0</v>
      </c>
      <c r="B76" s="3" t="s">
        <v>76</v>
      </c>
      <c r="C76" s="3" t="str">
        <f>IFERROR(__xludf.DUMMYFUNCTION("GOOGLETRANSLATE(B76,""id"",""en"")"),"['package', 'silver', 'thousand', 'kayak', 'mask', 'top', 'diamond', 'bonus',' quota ',' GB ',' quota ',' game ',' Unemployed ', ""]")</f>
        <v>['package', 'silver', 'thousand', 'kayak', 'mask', 'top', 'diamond', 'bonus',' quota ',' GB ',' quota ',' game ',' Unemployed ', "]</v>
      </c>
    </row>
    <row r="77" ht="15.75" customHeight="1">
      <c r="A77" s="1">
        <v>150.0</v>
      </c>
      <c r="B77" s="3" t="s">
        <v>77</v>
      </c>
      <c r="C77" s="3" t="str">
        <f>IFERROR(__xludf.DUMMYFUNCTION("GOOGLETRANSLATE(B77,""id"",""en"")"),"['Telkomsel', 'net', 'ngeleg', 'stable', 'like', 'Telkomsel', 'dah', 'Males',' auto ',' replace ',' card ',' nih ',' Nets', 'good', '']")</f>
        <v>['Telkomsel', 'net', 'ngeleg', 'stable', 'like', 'Telkomsel', 'dah', 'Males',' auto ',' replace ',' card ',' nih ',' Nets', 'good', '']</v>
      </c>
    </row>
    <row r="78" ht="15.75" customHeight="1">
      <c r="A78" s="1">
        <v>151.0</v>
      </c>
      <c r="B78" s="3" t="s">
        <v>78</v>
      </c>
      <c r="C78" s="3" t="str">
        <f>IFERROR(__xludf.DUMMYFUNCTION("GOOGLETRANSLATE(B78,""id"",""en"")"),"['oath', 'recommendation', 'really', 'card', 'telkom', 'smooth', 'signal', 'karuan', 'play', 'game', 'lag', 'severe', ' signal ',' Full ',' tetep ',' like ',' lag ',' severe ',' sometimes', 'ilang', 'please', 'good', 'problem', 'please', 'guard' , 'Believ"&amp;"e', 'Subscribe']")</f>
        <v>['oath', 'recommendation', 'really', 'card', 'telkom', 'smooth', 'signal', 'karuan', 'play', 'game', 'lag', 'severe', ' signal ',' Full ',' tetep ',' like ',' lag ',' severe ',' sometimes', 'ilang', 'please', 'good', 'problem', 'please', 'guard' , 'Believe', 'Subscribe']</v>
      </c>
    </row>
    <row r="79" ht="15.75" customHeight="1">
      <c r="A79" s="1">
        <v>152.0</v>
      </c>
      <c r="B79" s="3" t="s">
        <v>79</v>
      </c>
      <c r="C79" s="3" t="str">
        <f>IFERROR(__xludf.DUMMYFUNCTION("GOOGLETRANSLATE(B79,""id"",""en"")"),"['thank you', '']")</f>
        <v>['thank you', '']</v>
      </c>
    </row>
    <row r="80" ht="15.75" customHeight="1">
      <c r="A80" s="1">
        <v>153.0</v>
      </c>
      <c r="B80" s="3" t="s">
        <v>80</v>
      </c>
      <c r="C80" s="3" t="str">
        <f>IFERROR(__xludf.DUMMYFUNCTION("GOOGLETRANSLATE(B80,""id"",""en"")"),"['week', 'internet', 'Gara', 'nets', 'Telkomsel', 'area', 'bad', 'internet', 'moved', 'area', '']")</f>
        <v>['week', 'internet', 'Gara', 'nets', 'Telkomsel', 'area', 'bad', 'internet', 'moved', 'area', '']</v>
      </c>
    </row>
    <row r="81" ht="15.75" customHeight="1">
      <c r="A81" s="1">
        <v>154.0</v>
      </c>
      <c r="B81" s="3" t="s">
        <v>81</v>
      </c>
      <c r="C81" s="3" t="str">
        <f>IFERROR(__xludf.DUMMYFUNCTION("GOOGLETRANSLATE(B81,""id"",""en"")"),"['buy', 'quota', 'gamemax', 'maen', 'enter', 'pressed', 'signal', 'ilang']")</f>
        <v>['buy', 'quota', 'gamemax', 'maen', 'enter', 'pressed', 'signal', 'ilang']</v>
      </c>
    </row>
    <row r="82" ht="15.75" customHeight="1">
      <c r="A82" s="1">
        <v>155.0</v>
      </c>
      <c r="B82" s="3" t="s">
        <v>82</v>
      </c>
      <c r="C82" s="3" t="str">
        <f>IFERROR(__xludf.DUMMYFUNCTION("GOOGLETRANSLATE(B82,""id"",""en"")"),"['Net', 'Telkomsel', 'Ngelag', 'Severe', 'Net', 'Pndah', ""]")</f>
        <v>['Net', 'Telkomsel', 'Ngelag', 'Severe', 'Net', 'Pndah', "]</v>
      </c>
    </row>
    <row r="83" ht="15.75" customHeight="1">
      <c r="A83" s="1">
        <v>156.0</v>
      </c>
      <c r="B83" s="3" t="s">
        <v>83</v>
      </c>
      <c r="C83" s="3" t="str">
        <f>IFERROR(__xludf.DUMMYFUNCTION("GOOGLETRANSLATE(B83,""id"",""en"")"),"['Kampret', 'Anti', 'Ngelag', 'Tipu', 'Already', 'Subscribe', 'Package', 'TRS', 'Signal', 'Change', 'Damn', 'Tempet', ' boarding house, 'go home', 'home', 'signal', 'ngelag', 'game', 'already', 'capet', 'angry', 'burn', 'card', 'SIM', ""]")</f>
        <v>['Kampret', 'Anti', 'Ngelag', 'Tipu', 'Already', 'Subscribe', 'Package', 'TRS', 'Signal', 'Change', 'Damn', 'Tempet', ' boarding house, 'go home', 'home', 'signal', 'ngelag', 'game', 'already', 'capet', 'angry', 'burn', 'card', 'SIM', "]</v>
      </c>
    </row>
    <row r="84" ht="15.75" customHeight="1">
      <c r="A84" s="1">
        <v>157.0</v>
      </c>
      <c r="B84" s="3" t="s">
        <v>84</v>
      </c>
      <c r="C84" s="3" t="str">
        <f>IFERROR(__xludf.DUMMYFUNCTION("GOOGLETRANSLATE(B84,""id"",""en"")"),"['hahaha', 'Buy', 'GameSmax', 'GB', 'Login', 'Cook', 'Noodle', 'Enter', 'Loby', 'Leet', '']")</f>
        <v>['hahaha', 'Buy', 'GameSmax', 'GB', 'Login', 'Cook', 'Noodle', 'Enter', 'Loby', 'Leet', '']</v>
      </c>
    </row>
    <row r="85" ht="15.75" customHeight="1">
      <c r="A85" s="1">
        <v>158.0</v>
      </c>
      <c r="B85" s="3" t="s">
        <v>85</v>
      </c>
      <c r="C85" s="3" t="str">
        <f>IFERROR(__xludf.DUMMYFUNCTION("GOOGLETRANSLATE(B85,""id"",""en"")"),"['LEGNET', 'Telkomsel', 'Region', 'Kalimantan', 'Raying', 'buy']")</f>
        <v>['LEGNET', 'Telkomsel', 'Region', 'Kalimantan', 'Raying', 'buy']</v>
      </c>
    </row>
    <row r="86" ht="15.75" customHeight="1">
      <c r="A86" s="1">
        <v>159.0</v>
      </c>
      <c r="B86" s="3" t="s">
        <v>86</v>
      </c>
      <c r="C86" s="3" t="str">
        <f>IFERROR(__xludf.DUMMYFUNCTION("GOOGLETRANSLATE(B86,""id"",""en"")"),"['Telkomsel', 'Turbo', 'Yes', '']")</f>
        <v>['Telkomsel', 'Turbo', 'Yes', '']</v>
      </c>
    </row>
    <row r="87" ht="15.75" customHeight="1">
      <c r="A87" s="1">
        <v>160.0</v>
      </c>
      <c r="B87" s="3" t="s">
        <v>87</v>
      </c>
      <c r="C87" s="3" t="str">
        <f>IFERROR(__xludf.DUMMYFUNCTION("GOOGLETRANSLATE(B87,""id"",""en"")"),"['Oowhh', 'Pantes', 'Package', 'Ngelag', 'Package', 'wkwkwkwkwkk', 'Auto', 'Change', 'Card']")</f>
        <v>['Oowhh', 'Pantes', 'Package', 'Ngelag', 'Package', 'wkwkwkwkwkk', 'Auto', 'Change', 'Card']</v>
      </c>
    </row>
    <row r="88" ht="15.75" customHeight="1">
      <c r="A88" s="1">
        <v>161.0</v>
      </c>
      <c r="B88" s="3" t="s">
        <v>88</v>
      </c>
      <c r="C88" s="3" t="str">
        <f>IFERROR(__xludf.DUMMYFUNCTION("GOOGLETRANSLATE(B88,""id"",""en"")"),"['Ad', 'Nipu', 'Anti', 'Ngelag', 'Where', 'Use', 'Package', 'Games',' Ngelag ',' Forgiveness', 'already', 'Bankrupt', ' Providers', 'dream', 'Woy', 'Telkomsel', ""]")</f>
        <v>['Ad', 'Nipu', 'Anti', 'Ngelag', 'Where', 'Use', 'Package', 'Games',' Ngelag ',' Forgiveness', 'already', 'Bankrupt', ' Providers', 'dream', 'Woy', 'Telkomsel', "]</v>
      </c>
    </row>
    <row r="89" ht="15.75" customHeight="1">
      <c r="A89" s="1">
        <v>162.0</v>
      </c>
      <c r="B89" s="3" t="s">
        <v>89</v>
      </c>
      <c r="C89" s="3" t="str">
        <f>IFERROR(__xludf.DUMMYFUNCTION("GOOGLETRANSLATE(B89,""id"",""en"")"),"['Thinking', 'Central Java', 'Purbalingga', 'Nge', 'lag', 'Severe']")</f>
        <v>['Thinking', 'Central Java', 'Purbalingga', 'Nge', 'lag', 'Severe']</v>
      </c>
    </row>
    <row r="90" ht="15.75" customHeight="1">
      <c r="A90" s="1">
        <v>163.0</v>
      </c>
      <c r="B90" s="3" t="s">
        <v>90</v>
      </c>
      <c r="C90" s="3" t="str">
        <f>IFERROR(__xludf.DUMMYFUNCTION("GOOGLETRANSLATE(B90,""id"",""en"")"),"['Telkomsel', 'sin', 'net', 'BURIK', '']")</f>
        <v>['Telkomsel', 'sin', 'net', 'BURIK', '']</v>
      </c>
    </row>
    <row r="91" ht="15.75" customHeight="1">
      <c r="A91" s="1">
        <v>164.0</v>
      </c>
      <c r="B91" s="3" t="s">
        <v>91</v>
      </c>
      <c r="C91" s="3" t="str">
        <f>IFERROR(__xludf.DUMMYFUNCTION("GOOGLETRANSLATE(B91,""id"",""en"")"),"['Telkomsel', 'Supeeeer', 'Leg', 'really', 'Cok', 'staple', 'leg', 'drug']")</f>
        <v>['Telkomsel', 'Supeeeer', 'Leg', 'really', 'Cok', 'staple', 'leg', 'drug']</v>
      </c>
    </row>
    <row r="92" ht="15.75" customHeight="1">
      <c r="A92" s="1">
        <v>165.0</v>
      </c>
      <c r="B92" s="3" t="s">
        <v>92</v>
      </c>
      <c r="C92" s="3" t="str">
        <f>IFERROR(__xludf.DUMMYFUNCTION("GOOGLETRANSLATE(B92,""id"",""en"")"),"['intention', 'promo', 'bullied', '']")</f>
        <v>['intention', 'promo', 'bullied', '']</v>
      </c>
    </row>
    <row r="93" ht="15.75" customHeight="1">
      <c r="A93" s="1">
        <v>166.0</v>
      </c>
      <c r="B93" s="3" t="s">
        <v>93</v>
      </c>
      <c r="C93" s="3" t="str">
        <f>IFERROR(__xludf.DUMMYFUNCTION("GOOGLETRANSLATE(B93,""id"",""en"")"),"['Muna', 'really', 'nets', 'anti', 'lag', 'promotion', 'Halu', 'according to', 'fact']")</f>
        <v>['Muna', 'really', 'nets', 'anti', 'lag', 'promotion', 'Halu', 'according to', 'fact']</v>
      </c>
    </row>
    <row r="94" ht="15.75" customHeight="1">
      <c r="A94" s="1">
        <v>167.0</v>
      </c>
      <c r="B94" s="3" t="s">
        <v>94</v>
      </c>
      <c r="C94" s="3" t="str">
        <f>IFERROR(__xludf.DUMMYFUNCTION("GOOGLETRANSLATE(B94,""id"",""en"")"),"['Telkomsel', 'already', 'drink', 'medicine', ""]")</f>
        <v>['Telkomsel', 'already', 'drink', 'medicine', "]</v>
      </c>
    </row>
    <row r="95" ht="15.75" customHeight="1">
      <c r="A95" s="1">
        <v>170.0</v>
      </c>
      <c r="B95" s="3" t="s">
        <v>95</v>
      </c>
      <c r="C95" s="3" t="str">
        <f>IFERROR(__xludf.DUMMYFUNCTION("GOOGLETRANSLATE(B95,""id"",""en"")"),"['Games', 'Lost', 'Gara', 'Gara', 'Telkomsel']")</f>
        <v>['Games', 'Lost', 'Gara', 'Gara', 'Telkomsel']</v>
      </c>
    </row>
    <row r="96" ht="15.75" customHeight="1">
      <c r="A96" s="1">
        <v>171.0</v>
      </c>
      <c r="B96" s="3" t="s">
        <v>96</v>
      </c>
      <c r="C96" s="3" t="str">
        <f>IFERROR(__xludf.DUMMYFUNCTION("GOOGLETRANSLATE(B96,""id"",""en"")"),"['Tipu', 'Nie', '']")</f>
        <v>['Tipu', 'Nie', '']</v>
      </c>
    </row>
    <row r="97" ht="15.75" customHeight="1">
      <c r="A97" s="1">
        <v>172.0</v>
      </c>
      <c r="B97" s="3" t="s">
        <v>97</v>
      </c>
      <c r="C97" s="3" t="str">
        <f>IFERROR(__xludf.DUMMYFUNCTION("GOOGLETRANSLATE(B97,""id"",""en"")"),"['Go', 'counter']")</f>
        <v>['Go', 'counter']</v>
      </c>
    </row>
    <row r="98" ht="15.75" customHeight="1">
      <c r="A98" s="1">
        <v>173.0</v>
      </c>
      <c r="B98" s="3" t="s">
        <v>98</v>
      </c>
      <c r="C98" s="3" t="str">
        <f>IFERROR(__xludf.DUMMYFUNCTION("GOOGLETRANSLATE(B98,""id"",""en"")"),"['halah', 'garbage', 'buy', 'package', 'gmax', 'play', 'pubg', 'pubgm', 'delete', 'support', 'gamemax', 'expends',' Money ',' Doang ',' NDK ',' Main ',' Game ',' Telkomsel ',' Clown ', ""]")</f>
        <v>['halah', 'garbage', 'buy', 'package', 'gmax', 'play', 'pubg', 'pubgm', 'delete', 'support', 'gamemax', 'expends',' Money ',' Doang ',' NDK ',' Main ',' Game ',' Telkomsel ',' Clown ', "]</v>
      </c>
    </row>
    <row r="99" ht="15.75" customHeight="1">
      <c r="A99" s="1">
        <v>174.0</v>
      </c>
      <c r="B99" s="3" t="s">
        <v>99</v>
      </c>
      <c r="C99" s="3" t="str">
        <f>IFERROR(__xludf.DUMMYFUNCTION("GOOGLETRANSLATE(B99,""id"",""en"")"),"['anti', 'Nge', 'lag', 'club', 'good', 'already', 'price', 'jabat', 'signal', 'people', 'brave', 'brave', ' Anti ',' Nge ',' Lag ',' Club ',' Ad ',' Stupid ']")</f>
        <v>['anti', 'Nge', 'lag', 'club', 'good', 'already', 'price', 'jabat', 'signal', 'people', 'brave', 'brave', ' Anti ',' Nge ',' Lag ',' Club ',' Ad ',' Stupid ']</v>
      </c>
    </row>
    <row r="100" ht="15.75" customHeight="1">
      <c r="A100" s="1">
        <v>183.0</v>
      </c>
      <c r="B100" s="3" t="s">
        <v>100</v>
      </c>
      <c r="C100" s="3" t="str">
        <f>IFERROR(__xludf.DUMMYFUNCTION("GOOGLETRANSLATE(B100,""id"",""en"")"),"['Please', 'good', 'net', ""]")</f>
        <v>['Please', 'good', 'net', "]</v>
      </c>
    </row>
    <row r="101" ht="15.75" customHeight="1">
      <c r="A101" s="1">
        <v>184.0</v>
      </c>
      <c r="B101" s="3" t="s">
        <v>101</v>
      </c>
      <c r="C101" s="3" t="str">
        <f>IFERROR(__xludf.DUMMYFUNCTION("GOOGLETRANSLATE(B101,""id"",""en"")"),"['sincere', 'money', 'cave', 'buy', 'gamemek', 'eat', 'money', 'haram', 'sick']")</f>
        <v>['sincere', 'money', 'cave', 'buy', 'gamemek', 'eat', 'money', 'haram', 'sick']</v>
      </c>
    </row>
    <row r="102" ht="15.75" customHeight="1">
      <c r="A102" s="1">
        <v>185.0</v>
      </c>
      <c r="B102" s="3" t="s">
        <v>102</v>
      </c>
      <c r="C102" s="3" t="str">
        <f>IFERROR(__xludf.DUMMYFUNCTION("GOOGLETRANSLATE(B102,""id"",""en"")"),"['thank', 'love', 'Telkomsel', 'Gara', 'losestreak']")</f>
        <v>['thank', 'love', 'Telkomsel', 'Gara', 'losestreak']</v>
      </c>
    </row>
    <row r="103" ht="15.75" customHeight="1">
      <c r="A103" s="1">
        <v>186.0</v>
      </c>
      <c r="B103" s="3" t="s">
        <v>103</v>
      </c>
      <c r="C103" s="3" t="str">
        <f>IFERROR(__xludf.DUMMYFUNCTION("GOOGLETRANSLATE(B103,""id"",""en"")"),"['Halahhhh', 'Tsel', 'emang', 'stable', 'net', 'disappointed', 'consumer', 'Mending', 'Change', 'SIM', 'Card', 'net', ' Laen ', ""]")</f>
        <v>['Halahhhh', 'Tsel', 'emang', 'stable', 'net', 'disappointed', 'consumer', 'Mending', 'Change', 'SIM', 'Card', 'net', ' Laen ', "]</v>
      </c>
    </row>
    <row r="104" ht="15.75" customHeight="1">
      <c r="A104" s="1">
        <v>187.0</v>
      </c>
      <c r="B104" s="3" t="s">
        <v>104</v>
      </c>
      <c r="C104" s="3" t="str">
        <f>IFERROR(__xludf.DUMMYFUNCTION("GOOGLETRANSLATE(B104,""id"",""en"")"),"['wow', 'mantaappssss', 'emang', 'kenceng', 'plus', 'cheap', 'rich', 'ad', 'rich', 'Telkomsel', 'hihihi']")</f>
        <v>['wow', 'mantaappssss', 'emang', 'kenceng', 'plus', 'cheap', 'rich', 'ad', 'rich', 'Telkomsel', 'hihihi']</v>
      </c>
    </row>
    <row r="105" ht="15.75" customHeight="1">
      <c r="A105" s="1">
        <v>188.0</v>
      </c>
      <c r="B105" s="3" t="s">
        <v>105</v>
      </c>
      <c r="C105" s="3" t="str">
        <f>IFERROR(__xludf.DUMMYFUNCTION("GOOGLETRANSLATE(B105,""id"",""en"")"),"['Telkom', 'Cman', 'Ngebacod', 'net', 'Benerin', 'Dlu', 'Woi', 'Woi', 'Mnding', 'Klean', 'Move', 'Rich', ' Cave ',' cheap ',' thousand ',' Not bad ',' smooth ',' Dri ',' Telkom ',' cheap ',' really ']")</f>
        <v>['Telkom', 'Cman', 'Ngebacod', 'net', 'Benerin', 'Dlu', 'Woi', 'Woi', 'Mnding', 'Klean', 'Move', 'Rich', ' Cave ',' cheap ',' thousand ',' Not bad ',' smooth ',' Dri ',' Telkom ',' cheap ',' really ']</v>
      </c>
    </row>
    <row r="106" ht="15.75" customHeight="1">
      <c r="A106" s="1">
        <v>189.0</v>
      </c>
      <c r="B106" s="3" t="s">
        <v>106</v>
      </c>
      <c r="C106" s="3" t="str">
        <f>IFERROR(__xludf.DUMMYFUNCTION("GOOGLETRANSLATE(B106,""id"",""en"")"),"['king', 'signal', 'labile']")</f>
        <v>['king', 'signal', 'labile']</v>
      </c>
    </row>
    <row r="107" ht="15.75" customHeight="1">
      <c r="A107" s="1">
        <v>190.0</v>
      </c>
      <c r="B107" s="3" t="s">
        <v>107</v>
      </c>
      <c r="C107" s="3" t="str">
        <f>IFERROR(__xludf.DUMMYFUNCTION("GOOGLETRANSLATE(B107,""id"",""en"")"),"['Telkomsel', 'nets', 'slow', 'udh', 'buy', 'package', 'expensive', '']")</f>
        <v>['Telkomsel', 'nets', 'slow', 'udh', 'buy', 'package', 'expensive', '']</v>
      </c>
    </row>
    <row r="108" ht="15.75" customHeight="1">
      <c r="A108" s="1">
        <v>193.0</v>
      </c>
      <c r="B108" s="3" t="s">
        <v>108</v>
      </c>
      <c r="C108" s="3" t="str">
        <f>IFERROR(__xludf.DUMMYFUNCTION("GOOGLETRANSLATE(B108,""id"",""en"")"),"['Indosat', 'smooth', 'Jaya']")</f>
        <v>['Indosat', 'smooth', 'Jaya']</v>
      </c>
    </row>
    <row r="109" ht="15.75" customHeight="1">
      <c r="A109" s="1">
        <v>194.0</v>
      </c>
      <c r="B109" s="3" t="s">
        <v>109</v>
      </c>
      <c r="C109" s="3" t="str">
        <f>IFERROR(__xludf.DUMMYFUNCTION("GOOGLETRANSLATE(B109,""id"",""en"")"),"['Nge', 'game', 'ngellag', 'njirr', 'singnyal', 'please', 'explained']")</f>
        <v>['Nge', 'game', 'ngellag', 'njirr', 'singnyal', 'please', 'explained']</v>
      </c>
    </row>
    <row r="110" ht="15.75" customHeight="1">
      <c r="A110" s="1">
        <v>195.0</v>
      </c>
      <c r="B110" s="3" t="s">
        <v>110</v>
      </c>
      <c r="C110" s="3" t="str">
        <f>IFERROR(__xludf.DUMMYFUNCTION("GOOGLETRANSLATE(B110,""id"",""en"")"),"['Sorry', 'Sis', 'Buy', 'Credit', 'then', 'Cut', 'Sis', ""]")</f>
        <v>['Sorry', 'Sis', 'Buy', 'Credit', 'then', 'Cut', 'Sis', "]</v>
      </c>
    </row>
    <row r="111" ht="15.75" customHeight="1">
      <c r="A111" s="1">
        <v>196.0</v>
      </c>
      <c r="B111" s="3" t="s">
        <v>111</v>
      </c>
      <c r="C111" s="3" t="str">
        <f>IFERROR(__xludf.DUMMYFUNCTION("GOOGLETRANSLATE(B111,""id"",""en"")"),"['Flower', 'Rapid', 'Quality', 'Bangsat']")</f>
        <v>['Flower', 'Rapid', 'Quality', 'Bangsat']</v>
      </c>
    </row>
    <row r="112" ht="15.75" customHeight="1">
      <c r="A112" s="1">
        <v>197.0</v>
      </c>
      <c r="B112" s="3" t="s">
        <v>112</v>
      </c>
      <c r="C112" s="3" t="str">
        <f>IFERROR(__xludf.DUMMYFUNCTION("GOOGLETRANSLATE(B112,""id"",""en"")"),"['Package', 'Games', 'Max', 'Main', '']")</f>
        <v>['Package', 'Games', 'Max', 'Main', '']</v>
      </c>
    </row>
    <row r="113" ht="15.75" customHeight="1">
      <c r="A113" s="1">
        <v>198.0</v>
      </c>
      <c r="B113" s="3" t="s">
        <v>113</v>
      </c>
      <c r="C113" s="3" t="str">
        <f>IFERROR(__xludf.DUMMYFUNCTION("GOOGLETRANSLATE(B113,""id"",""en"")"),"['thank', 'love', 'trichomsel', 'accesoris', 'quality']")</f>
        <v>['thank', 'love', 'trichomsel', 'accesoris', 'quality']</v>
      </c>
    </row>
    <row r="114" ht="15.75" customHeight="1">
      <c r="A114" s="1">
        <v>199.0</v>
      </c>
      <c r="B114" s="3" t="s">
        <v>114</v>
      </c>
      <c r="C114" s="3" t="str">
        <f>IFERROR(__xludf.DUMMYFUNCTION("GOOGLETRANSLATE(B114,""id"",""en"")"),"['buy', 'price', 'cheap', 'net', 'stable']")</f>
        <v>['buy', 'price', 'cheap', 'net', 'stable']</v>
      </c>
    </row>
    <row r="115" ht="15.75" customHeight="1">
      <c r="A115" s="1">
        <v>200.0</v>
      </c>
      <c r="B115" s="3" t="s">
        <v>115</v>
      </c>
      <c r="C115" s="3" t="str">
        <f>IFERROR(__xludf.DUMMYFUNCTION("GOOGLETRANSLATE(B115,""id"",""en"")"),"['Telkomsel', 'stable', 'home', 'Tower', 'Telkomsel', 'Sometimes', 'Leg']")</f>
        <v>['Telkomsel', 'stable', 'home', 'Tower', 'Telkomsel', 'Sometimes', 'Leg']</v>
      </c>
    </row>
    <row r="116" ht="15.75" customHeight="1">
      <c r="A116" s="1">
        <v>201.0</v>
      </c>
      <c r="B116" s="3" t="s">
        <v>116</v>
      </c>
      <c r="C116" s="3" t="str">
        <f>IFERROR(__xludf.DUMMYFUNCTION("GOOGLETRANSLATE(B116,""id"",""en"")"),"['Anti', 'Ngelag', 'Basic', 'Nipu', 'Open', 'Yutube', 'Difficult', 'Loading', 'Net', 'Leet', 'Abis',' Emotion ',' Kapok ',' Mesk ',' TelkomSem ',' Change ',' Current ',' Net ']")</f>
        <v>['Anti', 'Ngelag', 'Basic', 'Nipu', 'Open', 'Yutube', 'Difficult', 'Loading', 'Net', 'Leet', 'Abis',' Emotion ',' Kapok ',' Mesk ',' TelkomSem ',' Change ',' Current ',' Net ']</v>
      </c>
    </row>
    <row r="117" ht="15.75" customHeight="1">
      <c r="A117" s="1">
        <v>202.0</v>
      </c>
      <c r="B117" s="3" t="s">
        <v>117</v>
      </c>
      <c r="C117" s="3" t="str">
        <f>IFERROR(__xludf.DUMMYFUNCTION("GOOGLETRANSLATE(B117,""id"",""en"")"),"['halah', 'ad', 'fake', 'pket', 'gamemax', 'bsa', 'dipake', 'play', 'game', 'pub', 'epep', 'etc.', ' BSA ',' Play ',' Game ',' Slot ',' Doank ',' ']")</f>
        <v>['halah', 'ad', 'fake', 'pket', 'gamemax', 'bsa', 'dipake', 'play', 'game', 'pub', 'epep', 'etc.', ' BSA ',' Play ',' Game ',' Slot ',' Doank ',' ']</v>
      </c>
    </row>
    <row r="118" ht="15.75" customHeight="1">
      <c r="A118" s="1">
        <v>203.0</v>
      </c>
      <c r="B118" s="3" t="s">
        <v>118</v>
      </c>
      <c r="C118" s="3" t="str">
        <f>IFERROR(__xludf.DUMMYFUNCTION("GOOGLETRANSLATE(B118,""id"",""en"")"),"['Net', 'bad', 'Telkomsel', 'unclean', 'really', 'luck', 'already', 'card', 'Telkomsel', 'najisss', 'really', ""]")</f>
        <v>['Net', 'bad', 'Telkomsel', 'unclean', 'really', 'luck', 'already', 'card', 'Telkomsel', 'najisss', 'really', "]</v>
      </c>
    </row>
    <row r="119" ht="15.75" customHeight="1">
      <c r="A119" s="1">
        <v>204.0</v>
      </c>
      <c r="B119" s="3" t="s">
        <v>119</v>
      </c>
      <c r="C119" s="3" t="str">
        <f>IFERROR(__xludf.DUMMYFUNCTION("GOOGLETRANSLATE(B119,""id"",""en"")"),"['Telkomsel', 'package', 'emergency', '']")</f>
        <v>['Telkomsel', 'package', 'emergency', '']</v>
      </c>
    </row>
    <row r="120" ht="15.75" customHeight="1">
      <c r="A120" s="1">
        <v>205.0</v>
      </c>
      <c r="B120" s="3" t="s">
        <v>120</v>
      </c>
      <c r="C120" s="3" t="str">
        <f>IFERROR(__xludf.DUMMYFUNCTION("GOOGLETRANSLATE(B120,""id"",""en"")"),"['Nge', 'lag', 'mulu', 'jir']")</f>
        <v>['Nge', 'lag', 'mulu', 'jir']</v>
      </c>
    </row>
    <row r="121" ht="15.75" customHeight="1">
      <c r="A121" s="1">
        <v>206.0</v>
      </c>
      <c r="B121" s="3" t="s">
        <v>121</v>
      </c>
      <c r="C121" s="3" t="str">
        <f>IFERROR(__xludf.DUMMYFUNCTION("GOOGLETRANSLATE(B121,""id"",""en"")"),"['Gin', 'title', '']")</f>
        <v>['Gin', 'title', '']</v>
      </c>
    </row>
    <row r="122" ht="15.75" customHeight="1">
      <c r="A122" s="1">
        <v>207.0</v>
      </c>
      <c r="B122" s="3" t="s">
        <v>122</v>
      </c>
      <c r="C122" s="3" t="str">
        <f>IFERROR(__xludf.DUMMYFUNCTION("GOOGLETRANSLATE(B122,""id"",""en"")"),"['Telkomsel', 'Nga', 'Dipelek', 'Salto', 'Times', 'Sea', 'Nice']")</f>
        <v>['Telkomsel', 'Nga', 'Dipelek', 'Salto', 'Times', 'Sea', 'Nice']</v>
      </c>
    </row>
    <row r="123" ht="15.75" customHeight="1">
      <c r="A123" s="1">
        <v>210.0</v>
      </c>
      <c r="B123" s="3" t="s">
        <v>123</v>
      </c>
      <c r="C123" s="3" t="str">
        <f>IFERROR(__xludf.DUMMYFUNCTION("GOOGLETRANSLATE(B123,""id"",""en"")"),"Of course")</f>
        <v>Of course</v>
      </c>
    </row>
    <row r="124" ht="15.75" customHeight="1">
      <c r="A124" s="1">
        <v>211.0</v>
      </c>
      <c r="B124" s="3" t="s">
        <v>124</v>
      </c>
      <c r="C124" s="3" t="str">
        <f>IFERROR(__xludf.DUMMYFUNCTION("GOOGLETRANSLATE(B124,""id"",""en"")"),"['anti', 'ngellag', 'nutmeg', 'you', 'ping', 'karuan', 'like', 'jumping', 'that's']")</f>
        <v>['anti', 'ngellag', 'nutmeg', 'you', 'ping', 'karuan', 'like', 'jumping', 'that's']</v>
      </c>
    </row>
    <row r="125" ht="15.75" customHeight="1">
      <c r="A125" s="1">
        <v>212.0</v>
      </c>
      <c r="B125" s="3" t="s">
        <v>125</v>
      </c>
      <c r="C125" s="3" t="str">
        <f>IFERROR(__xludf.DUMMYFUNCTION("GOOGLETRANSLATE(B125,""id"",""en"")"),"['Telkomsel', 'Ngelag']")</f>
        <v>['Telkomsel', 'Ngelag']</v>
      </c>
    </row>
    <row r="126" ht="15.75" customHeight="1">
      <c r="A126" s="1">
        <v>213.0</v>
      </c>
      <c r="B126" s="3" t="s">
        <v>126</v>
      </c>
      <c r="C126" s="3" t="str">
        <f>IFERROR(__xludf.DUMMYFUNCTION("GOOGLETRANSLATE(B126,""id"",""en"")"),"['Buset', 'comment', 'friend', 'friend', 'already', 'Season', 'beud', 'propider', 'fate', 'ngab', 'replace', 'Indosat', ' ']")</f>
        <v>['Buset', 'comment', 'friend', 'friend', 'already', 'Season', 'beud', 'propider', 'fate', 'ngab', 'replace', 'Indosat', ' ']</v>
      </c>
    </row>
    <row r="127" ht="15.75" customHeight="1">
      <c r="A127" s="1">
        <v>214.0</v>
      </c>
      <c r="B127" s="3" t="s">
        <v>127</v>
      </c>
      <c r="C127" s="3" t="str">
        <f>IFERROR(__xludf.DUMMYFUNCTION("GOOGLETRANSLATE(B127,""id"",""en"")"),"['Application', 'server', 'smooth', 'afraid', 'Sis']")</f>
        <v>['Application', 'server', 'smooth', 'afraid', 'Sis']</v>
      </c>
    </row>
    <row r="128" ht="15.75" customHeight="1">
      <c r="A128" s="1">
        <v>215.0</v>
      </c>
      <c r="B128" s="3" t="s">
        <v>128</v>
      </c>
      <c r="C128" s="3" t="str">
        <f>IFERROR(__xludf.DUMMYFUNCTION("GOOGLETRANSLATE(B128,""id"",""en"")"),"['wkwkwk', 'anti', 'lag', 'quota', 'gamesmax', 'gabisa', 'nge', 'game', 'ping', 'red', 'road']")</f>
        <v>['wkwkwk', 'anti', 'lag', 'quota', 'gamesmax', 'gabisa', 'nge', 'game', 'ping', 'red', 'road']</v>
      </c>
    </row>
    <row r="129" ht="15.75" customHeight="1">
      <c r="A129" s="1">
        <v>216.0</v>
      </c>
      <c r="B129" s="3" t="s">
        <v>129</v>
      </c>
      <c r="C129" s="3" t="str">
        <f>IFERROR(__xludf.DUMMYFUNCTION("GOOGLETRANSLATE(B129,""id"",""en"")"),"['video', 'new', 'joke', 'space', 'nyaaaa', 'woi']")</f>
        <v>['video', 'new', 'joke', 'space', 'nyaaaa', 'woi']</v>
      </c>
    </row>
    <row r="130" ht="15.75" customHeight="1">
      <c r="A130" s="1">
        <v>217.0</v>
      </c>
      <c r="B130" s="3" t="s">
        <v>130</v>
      </c>
      <c r="C130" s="3" t="str">
        <f>IFERROR(__xludf.DUMMYFUNCTION("GOOGLETRANSLATE(B130,""id"",""en"")"),"['skrg', 'anti', 'ngellag', 'wkkkkk', 'bkin', 'ngakak', 'anti', 'ngelag', 'ngelag', 'yes', 'ngelair', 'deh']")</f>
        <v>['skrg', 'anti', 'ngellag', 'wkkkkk', 'bkin', 'ngakak', 'anti', 'ngelag', 'ngelag', 'yes', 'ngelair', 'deh']</v>
      </c>
    </row>
    <row r="131" ht="15.75" customHeight="1">
      <c r="A131" s="1">
        <v>218.0</v>
      </c>
      <c r="B131" s="3" t="s">
        <v>131</v>
      </c>
      <c r="C131" s="3" t="str">
        <f>IFERROR(__xludf.DUMMYFUNCTION("GOOGLETRANSLATE(B131,""id"",""en"")"),"['info', 'card', 'ngellag', 'Telkomsell', 'sammpah', 'price', 'sek', 'rank', 'kekk', 'taeek', 'war', 'red', ' Yellow ',' Golir ',' Dead ',' Ijo ',' Glory ',' Lose ',' Streak ',' SMPE ',' Legend ',' ASO ']")</f>
        <v>['info', 'card', 'ngellag', 'Telkomsell', 'sammpah', 'price', 'sek', 'rank', 'kekk', 'taeek', 'war', 'red', ' Yellow ',' Golir ',' Dead ',' Ijo ',' Glory ',' Lose ',' Streak ',' SMPE ',' Legend ',' ASO ']</v>
      </c>
    </row>
    <row r="132" ht="15.75" customHeight="1">
      <c r="A132" s="1">
        <v>219.0</v>
      </c>
      <c r="B132" s="3" t="s">
        <v>132</v>
      </c>
      <c r="C132" s="3" t="str">
        <f>IFERROR(__xludf.DUMMYFUNCTION("GOOGLETRANSLATE(B132,""id"",""en"")"),"['Title', 'Canda']")</f>
        <v>['Title', 'Canda']</v>
      </c>
    </row>
    <row r="133" ht="15.75" customHeight="1">
      <c r="A133" s="1">
        <v>220.0</v>
      </c>
      <c r="B133" s="3" t="s">
        <v>133</v>
      </c>
      <c r="C133" s="3" t="str">
        <f>IFERROR(__xludf.DUMMYFUNCTION("GOOGLETRANSLATE(B133,""id"",""en"")"),"['anti', 'Nge', 'lag', 'club', 'right', 'try', 'kek', 'signal', 'abal', 'abal', 'gajelas']")</f>
        <v>['anti', 'Nge', 'lag', 'club', 'right', 'try', 'kek', 'signal', 'abal', 'abal', 'gajelas']</v>
      </c>
    </row>
    <row r="134" ht="15.75" customHeight="1">
      <c r="A134" s="1">
        <v>221.0</v>
      </c>
      <c r="B134" s="3" t="s">
        <v>134</v>
      </c>
      <c r="C134" s="3" t="str">
        <f>IFERROR(__xludf.DUMMYFUNCTION("GOOGLETRANSLATE(B134,""id"",""en"")"),"['Lawak']")</f>
        <v>['Lawak']</v>
      </c>
    </row>
    <row r="135" ht="15.75" customHeight="1">
      <c r="A135" s="1">
        <v>224.0</v>
      </c>
      <c r="B135" s="3" t="s">
        <v>135</v>
      </c>
      <c r="C135" s="3" t="str">
        <f>IFERROR(__xludf.DUMMYFUNCTION("GOOGLETRANSLATE(B135,""id"",""en"")"),"['Games']")</f>
        <v>['Games']</v>
      </c>
    </row>
    <row r="136" ht="15.75" customHeight="1">
      <c r="A136" s="1">
        <v>225.0</v>
      </c>
      <c r="B136" s="3" t="s">
        <v>136</v>
      </c>
      <c r="C136" s="3" t="str">
        <f>IFERROR(__xludf.DUMMYFUNCTION("GOOGLETRANSLATE(B136,""id"",""en"")"),"['Taekk', 'Tetep', 'lag', '']")</f>
        <v>['Taekk', 'Tetep', 'lag', '']</v>
      </c>
    </row>
    <row r="137" ht="15.75" customHeight="1">
      <c r="A137" s="1">
        <v>226.0</v>
      </c>
      <c r="B137" s="3" t="s">
        <v>137</v>
      </c>
      <c r="C137" s="3" t="str">
        <f>IFERROR(__xludf.DUMMYFUNCTION("GOOGLETRANSLATE(B137,""id"",""en"")"),"['Gara', 'Gara', 'Telkomsel', 'Credit', 'Score', 'I', 'Wow', 'Thanks', 'Closed', 'Office', 'You']")</f>
        <v>['Gara', 'Gara', 'Telkomsel', 'Credit', 'Score', 'I', 'Wow', 'Thanks', 'Closed', 'Office', 'You']</v>
      </c>
    </row>
    <row r="138" ht="15.75" customHeight="1">
      <c r="A138" s="1">
        <v>227.0</v>
      </c>
      <c r="B138" s="3" t="s">
        <v>138</v>
      </c>
      <c r="C138" s="3" t="str">
        <f>IFERROR(__xludf.DUMMYFUNCTION("GOOGLETRANSLATE(B138,""id"",""en"")"),"['Talikin', 'pulse', 'cave', 'regret']")</f>
        <v>['Talikin', 'pulse', 'cave', 'regret']</v>
      </c>
    </row>
    <row r="139" ht="15.75" customHeight="1">
      <c r="A139" s="1">
        <v>228.0</v>
      </c>
      <c r="B139" s="3" t="s">
        <v>139</v>
      </c>
      <c r="C139" s="3" t="str">
        <f>IFERROR(__xludf.DUMMYFUNCTION("GOOGLETRANSLATE(B139,""id"",""en"")"),"['Damaged', 'Damaged', 'Mending', 'Move', 'Net']")</f>
        <v>['Damaged', 'Damaged', 'Mending', 'Move', 'Net']</v>
      </c>
    </row>
    <row r="140" ht="15.75" customHeight="1">
      <c r="A140" s="1">
        <v>229.0</v>
      </c>
      <c r="B140" s="3" t="s">
        <v>140</v>
      </c>
      <c r="C140" s="3" t="str">
        <f>IFERROR(__xludf.DUMMYFUNCTION("GOOGLETRANSLATE(B140,""id"",""en"")"),"['Contents', 'complained', 'wkwkwk', 'gokil', 'operator']")</f>
        <v>['Contents', 'complained', 'wkwkwk', 'gokil', 'operator']</v>
      </c>
    </row>
    <row r="141" ht="15.75" customHeight="1">
      <c r="A141" s="1">
        <v>230.0</v>
      </c>
      <c r="B141" s="3" t="s">
        <v>141</v>
      </c>
      <c r="C141" s="3" t="str">
        <f>IFERROR(__xludf.DUMMYFUNCTION("GOOGLETRANSLATE(B141,""id"",""en"")"),"['Anti', 'Ngeleg', 'Out', 'Direct', 'reset', ""]")</f>
        <v>['Anti', 'Ngeleg', 'Out', 'Direct', 'reset', "]</v>
      </c>
    </row>
    <row r="142" ht="15.75" customHeight="1">
      <c r="A142" s="1">
        <v>231.0</v>
      </c>
      <c r="B142" s="3" t="s">
        <v>142</v>
      </c>
      <c r="C142" s="3" t="str">
        <f>IFERROR(__xludf.DUMMYFUNCTION("GOOGLETRANSLATE(B142,""id"",""en"")"),"['lag', 'apalgi', 'clock', 'law', 'krja', 'lag', 'severe']")</f>
        <v>['lag', 'apalgi', 'clock', 'law', 'krja', 'lag', 'severe']</v>
      </c>
    </row>
    <row r="143" ht="15.75" customHeight="1">
      <c r="A143" s="1">
        <v>232.0</v>
      </c>
      <c r="B143" s="3" t="s">
        <v>143</v>
      </c>
      <c r="C143" s="3" t="str">
        <f>IFERROR(__xludf.DUMMYFUNCTION("GOOGLETRANSLATE(B143,""id"",""en"")"),"['upgred', 'ngeleg', 'stupid', 'public']")</f>
        <v>['upgred', 'ngeleg', 'stupid', 'public']</v>
      </c>
    </row>
    <row r="144" ht="15.75" customHeight="1">
      <c r="A144" s="1">
        <v>233.0</v>
      </c>
      <c r="B144" s="3" t="s">
        <v>144</v>
      </c>
      <c r="C144" s="3" t="str">
        <f>IFERROR(__xludf.DUMMYFUNCTION("GOOGLETRANSLATE(B144,""id"",""en"")"),"['Hadeh', 'threat', 'nets', 'telkosem', 'lag', 'trussss']")</f>
        <v>['Hadeh', 'threat', 'nets', 'telkosem', 'lag', 'trussss']</v>
      </c>
    </row>
    <row r="145" ht="15.75" customHeight="1">
      <c r="A145" s="1">
        <v>234.0</v>
      </c>
      <c r="B145" s="3" t="s">
        <v>145</v>
      </c>
      <c r="C145" s="3" t="str">
        <f>IFERROR(__xludf.DUMMYFUNCTION("GOOGLETRANSLATE(B145,""id"",""en"")"),"['Anti', 'Ngelag', ""]")</f>
        <v>['Anti', 'Ngelag', "]</v>
      </c>
    </row>
    <row r="146" ht="15.75" customHeight="1">
      <c r="A146" s="1">
        <v>235.0</v>
      </c>
      <c r="B146" s="3" t="s">
        <v>146</v>
      </c>
      <c r="C146" s="3" t="str">
        <f>IFERROR(__xludf.DUMMYFUNCTION("GOOGLETRANSLATE(B146,""id"",""en"")"),"['Guys', 'Gamemax', '']")</f>
        <v>['Guys', 'Gamemax', '']</v>
      </c>
    </row>
    <row r="147" ht="15.75" customHeight="1">
      <c r="A147" s="1">
        <v>236.0</v>
      </c>
      <c r="B147" s="3" t="s">
        <v>147</v>
      </c>
      <c r="C147" s="3" t="str">
        <f>IFERROR(__xludf.DUMMYFUNCTION("GOOGLETRANSLATE(B147,""id"",""en"")"),"['Cave', 'Mytik', 'Down', 'Gara', 'Gara', 'netting']")</f>
        <v>['Cave', 'Mytik', 'Down', 'Gara', 'Gara', 'netting']</v>
      </c>
    </row>
    <row r="148" ht="15.75" customHeight="1">
      <c r="A148" s="1">
        <v>237.0</v>
      </c>
      <c r="B148" s="3" t="s">
        <v>148</v>
      </c>
      <c r="C148" s="3" t="str">
        <f>IFERROR(__xludf.DUMMYFUNCTION("GOOGLETRANSLATE(B148,""id"",""en"")"),"['Anti', 'lag', 'nyh']")</f>
        <v>['Anti', 'lag', 'nyh']</v>
      </c>
    </row>
    <row r="149" ht="15.75" customHeight="1">
      <c r="A149" s="1">
        <v>238.0</v>
      </c>
      <c r="B149" s="3" t="s">
        <v>149</v>
      </c>
      <c r="C149" s="3" t="str">
        <f>IFERROR(__xludf.DUMMYFUNCTION("GOOGLETRANSLATE(B149,""id"",""en"")"),"['Telkomsel', 'Please', 'Good', 'Signal']")</f>
        <v>['Telkomsel', 'Please', 'Good', 'Signal']</v>
      </c>
    </row>
    <row r="150" ht="15.75" customHeight="1">
      <c r="A150" s="1">
        <v>239.0</v>
      </c>
      <c r="B150" s="3" t="s">
        <v>150</v>
      </c>
      <c r="C150" s="3" t="str">
        <f>IFERROR(__xludf.DUMMYFUNCTION("GOOGLETRANSLATE(B150,""id"",""en"")"),"['Upgrade', 'Package', 'Different', 'Purpose', 'Internet', 'Sakti', 'Upgrade', '']")</f>
        <v>['Upgrade', 'Package', 'Different', 'Purpose', 'Internet', 'Sakti', 'Upgrade', '']</v>
      </c>
    </row>
    <row r="151" ht="15.75" customHeight="1">
      <c r="A151" s="1">
        <v>240.0</v>
      </c>
      <c r="B151" s="3" t="s">
        <v>151</v>
      </c>
      <c r="C151" s="3" t="str">
        <f>IFERROR(__xludf.DUMMYFUNCTION("GOOGLETRANSLATE(B151,""id"",""en"")"),"['Hey', 'Telkomsel', 'Please', 'service', 'crew', 'WSBK', 'good', 'video', 'edge', 'crew', 'queue', 'card', ' Prime ',' airport ',' ']")</f>
        <v>['Hey', 'Telkomsel', 'Please', 'service', 'crew', 'WSBK', 'good', 'video', 'edge', 'crew', 'queue', 'card', ' Prime ',' airport ',' ']</v>
      </c>
    </row>
    <row r="152" ht="15.75" customHeight="1">
      <c r="A152" s="1">
        <v>241.0</v>
      </c>
      <c r="B152" s="3" t="s">
        <v>152</v>
      </c>
      <c r="C152" s="3" t="str">
        <f>IFERROR(__xludf.DUMMYFUNCTION("GOOGLETRANSLATE(B152,""id"",""en"")"),"['complaints', 'nets', '']")</f>
        <v>['complaints', 'nets', '']</v>
      </c>
    </row>
    <row r="153" ht="15.75" customHeight="1">
      <c r="A153" s="1">
        <v>242.0</v>
      </c>
      <c r="B153" s="3" t="s">
        <v>153</v>
      </c>
      <c r="C153" s="3" t="str">
        <f>IFERROR(__xludf.DUMMYFUNCTION("GOOGLETRANSLATE(B153,""id"",""en"")"),"['Guna', 'Telkom', 'Heavy', ""]")</f>
        <v>['Guna', 'Telkom', 'Heavy', "]</v>
      </c>
    </row>
    <row r="154" ht="15.75" customHeight="1">
      <c r="A154" s="1">
        <v>243.0</v>
      </c>
      <c r="B154" s="3" t="s">
        <v>154</v>
      </c>
      <c r="C154" s="3" t="str">
        <f>IFERROR(__xludf.DUMMYFUNCTION("GOOGLETRANSLATE(B154,""id"",""en"")"),"['', 'Telkom', 'emotion', 'buy', 'package', 'pulse', 'mala', 'ngnifia', 'error', 'eat', 'pulse', 'person', 'price ',' then ',' nets', 'kek', 'koala']")</f>
        <v>['', 'Telkom', 'emotion', 'buy', 'package', 'pulse', 'mala', 'ngnifia', 'error', 'eat', 'pulse', 'person', 'price ',' then ',' nets', 'kek', 'koala']</v>
      </c>
    </row>
    <row r="155" ht="15.75" customHeight="1">
      <c r="A155" s="1">
        <v>244.0</v>
      </c>
      <c r="B155" s="3" t="s">
        <v>155</v>
      </c>
      <c r="C155" s="3" t="str">
        <f>IFERROR(__xludf.DUMMYFUNCTION("GOOGLETRANSLATE(B155,""id"",""en"")"),"['Telkomsel', 'comfortable', 'owned', 'quota', 'pulse', 'suck', 'move', 'operator']")</f>
        <v>['Telkomsel', 'comfortable', 'owned', 'quota', 'pulse', 'suck', 'move', 'operator']</v>
      </c>
    </row>
    <row r="156" ht="15.75" customHeight="1">
      <c r="A156" s="1">
        <v>245.0</v>
      </c>
      <c r="B156" s="3" t="s">
        <v>156</v>
      </c>
      <c r="C156" s="3" t="str">
        <f>IFERROR(__xludf.DUMMYFUNCTION("GOOGLETRANSLATE(B156,""id"",""en"")"),"['GMN', 'Credit', 'Cut', 'Alas',' Out ',' Quota ',' Internet ',' Dead ',' Connect ',' Debt ',' Contents', 'Credit', ' Cut ',' subscribe ',' people ',' difficult ',' difficult ',' BUMN ',' Forced ',' name ', ""]")</f>
        <v>['GMN', 'Credit', 'Cut', 'Alas',' Out ',' Quota ',' Internet ',' Dead ',' Connect ',' Debt ',' Contents', 'Credit', ' Cut ',' subscribe ',' people ',' difficult ',' difficult ',' BUMN ',' Forced ',' name ', "]</v>
      </c>
    </row>
    <row r="157" ht="15.75" customHeight="1">
      <c r="A157" s="1">
        <v>270.0</v>
      </c>
      <c r="B157" s="3" t="s">
        <v>157</v>
      </c>
      <c r="C157" s="3" t="str">
        <f>IFERROR(__xludf.DUMMYFUNCTION("GOOGLETRANSLATE(B157,""id"",""en"")"),"['Info', 'card', 'Rii', 'Telkomsel', 'signal', 'boss']")</f>
        <v>['Info', 'card', 'Rii', 'Telkomsel', 'signal', 'boss']</v>
      </c>
    </row>
    <row r="158" ht="15.75" customHeight="1">
      <c r="A158" s="1">
        <v>271.0</v>
      </c>
      <c r="B158" s="3" t="s">
        <v>158</v>
      </c>
      <c r="C158" s="3" t="str">
        <f>IFERROR(__xludf.DUMMYFUNCTION("GOOGLETRANSLATE(B158,""id"",""en"")"),"['Telkom', 'Java', 'troll']")</f>
        <v>['Telkom', 'Java', 'troll']</v>
      </c>
    </row>
    <row r="159" ht="15.75" customHeight="1">
      <c r="A159" s="1">
        <v>272.0</v>
      </c>
      <c r="B159" s="3" t="s">
        <v>159</v>
      </c>
      <c r="C159" s="3" t="str">
        <f>IFERROR(__xludf.DUMMYFUNCTION("GOOGLETRANSLATE(B159,""id"",""en"")"),"['signal', 'kek', 'asw']")</f>
        <v>['signal', 'kek', 'asw']</v>
      </c>
    </row>
    <row r="160" ht="15.75" customHeight="1">
      <c r="A160" s="1">
        <v>273.0</v>
      </c>
      <c r="B160" s="3" t="s">
        <v>123</v>
      </c>
      <c r="C160" s="3" t="str">
        <f>IFERROR(__xludf.DUMMYFUNCTION("GOOGLETRANSLATE(B160,""id"",""en"")"),"Of course")</f>
        <v>Of course</v>
      </c>
    </row>
    <row r="161" ht="15.75" customHeight="1">
      <c r="A161" s="1">
        <v>274.0</v>
      </c>
      <c r="B161" s="3" t="s">
        <v>160</v>
      </c>
      <c r="C161" s="3" t="str">
        <f>IFERROR(__xludf.DUMMYFUNCTION("GOOGLETRANSLATE(B161,""id"",""en"")"),"['UDH', 'pulp', 'style', 'lgi']")</f>
        <v>['UDH', 'pulp', 'style', 'lgi']</v>
      </c>
    </row>
    <row r="162" ht="15.75" customHeight="1">
      <c r="A162" s="1">
        <v>275.0</v>
      </c>
      <c r="B162" s="3" t="s">
        <v>161</v>
      </c>
      <c r="C162" s="3" t="str">
        <f>IFERROR(__xludf.DUMMYFUNCTION("GOOGLETRANSLATE(B162,""id"",""en"")"),"['Net', 'TOT']")</f>
        <v>['Net', 'TOT']</v>
      </c>
    </row>
    <row r="163" ht="15.75" customHeight="1">
      <c r="A163" s="1">
        <v>276.0</v>
      </c>
      <c r="B163" s="3" t="s">
        <v>162</v>
      </c>
      <c r="C163" s="3" t="str">
        <f>IFERROR(__xludf.DUMMYFUNCTION("GOOGLETRANSLATE(B163,""id"",""en"")"),"['Please', 'Sorry', 'Min', 'Constraints',' Sunday ',' Yesterday ',' Net ',' Lost ',' lag ',' Buy ',' Package ',' month ',' Internet ',' Really ',' lag ',' Please ',' Good ',' Region ',' Jabar ',' City ',' Tasikmalaya ']")</f>
        <v>['Please', 'Sorry', 'Min', 'Constraints',' Sunday ',' Yesterday ',' Net ',' Lost ',' lag ',' Buy ',' Package ',' month ',' Internet ',' Really ',' lag ',' Please ',' Good ',' Region ',' Jabar ',' City ',' Tasikmalaya ']</v>
      </c>
    </row>
    <row r="164" ht="15.75" customHeight="1">
      <c r="A164" s="1">
        <v>277.0</v>
      </c>
      <c r="B164" s="3" t="s">
        <v>163</v>
      </c>
      <c r="C164" s="3" t="str">
        <f>IFERROR(__xludf.DUMMYFUNCTION("GOOGLETRANSLATE(B164,""id"",""en"")"),"['Please', 'Telkomsel', 'net', 'NGLEG', 'Please', 'Fast', 'Good']")</f>
        <v>['Please', 'Telkomsel', 'net', 'NGLEG', 'Please', 'Fast', 'Good']</v>
      </c>
    </row>
    <row r="165" ht="15.75" customHeight="1">
      <c r="A165" s="1">
        <v>278.0</v>
      </c>
      <c r="B165" s="3" t="s">
        <v>164</v>
      </c>
      <c r="C165" s="3" t="str">
        <f>IFERROR(__xludf.DUMMYFUNCTION("GOOGLETRANSLATE(B165,""id"",""en"")"),"['Cool', 'See', 'Video', 'second']")</f>
        <v>['Cool', 'See', 'Video', 'second']</v>
      </c>
    </row>
    <row r="166" ht="15.75" customHeight="1">
      <c r="A166" s="1">
        <v>279.0</v>
      </c>
      <c r="B166" s="3" t="s">
        <v>165</v>
      </c>
      <c r="C166" s="3" t="str">
        <f>IFERROR(__xludf.DUMMYFUNCTION("GOOGLETRANSLATE(B166,""id"",""en"")"),"['Signal', 'Telkomsel', 'Bad', 'Region', 'Please', 'Good', 'Min']")</f>
        <v>['Signal', 'Telkomsel', 'Bad', 'Region', 'Please', 'Good', 'Min']</v>
      </c>
    </row>
    <row r="167" ht="15.75" customHeight="1">
      <c r="A167" s="1">
        <v>280.0</v>
      </c>
      <c r="B167" s="3" t="s">
        <v>166</v>
      </c>
      <c r="C167" s="3" t="str">
        <f>IFERROR(__xludf.DUMMYFUNCTION("GOOGLETRANSLATE(B167,""id"",""en"")"),"['pasuk', 'season', 'rain', 'net', 'Telkomsel', 'really', 'lag', 'Please', 'good']")</f>
        <v>['pasuk', 'season', 'rain', 'net', 'Telkomsel', 'really', 'lag', 'Please', 'good']</v>
      </c>
    </row>
    <row r="168" ht="15.75" customHeight="1">
      <c r="A168" s="1">
        <v>281.0</v>
      </c>
      <c r="B168" s="3" t="s">
        <v>167</v>
      </c>
      <c r="C168" s="3" t="str">
        <f>IFERROR(__xludf.DUMMYFUNCTION("GOOGLETRANSLATE(B168,""id"",""en"")"),"['comment', 'read', 'like', 'net', 'Telkomsel', 'Kek', 'BURIK', 'Try', 'im', 'smooth']")</f>
        <v>['comment', 'read', 'like', 'net', 'Telkomsel', 'Kek', 'BURIK', 'Try', 'im', 'smooth']</v>
      </c>
    </row>
    <row r="169" ht="15.75" customHeight="1">
      <c r="A169" s="1">
        <v>282.0</v>
      </c>
      <c r="B169" s="3" t="s">
        <v>168</v>
      </c>
      <c r="C169" s="3" t="str">
        <f>IFERROR(__xludf.DUMMYFUNCTION("GOOGLETRANSLATE(B169,""id"",""en"")"),"['already', 'signal', 'BURIK', 'MALING', 'Credit']")</f>
        <v>['already', 'signal', 'BURIK', 'MALING', 'Credit']</v>
      </c>
    </row>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2022-02-25T17:36:14Z</dcterms:created>
  <dc:creator>openpyxl</dc:creator>
</cp:coreProperties>
</file>