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hALXQL4moR8+XXsIdGnWI1bH5Hew=="/>
    </ext>
  </extLst>
</workbook>
</file>

<file path=xl/sharedStrings.xml><?xml version="1.0" encoding="utf-8"?>
<sst xmlns="http://schemas.openxmlformats.org/spreadsheetml/2006/main" count="194" uniqueCount="191">
  <si>
    <t>Comments</t>
  </si>
  <si>
    <t>comment_english</t>
  </si>
  <si>
    <t>['alhamdulillah', 'keluarga', 'bantu', 'komunikasi', 'lancar', 'telkomsel', '']</t>
  </si>
  <si>
    <t>['teknologi', 'mumpuni', 'indonesia', '']</t>
  </si>
  <si>
    <t>['', 'manfaat', 'game', 'changer', 'hidup', 'mudah', 'produktif', 'direktur', 'utama', 'telkomsel', 'setya', 'hantoro', 'video']</t>
  </si>
  <si>
    <t>['', 'bantu', 'gali', 'potensi', 'inspirasi', 'masyarakat', 'teknologi', 'pikir', 'ujung', 'hidup', 'mudah', 'produktif', 'bahagia', '']</t>
  </si>
  <si>
    <t>['manfaat', '']</t>
  </si>
  <si>
    <t>['alhamdulillah', 'mantab']</t>
  </si>
  <si>
    <t>['indonesia', 'titik', 'orang', 'nikmat', 'harap', 'indonesia']</t>
  </si>
  <si>
    <t>['semangat', 'telkom', 'pita', 'cakup', 'udh', 'hadir', 'indo']</t>
  </si>
  <si>
    <t>['tekomsel', 'mohon', 'perata', 'jaring', 'internet', 'stabil', 'ping', 'jaring', 'seluler', 'alami', 'ping', 'ganggu', 'aktivitas', 'selancar', 'internet', 'optimal', 'daerah', 'barat', 'timur', 'indonesia']</t>
  </si>
  <si>
    <t>['sabar', 'kepingin', 'ngerasain', '']</t>
  </si>
  <si>
    <t>['', 'tuju', 'tpi', 'koq', 'stabil', 'moga', 'telkomsel', 'lupa', 'jaringa', 'perbaikin', 'terima', 'kasih', 'trus', 'sempurna']</t>
  </si>
  <si>
    <t>['mantap', 'sluurr']</t>
  </si>
  <si>
    <t>['langsung', 'luncurin', 'resmi', 'nyaa', '']</t>
  </si>
  <si>
    <t>['band', 'frekuensi', 'telkomsel', 'pakai', '']</t>
  </si>
  <si>
    <t>['mantep', 'sampe', 'indonesia', 'tinggal']</t>
  </si>
  <si>
    <t>['', 'udh', 'beli', 'support', '']</t>
  </si>
  <si>
    <t>['yuk', 'yuk', 'telkomsel', 'baik', 'signal', 'daerah', 'daerah']</t>
  </si>
  <si>
    <t>['mohon', 'dlu', 'lbih', 'fokus', '']</t>
  </si>
  <si>
    <t>['nonton', 'video', 'youtube', 'melek', 'telekomunikasi', 'digital', 'dirut', 'telkomsel', 'setyanto', 'hantoro', 'manfaat', 'sbg', 'game', 'changer', 'nali', 'potensi', 'tahu', 'inspirasi', 'masyarakat', 'dlm', 'tekhnologi', 'pikir', 'shg', 'hidup', 'produktif', 'bahagia', 'ayok', 'maju', 'bangsa', 'indonesia', 'bangsa', 'digital', 'alih', 'jaring', 'guys', 'putri', 'mevian']</t>
  </si>
  <si>
    <t>['', 'munkin', 'kuat', 'sinyal', 'moga', '']</t>
  </si>
  <si>
    <t>['kenang', 'rawan', 'hilang', 'rusak', 'gala', 'cloud', '']</t>
  </si>
  <si>
    <t>['skip', 'asa', '']</t>
  </si>
  <si>
    <t>['telkomsel', 'hadir', 'indonesia', 'indonesia', '']</t>
  </si>
  <si>
    <t>['pakai', 'telkomesel', 'far', 'good', 'almost', 'years', '']</t>
  </si>
  <si>
    <t>['benah', 'sistem', 'boss', '']</t>
  </si>
  <si>
    <t>['beli', 'poco', 'pro', '']</t>
  </si>
  <si>
    <t>['sukses', 'slalu', 'tsel']</t>
  </si>
  <si>
    <t>['manfaat', 'game', 'changer', '']</t>
  </si>
  <si>
    <t>['cmn', 'band', 'indonesia', 'band', 'band', 'band', 'populer', '']</t>
  </si>
  <si>
    <t>['edar']</t>
  </si>
  <si>
    <t>['thanks', 'for', 'sharing']</t>
  </si>
  <si>
    <t>['kuota', 'unlimited', 'tekkomsel', 'dibatesin', 'nyaman']</t>
  </si>
  <si>
    <t>['', 'sampe', 'daerah', 'psti', 'udh', '']</t>
  </si>
  <si>
    <t>['guna', 'xiaomi', 'support', 'telkomsel', 'support', 'samsung', '']</t>
  </si>
  <si>
    <t>['min', 'saran', 'mah', 'mah', 'promosi', 'kayak', 'thailand', 'brand', 'ambassadornya', 'lisa', 'blackpink', 'lupa', 'indonesia', 'brand', 'ambassador', 'nik', 'rich', 'brian', 'dita', 'karang']</t>
  </si>
  <si>
    <t>['tolong', 'paket', 'internet', 'turun', 'harga']</t>
  </si>
  <si>
    <t>['tar', 'bocor', 'data', 'tingkat', 'aman', 'data', 'bocorrrrr', 'gitu', '']</t>
  </si>
  <si>
    <t>['telkomsel', 'smartfren', 'asa', 'rumah', 'telkom', 'indonesia', 'raya', 'narogong', 'cileungsi', 'bogor']</t>
  </si>
  <si>
    <t>['mantap', '']</t>
  </si>
  <si>
    <t>['kota', 'desa', 'ken', 'rasa']</t>
  </si>
  <si>
    <t>['urus', 'canda', 'emng', 'telkomsel']</t>
  </si>
  <si>
    <t>['', 'baik', 'jaring', 'plosok', 'beres', 'tinggal', 'tower', 'telkomsel', 'karna', 'korupsi', 'telkomsel']</t>
  </si>
  <si>
    <t>['gratis', 'batas', 'beli', 'gb', 'gratis', 'sampek', 'bulan']</t>
  </si>
  <si>
    <t>['', 'udh', 'nyiapin', 'jringan', '']</t>
  </si>
  <si>
    <t>['signal', 'beberapa', 'daerah', 'jatim', 'kuat', 'bosss', '']</t>
  </si>
  <si>
    <t>['jaring', 'telkomsel', 'kacau']</t>
  </si>
  <si>
    <t>['', 'trial', '']</t>
  </si>
  <si>
    <t>['frekuensi', 'mhz', 'nyobain', 'beli', 'frekuensi', 'mhz', 'thx', 'info', '']</t>
  </si>
  <si>
    <t>['alhamdulillah']</t>
  </si>
  <si>
    <t>['alhamdulillah', '']</t>
  </si>
  <si>
    <t>['', 'bagus', 'awet', 'internetnya', 'via', 'wifi']</t>
  </si>
  <si>
    <t>['ooo', 'susah', 'leley']</t>
  </si>
  <si>
    <t>['banten', '']</t>
  </si>
  <si>
    <t>['fungsi', 'indonesia', 'cepat', 'keti', 'komentar', 'netizen', 'indo', 'serang', 'mental', 'guna', 'medsos', 'salah', 'tindak', 'bodoh', '']</t>
  </si>
  <si>
    <t>['band', '']</t>
  </si>
  <si>
    <t>['', 'jadirkan', 'sya', 'hrap', 'bsa', 'pakai', 'tipe', 'edar']</t>
  </si>
  <si>
    <t>['gadang', 'gadang', 'tanggal', 'dijakarta', 'gelar', '']</t>
  </si>
  <si>
    <t>['gimana', 'solusi', 'sinyal', 'susah', 'pelosok', 'mohon', 'solusi', 'tower', 'pancar', 'deket', 'sinyal', 'nambah', 'rusak', 'gimana', 'biyar', 'dapet', 'sinyal', '']</t>
  </si>
  <si>
    <t>['ayo', 'buru', 'min', 'sabar', 'coba', 'poco', '']</t>
  </si>
  <si>
    <t>['', 'kota', 'bogor', 'skrng', 'telkomsel', 'turun', 'udah', 'bruh', 'smh', '']</t>
  </si>
  <si>
    <t>['', 'boss', 'janji', 'cepat', 'paket', 'apk', 'telkomsel', 'bawah', 'kbps', '']</t>
  </si>
  <si>
    <t>['gua', 'byu', '']</t>
  </si>
  <si>
    <t>['noleh', 'bentar', 'paket', 'data', 'langsung', 'habis']</t>
  </si>
  <si>
    <t>['lupa', 'matiin', 'mic']</t>
  </si>
  <si>
    <t>['aduh', 'lelet', 'banget', 'kuota']</t>
  </si>
  <si>
    <t>['', 'ctrt', 'cerita', 'tawa', 'ruang', 'telkomsel', '']</t>
  </si>
  <si>
    <t>['telkomsel', 'gaya', 'jakarta', 'kaya', 'siput']</t>
  </si>
  <si>
    <t>['', 'promosi', 'jaring', 'benah', 'budget', 'usaha', 'hambur', 'hamburin', 'advertising', 'layan', 'butut', '']</t>
  </si>
  <si>
    <t>['mantab']</t>
  </si>
  <si>
    <t>['setel', 'baju', 'kaya', 'bill', 'gates']</t>
  </si>
  <si>
    <t>['spammer', 'netizen', 'telkomsel', 'salah']</t>
  </si>
  <si>
    <t>['kmi', 'mohon', 'telkomsel', 'data', 'lindung', '']</t>
  </si>
  <si>
    <t>['maaf', 'telkomsel', 'sinyal', 'ancur', 'maen', 'game', 'kobisa', 'kecewa']</t>
  </si>
  <si>
    <t>['', 'tolonggg', 'knp', 'pakk', 'udh', 'sebulann', 'paaa', 'ngelag', '']</t>
  </si>
  <si>
    <t>['woi', 'telkomsel', 'jaringanya', 'patah', 'mulu', 'biat', 'ngegame', 'benerin', 'woi']</t>
  </si>
  <si>
    <t>['new', 'update']</t>
  </si>
  <si>
    <t>['mantap', 'gerak', 'cepat']</t>
  </si>
  <si>
    <t>['bangun', 'tower']</t>
  </si>
  <si>
    <t>['', 'lag', 'kalah', 'operator', 'belah', 'mending', 'baik', 'udah', '']</t>
  </si>
  <si>
    <t>['sok', 'asik', '']</t>
  </si>
  <si>
    <t>['', 'rb', 'gb', 'indosat', 'telkomsel', 'gb', 'rebu', 'wkwkwkwkwkwkwk']</t>
  </si>
  <si>
    <t>['sok', 'sok', 'stabil']</t>
  </si>
  <si>
    <t>['gila', 'sinyal', 'bobrok', 'lokasi', 'gue', 'maen', 'game', 'lagg', 'parah', '']</t>
  </si>
  <si>
    <t>['rumah', 'towr', 'pancar', 'kantor', 'telkomsel', 'rog', 'phone', 'muncul', 'sinyal', 'asus', 'store', 'tinggal', 'nunggu', 'update', 'indonesia', 'gelar', 'sinyal', '']</t>
  </si>
  <si>
    <t>['', 'make', 'telkomsel', '']</t>
  </si>
  <si>
    <t>['kecewa', 'telkomsel', 'giniii', '']</t>
  </si>
  <si>
    <t>['', 'ajh', 'blm', 'bener', 'tong', 'paket', 'pulah', '']</t>
  </si>
  <si>
    <t>['baik', 'pelosok', 'jawa', 'lag', 'mlh', 'tmbh', 'lol']</t>
  </si>
  <si>
    <t>['ora', 'jaring', 'ngelek', 'garai', 'emosi']</t>
  </si>
  <si>
    <t>['paaa', 'sumpah', 'paa', 'bneerinnn', 'pakkkkkkkkkkkkkkk', 'astaga']</t>
  </si>
  <si>
    <t>['siaap']</t>
  </si>
  <si>
    <t>['omong', 'kosong', 'sinyal', 'belepotan']</t>
  </si>
  <si>
    <t>['iklan', 'sampah']</t>
  </si>
  <si>
    <t>['tarif']</t>
  </si>
  <si>
    <t>['ppppffffff', '']</t>
  </si>
  <si>
    <t>['snyal', 'dibenahin', 'dlu']</t>
  </si>
  <si>
    <t>['benerin', 'sinyak', 'botak', '']</t>
  </si>
  <si>
    <t>['korup', 'kah', '']</t>
  </si>
  <si>
    <t>['jaringan', 'benar']</t>
  </si>
  <si>
    <t>['heleeh', 'sinyal']</t>
  </si>
  <si>
    <t>['lag']</t>
  </si>
  <si>
    <t>['botak']</t>
  </si>
  <si>
    <t>['gitu']</t>
  </si>
  <si>
    <t>[]</t>
  </si>
  <si>
    <t>['sepi']</t>
  </si>
  <si>
    <t>['innovation', 'bidang', 'digitalisasi', 'mudah', 'mudah', 'wujud', '']</t>
  </si>
  <si>
    <t>['sabar', '']</t>
  </si>
  <si>
    <t>['moga', 'jaring', 'indonesia', 'cerita', 'kayak', 'contoh', 'moga', 'indonesia', 'telkomsel', 'bawa', 'terobos', 'alam', 'indonesia', 'bawa', 'jaring', 'tanah', 'air', 'cinta', 'negara', 'implementasi', 'khusus', 'negara', 'pula', 'indonesia', 'good', 'luck', 'wishnutama']</t>
  </si>
  <si>
    <t>['moga', 'telkomsel', 'sukses', 'layan', 'baik', 'masyarakat', 'indonesia']</t>
  </si>
  <si>
    <t>['moga', 'telkomsel', 'jaya', 'baik', 'masyarakat', 'aamiin']</t>
  </si>
  <si>
    <t>['kereeenn', 'sabar', 'tarik', 'banget', 'vitual', 'shopping', 'udah', 'banget', 'mall', 'wkwkwk', '']</t>
  </si>
  <si>
    <t>['adil', 'internet', 'rakyat', 'indonesia']</t>
  </si>
  <si>
    <t>['sabar', 'ken', 'cepat', 'nikmat', 'layan', 'telkomsel']</t>
  </si>
  <si>
    <t>['bagus', 'hadir', 'kota', 'nias', 'selatan', 'jaring', 'telkomsel', 'seluler', 'wifi', 'sedih', 'karna', 'mati', 'ngelet', 'job', 'trader', 'ganggu', 'kondisi', 'jaring', '']</t>
  </si>
  <si>
    <t>['moga', 'harga', 'paket', 'murah', '']</t>
  </si>
  <si>
    <t>['ama', 'steve', 'jobs', 'moga', 'sukses', 'trus', 'wisnutama', '']</t>
  </si>
  <si>
    <t>['moga', 'cepat', 'realisasi', 'daerah', 'daerah', 'desa']</t>
  </si>
  <si>
    <t>['', 'sabar', 'ken', 'ngerasain', 'canggih', '']</t>
  </si>
  <si>
    <t>['tunggu', 'telkomsel', 'terap', 'indonesia']</t>
  </si>
  <si>
    <t>['wahh', 'guna', 'telkomsel', 'sabar', 'nungguin', 'gebrak', 'jaring', 'telkomsel', '']</t>
  </si>
  <si>
    <t>['mantap', 'telkomsel']</t>
  </si>
  <si>
    <t>['dukung', 'perintah']</t>
  </si>
  <si>
    <t>['moga', 'cepat', 'laksana', '']</t>
  </si>
  <si>
    <t>['moga', 'harga', 'kuota', '']</t>
  </si>
  <si>
    <t>['mantab', 'lanjut', '']</t>
  </si>
  <si>
    <t>['moga', 'teknologi', 'realisasi', 'guna', 'setia', 'telkomsel', 'daerah', 'kudus', 'area', 'dersalam', 'bae', 'kudus', 'prihatin', 'koneksi', 'istri', 'pakai', 'kartu', 'halo', 'marah', 'pada', 'galih', '']</t>
  </si>
  <si>
    <t>['tunggu', 'provider', 'setia', '']</t>
  </si>
  <si>
    <t>['salam', 'tangguh', 'telkomsell']</t>
  </si>
  <si>
    <t>['mksh', 'mas', 'tama', 'tunggu', '']</t>
  </si>
  <si>
    <t>['ayo', 'xcloud', 'masuk', 'indo', '']</t>
  </si>
  <si>
    <t>['', 'tolong', 'promo', 'murah', 'murah', 'hehehehe']</t>
  </si>
  <si>
    <t>['mohon', 'sebenere', 'smartphone', 'gmn', 'denger', 'cerita', 'industri', 'berfikiran', 'jaring', 'data', 'ganti', 'mohon', 'komen', 'paham']</t>
  </si>
  <si>
    <t>['telkomsel', 'ending', 'bagus', 'wkwkw']</t>
  </si>
  <si>
    <t>['pubg', 'perang', 'musuh', 'player', 'luas', 'peta', 'kali', 'ukur', 'peta', 'miranmar']</t>
  </si>
  <si>
    <t>['rilis', 'indonesia']</t>
  </si>
  <si>
    <t>['telkomsel', 'loading', 'bagus', '']</t>
  </si>
  <si>
    <t>['dear', 'telkomsel', 'berangan', 'angan', 'benerin', 'rata', 'sinyal', 'wilayah', 'indonesia', 'paham', '']</t>
  </si>
  <si>
    <t>['nunggu', 'harga', 'iphone', 'pro', 'max', 'turun', 'drastis', 'alih', '']</t>
  </si>
  <si>
    <t>['idola', '']</t>
  </si>
  <si>
    <t>['kali', 'nonton', 'iklan', 'enak', 'dengerin', 'ampe', 'menit', '']</t>
  </si>
  <si>
    <t>['gimana', 'stadion', 'virtual', 'nonton', 'tanding', 'bola', 'stadion', 'tiket', 'kursi', 'viewnya', 'sperti', 'stadion', 'bayang', 'can', '']</t>
  </si>
  <si>
    <t>['', 'hadir', 'indonesia', 'ini', 'yeay', 'mei', '']</t>
  </si>
  <si>
    <t>['kirain', 'mas', 'wisnu', 'serius', 'ngelucu', '']</t>
  </si>
  <si>
    <t>['', '']</t>
  </si>
  <si>
    <t>['', 'sinyal', 'full']</t>
  </si>
  <si>
    <t>['bicara', 'firtual', 'bahaya', 'wibu', '']</t>
  </si>
  <si>
    <t>['mantap', 'mas', 'tama']</t>
  </si>
  <si>
    <t>['hmmmmm', 'logo', 'telkomsel', 'baru', 'logo', 'trans', '']</t>
  </si>
  <si>
    <t>['', 'ready', 'use', '']</t>
  </si>
  <si>
    <t>['', 'kampung', 'cepat', 'lelet', 'nikmat', 'telkomsel', 'prioritaskn', 'kota', 'kampung', 'telkomsel', 'buruk', '']</t>
  </si>
  <si>
    <t>['', 'kembang', 'kempis', 'speed', 'konsisten', 'iklanny', '']</t>
  </si>
  <si>
    <t>['bang']</t>
  </si>
  <si>
    <t>['sengaja', 'aktifin', 'subtitle', 'fauzi']</t>
  </si>
  <si>
    <t>['lbh', 'bagus', 'fokus', 'daerah', 'desa', 'indonesia', 'singal', 'konsisten']</t>
  </si>
  <si>
    <t>['lembah', 'beringin', 'kec', 'nanga', 'mahap', 'kab', 'sekadau', 'kalimantan', 'barat', 'jaring', 'internet', 'udah']</t>
  </si>
  <si>
    <t>['', 'nanti']</t>
  </si>
  <si>
    <t>['menit']</t>
  </si>
  <si>
    <t>['', 'kb', '']</t>
  </si>
  <si>
    <t>['omdo']</t>
  </si>
  <si>
    <t>['dalam', 'papua', 'sinyal', 'sulit', '']</t>
  </si>
  <si>
    <t>['', 'ready', '']</t>
  </si>
  <si>
    <t>['', 'buluk', 'ngapain', '']</t>
  </si>
  <si>
    <t>['tolong', 'fup', 'tiada', '']</t>
  </si>
  <si>
    <t>['akses', 'layan', 'apa', 'mudah', 'kau', 'mudah']</t>
  </si>
  <si>
    <t>['ayo', 'pindah', 'axis', 'axis', 'bagus', 'telkomsel']</t>
  </si>
  <si>
    <t>['mohon', 'telkomsel', 'jaring', 'daerah', 'susah', 'koneksi', 'pas', 'siang', 'alamat', 'rawe', 'lingkung', 'xii', 'lurah', 'tangkah', 'camat', 'medan', 'labuh', 'terimakasih', '']</t>
  </si>
  <si>
    <t>['udah', 'benerin', 'aje', 'dlu', 'telkomsel', 'aje', 'blm', 'volte']</t>
  </si>
  <si>
    <t>['meanwhile', 'nonton', 'make', '']</t>
  </si>
  <si>
    <t>['sok', 'sok', 'nungguin', 'kentang', '']</t>
  </si>
  <si>
    <t>['pikirin', 'netizen', 'boss', 'mending', 'pindah', 'axis', 'telkomse']</t>
  </si>
  <si>
    <t>['esim', 'dongggg', '']</t>
  </si>
  <si>
    <t>['aduh', 'wisnu', 'utama']</t>
  </si>
  <si>
    <t>['kpn', 'sampe', 'kampung', 'kampubg', '']</t>
  </si>
  <si>
    <t>['dita', 'surya', 'marshel', 'kesini']</t>
  </si>
  <si>
    <t>['omong']</t>
  </si>
  <si>
    <t>['besok', 'udah', 'ajar', 'daring', 'jaring', 'telkomsel', 'lelet', '']</t>
  </si>
  <si>
    <t>['tii', 'kopi', 'tiii', 'kopi', 'kopi', 'tiii', '']</t>
  </si>
  <si>
    <t>['', 'harga', '']</t>
  </si>
  <si>
    <t>['jaring', 'benerin', 'main', 'game', 'ngelag', 'mulu']</t>
  </si>
  <si>
    <t>['bhatong', 'city', 'hadir', 'angga', 'pondok', 'indah', 'maen', 'game', 'buriq', 'kentang', 'lanjay', 'anjay', '']</t>
  </si>
  <si>
    <t>['bantu', 'paket', 'data', 'telkomsel', 'gua']</t>
  </si>
  <si>
    <t>['knp', 'kuota', 'gamesmax', 'akses', 'tolong', 'gmn', 'crany', 'agr', 'akses']</t>
  </si>
  <si>
    <t>['telkomsel', 'sinyal', 'ampas']</t>
  </si>
  <si>
    <t>['hilang', 'fup', 'unli', 'max']</t>
  </si>
  <si>
    <t>['telkomsel', 'sinyal', 'suka', 'naek', 'turun', 'klau', 'maen', 'game', 'enak', 'tolong', 'baik', 'klau', 'ajah', 'udah', 'ganggu']</t>
  </si>
  <si>
    <t>['layan', 'buruk', 'telkonsel']</t>
  </si>
  <si>
    <t>['jaring', 'baik', 'inovasi']</t>
  </si>
  <si>
    <t>['', 'tunda', 'ajah', 'ragu']</t>
  </si>
  <si>
    <t>['raah', 'sinyale', 'ngelek', '']</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</si>
</sst>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font>
    <font>
      <b/>
      <color theme="1"/>
      <name val="Calibri"/>
    </font>
    <font>
      <color theme="1"/>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2" t="s">
        <v>1</v>
      </c>
    </row>
    <row r="2">
      <c r="A2" s="1">
        <v>0.0</v>
      </c>
      <c r="B2" s="3" t="s">
        <v>2</v>
      </c>
      <c r="C2" s="3" t="str">
        <f>IFERROR(__xludf.DUMMYFUNCTION("GOOGLETRANSLATE(B2,""id"",""en"")"),"['Alhamdulillah', 'family', 'help', 'communication', 'smooth', 'Telkomsel', ""]")</f>
        <v>['Alhamdulillah', 'family', 'help', 'communication', 'smooth', 'Telkomsel', "]</v>
      </c>
    </row>
    <row r="3">
      <c r="A3" s="1">
        <v>1.0</v>
      </c>
      <c r="B3" s="3" t="s">
        <v>3</v>
      </c>
      <c r="C3" s="3" t="str">
        <f>IFERROR(__xludf.DUMMYFUNCTION("GOOGLETRANSLATE(B3,""id"",""en"")"),"['Technology', 'Mumpuni', 'Indonesia', ""]")</f>
        <v>['Technology', 'Mumpuni', 'Indonesia', "]</v>
      </c>
    </row>
    <row r="4">
      <c r="A4" s="1">
        <v>2.0</v>
      </c>
      <c r="B4" s="3" t="s">
        <v>4</v>
      </c>
      <c r="C4" s="3" t="str">
        <f>IFERROR(__xludf.DUMMYFUNCTION("GOOGLETRANSLATE(B4,""id"",""en"")"),"['', 'Benefits',' Game ',' Changer ',' Life ',' Easy ',' Productive ',' Director ',' Main ',' Telkomsel ',' Setya ',' Hantoro ',' Video ']")</f>
        <v>['', 'Benefits',' Game ',' Changer ',' Life ',' Easy ',' Productive ',' Director ',' Main ',' Telkomsel ',' Setya ',' Hantoro ',' Video ']</v>
      </c>
    </row>
    <row r="5">
      <c r="A5" s="1">
        <v>3.0</v>
      </c>
      <c r="B5" s="3" t="s">
        <v>5</v>
      </c>
      <c r="C5" s="3" t="str">
        <f>IFERROR(__xludf.DUMMYFUNCTION("GOOGLETRANSLATE(B5,""id"",""en"")"),"['', 'help', 'Gali', 'potential', 'inspiration', 'community', 'technology', 'think', 'end', 'life', 'easy', 'productive', 'happy ',' ']")</f>
        <v>['', 'help', 'Gali', 'potential', 'inspiration', 'community', 'technology', 'think', 'end', 'life', 'easy', 'productive', 'happy ',' ']</v>
      </c>
    </row>
    <row r="6">
      <c r="A6" s="1">
        <v>4.0</v>
      </c>
      <c r="B6" s="3" t="s">
        <v>6</v>
      </c>
      <c r="C6" s="3" t="str">
        <f>IFERROR(__xludf.DUMMYFUNCTION("GOOGLETRANSLATE(B6,""id"",""en"")"),"['benefit', '']")</f>
        <v>['benefit', '']</v>
      </c>
    </row>
    <row r="7">
      <c r="A7" s="1">
        <v>35.0</v>
      </c>
      <c r="B7" s="3" t="s">
        <v>7</v>
      </c>
      <c r="C7" s="3" t="str">
        <f>IFERROR(__xludf.DUMMYFUNCTION("GOOGLETRANSLATE(B7,""id"",""en"")"),"['Alhamdulillah', 'mantab']")</f>
        <v>['Alhamdulillah', 'mantab']</v>
      </c>
    </row>
    <row r="8">
      <c r="A8" s="1">
        <v>36.0</v>
      </c>
      <c r="B8" s="3" t="s">
        <v>8</v>
      </c>
      <c r="C8" s="3" t="str">
        <f>IFERROR(__xludf.DUMMYFUNCTION("GOOGLETRANSLATE(B8,""id"",""en"")"),"['Indonesia', 'point', 'people', 'favors', 'hope', 'Indonesia']")</f>
        <v>['Indonesia', 'point', 'people', 'favors', 'hope', 'Indonesia']</v>
      </c>
    </row>
    <row r="9">
      <c r="A9" s="1">
        <v>37.0</v>
      </c>
      <c r="B9" s="3" t="s">
        <v>9</v>
      </c>
      <c r="C9" s="3" t="str">
        <f>IFERROR(__xludf.DUMMYFUNCTION("GOOGLETRANSLATE(B9,""id"",""en"")"),"['spirit', 'Telkom', 'ribbon', 'cucup', 'udh', 'present', 'indo']")</f>
        <v>['spirit', 'Telkom', 'ribbon', 'cucup', 'udh', 'present', 'indo']</v>
      </c>
    </row>
    <row r="10">
      <c r="A10" s="1">
        <v>38.0</v>
      </c>
      <c r="B10" s="3" t="s">
        <v>10</v>
      </c>
      <c r="C10" s="3" t="str">
        <f>IFERROR(__xludf.DUMMYFUNCTION("GOOGLETRANSLATE(B10,""id"",""en"")"),"['Tekomsel', 'beg "",' nets ',' internet ',' stable ',' ping ',' nets ',' cellular ',' natural ',' ping ',' disturbing ',' Activities', 'Surf', 'Internet', 'Optimal', 'Regions',' West ',' Timur ',' Indonesia ']")</f>
        <v>['Tekomsel', 'beg ",' nets ',' internet ',' stable ',' ping ',' nets ',' cellular ',' natural ',' ping ',' disturbing ',' Activities', 'Surf', 'Internet', 'Optimal', 'Regions',' West ',' Timur ',' Indonesia ']</v>
      </c>
    </row>
    <row r="11">
      <c r="A11" s="1">
        <v>39.0</v>
      </c>
      <c r="B11" s="3" t="s">
        <v>11</v>
      </c>
      <c r="C11" s="3" t="str">
        <f>IFERROR(__xludf.DUMMYFUNCTION("GOOGLETRANSLATE(B11,""id"",""en"")"),"['patient', 'wanted', 'ngayaan', '']")</f>
        <v>['patient', 'wanted', 'ngayaan', '']</v>
      </c>
    </row>
    <row r="12">
      <c r="A12" s="1">
        <v>40.0</v>
      </c>
      <c r="B12" s="3" t="s">
        <v>12</v>
      </c>
      <c r="C12" s="3" t="str">
        <f>IFERROR(__xludf.DUMMYFUNCTION("GOOGLETRANSLATE(B12,""id"",""en"")"),"['', 'TUKU', 'TPI', 'KOQ', 'Stable', 'Moga', 'Telkomsel', 'Forgot', 'Jaringa', 'repay', 'Thank', 'Love', 'then then ', 'perfect']")</f>
        <v>['', 'TUKU', 'TPI', 'KOQ', 'Stable', 'Moga', 'Telkomsel', 'Forgot', 'Jaringa', 'repay', 'Thank', 'Love', 'then then ', 'perfect']</v>
      </c>
    </row>
    <row r="13">
      <c r="A13" s="1">
        <v>41.0</v>
      </c>
      <c r="B13" s="3" t="s">
        <v>13</v>
      </c>
      <c r="C13" s="3" t="str">
        <f>IFERROR(__xludf.DUMMYFUNCTION("GOOGLETRANSLATE(B13,""id"",""en"")"),"['Steady', 'SLUURR']")</f>
        <v>['Steady', 'SLUURR']</v>
      </c>
    </row>
    <row r="14">
      <c r="A14" s="1">
        <v>42.0</v>
      </c>
      <c r="B14" s="3" t="s">
        <v>14</v>
      </c>
      <c r="C14" s="3" t="str">
        <f>IFERROR(__xludf.DUMMYFUNCTION("GOOGLETRANSLATE(B14,""id"",""en"")"),"['Direct', 'Luncurin', 'Official', 'Nya', ""]")</f>
        <v>['Direct', 'Luncurin', 'Official', 'Nya', "]</v>
      </c>
    </row>
    <row r="15">
      <c r="A15" s="1">
        <v>43.0</v>
      </c>
      <c r="B15" s="3" t="s">
        <v>15</v>
      </c>
      <c r="C15" s="3" t="str">
        <f>IFERROR(__xludf.DUMMYFUNCTION("GOOGLETRANSLATE(B15,""id"",""en"")"),"['band', 'frequency', 'Telkomsel', 'use', ""]")</f>
        <v>['band', 'frequency', 'Telkomsel', 'use', "]</v>
      </c>
    </row>
    <row r="16">
      <c r="A16" s="1">
        <v>44.0</v>
      </c>
      <c r="B16" s="3" t="s">
        <v>16</v>
      </c>
      <c r="C16" s="3" t="str">
        <f>IFERROR(__xludf.DUMMYFUNCTION("GOOGLETRANSLATE(B16,""id"",""en"")"),"['Mantep', 'Sampe', 'Indonesia', 'Life']")</f>
        <v>['Mantep', 'Sampe', 'Indonesia', 'Life']</v>
      </c>
    </row>
    <row r="17">
      <c r="A17" s="1">
        <v>45.0</v>
      </c>
      <c r="B17" s="3" t="s">
        <v>17</v>
      </c>
      <c r="C17" s="3" t="str">
        <f>IFERROR(__xludf.DUMMYFUNCTION("GOOGLETRANSLATE(B17,""id"",""en"")"),"['', 'UDH', 'Buy', 'Support', '']")</f>
        <v>['', 'UDH', 'Buy', 'Support', '']</v>
      </c>
    </row>
    <row r="18">
      <c r="A18" s="1">
        <v>48.0</v>
      </c>
      <c r="B18" s="3" t="s">
        <v>18</v>
      </c>
      <c r="C18" s="3" t="str">
        <f>IFERROR(__xludf.DUMMYFUNCTION("GOOGLETRANSLATE(B18,""id"",""en"")"),"['Yuk', 'Yuk', 'Telkomsel', 'Good', 'Signal', 'Region', 'Region']")</f>
        <v>['Yuk', 'Yuk', 'Telkomsel', 'Good', 'Signal', 'Region', 'Region']</v>
      </c>
    </row>
    <row r="19">
      <c r="A19" s="1">
        <v>49.0</v>
      </c>
      <c r="B19" s="3" t="s">
        <v>19</v>
      </c>
      <c r="C19" s="3" t="str">
        <f>IFERROR(__xludf.DUMMYFUNCTION("GOOGLETRANSLATE(B19,""id"",""en"")"),"['Please', 'dlu', 'lbih', 'focus', '']")</f>
        <v>['Please', 'dlu', 'lbih', 'focus', '']</v>
      </c>
    </row>
    <row r="20">
      <c r="A20" s="1">
        <v>51.0</v>
      </c>
      <c r="B20" s="3" t="s">
        <v>20</v>
      </c>
      <c r="C20" s="3" t="str">
        <f>IFERROR(__xludf.DUMMYFUNCTION("GOOGLETRANSLATE(B20,""id"",""en"")"),"['watch', 'video', 'youtube', 'literacy', 'telecommunications',' digital ',' Director ',' Telkomsel ',' Setyanto ',' Hantoro ',' benefits', ' Game ',' Changer ',' Nali ',' Potential ',' Know ',' Inspiration ',' Community ',' In ',' Technology ',' Think ',"&amp;"' Shg ',' Life ',' Productive ' , 'happy', 'Ayok', 'advanced', 'nation', 'Indonesia', 'nation', 'digital', 'over', 'nets', 'guys', 'daughter', 'Mevian']")</f>
        <v>['watch', 'video', 'youtube', 'literacy', 'telecommunications',' digital ',' Director ',' Telkomsel ',' Setyanto ',' Hantoro ',' benefits', ' Game ',' Changer ',' Nali ',' Potential ',' Know ',' Inspiration ',' Community ',' In ',' Technology ',' Think ',' Shg ',' Life ',' Productive ' , 'happy', 'Ayok', 'advanced', 'nation', 'Indonesia', 'nation', 'digital', 'over', 'nets', 'guys', 'daughter', 'Mevian']</v>
      </c>
    </row>
    <row r="21" ht="15.75" customHeight="1">
      <c r="A21" s="1">
        <v>52.0</v>
      </c>
      <c r="B21" s="3" t="s">
        <v>21</v>
      </c>
      <c r="C21" s="3" t="str">
        <f>IFERROR(__xludf.DUMMYFUNCTION("GOOGLETRANSLATE(B21,""id"",""en"")"),"['', 'Munkin', 'strong', 'signal', 'hopefully', ""]")</f>
        <v>['', 'Munkin', 'strong', 'signal', 'hopefully', "]</v>
      </c>
    </row>
    <row r="22" ht="15.75" customHeight="1">
      <c r="A22" s="1">
        <v>53.0</v>
      </c>
      <c r="B22" s="3" t="s">
        <v>22</v>
      </c>
      <c r="C22" s="3" t="str">
        <f>IFERROR(__xludf.DUMMYFUNCTION("GOOGLETRANSLATE(B22,""id"",""en"")"),"['recalls', 'prone', 'lost', 'broken', 'gala', 'cloud', ""]")</f>
        <v>['recalls', 'prone', 'lost', 'broken', 'gala', 'cloud', "]</v>
      </c>
    </row>
    <row r="23" ht="15.75" customHeight="1">
      <c r="A23" s="1">
        <v>54.0</v>
      </c>
      <c r="B23" s="3" t="s">
        <v>23</v>
      </c>
      <c r="C23" s="3" t="str">
        <f>IFERROR(__xludf.DUMMYFUNCTION("GOOGLETRANSLATE(B23,""id"",""en"")"),"['skip', 'Asa', ""]")</f>
        <v>['skip', 'Asa', "]</v>
      </c>
    </row>
    <row r="24" ht="15.75" customHeight="1">
      <c r="A24" s="1">
        <v>57.0</v>
      </c>
      <c r="B24" s="3" t="s">
        <v>24</v>
      </c>
      <c r="C24" s="3" t="str">
        <f>IFERROR(__xludf.DUMMYFUNCTION("GOOGLETRANSLATE(B24,""id"",""en"")"),"['Telkomsel', 'present', 'Indonesia', 'Indonesia', ""]")</f>
        <v>['Telkomsel', 'present', 'Indonesia', 'Indonesia', "]</v>
      </c>
    </row>
    <row r="25" ht="15.75" customHeight="1">
      <c r="A25" s="1">
        <v>58.0</v>
      </c>
      <c r="B25" s="3" t="s">
        <v>25</v>
      </c>
      <c r="C25" s="3" t="str">
        <f>IFERROR(__xludf.DUMMYFUNCTION("GOOGLETRANSLATE(B25,""id"",""en"")"),"['Use', 'Telkomesel', 'Far', 'Good', 'Almost', 'Years', '']")</f>
        <v>['Use', 'Telkomesel', 'Far', 'Good', 'Almost', 'Years', '']</v>
      </c>
    </row>
    <row r="26" ht="15.75" customHeight="1">
      <c r="A26" s="1">
        <v>59.0</v>
      </c>
      <c r="B26" s="3" t="s">
        <v>26</v>
      </c>
      <c r="C26" s="3" t="str">
        <f>IFERROR(__xludf.DUMMYFUNCTION("GOOGLETRANSLATE(B26,""id"",""en"")"),"['SENAH', 'System', 'Boss', '']")</f>
        <v>['SENAH', 'System', 'Boss', '']</v>
      </c>
    </row>
    <row r="27" ht="15.75" customHeight="1">
      <c r="A27" s="1">
        <v>60.0</v>
      </c>
      <c r="B27" s="3" t="s">
        <v>27</v>
      </c>
      <c r="C27" s="3" t="str">
        <f>IFERROR(__xludf.DUMMYFUNCTION("GOOGLETRANSLATE(B27,""id"",""en"")"),"['Buy', 'Poco', 'Pro', ""]")</f>
        <v>['Buy', 'Poco', 'Pro', "]</v>
      </c>
    </row>
    <row r="28" ht="15.75" customHeight="1">
      <c r="A28" s="1">
        <v>61.0</v>
      </c>
      <c r="B28" s="3" t="s">
        <v>28</v>
      </c>
      <c r="C28" s="3" t="str">
        <f>IFERROR(__xludf.DUMMYFUNCTION("GOOGLETRANSLATE(B28,""id"",""en"")"),"['Success', 'Slalu', 'Tsel']")</f>
        <v>['Success', 'Slalu', 'Tsel']</v>
      </c>
    </row>
    <row r="29" ht="15.75" customHeight="1">
      <c r="A29" s="1">
        <v>63.0</v>
      </c>
      <c r="B29" s="3" t="s">
        <v>29</v>
      </c>
      <c r="C29" s="3" t="str">
        <f>IFERROR(__xludf.DUMMYFUNCTION("GOOGLETRANSLATE(B29,""id"",""en"")"),"['Benefits', 'Game', 'Changer', '']")</f>
        <v>['Benefits', 'Game', 'Changer', '']</v>
      </c>
    </row>
    <row r="30" ht="15.75" customHeight="1">
      <c r="A30" s="1">
        <v>64.0</v>
      </c>
      <c r="B30" s="3" t="s">
        <v>30</v>
      </c>
      <c r="C30" s="3" t="str">
        <f>IFERROR(__xludf.DUMMYFUNCTION("GOOGLETRANSLATE(B30,""id"",""en"")"),"['CMN', 'Band', 'Indonesia', 'Band', 'Band', 'Band', 'Popular', '']")</f>
        <v>['CMN', 'Band', 'Indonesia', 'Band', 'Band', 'Band', 'Popular', '']</v>
      </c>
    </row>
    <row r="31" ht="15.75" customHeight="1">
      <c r="A31" s="1">
        <v>65.0</v>
      </c>
      <c r="B31" s="3" t="s">
        <v>31</v>
      </c>
      <c r="C31" s="3" t="str">
        <f>IFERROR(__xludf.DUMMYFUNCTION("GOOGLETRANSLATE(B31,""id"",""en"")"),"['Editor']")</f>
        <v>['Editor']</v>
      </c>
    </row>
    <row r="32" ht="15.75" customHeight="1">
      <c r="A32" s="1">
        <v>68.0</v>
      </c>
      <c r="B32" s="3" t="s">
        <v>32</v>
      </c>
      <c r="C32" s="3" t="str">
        <f>IFERROR(__xludf.DUMMYFUNCTION("GOOGLETRANSLATE(B32,""id"",""en"")"),"['Thanks', 'for', 'sharing']")</f>
        <v>['Thanks', 'for', 'sharing']</v>
      </c>
    </row>
    <row r="33" ht="15.75" customHeight="1">
      <c r="A33" s="1">
        <v>69.0</v>
      </c>
      <c r="B33" s="3" t="s">
        <v>33</v>
      </c>
      <c r="C33" s="3" t="str">
        <f>IFERROR(__xludf.DUMMYFUNCTION("GOOGLETRANSLATE(B33,""id"",""en"")"),"['Quota', 'Unlimited', 'Tekkomsel', 'Dibitiesin', 'Comfortable']")</f>
        <v>['Quota', 'Unlimited', 'Tekkomsel', 'Dibitiesin', 'Comfortable']</v>
      </c>
    </row>
    <row r="34" ht="15.75" customHeight="1">
      <c r="A34" s="1">
        <v>70.0</v>
      </c>
      <c r="B34" s="3" t="s">
        <v>34</v>
      </c>
      <c r="C34" s="3" t="str">
        <f>IFERROR(__xludf.DUMMYFUNCTION("GOOGLETRANSLATE(B34,""id"",""en"")"),"['', 'Sampe', 'Region', 'PSTI', 'UDH', '']")</f>
        <v>['', 'Sampe', 'Region', 'PSTI', 'UDH', '']</v>
      </c>
    </row>
    <row r="35" ht="15.75" customHeight="1">
      <c r="A35" s="1">
        <v>73.0</v>
      </c>
      <c r="B35" s="3" t="s">
        <v>35</v>
      </c>
      <c r="C35" s="3" t="str">
        <f>IFERROR(__xludf.DUMMYFUNCTION("GOOGLETRANSLATE(B35,""id"",""en"")"),"['Guna', 'Xiaomi', 'Support', 'Telkomsel', 'Support', 'Samsung', '']")</f>
        <v>['Guna', 'Xiaomi', 'Support', 'Telkomsel', 'Support', 'Samsung', '']</v>
      </c>
    </row>
    <row r="36" ht="15.75" customHeight="1">
      <c r="A36" s="1">
        <v>74.0</v>
      </c>
      <c r="B36" s="3" t="s">
        <v>36</v>
      </c>
      <c r="C36" s="3" t="str">
        <f>IFERROR(__xludf.DUMMYFUNCTION("GOOGLETRANSLATE(B36,""id"",""en"")"),"['Min', 'suggestion', 'mah', 'mah', 'promotion', 'kayak', 'thailand', 'brand', 'ambassador', 'lisa', 'blackpink', 'forget', ' Indonesia ',' Brand ',' Ambassador ',' Nik ',' Rich ',' Brian ',' Dita ',' Coral ']")</f>
        <v>['Min', 'suggestion', 'mah', 'mah', 'promotion', 'kayak', 'thailand', 'brand', 'ambassador', 'lisa', 'blackpink', 'forget', ' Indonesia ',' Brand ',' Ambassador ',' Nik ',' Rich ',' Brian ',' Dita ',' Coral ']</v>
      </c>
    </row>
    <row r="37" ht="15.75" customHeight="1">
      <c r="A37" s="1">
        <v>75.0</v>
      </c>
      <c r="B37" s="3" t="s">
        <v>37</v>
      </c>
      <c r="C37" s="3" t="str">
        <f>IFERROR(__xludf.DUMMYFUNCTION("GOOGLETRANSLATE(B37,""id"",""en"")"),"['Please', 'Package', 'Internet', 'Down', 'Price']")</f>
        <v>['Please', 'Package', 'Internet', 'Down', 'Price']</v>
      </c>
    </row>
    <row r="38" ht="15.75" customHeight="1">
      <c r="A38" s="1">
        <v>76.0</v>
      </c>
      <c r="B38" s="3" t="s">
        <v>38</v>
      </c>
      <c r="C38" s="3" t="str">
        <f>IFERROR(__xludf.DUMMYFUNCTION("GOOGLETRANSLATE(B38,""id"",""en"")"),"['Tar', 'leaked', 'data', 'level', 'safe', 'data', 'bocorrrrr', 'that's', '']")</f>
        <v>['Tar', 'leaked', 'data', 'level', 'safe', 'data', 'bocorrrrr', 'that's', '']</v>
      </c>
    </row>
    <row r="39" ht="15.75" customHeight="1">
      <c r="A39" s="1">
        <v>77.0</v>
      </c>
      <c r="B39" s="3" t="s">
        <v>39</v>
      </c>
      <c r="C39" s="3" t="str">
        <f>IFERROR(__xludf.DUMMYFUNCTION("GOOGLETRANSLATE(B39,""id"",""en"")"),"['Telkomsel', 'Smartfren', 'Asa', 'home', 'Telkom', 'Indonesia', 'Raya', 'Narogong', 'Cileungsi', 'Bogor']")</f>
        <v>['Telkomsel', 'Smartfren', 'Asa', 'home', 'Telkom', 'Indonesia', 'Raya', 'Narogong', 'Cileungsi', 'Bogor']</v>
      </c>
    </row>
    <row r="40" ht="15.75" customHeight="1">
      <c r="A40" s="1">
        <v>78.0</v>
      </c>
      <c r="B40" s="3" t="s">
        <v>40</v>
      </c>
      <c r="C40" s="3" t="str">
        <f>IFERROR(__xludf.DUMMYFUNCTION("GOOGLETRANSLATE(B40,""id"",""en"")"),"['steady', '']")</f>
        <v>['steady', '']</v>
      </c>
    </row>
    <row r="41" ht="15.75" customHeight="1">
      <c r="A41" s="1">
        <v>88.0</v>
      </c>
      <c r="B41" s="3" t="s">
        <v>41</v>
      </c>
      <c r="C41" s="3" t="str">
        <f>IFERROR(__xludf.DUMMYFUNCTION("GOOGLETRANSLATE(B41,""id"",""en"")"),"['City', 'village', 'ken', 'taste']")</f>
        <v>['City', 'village', 'ken', 'taste']</v>
      </c>
    </row>
    <row r="42" ht="15.75" customHeight="1">
      <c r="A42" s="1">
        <v>89.0</v>
      </c>
      <c r="B42" s="3" t="s">
        <v>42</v>
      </c>
      <c r="C42" s="3" t="str">
        <f>IFERROR(__xludf.DUMMYFUNCTION("GOOGLETRANSLATE(B42,""id"",""en"")"),"['Take care', 'Canda', 'emng', 'Telkomsel']")</f>
        <v>['Take care', 'Canda', 'emng', 'Telkomsel']</v>
      </c>
    </row>
    <row r="43" ht="15.75" customHeight="1">
      <c r="A43" s="1">
        <v>90.0</v>
      </c>
      <c r="B43" s="3" t="s">
        <v>43</v>
      </c>
      <c r="C43" s="3" t="str">
        <f>IFERROR(__xludf.DUMMYFUNCTION("GOOGLETRANSLATE(B43,""id"",""en"")"),"['', 'good', 'nets', 'PLIANG', 'BERES', 'Live', 'Tower', 'Telkomsel', 'Karna', 'Corruption', 'Telkomsel']")</f>
        <v>['', 'good', 'nets', 'PLIANG', 'BERES', 'Live', 'Tower', 'Telkomsel', 'Karna', 'Corruption', 'Telkomsel']</v>
      </c>
    </row>
    <row r="44" ht="15.75" customHeight="1">
      <c r="A44" s="1">
        <v>91.0</v>
      </c>
      <c r="B44" s="3" t="s">
        <v>44</v>
      </c>
      <c r="C44" s="3" t="str">
        <f>IFERROR(__xludf.DUMMYFUNCTION("GOOGLETRANSLATE(B44,""id"",""en"")"),"['free', 'boundary', 'buy', 'GB', 'free', 'sampek', 'month']")</f>
        <v>['free', 'boundary', 'buy', 'GB', 'free', 'sampek', 'month']</v>
      </c>
    </row>
    <row r="45" ht="15.75" customHeight="1">
      <c r="A45" s="1">
        <v>131.0</v>
      </c>
      <c r="B45" s="3" t="s">
        <v>45</v>
      </c>
      <c r="C45" s="3" t="str">
        <f>IFERROR(__xludf.DUMMYFUNCTION("GOOGLETRANSLATE(B45,""id"",""en"")"),"['', 'UDH', 'Nyiapin', 'Jringan', ""]")</f>
        <v>['', 'UDH', 'Nyiapin', 'Jringan', "]</v>
      </c>
    </row>
    <row r="46" ht="15.75" customHeight="1">
      <c r="A46" s="1">
        <v>132.0</v>
      </c>
      <c r="B46" s="3" t="s">
        <v>46</v>
      </c>
      <c r="C46" s="3" t="str">
        <f>IFERROR(__xludf.DUMMYFUNCTION("GOOGLETRANSLATE(B46,""id"",""en"")"),"['Signal', 'some', 'region', 'East Java', 'Strong', 'Bosss', '']")</f>
        <v>['Signal', 'some', 'region', 'East Java', 'Strong', 'Bosss', '']</v>
      </c>
    </row>
    <row r="47" ht="15.75" customHeight="1">
      <c r="A47" s="1">
        <v>135.0</v>
      </c>
      <c r="B47" s="3" t="s">
        <v>47</v>
      </c>
      <c r="C47" s="3" t="str">
        <f>IFERROR(__xludf.DUMMYFUNCTION("GOOGLETRANSLATE(B47,""id"",""en"")"),"['Net', 'Telkomsel', 'chaotic']")</f>
        <v>['Net', 'Telkomsel', 'chaotic']</v>
      </c>
    </row>
    <row r="48" ht="15.75" customHeight="1">
      <c r="A48" s="1">
        <v>136.0</v>
      </c>
      <c r="B48" s="3" t="s">
        <v>48</v>
      </c>
      <c r="C48" s="3" t="str">
        <f>IFERROR(__xludf.DUMMYFUNCTION("GOOGLETRANSLATE(B48,""id"",""en"")"),"['', 'trial', '']")</f>
        <v>['', 'trial', '']</v>
      </c>
    </row>
    <row r="49" ht="15.75" customHeight="1">
      <c r="A49" s="1">
        <v>137.0</v>
      </c>
      <c r="B49" s="3" t="s">
        <v>49</v>
      </c>
      <c r="C49" s="3" t="str">
        <f>IFERROR(__xludf.DUMMYFUNCTION("GOOGLETRANSLATE(B49,""id"",""en"")"),"['frequency', 'MHz', 'Nyobain', 'buy', 'frequency', 'MHz', 'THX', 'info', ""]")</f>
        <v>['frequency', 'MHz', 'Nyobain', 'buy', 'frequency', 'MHz', 'THX', 'info', "]</v>
      </c>
    </row>
    <row r="50" ht="15.75" customHeight="1">
      <c r="A50" s="1">
        <v>138.0</v>
      </c>
      <c r="B50" s="3" t="s">
        <v>50</v>
      </c>
      <c r="C50" s="3" t="str">
        <f>IFERROR(__xludf.DUMMYFUNCTION("GOOGLETRANSLATE(B50,""id"",""en"")"),"['Alhamdulillah']")</f>
        <v>['Alhamdulillah']</v>
      </c>
    </row>
    <row r="51" ht="15.75" customHeight="1">
      <c r="A51" s="1">
        <v>142.0</v>
      </c>
      <c r="B51" s="3" t="s">
        <v>51</v>
      </c>
      <c r="C51" s="3" t="str">
        <f>IFERROR(__xludf.DUMMYFUNCTION("GOOGLETRANSLATE(B51,""id"",""en"")"),"['Alhamdulillah', '']")</f>
        <v>['Alhamdulillah', '']</v>
      </c>
    </row>
    <row r="52" ht="15.75" customHeight="1">
      <c r="A52" s="1">
        <v>143.0</v>
      </c>
      <c r="B52" s="3" t="s">
        <v>52</v>
      </c>
      <c r="C52" s="3" t="str">
        <f>IFERROR(__xludf.DUMMYFUNCTION("GOOGLETRANSLATE(B52,""id"",""en"")"),"['', 'Good', 'durable', 'internet', 'via', 'wifi']")</f>
        <v>['', 'Good', 'durable', 'internet', 'via', 'wifi']</v>
      </c>
    </row>
    <row r="53" ht="15.75" customHeight="1">
      <c r="A53" s="1">
        <v>144.0</v>
      </c>
      <c r="B53" s="3" t="s">
        <v>53</v>
      </c>
      <c r="C53" s="3" t="str">
        <f>IFERROR(__xludf.DUMMYFUNCTION("GOOGLETRANSLATE(B53,""id"",""en"")"),"['Ooo', 'Difficult', 'Leley']")</f>
        <v>['Ooo', 'Difficult', 'Leley']</v>
      </c>
    </row>
    <row r="54" ht="15.75" customHeight="1">
      <c r="A54" s="1">
        <v>145.0</v>
      </c>
      <c r="B54" s="3" t="s">
        <v>54</v>
      </c>
      <c r="C54" s="3" t="str">
        <f>IFERROR(__xludf.DUMMYFUNCTION("GOOGLETRANSLATE(B54,""id"",""en"")"),"['Banten', ""]")</f>
        <v>['Banten', "]</v>
      </c>
    </row>
    <row r="55" ht="15.75" customHeight="1">
      <c r="A55" s="1">
        <v>146.0</v>
      </c>
      <c r="B55" s="3" t="s">
        <v>55</v>
      </c>
      <c r="C55" s="3" t="str">
        <f>IFERROR(__xludf.DUMMYFUNCTION("GOOGLETRANSLATE(B55,""id"",""en"")"),"['function', 'Indonesia', 'fast', 'COMMUNICATION', 'COMMENT', 'NETIZEN', 'INDO', 'Serang', 'Mentally', 'Guna', 'Medsos',' Salah ',' Action ',' stupid ',' ']")</f>
        <v>['function', 'Indonesia', 'fast', 'COMMUNICATION', 'COMMENT', 'NETIZEN', 'INDO', 'Serang', 'Mentally', 'Guna', 'Medsos',' Salah ',' Action ',' stupid ',' ']</v>
      </c>
    </row>
    <row r="56" ht="15.75" customHeight="1">
      <c r="A56" s="1">
        <v>147.0</v>
      </c>
      <c r="B56" s="3" t="s">
        <v>56</v>
      </c>
      <c r="C56" s="3" t="str">
        <f>IFERROR(__xludf.DUMMYFUNCTION("GOOGLETRANSLATE(B56,""id"",""en"")"),"['Band', '']")</f>
        <v>['Band', '']</v>
      </c>
    </row>
    <row r="57" ht="15.75" customHeight="1">
      <c r="A57" s="1">
        <v>148.0</v>
      </c>
      <c r="B57" s="3" t="s">
        <v>57</v>
      </c>
      <c r="C57" s="3" t="str">
        <f>IFERROR(__xludf.DUMMYFUNCTION("GOOGLETRANSLATE(B57,""id"",""en"")"),"['', 'Jaw', 'Sya', 'Hrap', 'BSA', 'Use', 'Type', 'Editor']")</f>
        <v>['', 'Jaw', 'Sya', 'Hrap', 'BSA', 'Use', 'Type', 'Editor']</v>
      </c>
    </row>
    <row r="58" ht="15.75" customHeight="1">
      <c r="A58" s="1">
        <v>149.0</v>
      </c>
      <c r="B58" s="3" t="s">
        <v>58</v>
      </c>
      <c r="C58" s="3" t="str">
        <f>IFERROR(__xludf.DUMMYFUNCTION("GOOGLETRANSLATE(B58,""id"",""en"")"),"['Gadang', 'Gadang', 'Date', 'Jakarta', 'Degree', '']")</f>
        <v>['Gadang', 'Gadang', 'Date', 'Jakarta', 'Degree', '']</v>
      </c>
    </row>
    <row r="59" ht="15.75" customHeight="1">
      <c r="A59" s="1">
        <v>183.0</v>
      </c>
      <c r="B59" s="3" t="s">
        <v>59</v>
      </c>
      <c r="C59" s="3" t="str">
        <f>IFERROR(__xludf.DUMMYFUNCTION("GOOGLETRANSLATE(B59,""id"",""en"")"),"['How', 'Solution', 'Signal', 'Difficult', 'Movers',' Please ',' Solution ',' Tower ',' Pancar ',' Deket ',' Signal ',' Nambah ',' broken ',' how ',' bryar ',' get ',' signal ', ""]")</f>
        <v>['How', 'Solution', 'Signal', 'Difficult', 'Movers',' Please ',' Solution ',' Tower ',' Pancar ',' Deket ',' Signal ',' Nambah ',' broken ',' how ',' bryar ',' get ',' signal ', "]</v>
      </c>
    </row>
    <row r="60" ht="15.75" customHeight="1">
      <c r="A60" s="1">
        <v>184.0</v>
      </c>
      <c r="B60" s="3" t="s">
        <v>60</v>
      </c>
      <c r="C60" s="3" t="str">
        <f>IFERROR(__xludf.DUMMYFUNCTION("GOOGLETRANSLATE(B60,""id"",""en"")"),"['Come on', 'Buru', 'Min', 'patient', 'Try', 'Poco', ""]")</f>
        <v>['Come on', 'Buru', 'Min', 'patient', 'Try', 'Poco', "]</v>
      </c>
    </row>
    <row r="61" ht="15.75" customHeight="1">
      <c r="A61" s="1">
        <v>185.0</v>
      </c>
      <c r="B61" s="3" t="s">
        <v>61</v>
      </c>
      <c r="C61" s="3" t="str">
        <f>IFERROR(__xludf.DUMMYFUNCTION("GOOGLETRANSLATE(B61,""id"",""en"")"),"['', 'City', 'Bogor', 'skrng', 'Telkomsel', 'down', 'already', 'Bruh', 'smh', ""]")</f>
        <v>['', 'City', 'Bogor', 'skrng', 'Telkomsel', 'down', 'already', 'Bruh', 'smh', "]</v>
      </c>
    </row>
    <row r="62" ht="15.75" customHeight="1">
      <c r="A62" s="1">
        <v>186.0</v>
      </c>
      <c r="B62" s="3" t="s">
        <v>62</v>
      </c>
      <c r="C62" s="3" t="str">
        <f>IFERROR(__xludf.DUMMYFUNCTION("GOOGLETRANSLATE(B62,""id"",""en"")"),"['', 'Boss', 'promise', 'fast', 'package', 'APK', 'Telkomsel', 'bottom', 'kbps', ""]")</f>
        <v>['', 'Boss', 'promise', 'fast', 'package', 'APK', 'Telkomsel', 'bottom', 'kbps', "]</v>
      </c>
    </row>
    <row r="63" ht="15.75" customHeight="1">
      <c r="A63" s="1">
        <v>187.0</v>
      </c>
      <c r="B63" s="3" t="s">
        <v>63</v>
      </c>
      <c r="C63" s="3" t="str">
        <f>IFERROR(__xludf.DUMMYFUNCTION("GOOGLETRANSLATE(B63,""id"",""en"")"),"['cave', 'byu', '']")</f>
        <v>['cave', 'byu', '']</v>
      </c>
    </row>
    <row r="64" ht="15.75" customHeight="1">
      <c r="A64" s="1">
        <v>188.0</v>
      </c>
      <c r="B64" s="3" t="s">
        <v>64</v>
      </c>
      <c r="C64" s="3" t="str">
        <f>IFERROR(__xludf.DUMMYFUNCTION("GOOGLETRANSLATE(B64,""id"",""en"")"),"['Nusuch', 'Bentar', 'Package', 'Data', 'Direct', 'Out']")</f>
        <v>['Nusuch', 'Bentar', 'Package', 'Data', 'Direct', 'Out']</v>
      </c>
    </row>
    <row r="65" ht="15.75" customHeight="1">
      <c r="A65" s="1">
        <v>189.0</v>
      </c>
      <c r="B65" s="3" t="s">
        <v>65</v>
      </c>
      <c r="C65" s="3" t="str">
        <f>IFERROR(__xludf.DUMMYFUNCTION("GOOGLETRANSLATE(B65,""id"",""en"")"),"['Forgot', 'Matiin', 'Mic']")</f>
        <v>['Forgot', 'Matiin', 'Mic']</v>
      </c>
    </row>
    <row r="66" ht="15.75" customHeight="1">
      <c r="A66" s="1">
        <v>190.0</v>
      </c>
      <c r="B66" s="3" t="s">
        <v>66</v>
      </c>
      <c r="C66" s="3" t="str">
        <f>IFERROR(__xludf.DUMMYFUNCTION("GOOGLETRANSLATE(B66,""id"",""en"")"),"['Ouch', 'slow', 'really', 'quota']")</f>
        <v>['Ouch', 'slow', 'really', 'quota']</v>
      </c>
    </row>
    <row r="67" ht="15.75" customHeight="1">
      <c r="A67" s="1">
        <v>191.0</v>
      </c>
      <c r="B67" s="3" t="s">
        <v>67</v>
      </c>
      <c r="C67" s="3" t="str">
        <f>IFERROR(__xludf.DUMMYFUNCTION("GOOGLETRANSLATE(B67,""id"",""en"")"),"['', 'CTRT', 'story', 'laughter', 'room', 'Telkomsel', ""]")</f>
        <v>['', 'CTRT', 'story', 'laughter', 'room', 'Telkomsel', "]</v>
      </c>
    </row>
    <row r="68" ht="15.75" customHeight="1">
      <c r="A68" s="1">
        <v>192.0</v>
      </c>
      <c r="B68" s="3" t="s">
        <v>68</v>
      </c>
      <c r="C68" s="3" t="str">
        <f>IFERROR(__xludf.DUMMYFUNCTION("GOOGLETRANSLATE(B68,""id"",""en"")"),"['Telkomsel', 'style', 'jakarta', 'rich', 'snail']")</f>
        <v>['Telkomsel', 'style', 'jakarta', 'rich', 'snail']</v>
      </c>
    </row>
    <row r="69" ht="15.75" customHeight="1">
      <c r="A69" s="1">
        <v>193.0</v>
      </c>
      <c r="B69" s="3" t="s">
        <v>69</v>
      </c>
      <c r="C69" s="3" t="str">
        <f>IFERROR(__xludf.DUMMYFUNCTION("GOOGLETRANSLATE(B69,""id"",""en"")"),"['', 'Promotion', 'nets', 'Budget', 'Budget', 'effort', 'Hambur', 'Hamburin', 'Advertising', 'Layan', 'battered', ""]")</f>
        <v>['', 'Promotion', 'nets', 'Budget', 'Budget', 'effort', 'Hambur', 'Hamburin', 'Advertising', 'Layan', 'battered', "]</v>
      </c>
    </row>
    <row r="70" ht="15.75" customHeight="1">
      <c r="A70" s="1">
        <v>194.0</v>
      </c>
      <c r="B70" s="3" t="s">
        <v>70</v>
      </c>
      <c r="C70" s="3" t="str">
        <f>IFERROR(__xludf.DUMMYFUNCTION("GOOGLETRANSLATE(B70,""id"",""en"")"),"['Mantab']")</f>
        <v>['Mantab']</v>
      </c>
    </row>
    <row r="71" ht="15.75" customHeight="1">
      <c r="A71" s="1">
        <v>195.0</v>
      </c>
      <c r="B71" s="3" t="s">
        <v>71</v>
      </c>
      <c r="C71" s="3" t="str">
        <f>IFERROR(__xludf.DUMMYFUNCTION("GOOGLETRANSLATE(B71,""id"",""en"")"),"['set', 'clothes', 'Rich', 'Bill', 'Gates']")</f>
        <v>['set', 'clothes', 'Rich', 'Bill', 'Gates']</v>
      </c>
    </row>
    <row r="72" ht="15.75" customHeight="1">
      <c r="A72" s="1">
        <v>196.0</v>
      </c>
      <c r="B72" s="3" t="s">
        <v>72</v>
      </c>
      <c r="C72" s="3" t="str">
        <f>IFERROR(__xludf.DUMMYFUNCTION("GOOGLETRANSLATE(B72,""id"",""en"")"),"['Spammer', 'Netizen', 'Telkomsel', 'Wrong']")</f>
        <v>['Spammer', 'Netizen', 'Telkomsel', 'Wrong']</v>
      </c>
    </row>
    <row r="73" ht="15.75" customHeight="1">
      <c r="A73" s="1">
        <v>197.0</v>
      </c>
      <c r="B73" s="3" t="s">
        <v>73</v>
      </c>
      <c r="C73" s="3" t="str">
        <f>IFERROR(__xludf.DUMMYFUNCTION("GOOGLETRANSLATE(B73,""id"",""en"")"),"['KMI', 'Please', 'Telkomsel', 'Data', 'Protected', '']")</f>
        <v>['KMI', 'Please', 'Telkomsel', 'Data', 'Protected', '']</v>
      </c>
    </row>
    <row r="74" ht="15.75" customHeight="1">
      <c r="A74" s="1">
        <v>198.0</v>
      </c>
      <c r="B74" s="3" t="s">
        <v>74</v>
      </c>
      <c r="C74" s="3" t="str">
        <f>IFERROR(__xludf.DUMMYFUNCTION("GOOGLETRANSLATE(B74,""id"",""en"")"),"['Sorry', 'Telkomsel', 'Signal', 'Ancur', 'Maen', 'Game', 'Kobisa', 'Disappointed']")</f>
        <v>['Sorry', 'Telkomsel', 'Signal', 'Ancur', 'Maen', 'Game', 'Kobisa', 'Disappointed']</v>
      </c>
    </row>
    <row r="75" ht="15.75" customHeight="1">
      <c r="A75" s="1">
        <v>199.0</v>
      </c>
      <c r="B75" s="3" t="s">
        <v>75</v>
      </c>
      <c r="C75" s="3" t="str">
        <f>IFERROR(__xludf.DUMMYFUNCTION("GOOGLETRANSLATE(B75,""id"",""en"")"),"['', 'Please', 'KNP', 'PAKK', 'UDH', 'A month', 'Paaa', 'Ngelag', ""]")</f>
        <v>['', 'Please', 'KNP', 'PAKK', 'UDH', 'A month', 'Paaa', 'Ngelag', "]</v>
      </c>
    </row>
    <row r="76" ht="15.75" customHeight="1">
      <c r="A76" s="1">
        <v>200.0</v>
      </c>
      <c r="B76" s="3" t="s">
        <v>76</v>
      </c>
      <c r="C76" s="3" t="str">
        <f>IFERROR(__xludf.DUMMYFUNCTION("GOOGLETRANSLATE(B76,""id"",""en"")"),"['woi', 'Telkomsel', 'his net', 'broken', 'Mulu', 'BIAT', 'NGEGAME', 'Benerin', 'WOI']")</f>
        <v>['woi', 'Telkomsel', 'his net', 'broken', 'Mulu', 'BIAT', 'NGEGAME', 'Benerin', 'WOI']</v>
      </c>
    </row>
    <row r="77" ht="15.75" customHeight="1">
      <c r="A77" s="1">
        <v>201.0</v>
      </c>
      <c r="B77" s="3" t="s">
        <v>77</v>
      </c>
      <c r="C77" s="3" t="str">
        <f>IFERROR(__xludf.DUMMYFUNCTION("GOOGLETRANSLATE(B77,""id"",""en"")"),"['New', 'update']")</f>
        <v>['New', 'update']</v>
      </c>
    </row>
    <row r="78" ht="15.75" customHeight="1">
      <c r="A78" s="1">
        <v>202.0</v>
      </c>
      <c r="B78" s="3" t="s">
        <v>78</v>
      </c>
      <c r="C78" s="3" t="str">
        <f>IFERROR(__xludf.DUMMYFUNCTION("GOOGLETRANSLATE(B78,""id"",""en"")"),"['Steady', 'motion', 'fast']")</f>
        <v>['Steady', 'motion', 'fast']</v>
      </c>
    </row>
    <row r="79" ht="15.75" customHeight="1">
      <c r="A79" s="1">
        <v>203.0</v>
      </c>
      <c r="B79" s="3" t="s">
        <v>79</v>
      </c>
      <c r="C79" s="3" t="str">
        <f>IFERROR(__xludf.DUMMYFUNCTION("GOOGLETRANSLATE(B79,""id"",""en"")"),"['wake up', 'tower']")</f>
        <v>['wake up', 'tower']</v>
      </c>
    </row>
    <row r="80" ht="15.75" customHeight="1">
      <c r="A80" s="1">
        <v>204.0</v>
      </c>
      <c r="B80" s="3" t="s">
        <v>80</v>
      </c>
      <c r="C80" s="3" t="str">
        <f>IFERROR(__xludf.DUMMYFUNCTION("GOOGLETRANSLATE(B80,""id"",""en"")"),"['', 'lag', 'lose', 'operator', 'split', 'mending', 'good', 'already', ""]")</f>
        <v>['', 'lag', 'lose', 'operator', 'split', 'mending', 'good', 'already', "]</v>
      </c>
    </row>
    <row r="81" ht="15.75" customHeight="1">
      <c r="A81" s="1">
        <v>205.0</v>
      </c>
      <c r="B81" s="3" t="s">
        <v>81</v>
      </c>
      <c r="C81" s="3" t="str">
        <f>IFERROR(__xludf.DUMMYFUNCTION("GOOGLETRANSLATE(B81,""id"",""en"")"),"['pretentious', 'cool', '']")</f>
        <v>['pretentious', 'cool', '']</v>
      </c>
    </row>
    <row r="82" ht="15.75" customHeight="1">
      <c r="A82" s="1">
        <v>206.0</v>
      </c>
      <c r="B82" s="3" t="s">
        <v>82</v>
      </c>
      <c r="C82" s="3" t="str">
        <f>IFERROR(__xludf.DUMMYFUNCTION("GOOGLETRANSLATE(B82,""id"",""en"")"),"['', 'RB', 'GB', 'Indosat', 'Telkomsel', 'GB', 'Rebu', 'wkwkwkwkwkwk']")</f>
        <v>['', 'RB', 'GB', 'Indosat', 'Telkomsel', 'GB', 'Rebu', 'wkwkwkwkwkwk']</v>
      </c>
    </row>
    <row r="83" ht="15.75" customHeight="1">
      <c r="A83" s="1">
        <v>207.0</v>
      </c>
      <c r="B83" s="3" t="s">
        <v>83</v>
      </c>
      <c r="C83" s="3" t="str">
        <f>IFERROR(__xludf.DUMMYFUNCTION("GOOGLETRANSLATE(B83,""id"",""en"")"),"['pretentious', 'pretentious', 'stable']")</f>
        <v>['pretentious', 'pretentious', 'stable']</v>
      </c>
    </row>
    <row r="84" ht="15.75" customHeight="1">
      <c r="A84" s="1">
        <v>215.0</v>
      </c>
      <c r="B84" s="3" t="s">
        <v>84</v>
      </c>
      <c r="C84" s="3" t="str">
        <f>IFERROR(__xludf.DUMMYFUNCTION("GOOGLETRANSLATE(B84,""id"",""en"")"),"['crazy', 'signal', 'dilapidated', 'location', 'I', 'Maen', 'Game', 'Lagg', 'Severe', ""]")</f>
        <v>['crazy', 'signal', 'dilapidated', 'location', 'I', 'Maen', 'Game', 'Lagg', 'Severe', "]</v>
      </c>
    </row>
    <row r="85" ht="15.75" customHeight="1">
      <c r="A85" s="1">
        <v>216.0</v>
      </c>
      <c r="B85" s="3" t="s">
        <v>85</v>
      </c>
      <c r="C85" s="3" t="str">
        <f>IFERROR(__xludf.DUMMYFUNCTION("GOOGLETRANSLATE(B85,""id"",""en"")"),"['home', 'Towr', 'Pancar', 'Office', 'Telkomsel', 'ROG', 'Phone', 'appears',' signal ',' ASUS ',' Store ',' Stay ',' Wait ',' update ',' Indonesia ',' title ',' signal ',' ']")</f>
        <v>['home', 'Towr', 'Pancar', 'Office', 'Telkomsel', 'ROG', 'Phone', 'appears',' signal ',' ASUS ',' Store ',' Stay ',' Wait ',' update ',' Indonesia ',' title ',' signal ',' ']</v>
      </c>
    </row>
    <row r="86" ht="15.75" customHeight="1">
      <c r="A86" s="1">
        <v>217.0</v>
      </c>
      <c r="B86" s="3" t="s">
        <v>86</v>
      </c>
      <c r="C86" s="3" t="str">
        <f>IFERROR(__xludf.DUMMYFUNCTION("GOOGLETRANSLATE(B86,""id"",""en"")"),"['', 'Make', 'Telkomsel', '']")</f>
        <v>['', 'Make', 'Telkomsel', '']</v>
      </c>
    </row>
    <row r="87" ht="15.75" customHeight="1">
      <c r="A87" s="1">
        <v>235.0</v>
      </c>
      <c r="B87" s="3" t="s">
        <v>87</v>
      </c>
      <c r="C87" s="3" t="str">
        <f>IFERROR(__xludf.DUMMYFUNCTION("GOOGLETRANSLATE(B87,""id"",""en"")"),"['Disappointed', 'Telkomsel', 'Giniii', ""]")</f>
        <v>['Disappointed', 'Telkomsel', 'Giniii', "]</v>
      </c>
    </row>
    <row r="88" ht="15.75" customHeight="1">
      <c r="A88" s="1">
        <v>236.0</v>
      </c>
      <c r="B88" s="3" t="s">
        <v>88</v>
      </c>
      <c r="C88" s="3" t="str">
        <f>IFERROR(__xludf.DUMMYFUNCTION("GOOGLETRANSLATE(B88,""id"",""en"")"),"['', 'AJH', 'BLM', 'Bener', 'Tong', 'Package', 'Pulaah', '']")</f>
        <v>['', 'AJH', 'BLM', 'Bener', 'Tong', 'Package', 'Pulaah', '']</v>
      </c>
    </row>
    <row r="89" ht="15.75" customHeight="1">
      <c r="A89" s="1">
        <v>237.0</v>
      </c>
      <c r="B89" s="3" t="s">
        <v>89</v>
      </c>
      <c r="C89" s="3" t="str">
        <f>IFERROR(__xludf.DUMMYFUNCTION("GOOGLETRANSLATE(B89,""id"",""en"")"),"['Good', 'remote', 'Java', 'lag', 'mlh', 'tmbh', 'lol']")</f>
        <v>['Good', 'remote', 'Java', 'lag', 'mlh', 'tmbh', 'lol']</v>
      </c>
    </row>
    <row r="90" ht="15.75" customHeight="1">
      <c r="A90" s="1">
        <v>238.0</v>
      </c>
      <c r="B90" s="3" t="s">
        <v>90</v>
      </c>
      <c r="C90" s="3" t="str">
        <f>IFERROR(__xludf.DUMMYFUNCTION("GOOGLETRANSLATE(B90,""id"",""en"")"),"['Ora', 'net', 'Dipelek', 'Garai', 'Emotion']")</f>
        <v>['Ora', 'net', 'Dipelek', 'Garai', 'Emotion']</v>
      </c>
    </row>
    <row r="91" ht="15.75" customHeight="1">
      <c r="A91" s="1">
        <v>239.0</v>
      </c>
      <c r="B91" s="3" t="s">
        <v>91</v>
      </c>
      <c r="C91" s="3" t="str">
        <f>IFERROR(__xludf.DUMMYFUNCTION("GOOGLETRANSLATE(B91,""id"",""en"")"),"['Paaa', 'oath', 'Paa', 'bereernn', 'pakkkkkkkkkkkkkkk', 'gosha']")</f>
        <v>['Paaa', 'oath', 'Paa', 'bereernn', 'pakkkkkkkkkkkkkkk', 'gosha']</v>
      </c>
    </row>
    <row r="92" ht="15.75" customHeight="1">
      <c r="A92" s="1">
        <v>270.0</v>
      </c>
      <c r="B92" s="3" t="s">
        <v>92</v>
      </c>
      <c r="C92" s="3" t="str">
        <f>IFERROR(__xludf.DUMMYFUNCTION("GOOGLETRANSLATE(B92,""id"",""en"")"),"['Siaap']")</f>
        <v>['Siaap']</v>
      </c>
    </row>
    <row r="93" ht="15.75" customHeight="1">
      <c r="A93" s="1">
        <v>271.0</v>
      </c>
      <c r="B93" s="3" t="s">
        <v>93</v>
      </c>
      <c r="C93" s="3" t="str">
        <f>IFERROR(__xludf.DUMMYFUNCTION("GOOGLETRANSLATE(B93,""id"",""en"")"),"['Consult', 'empty', 'signal', 'Belepot']")</f>
        <v>['Consult', 'empty', 'signal', 'Belepot']</v>
      </c>
    </row>
    <row r="94" ht="15.75" customHeight="1">
      <c r="A94" s="1">
        <v>272.0</v>
      </c>
      <c r="B94" s="3" t="s">
        <v>94</v>
      </c>
      <c r="C94" s="3" t="str">
        <f>IFERROR(__xludf.DUMMYFUNCTION("GOOGLETRANSLATE(B94,""id"",""en"")"),"['Ad', 'garbage']")</f>
        <v>['Ad', 'garbage']</v>
      </c>
    </row>
    <row r="95" ht="15.75" customHeight="1">
      <c r="A95" s="1">
        <v>273.0</v>
      </c>
      <c r="B95" s="2" t="s">
        <v>95</v>
      </c>
      <c r="C95" s="3" t="str">
        <f>IFERROR(__xludf.DUMMYFUNCTION("GOOGLETRANSLATE(B95,""id"",""en"")"),"['Rates']")</f>
        <v>['Rates']</v>
      </c>
    </row>
    <row r="96" ht="15.75" customHeight="1">
      <c r="A96" s="1">
        <v>274.0</v>
      </c>
      <c r="B96" s="3" t="s">
        <v>96</v>
      </c>
      <c r="C96" s="3" t="str">
        <f>IFERROR(__xludf.DUMMYFUNCTION("GOOGLETRANSLATE(B96,""id"",""en"")"),"['PPPFFFFFFF', '']")</f>
        <v>['PPPFFFFFFF', '']</v>
      </c>
    </row>
    <row r="97" ht="15.75" customHeight="1">
      <c r="A97" s="1">
        <v>276.0</v>
      </c>
      <c r="B97" s="3" t="s">
        <v>97</v>
      </c>
      <c r="C97" s="3" t="str">
        <f>IFERROR(__xludf.DUMMYFUNCTION("GOOGLETRANSLATE(B97,""id"",""en"")"),"['Snyal', 'Dihenahin', 'dlu']")</f>
        <v>['Snyal', 'Dihenahin', 'dlu']</v>
      </c>
    </row>
    <row r="98" ht="15.75" customHeight="1">
      <c r="A98" s="1">
        <v>277.0</v>
      </c>
      <c r="B98" s="3" t="s">
        <v>98</v>
      </c>
      <c r="C98" s="3" t="str">
        <f>IFERROR(__xludf.DUMMYFUNCTION("GOOGLETRANSLATE(B98,""id"",""en"")"),"['Benerin', 'point', 'bald', ""]")</f>
        <v>['Benerin', 'point', 'bald', "]</v>
      </c>
    </row>
    <row r="99" ht="15.75" customHeight="1">
      <c r="A99" s="1">
        <v>278.0</v>
      </c>
      <c r="B99" s="3" t="s">
        <v>99</v>
      </c>
      <c r="C99" s="3" t="str">
        <f>IFERROR(__xludf.DUMMYFUNCTION("GOOGLETRANSLATE(B99,""id"",""en"")"),"['Corrupt', 'kah', '']")</f>
        <v>['Corrupt', 'kah', '']</v>
      </c>
    </row>
    <row r="100" ht="15.75" customHeight="1">
      <c r="A100" s="1">
        <v>279.0</v>
      </c>
      <c r="B100" s="2" t="s">
        <v>100</v>
      </c>
      <c r="C100" s="3" t="str">
        <f>IFERROR(__xludf.DUMMYFUNCTION("GOOGLETRANSLATE(B100,""id"",""en"")"),"['Network', 'right']")</f>
        <v>['Network', 'right']</v>
      </c>
    </row>
    <row r="101" ht="15.75" customHeight="1">
      <c r="A101" s="1">
        <v>280.0</v>
      </c>
      <c r="B101" s="3" t="s">
        <v>101</v>
      </c>
      <c r="C101" s="3" t="str">
        <f>IFERROR(__xludf.DUMMYFUNCTION("GOOGLETRANSLATE(B101,""id"",""en"")"),"['Heleeh', 'signal']")</f>
        <v>['Heleeh', 'signal']</v>
      </c>
    </row>
    <row r="102" ht="15.75" customHeight="1">
      <c r="A102" s="1">
        <v>281.0</v>
      </c>
      <c r="B102" s="3" t="s">
        <v>102</v>
      </c>
      <c r="C102" s="3" t="str">
        <f>IFERROR(__xludf.DUMMYFUNCTION("GOOGLETRANSLATE(B102,""id"",""en"")"),"['lag']")</f>
        <v>['lag']</v>
      </c>
    </row>
    <row r="103" ht="15.75" customHeight="1">
      <c r="A103" s="1">
        <v>282.0</v>
      </c>
      <c r="B103" s="3" t="s">
        <v>103</v>
      </c>
      <c r="C103" s="3" t="str">
        <f>IFERROR(__xludf.DUMMYFUNCTION("GOOGLETRANSLATE(B103,""id"",""en"")"),"['bald']")</f>
        <v>['bald']</v>
      </c>
    </row>
    <row r="104" ht="15.75" customHeight="1">
      <c r="A104" s="1">
        <v>283.0</v>
      </c>
      <c r="B104" s="3" t="s">
        <v>104</v>
      </c>
      <c r="C104" s="3" t="str">
        <f>IFERROR(__xludf.DUMMYFUNCTION("GOOGLETRANSLATE(B104,""id"",""en"")"),"['That's']")</f>
        <v>['That's']</v>
      </c>
    </row>
    <row r="105" ht="15.75" customHeight="1">
      <c r="A105" s="1">
        <v>284.0</v>
      </c>
      <c r="B105" s="3" t="s">
        <v>105</v>
      </c>
      <c r="C105" s="3" t="str">
        <f>IFERROR(__xludf.DUMMYFUNCTION("GOOGLETRANSLATE(B105,""id"",""en"")"),"Of course")</f>
        <v>Of course</v>
      </c>
    </row>
    <row r="106" ht="15.75" customHeight="1">
      <c r="A106" s="1">
        <v>285.0</v>
      </c>
      <c r="B106" s="3" t="s">
        <v>106</v>
      </c>
      <c r="C106" s="3" t="str">
        <f>IFERROR(__xludf.DUMMYFUNCTION("GOOGLETRANSLATE(B106,""id"",""en"")"),"['quiet']")</f>
        <v>['quiet']</v>
      </c>
    </row>
    <row r="107" ht="15.75" customHeight="1">
      <c r="A107" s="1">
        <v>286.0</v>
      </c>
      <c r="B107" s="2" t="s">
        <v>102</v>
      </c>
      <c r="C107" s="3" t="str">
        <f>IFERROR(__xludf.DUMMYFUNCTION("GOOGLETRANSLATE(B107,""id"",""en"")"),"['lag']")</f>
        <v>['lag']</v>
      </c>
    </row>
    <row r="108" ht="15.75" customHeight="1">
      <c r="A108" s="1">
        <v>287.0</v>
      </c>
      <c r="B108" s="3" t="s">
        <v>107</v>
      </c>
      <c r="C108" s="3" t="str">
        <f>IFERROR(__xludf.DUMMYFUNCTION("GOOGLETRANSLATE(B108,""id"",""en"")"),"['Innovation', 'field', 'digitalization', 'easy', 'easy', 'form', '']")</f>
        <v>['Innovation', 'field', 'digitalization', 'easy', 'easy', 'form', '']</v>
      </c>
    </row>
    <row r="109" ht="15.75" customHeight="1">
      <c r="A109" s="1">
        <v>288.0</v>
      </c>
      <c r="B109" s="3" t="s">
        <v>108</v>
      </c>
      <c r="C109" s="3" t="str">
        <f>IFERROR(__xludf.DUMMYFUNCTION("GOOGLETRANSLATE(B109,""id"",""en"")"),"['patient', '']")</f>
        <v>['patient', '']</v>
      </c>
    </row>
    <row r="110" ht="15.75" customHeight="1">
      <c r="A110" s="1">
        <v>289.0</v>
      </c>
      <c r="B110" s="3" t="s">
        <v>109</v>
      </c>
      <c r="C110" s="3" t="str">
        <f>IFERROR(__xludf.DUMMYFUNCTION("GOOGLETRANSLATE(B110,""id"",""en"")"),"['hope', 'nets',' Indonesia ',' Story ',' Kayak ',' Example ',' Moga ',' Indonesia ',' Telkomsel ',' Bring ',' breakthrough ',' Nature ',' Indonesia ',' Bring ',' Net ',' Land ',' Water ',' Love ',' Country ',' Implementation ',' Special ',' Country ',' P"&amp;"ula ',' Indonesia ',' Good ' , 'Luck', 'wishnutama']")</f>
        <v>['hope', 'nets',' Indonesia ',' Story ',' Kayak ',' Example ',' Moga ',' Indonesia ',' Telkomsel ',' Bring ',' breakthrough ',' Nature ',' Indonesia ',' Bring ',' Net ',' Land ',' Water ',' Love ',' Country ',' Implementation ',' Special ',' Country ',' Pula ',' Indonesia ',' Good ' , 'Luck', 'wishnutama']</v>
      </c>
    </row>
    <row r="111" ht="15.75" customHeight="1">
      <c r="A111" s="1">
        <v>290.0</v>
      </c>
      <c r="B111" s="3" t="s">
        <v>110</v>
      </c>
      <c r="C111" s="3" t="str">
        <f>IFERROR(__xludf.DUMMYFUNCTION("GOOGLETRANSLATE(B111,""id"",""en"")"),"['Moga', 'Telkomsel', 'Success', 'Layan', 'Good', 'Society', 'Indonesia']")</f>
        <v>['Moga', 'Telkomsel', 'Success', 'Layan', 'Good', 'Society', 'Indonesia']</v>
      </c>
    </row>
    <row r="112" ht="15.75" customHeight="1">
      <c r="A112" s="1">
        <v>291.0</v>
      </c>
      <c r="B112" s="3" t="s">
        <v>111</v>
      </c>
      <c r="C112" s="3" t="str">
        <f>IFERROR(__xludf.DUMMYFUNCTION("GOOGLETRANSLATE(B112,""id"",""en"")"),"['Moga', 'Telkomsel', 'Jaya', 'good', 'community', 'Aamiin']")</f>
        <v>['Moga', 'Telkomsel', 'Jaya', 'good', 'community', 'Aamiin']</v>
      </c>
    </row>
    <row r="113" ht="15.75" customHeight="1">
      <c r="A113" s="1">
        <v>293.0</v>
      </c>
      <c r="B113" s="3" t="s">
        <v>112</v>
      </c>
      <c r="C113" s="3" t="str">
        <f>IFERROR(__xludf.DUMMYFUNCTION("GOOGLETRANSLATE(B113,""id"",""en"")"),"['Kereeenn', 'patient', 'pull', 'really', 'vituation', 'shopping', 'already', 'really', 'mall', 'wkwkwk', '']")</f>
        <v>['Kereeenn', 'patient', 'pull', 'really', 'vituation', 'shopping', 'already', 'really', 'mall', 'wkwkwk', '']</v>
      </c>
    </row>
    <row r="114" ht="15.75" customHeight="1">
      <c r="A114" s="1">
        <v>294.0</v>
      </c>
      <c r="B114" s="3" t="s">
        <v>113</v>
      </c>
      <c r="C114" s="3" t="str">
        <f>IFERROR(__xludf.DUMMYFUNCTION("GOOGLETRANSLATE(B114,""id"",""en"")"),"['fair', 'internet', 'people', 'Indonesia']")</f>
        <v>['fair', 'internet', 'people', 'Indonesia']</v>
      </c>
    </row>
    <row r="115" ht="15.75" customHeight="1">
      <c r="A115" s="1">
        <v>295.0</v>
      </c>
      <c r="B115" s="3" t="s">
        <v>114</v>
      </c>
      <c r="C115" s="3" t="str">
        <f>IFERROR(__xludf.DUMMYFUNCTION("GOOGLETRANSLATE(B115,""id"",""en"")"),"['patient', 'Ken', 'fast', 'favors', 'service', 'Telkomsel']")</f>
        <v>['patient', 'Ken', 'fast', 'favors', 'service', 'Telkomsel']</v>
      </c>
    </row>
    <row r="116" ht="15.75" customHeight="1">
      <c r="A116" s="1">
        <v>296.0</v>
      </c>
      <c r="B116" s="3" t="s">
        <v>115</v>
      </c>
      <c r="C116" s="3" t="str">
        <f>IFERROR(__xludf.DUMMYFUNCTION("GOOGLETRANSLATE(B116,""id"",""en"")"),"['Good', 'present', 'city', 'Nias',' south ',' net ',' Telkomsel ',' cellular ',' wifi ',' sad ',' because ',' die ',' Ngelet ',' Job ',' Trader ',' Disturbs', 'Condition', 'Net', '']")</f>
        <v>['Good', 'present', 'city', 'Nias',' south ',' net ',' Telkomsel ',' cellular ',' wifi ',' sad ',' because ',' die ',' Ngelet ',' Job ',' Trader ',' Disturbs', 'Condition', 'Net', '']</v>
      </c>
    </row>
    <row r="117" ht="15.75" customHeight="1">
      <c r="A117" s="1">
        <v>297.0</v>
      </c>
      <c r="B117" s="3" t="s">
        <v>116</v>
      </c>
      <c r="C117" s="3" t="str">
        <f>IFERROR(__xludf.DUMMYFUNCTION("GOOGLETRANSLATE(B117,""id"",""en"")"),"['Moga', 'Price', 'Package', 'Cheap', '']")</f>
        <v>['Moga', 'Price', 'Package', 'Cheap', '']</v>
      </c>
    </row>
    <row r="118" ht="15.75" customHeight="1">
      <c r="A118" s="1">
        <v>298.0</v>
      </c>
      <c r="B118" s="3" t="s">
        <v>117</v>
      </c>
      <c r="C118" s="3" t="str">
        <f>IFERROR(__xludf.DUMMYFUNCTION("GOOGLETRANSLATE(B118,""id"",""en"")"),"['Ama', 'Steve', 'Jobs', 'Moga', 'Success', 'then', 'Wisnutama', '']")</f>
        <v>['Ama', 'Steve', 'Jobs', 'Moga', 'Success', 'then', 'Wisnutama', '']</v>
      </c>
    </row>
    <row r="119" ht="15.75" customHeight="1">
      <c r="A119" s="1">
        <v>299.0</v>
      </c>
      <c r="B119" s="3" t="s">
        <v>118</v>
      </c>
      <c r="C119" s="3" t="str">
        <f>IFERROR(__xludf.DUMMYFUNCTION("GOOGLETRANSLATE(B119,""id"",""en"")"),"['hope', 'fast', 'realization', 'area', 'area', 'village']")</f>
        <v>['hope', 'fast', 'realization', 'area', 'area', 'village']</v>
      </c>
    </row>
    <row r="120" ht="15.75" customHeight="1">
      <c r="A120" s="1">
        <v>300.0</v>
      </c>
      <c r="B120" s="3" t="s">
        <v>119</v>
      </c>
      <c r="C120" s="3" t="str">
        <f>IFERROR(__xludf.DUMMYFUNCTION("GOOGLETRANSLATE(B120,""id"",""en"")"),"['', 'patient', 'ken', 'ngerasain', 'sophisticated', '']")</f>
        <v>['', 'patient', 'ken', 'ngerasain', 'sophisticated', '']</v>
      </c>
    </row>
    <row r="121" ht="15.75" customHeight="1">
      <c r="A121" s="1">
        <v>301.0</v>
      </c>
      <c r="B121" s="3" t="s">
        <v>120</v>
      </c>
      <c r="C121" s="3" t="str">
        <f>IFERROR(__xludf.DUMMYFUNCTION("GOOGLETRANSLATE(B121,""id"",""en"")"),"['Wait', 'Telkomsel', 'Terap', 'Indonesia']")</f>
        <v>['Wait', 'Telkomsel', 'Terap', 'Indonesia']</v>
      </c>
    </row>
    <row r="122" ht="15.75" customHeight="1">
      <c r="A122" s="1">
        <v>302.0</v>
      </c>
      <c r="B122" s="3" t="s">
        <v>121</v>
      </c>
      <c r="C122" s="3" t="str">
        <f>IFERROR(__xludf.DUMMYFUNCTION("GOOGLETRANSLATE(B122,""id"",""en"")"),"['wahh', 'use', 'Telkomsel', 'patient', 'waiting', 'gebrak', 'net', 'Telkomsel', ""]")</f>
        <v>['wahh', 'use', 'Telkomsel', 'patient', 'waiting', 'gebrak', 'net', 'Telkomsel', "]</v>
      </c>
    </row>
    <row r="123" ht="15.75" customHeight="1">
      <c r="A123" s="1">
        <v>312.0</v>
      </c>
      <c r="B123" s="3" t="s">
        <v>122</v>
      </c>
      <c r="C123" s="3" t="str">
        <f>IFERROR(__xludf.DUMMYFUNCTION("GOOGLETRANSLATE(B123,""id"",""en"")"),"['Steady', 'Telkomsel']")</f>
        <v>['Steady', 'Telkomsel']</v>
      </c>
    </row>
    <row r="124" ht="15.75" customHeight="1">
      <c r="A124" s="1">
        <v>313.0</v>
      </c>
      <c r="B124" s="3" t="s">
        <v>123</v>
      </c>
      <c r="C124" s="3" t="str">
        <f>IFERROR(__xludf.DUMMYFUNCTION("GOOGLETRANSLATE(B124,""id"",""en"")"),"['Support', 'command']")</f>
        <v>['Support', 'command']</v>
      </c>
    </row>
    <row r="125" ht="15.75" customHeight="1">
      <c r="A125" s="1">
        <v>314.0</v>
      </c>
      <c r="B125" s="3" t="s">
        <v>124</v>
      </c>
      <c r="C125" s="3" t="str">
        <f>IFERROR(__xludf.DUMMYFUNCTION("GOOGLETRANSLATE(B125,""id"",""en"")"),"['hope', 'fast', 'like', ""]")</f>
        <v>['hope', 'fast', 'like', "]</v>
      </c>
    </row>
    <row r="126" ht="15.75" customHeight="1">
      <c r="A126" s="1">
        <v>315.0</v>
      </c>
      <c r="B126" s="3" t="s">
        <v>125</v>
      </c>
      <c r="C126" s="3" t="str">
        <f>IFERROR(__xludf.DUMMYFUNCTION("GOOGLETRANSLATE(B126,""id"",""en"")"),"['Moga', 'price', 'quota', '']")</f>
        <v>['Moga', 'price', 'quota', '']</v>
      </c>
    </row>
    <row r="127" ht="15.75" customHeight="1">
      <c r="A127" s="1">
        <v>316.0</v>
      </c>
      <c r="B127" s="3" t="s">
        <v>126</v>
      </c>
      <c r="C127" s="3" t="str">
        <f>IFERROR(__xludf.DUMMYFUNCTION("GOOGLETRANSLATE(B127,""id"",""en"")"),"['Mantab', 'continued', ""]")</f>
        <v>['Mantab', 'continued', "]</v>
      </c>
    </row>
    <row r="128" ht="15.75" customHeight="1">
      <c r="A128" s="1">
        <v>317.0</v>
      </c>
      <c r="B128" s="3" t="s">
        <v>127</v>
      </c>
      <c r="C128" s="3" t="str">
        <f>IFERROR(__xludf.DUMMYFUNCTION("GOOGLETRANSLATE(B128,""id"",""en"")"),"['hope', 'technology', 'realization', 'Guna', 'loyal', 'Telkomsel', 'area', 'Kudus',' Area ',' Dersalam ',' Bae ',' Kudus', ' concerned ',' connection ',' wife ',' use ',' card ',' hello ',' angry ',' on ',' galih ', ""]")</f>
        <v>['hope', 'technology', 'realization', 'Guna', 'loyal', 'Telkomsel', 'area', 'Kudus',' Area ',' Dersalam ',' Bae ',' Kudus', ' concerned ',' connection ',' wife ',' use ',' card ',' hello ',' angry ',' on ',' galih ', "]</v>
      </c>
    </row>
    <row r="129" ht="15.75" customHeight="1">
      <c r="A129" s="1">
        <v>318.0</v>
      </c>
      <c r="B129" s="3" t="s">
        <v>128</v>
      </c>
      <c r="C129" s="3" t="str">
        <f>IFERROR(__xludf.DUMMYFUNCTION("GOOGLETRANSLATE(B129,""id"",""en"")"),"['Wait', 'Provider', 'Setia', ""]")</f>
        <v>['Wait', 'Provider', 'Setia', "]</v>
      </c>
    </row>
    <row r="130" ht="15.75" customHeight="1">
      <c r="A130" s="1">
        <v>319.0</v>
      </c>
      <c r="B130" s="3" t="s">
        <v>129</v>
      </c>
      <c r="C130" s="3" t="str">
        <f>IFERROR(__xludf.DUMMYFUNCTION("GOOGLETRANSLATE(B130,""id"",""en"")"),"['Greetings', 'Tangguh', 'Telkomsell']")</f>
        <v>['Greetings', 'Tangguh', 'Telkomsell']</v>
      </c>
    </row>
    <row r="131" ht="15.75" customHeight="1">
      <c r="A131" s="1">
        <v>324.0</v>
      </c>
      <c r="B131" s="3" t="s">
        <v>130</v>
      </c>
      <c r="C131" s="3" t="str">
        <f>IFERROR(__xludf.DUMMYFUNCTION("GOOGLETRANSLATE(B131,""id"",""en"")"),"['Mksh', 'Mas', 'Tama', 'Wait', '']")</f>
        <v>['Mksh', 'Mas', 'Tama', 'Wait', '']</v>
      </c>
    </row>
    <row r="132" ht="15.75" customHeight="1">
      <c r="A132" s="1">
        <v>325.0</v>
      </c>
      <c r="B132" s="3" t="s">
        <v>131</v>
      </c>
      <c r="C132" s="3" t="str">
        <f>IFERROR(__xludf.DUMMYFUNCTION("GOOGLETRANSLATE(B132,""id"",""en"")"),"['Come on', 'Xcloud', 'Enter', 'Indo', ""]")</f>
        <v>['Come on', 'Xcloud', 'Enter', 'Indo', "]</v>
      </c>
    </row>
    <row r="133" ht="15.75" customHeight="1">
      <c r="A133" s="1">
        <v>326.0</v>
      </c>
      <c r="B133" s="3" t="s">
        <v>132</v>
      </c>
      <c r="C133" s="3" t="str">
        <f>IFERROR(__xludf.DUMMYFUNCTION("GOOGLETRANSLATE(B133,""id"",""en"")"),"['', 'please', 'promo', 'cheap', 'cheap', 'hehehehe']")</f>
        <v>['', 'please', 'promo', 'cheap', 'cheap', 'hehehehe']</v>
      </c>
    </row>
    <row r="134" ht="15.75" customHeight="1">
      <c r="A134" s="1">
        <v>327.0</v>
      </c>
      <c r="B134" s="3" t="s">
        <v>133</v>
      </c>
      <c r="C134" s="3" t="str">
        <f>IFERROR(__xludf.DUMMYFUNCTION("GOOGLETRANSLATE(B134,""id"",""en"")"),"['Please', 'Actually', 'Smartphone', 'GMN', 'Denger', 'Story', 'Industry', 'Thought', 'Nets',' Data ',' Change ',' Please ',' comment ',' Understand ']")</f>
        <v>['Please', 'Actually', 'Smartphone', 'GMN', 'Denger', 'Story', 'Industry', 'Thought', 'Nets',' Data ',' Change ',' Please ',' comment ',' Understand ']</v>
      </c>
    </row>
    <row r="135" ht="15.75" customHeight="1">
      <c r="A135" s="1">
        <v>328.0</v>
      </c>
      <c r="B135" s="3" t="s">
        <v>134</v>
      </c>
      <c r="C135" s="3" t="str">
        <f>IFERROR(__xludf.DUMMYFUNCTION("GOOGLETRANSLATE(B135,""id"",""en"")"),"['Telkomsel', 'ending', 'good', 'wkwkw']")</f>
        <v>['Telkomsel', 'ending', 'good', 'wkwkw']</v>
      </c>
    </row>
    <row r="136" ht="15.75" customHeight="1">
      <c r="A136" s="1">
        <v>329.0</v>
      </c>
      <c r="B136" s="3" t="s">
        <v>135</v>
      </c>
      <c r="C136" s="3" t="str">
        <f>IFERROR(__xludf.DUMMYFUNCTION("GOOGLETRANSLATE(B136,""id"",""en"")"),"['pub', 'war', 'enemy', 'Player', 'spacious', 'map', 'times', 'measure', 'map', 'miranmar']")</f>
        <v>['pub', 'war', 'enemy', 'Player', 'spacious', 'map', 'times', 'measure', 'map', 'miranmar']</v>
      </c>
    </row>
    <row r="137" ht="15.75" customHeight="1">
      <c r="A137" s="1">
        <v>330.0</v>
      </c>
      <c r="B137" s="3" t="s">
        <v>136</v>
      </c>
      <c r="C137" s="3" t="str">
        <f>IFERROR(__xludf.DUMMYFUNCTION("GOOGLETRANSLATE(B137,""id"",""en"")"),"['Release', 'Indonesia']")</f>
        <v>['Release', 'Indonesia']</v>
      </c>
    </row>
    <row r="138" ht="15.75" customHeight="1">
      <c r="A138" s="1">
        <v>331.0</v>
      </c>
      <c r="B138" s="3" t="s">
        <v>137</v>
      </c>
      <c r="C138" s="3" t="str">
        <f>IFERROR(__xludf.DUMMYFUNCTION("GOOGLETRANSLATE(B138,""id"",""en"")"),"['Telkomsel', 'Loading', 'Good', '']")</f>
        <v>['Telkomsel', 'Loading', 'Good', '']</v>
      </c>
    </row>
    <row r="139" ht="15.75" customHeight="1">
      <c r="A139" s="1">
        <v>332.0</v>
      </c>
      <c r="B139" s="3" t="s">
        <v>138</v>
      </c>
      <c r="C139" s="3" t="str">
        <f>IFERROR(__xludf.DUMMYFUNCTION("GOOGLETRANSLATE(B139,""id"",""en"")"),"['Dear', 'Telkomsel', 'Teels', 'Angry', 'Benerin', 'Average', 'Signal', 'Region', 'Indonesia', 'Understand', ""]")</f>
        <v>['Dear', 'Telkomsel', 'Teels', 'Angry', 'Benerin', 'Average', 'Signal', 'Region', 'Indonesia', 'Understand', "]</v>
      </c>
    </row>
    <row r="140" ht="15.75" customHeight="1">
      <c r="A140" s="1">
        <v>333.0</v>
      </c>
      <c r="B140" s="3" t="s">
        <v>139</v>
      </c>
      <c r="C140" s="3" t="str">
        <f>IFERROR(__xludf.DUMMYFUNCTION("GOOGLETRANSLATE(B140,""id"",""en"")"),"['Wait', 'price', 'iPhone', 'pro', 'max', 'down', 'drastic', 'over', '']")</f>
        <v>['Wait', 'price', 'iPhone', 'pro', 'max', 'down', 'drastic', 'over', '']</v>
      </c>
    </row>
    <row r="141" ht="15.75" customHeight="1">
      <c r="A141" s="1">
        <v>334.0</v>
      </c>
      <c r="B141" s="3" t="s">
        <v>140</v>
      </c>
      <c r="C141" s="3" t="str">
        <f>IFERROR(__xludf.DUMMYFUNCTION("GOOGLETRANSLATE(B141,""id"",""en"")"),"['Idol', '']")</f>
        <v>['Idol', '']</v>
      </c>
    </row>
    <row r="142" ht="15.75" customHeight="1">
      <c r="A142" s="1">
        <v>335.0</v>
      </c>
      <c r="B142" s="3" t="s">
        <v>40</v>
      </c>
      <c r="C142" s="3" t="str">
        <f>IFERROR(__xludf.DUMMYFUNCTION("GOOGLETRANSLATE(B142,""id"",""en"")"),"['steady', '']")</f>
        <v>['steady', '']</v>
      </c>
    </row>
    <row r="143" ht="15.75" customHeight="1">
      <c r="A143" s="1">
        <v>336.0</v>
      </c>
      <c r="B143" s="3" t="s">
        <v>141</v>
      </c>
      <c r="C143" s="3" t="str">
        <f>IFERROR(__xludf.DUMMYFUNCTION("GOOGLETRANSLATE(B143,""id"",""en"")"),"['times', 'watch', 'ad', 'tasty', 'listen', 'ampe', 'minutes', ""]")</f>
        <v>['times', 'watch', 'ad', 'tasty', 'listen', 'ampe', 'minutes', "]</v>
      </c>
    </row>
    <row r="144" ht="15.75" customHeight="1">
      <c r="A144" s="1">
        <v>337.0</v>
      </c>
      <c r="B144" s="3" t="s">
        <v>142</v>
      </c>
      <c r="C144" s="3" t="str">
        <f>IFERROR(__xludf.DUMMYFUNCTION("GOOGLETRANSLATE(B144,""id"",""en"")"),"['What', 'stadium', 'virtual', 'watch', 'match', 'ball', 'stadium', 'ticket', 'chair', 'viewnya', 'like', 'stadium', ' Shadows', 'can', '']")</f>
        <v>['What', 'stadium', 'virtual', 'watch', 'match', 'ball', 'stadium', 'ticket', 'chair', 'viewnya', 'like', 'stadium', ' Shadows', 'can', '']</v>
      </c>
    </row>
    <row r="145" ht="15.75" customHeight="1">
      <c r="A145" s="1">
        <v>338.0</v>
      </c>
      <c r="B145" s="3" t="s">
        <v>143</v>
      </c>
      <c r="C145" s="3" t="str">
        <f>IFERROR(__xludf.DUMMYFUNCTION("GOOGLETRANSLATE(B145,""id"",""en"")"),"['', 'present', 'Indonesia', 'this', 'Yeay', 'May', '']")</f>
        <v>['', 'present', 'Indonesia', 'this', 'Yeay', 'May', '']</v>
      </c>
    </row>
    <row r="146" ht="15.75" customHeight="1">
      <c r="A146" s="1">
        <v>339.0</v>
      </c>
      <c r="B146" s="3" t="s">
        <v>144</v>
      </c>
      <c r="C146" s="3" t="str">
        <f>IFERROR(__xludf.DUMMYFUNCTION("GOOGLETRANSLATE(B146,""id"",""en"")"),"['Kirain', 'Mas', 'Wisnu', 'Seriously', 'Damuku', ""]")</f>
        <v>['Kirain', 'Mas', 'Wisnu', 'Seriously', 'Damuku', "]</v>
      </c>
    </row>
    <row r="147" ht="15.75" customHeight="1">
      <c r="A147" s="1">
        <v>340.0</v>
      </c>
      <c r="B147" s="3" t="s">
        <v>145</v>
      </c>
      <c r="C147" s="3" t="str">
        <f>IFERROR(__xludf.DUMMYFUNCTION("GOOGLETRANSLATE(B147,""id"",""en"")"),"['', '']")</f>
        <v>['', '']</v>
      </c>
    </row>
    <row r="148" ht="15.75" customHeight="1">
      <c r="A148" s="1">
        <v>341.0</v>
      </c>
      <c r="B148" s="3" t="s">
        <v>146</v>
      </c>
      <c r="C148" s="3" t="str">
        <f>IFERROR(__xludf.DUMMYFUNCTION("GOOGLETRANSLATE(B148,""id"",""en"")"),"['', 'signal', 'full']")</f>
        <v>['', 'signal', 'full']</v>
      </c>
    </row>
    <row r="149" ht="15.75" customHeight="1">
      <c r="A149" s="1">
        <v>342.0</v>
      </c>
      <c r="B149" s="3" t="s">
        <v>147</v>
      </c>
      <c r="C149" s="3" t="str">
        <f>IFERROR(__xludf.DUMMYFUNCTION("GOOGLETRANSLATE(B149,""id"",""en"")"),"['Talk', 'Firtulous', 'Danger', 'wibu', ""]")</f>
        <v>['Talk', 'Firtulous', 'Danger', 'wibu', "]</v>
      </c>
    </row>
    <row r="150" ht="15.75" customHeight="1">
      <c r="A150" s="1">
        <v>343.0</v>
      </c>
      <c r="B150" s="3" t="s">
        <v>148</v>
      </c>
      <c r="C150" s="3" t="str">
        <f>IFERROR(__xludf.DUMMYFUNCTION("GOOGLETRANSLATE(B150,""id"",""en"")"),"['steady', 'mas', 'tama']")</f>
        <v>['steady', 'mas', 'tama']</v>
      </c>
    </row>
    <row r="151" ht="15.75" customHeight="1">
      <c r="A151" s="1">
        <v>344.0</v>
      </c>
      <c r="B151" s="3" t="s">
        <v>149</v>
      </c>
      <c r="C151" s="3" t="str">
        <f>IFERROR(__xludf.DUMMYFUNCTION("GOOGLETRANSLATE(B151,""id"",""en"")"),"['hmmmmm', 'logo', 'Telkomsel', 'new', 'logo', 'trans', '']")</f>
        <v>['hmmmmm', 'logo', 'Telkomsel', 'new', 'logo', 'trans', '']</v>
      </c>
    </row>
    <row r="152" ht="15.75" customHeight="1">
      <c r="A152" s="1">
        <v>353.0</v>
      </c>
      <c r="B152" s="3" t="s">
        <v>150</v>
      </c>
      <c r="C152" s="3" t="str">
        <f>IFERROR(__xludf.DUMMYFUNCTION("GOOGLETRANSLATE(B152,""id"",""en"")"),"['', 'Ready', 'Use', '']")</f>
        <v>['', 'Ready', 'Use', '']</v>
      </c>
    </row>
    <row r="153" ht="15.75" customHeight="1">
      <c r="A153" s="1">
        <v>354.0</v>
      </c>
      <c r="B153" s="3" t="s">
        <v>151</v>
      </c>
      <c r="C153" s="3" t="str">
        <f>IFERROR(__xludf.DUMMYFUNCTION("GOOGLETRANSLATE(B153,""id"",""en"")"),"['', 'village', 'fast', 'slow', 'favors', 'Telkomsel', 'prioritaskn', 'city', 'village', 'Telkomsel', 'bad', ""]")</f>
        <v>['', 'village', 'fast', 'slow', 'favors', 'Telkomsel', 'prioritaskn', 'city', 'village', 'Telkomsel', 'bad', "]</v>
      </c>
    </row>
    <row r="154" ht="15.75" customHeight="1">
      <c r="A154" s="1">
        <v>355.0</v>
      </c>
      <c r="B154" s="3" t="s">
        <v>152</v>
      </c>
      <c r="C154" s="3" t="str">
        <f>IFERROR(__xludf.DUMMYFUNCTION("GOOGLETRANSLATE(B154,""id"",""en"")"),"['', 'Flower', 'Cempor', 'Speed', 'Consistent', 'Adny', ""]")</f>
        <v>['', 'Flower', 'Cempor', 'Speed', 'Consistent', 'Adny', "]</v>
      </c>
    </row>
    <row r="155" ht="15.75" customHeight="1">
      <c r="A155" s="1">
        <v>356.0</v>
      </c>
      <c r="B155" s="3" t="s">
        <v>153</v>
      </c>
      <c r="C155" s="3" t="str">
        <f>IFERROR(__xludf.DUMMYFUNCTION("GOOGLETRANSLATE(B155,""id"",""en"")"),"['bang']")</f>
        <v>['bang']</v>
      </c>
    </row>
    <row r="156" ht="15.75" customHeight="1">
      <c r="A156" s="1">
        <v>357.0</v>
      </c>
      <c r="B156" s="3" t="s">
        <v>154</v>
      </c>
      <c r="C156" s="3" t="str">
        <f>IFERROR(__xludf.DUMMYFUNCTION("GOOGLETRANSLATE(B156,""id"",""en"")"),"['intentionally', 'Activein', 'Subtitle', 'Fauzi']")</f>
        <v>['intentionally', 'Activein', 'Subtitle', 'Fauzi']</v>
      </c>
    </row>
    <row r="157" ht="15.75" customHeight="1">
      <c r="A157" s="1">
        <v>358.0</v>
      </c>
      <c r="B157" s="3" t="s">
        <v>155</v>
      </c>
      <c r="C157" s="3" t="str">
        <f>IFERROR(__xludf.DUMMYFUNCTION("GOOGLETRANSLATE(B157,""id"",""en"")"),"['LBH', 'Good', 'Focus', 'Region', 'Village', 'Indonesia', 'Singal', 'Consistent']")</f>
        <v>['LBH', 'Good', 'Focus', 'Region', 'Village', 'Indonesia', 'Singal', 'Consistent']</v>
      </c>
    </row>
    <row r="158" ht="15.75" customHeight="1">
      <c r="A158" s="1">
        <v>359.0</v>
      </c>
      <c r="B158" s="3" t="s">
        <v>156</v>
      </c>
      <c r="C158" s="3" t="str">
        <f>IFERROR(__xludf.DUMMYFUNCTION("GOOGLETRANSLATE(B158,""id"",""en"")"),"['Valley', 'Beringin', 'Kec', 'Nanga', 'Mahap', 'Kab', 'Sekadau', 'Kalimantan', 'West', 'nets', 'internet', 'already']")</f>
        <v>['Valley', 'Beringin', 'Kec', 'Nanga', 'Mahap', 'Kab', 'Sekadau', 'Kalimantan', 'West', 'nets', 'internet', 'already']</v>
      </c>
    </row>
    <row r="159" ht="15.75" customHeight="1">
      <c r="A159" s="1">
        <v>360.0</v>
      </c>
      <c r="B159" s="3" t="s">
        <v>157</v>
      </c>
      <c r="C159" s="3" t="str">
        <f>IFERROR(__xludf.DUMMYFUNCTION("GOOGLETRANSLATE(B159,""id"",""en"")"),"['', 'later']")</f>
        <v>['', 'later']</v>
      </c>
    </row>
    <row r="160" ht="15.75" customHeight="1">
      <c r="A160" s="1">
        <v>361.0</v>
      </c>
      <c r="B160" s="3" t="s">
        <v>158</v>
      </c>
      <c r="C160" s="3" t="str">
        <f>IFERROR(__xludf.DUMMYFUNCTION("GOOGLETRANSLATE(B160,""id"",""en"")"),"['minute']")</f>
        <v>['minute']</v>
      </c>
    </row>
    <row r="161" ht="15.75" customHeight="1">
      <c r="A161" s="1">
        <v>362.0</v>
      </c>
      <c r="B161" s="3" t="s">
        <v>159</v>
      </c>
      <c r="C161" s="3" t="str">
        <f>IFERROR(__xludf.DUMMYFUNCTION("GOOGLETRANSLATE(B161,""id"",""en"")"),"['', 'KB', '']")</f>
        <v>['', 'KB', '']</v>
      </c>
    </row>
    <row r="162" ht="15.75" customHeight="1">
      <c r="A162" s="1">
        <v>371.0</v>
      </c>
      <c r="B162" s="3" t="s">
        <v>160</v>
      </c>
      <c r="C162" s="3" t="str">
        <f>IFERROR(__xludf.DUMMYFUNCTION("GOOGLETRANSLATE(B162,""id"",""en"")"),"['omdo']")</f>
        <v>['omdo']</v>
      </c>
    </row>
    <row r="163" ht="15.75" customHeight="1">
      <c r="A163" s="1">
        <v>372.0</v>
      </c>
      <c r="B163" s="3" t="s">
        <v>161</v>
      </c>
      <c r="C163" s="3" t="str">
        <f>IFERROR(__xludf.DUMMYFUNCTION("GOOGLETRANSLATE(B163,""id"",""en"")"),"['In', 'Papua', 'signal', 'difficult', '']")</f>
        <v>['In', 'Papua', 'signal', 'difficult', '']</v>
      </c>
    </row>
    <row r="164" ht="15.75" customHeight="1">
      <c r="A164" s="1">
        <v>373.0</v>
      </c>
      <c r="B164" s="3" t="s">
        <v>162</v>
      </c>
      <c r="C164" s="3" t="str">
        <f>IFERROR(__xludf.DUMMYFUNCTION("GOOGLETRANSLATE(B164,""id"",""en"")"),"['', 'Ready', ""]")</f>
        <v>['', 'Ready', "]</v>
      </c>
    </row>
    <row r="165" ht="15.75" customHeight="1">
      <c r="A165" s="1">
        <v>375.0</v>
      </c>
      <c r="B165" s="3" t="s">
        <v>163</v>
      </c>
      <c r="C165" s="3" t="str">
        <f>IFERROR(__xludf.DUMMYFUNCTION("GOOGLETRANSLATE(B165,""id"",""en"")"),"['', 'Buluk', 'Ngeapain', ""]")</f>
        <v>['', 'Buluk', 'Ngeapain', "]</v>
      </c>
    </row>
    <row r="166" ht="15.75" customHeight="1">
      <c r="A166" s="1">
        <v>376.0</v>
      </c>
      <c r="B166" s="3" t="s">
        <v>105</v>
      </c>
      <c r="C166" s="3" t="str">
        <f>IFERROR(__xludf.DUMMYFUNCTION("GOOGLETRANSLATE(B166,""id"",""en"")"),"Of course")</f>
        <v>Of course</v>
      </c>
    </row>
    <row r="167" ht="15.75" customHeight="1">
      <c r="A167" s="1">
        <v>377.0</v>
      </c>
      <c r="B167" s="3" t="s">
        <v>164</v>
      </c>
      <c r="C167" s="3" t="str">
        <f>IFERROR(__xludf.DUMMYFUNCTION("GOOGLETRANSLATE(B167,""id"",""en"")"),"['Please', 'FUP', 'No', '']")</f>
        <v>['Please', 'FUP', 'No', '']</v>
      </c>
    </row>
    <row r="168" ht="15.75" customHeight="1">
      <c r="A168" s="1">
        <v>378.0</v>
      </c>
      <c r="B168" s="3" t="s">
        <v>165</v>
      </c>
      <c r="C168" s="3" t="str">
        <f>IFERROR(__xludf.DUMMYFUNCTION("GOOGLETRANSLATE(B168,""id"",""en"")"),"['access', 'service', 'what', 'easy', 'you', 'easy']")</f>
        <v>['access', 'service', 'what', 'easy', 'you', 'easy']</v>
      </c>
    </row>
    <row r="169" ht="15.75" customHeight="1">
      <c r="A169" s="1">
        <v>379.0</v>
      </c>
      <c r="B169" s="3" t="s">
        <v>166</v>
      </c>
      <c r="C169" s="3" t="str">
        <f>IFERROR(__xludf.DUMMYFUNCTION("GOOGLETRANSLATE(B169,""id"",""en"")"),"['Come on', 'moved', 'Axis', 'Axis', 'Good', 'Telkomsel']")</f>
        <v>['Come on', 'moved', 'Axis', 'Axis', 'Good', 'Telkomsel']</v>
      </c>
    </row>
    <row r="170" ht="15.75" customHeight="1">
      <c r="A170" s="1">
        <v>380.0</v>
      </c>
      <c r="B170" s="3" t="s">
        <v>167</v>
      </c>
      <c r="C170" s="3" t="str">
        <f>IFERROR(__xludf.DUMMYFUNCTION("GOOGLETRANSLATE(B170,""id"",""en"")"),"['Please', 'Telkomsel', 'net', 'area', 'difficult', 'connection', 'right', 'noon', 'address',' rawe ',' environment ',' xii ',' Lurah ',' Tangkah ',' Camat ',' Medan ',' Labuh ',' Thank you ', ""]")</f>
        <v>['Please', 'Telkomsel', 'net', 'area', 'difficult', 'connection', 'right', 'noon', 'address',' rawe ',' environment ',' xii ',' Lurah ',' Tangkah ',' Camat ',' Medan ',' Labuh ',' Thank you ', "]</v>
      </c>
    </row>
    <row r="171" ht="15.75" customHeight="1">
      <c r="A171" s="1">
        <v>381.0</v>
      </c>
      <c r="B171" s="3" t="s">
        <v>168</v>
      </c>
      <c r="C171" s="3" t="str">
        <f>IFERROR(__xludf.DUMMYFUNCTION("GOOGLETRANSLATE(B171,""id"",""en"")"),"['already', 'Benerin', 'aje', 'dlu', 'Telkomsel', 'aje', 'blm', 'volte']")</f>
        <v>['already', 'Benerin', 'aje', 'dlu', 'Telkomsel', 'aje', 'blm', 'volte']</v>
      </c>
    </row>
    <row r="172" ht="15.75" customHeight="1">
      <c r="A172" s="1">
        <v>382.0</v>
      </c>
      <c r="B172" s="3" t="s">
        <v>169</v>
      </c>
      <c r="C172" s="3" t="str">
        <f>IFERROR(__xludf.DUMMYFUNCTION("GOOGLETRANSLATE(B172,""id"",""en"")"),"['meanwhile', 'watch', 'make', '']")</f>
        <v>['meanwhile', 'watch', 'make', '']</v>
      </c>
    </row>
    <row r="173" ht="15.75" customHeight="1">
      <c r="A173" s="1">
        <v>383.0</v>
      </c>
      <c r="B173" s="3" t="s">
        <v>170</v>
      </c>
      <c r="C173" s="3" t="str">
        <f>IFERROR(__xludf.DUMMYFUNCTION("GOOGLETRANSLATE(B173,""id"",""en"")"),"['pretentious', 'pretentious', 'waiting', 'potatoes', '']")</f>
        <v>['pretentious', 'pretentious', 'waiting', 'potatoes', '']</v>
      </c>
    </row>
    <row r="174" ht="15.75" customHeight="1">
      <c r="A174" s="1">
        <v>384.0</v>
      </c>
      <c r="B174" s="3" t="s">
        <v>171</v>
      </c>
      <c r="C174" s="3" t="str">
        <f>IFERROR(__xludf.DUMMYFUNCTION("GOOGLETRANSLATE(B174,""id"",""en"")"),"['Thinking', 'Netizen', 'Boss', 'Mending', 'Move', 'AXIS', 'TELKOMSE']")</f>
        <v>['Thinking', 'Netizen', 'Boss', 'Mending', 'Move', 'AXIS', 'TELKOMSE']</v>
      </c>
    </row>
    <row r="175" ht="15.75" customHeight="1">
      <c r="A175" s="1">
        <v>385.0</v>
      </c>
      <c r="B175" s="3" t="s">
        <v>172</v>
      </c>
      <c r="C175" s="3" t="str">
        <f>IFERROR(__xludf.DUMMYFUNCTION("GOOGLETRANSLATE(B175,""id"",""en"")"),"['Esim', 'Dongggg', ""]")</f>
        <v>['Esim', 'Dongggg', "]</v>
      </c>
    </row>
    <row r="176" ht="15.75" customHeight="1">
      <c r="A176" s="1">
        <v>386.0</v>
      </c>
      <c r="B176" s="3" t="s">
        <v>173</v>
      </c>
      <c r="C176" s="3" t="str">
        <f>IFERROR(__xludf.DUMMYFUNCTION("GOOGLETRANSLATE(B176,""id"",""en"")"),"['Ouch', 'wisnu', 'main']")</f>
        <v>['Ouch', 'wisnu', 'main']</v>
      </c>
    </row>
    <row r="177" ht="15.75" customHeight="1">
      <c r="A177" s="1">
        <v>391.0</v>
      </c>
      <c r="B177" s="3" t="s">
        <v>174</v>
      </c>
      <c r="C177" s="3" t="str">
        <f>IFERROR(__xludf.DUMMYFUNCTION("GOOGLETRANSLATE(B177,""id"",""en"")"),"['KPN', 'Sampe', 'Village', 'Kampubg', ""]")</f>
        <v>['KPN', 'Sampe', 'Village', 'Kampubg', "]</v>
      </c>
    </row>
    <row r="178" ht="15.75" customHeight="1">
      <c r="A178" s="1">
        <v>392.0</v>
      </c>
      <c r="B178" s="3" t="s">
        <v>175</v>
      </c>
      <c r="C178" s="3" t="str">
        <f>IFERROR(__xludf.DUMMYFUNCTION("GOOGLETRANSLATE(B178,""id"",""en"")"),"['Dita', 'Surya', 'Marshel', 'here']")</f>
        <v>['Dita', 'Surya', 'Marshel', 'here']</v>
      </c>
    </row>
    <row r="179" ht="15.75" customHeight="1">
      <c r="A179" s="1">
        <v>393.0</v>
      </c>
      <c r="B179" s="3" t="s">
        <v>176</v>
      </c>
      <c r="C179" s="3" t="str">
        <f>IFERROR(__xludf.DUMMYFUNCTION("GOOGLETRANSLATE(B179,""id"",""en"")"),"['Consult']")</f>
        <v>['Consult']</v>
      </c>
    </row>
    <row r="180" ht="15.75" customHeight="1">
      <c r="A180" s="1">
        <v>394.0</v>
      </c>
      <c r="B180" s="3" t="s">
        <v>177</v>
      </c>
      <c r="C180" s="3" t="str">
        <f>IFERROR(__xludf.DUMMYFUNCTION("GOOGLETRANSLATE(B180,""id"",""en"")"),"['Tomorrow', 'already', 'teach', 'online', 'net', 'Telkomsel', 'slow', ""]")</f>
        <v>['Tomorrow', 'already', 'teach', 'online', 'net', 'Telkomsel', 'slow', "]</v>
      </c>
    </row>
    <row r="181" ht="15.75" customHeight="1">
      <c r="A181" s="1">
        <v>395.0</v>
      </c>
      <c r="B181" s="3" t="s">
        <v>178</v>
      </c>
      <c r="C181" s="3" t="str">
        <f>IFERROR(__xludf.DUMMYFUNCTION("GOOGLETRANSLATE(B181,""id"",""en"")"),"['TII', 'Coffee', 'Tiii', 'Coffee', 'Coffee', 'Tiii', ""]")</f>
        <v>['TII', 'Coffee', 'Tiii', 'Coffee', 'Coffee', 'Tiii', "]</v>
      </c>
    </row>
    <row r="182" ht="15.75" customHeight="1">
      <c r="A182" s="1">
        <v>396.0</v>
      </c>
      <c r="B182" s="3" t="s">
        <v>179</v>
      </c>
      <c r="C182" s="3" t="str">
        <f>IFERROR(__xludf.DUMMYFUNCTION("GOOGLETRANSLATE(B182,""id"",""en"")"),"['', 'price', '']")</f>
        <v>['', 'price', '']</v>
      </c>
    </row>
    <row r="183" ht="15.75" customHeight="1">
      <c r="A183" s="1">
        <v>397.0</v>
      </c>
      <c r="B183" s="3" t="s">
        <v>180</v>
      </c>
      <c r="C183" s="3" t="str">
        <f>IFERROR(__xludf.DUMMYFUNCTION("GOOGLETRANSLATE(B183,""id"",""en"")"),"['Net', 'Benerin', 'Main', 'Game', 'Ngelag', 'Mulu']")</f>
        <v>['Net', 'Benerin', 'Main', 'Game', 'Ngelag', 'Mulu']</v>
      </c>
    </row>
    <row r="184" ht="15.75" customHeight="1">
      <c r="A184" s="1">
        <v>398.0</v>
      </c>
      <c r="B184" s="3" t="s">
        <v>181</v>
      </c>
      <c r="C184" s="3" t="str">
        <f>IFERROR(__xludf.DUMMYFUNCTION("GOOGLETRANSLATE(B184,""id"",""en"")"),"['Bhatong', 'City', 'present', 'Angga', 'Pondok', 'Beautiful', 'Maen', 'Game', 'Buriq', 'Potatoes',' Lanjay ',' Anjay ',' ']")</f>
        <v>['Bhatong', 'City', 'present', 'Angga', 'Pondok', 'Beautiful', 'Maen', 'Game', 'Buriq', 'Potatoes',' Lanjay ',' Anjay ',' ']</v>
      </c>
    </row>
    <row r="185" ht="15.75" customHeight="1">
      <c r="A185" s="1">
        <v>399.0</v>
      </c>
      <c r="B185" s="3" t="s">
        <v>182</v>
      </c>
      <c r="C185" s="3" t="str">
        <f>IFERROR(__xludf.DUMMYFUNCTION("GOOGLETRANSLATE(B185,""id"",""en"")"),"['help', 'package', 'data', 'Telkomsel', 'cave']")</f>
        <v>['help', 'package', 'data', 'Telkomsel', 'cave']</v>
      </c>
    </row>
    <row r="186" ht="15.75" customHeight="1">
      <c r="A186" s="1">
        <v>400.0</v>
      </c>
      <c r="B186" s="3" t="s">
        <v>183</v>
      </c>
      <c r="C186" s="3" t="str">
        <f>IFERROR(__xludf.DUMMYFUNCTION("GOOGLETRANSLATE(B186,""id"",""en"")"),"['Knp', 'quota', 'gamesmax', 'access', 'please', 'gmn', 'crany', 'AGR', 'access']")</f>
        <v>['Knp', 'quota', 'gamesmax', 'access', 'please', 'gmn', 'crany', 'AGR', 'access']</v>
      </c>
    </row>
    <row r="187" ht="15.75" customHeight="1">
      <c r="A187" s="1">
        <v>403.0</v>
      </c>
      <c r="B187" s="3" t="s">
        <v>184</v>
      </c>
      <c r="C187" s="3" t="str">
        <f>IFERROR(__xludf.DUMMYFUNCTION("GOOGLETRANSLATE(B187,""id"",""en"")"),"['Telkomsel', 'signal', 'pulp']")</f>
        <v>['Telkomsel', 'signal', 'pulp']</v>
      </c>
    </row>
    <row r="188" ht="15.75" customHeight="1">
      <c r="A188" s="1">
        <v>404.0</v>
      </c>
      <c r="B188" s="3" t="s">
        <v>185</v>
      </c>
      <c r="C188" s="3" t="str">
        <f>IFERROR(__xludf.DUMMYFUNCTION("GOOGLETRANSLATE(B188,""id"",""en"")"),"['lost', 'FUP', 'UNLI', 'MAX']")</f>
        <v>['lost', 'FUP', 'UNLI', 'MAX']</v>
      </c>
    </row>
    <row r="189" ht="15.75" customHeight="1">
      <c r="A189" s="1">
        <v>405.0</v>
      </c>
      <c r="B189" s="3" t="s">
        <v>186</v>
      </c>
      <c r="C189" s="3" t="str">
        <f>IFERROR(__xludf.DUMMYFUNCTION("GOOGLETRANSLATE(B189,""id"",""en"")"),"['Telkomsel', 'signal', 'like', 'naek', 'down', 'klau', 'maen', 'game', 'tasty', 'please', 'good', 'klau', ' Ajah ',' already ',' Disturbs']")</f>
        <v>['Telkomsel', 'signal', 'like', 'naek', 'down', 'klau', 'maen', 'game', 'tasty', 'please', 'good', 'klau', ' Ajah ',' already ',' Disturbs']</v>
      </c>
    </row>
    <row r="190" ht="15.75" customHeight="1">
      <c r="A190" s="1">
        <v>406.0</v>
      </c>
      <c r="B190" s="3" t="s">
        <v>187</v>
      </c>
      <c r="C190" s="3" t="str">
        <f>IFERROR(__xludf.DUMMYFUNCTION("GOOGLETRANSLATE(B190,""id"",""en"")"),"['service', 'Bad', 'telephone']")</f>
        <v>['service', 'Bad', 'telephone']</v>
      </c>
    </row>
    <row r="191" ht="15.75" customHeight="1">
      <c r="A191" s="1">
        <v>407.0</v>
      </c>
      <c r="B191" s="3" t="s">
        <v>188</v>
      </c>
      <c r="C191" s="3" t="str">
        <f>IFERROR(__xludf.DUMMYFUNCTION("GOOGLETRANSLATE(B191,""id"",""en"")"),"['Net', 'good', 'innovation']")</f>
        <v>['Net', 'good', 'innovation']</v>
      </c>
    </row>
    <row r="192" ht="15.75" customHeight="1">
      <c r="A192" s="1">
        <v>408.0</v>
      </c>
      <c r="B192" s="3" t="s">
        <v>189</v>
      </c>
      <c r="C192" s="3" t="str">
        <f>IFERROR(__xludf.DUMMYFUNCTION("GOOGLETRANSLATE(B192,""id"",""en"")"),"['', 'Delay', 'Ajah', 'doubt']")</f>
        <v>['', 'Delay', 'Ajah', 'doubt']</v>
      </c>
    </row>
    <row r="193" ht="15.75" customHeight="1">
      <c r="A193" s="1">
        <v>409.0</v>
      </c>
      <c r="B193" s="3" t="s">
        <v>190</v>
      </c>
      <c r="C193" s="3" t="str">
        <f>IFERROR(__xludf.DUMMYFUNCTION("GOOGLETRANSLATE(B193,""id"",""en"")"),"['Raah', 'signal', 'melted', ""]")</f>
        <v>['Raah', 'signal', 'melted', "]</v>
      </c>
    </row>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2022-02-25T14:45:34Z</dcterms:created>
  <dc:creator>openpyxl</dc:creator>
</cp:coreProperties>
</file>